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pedramsendi/Desktop/Diss Walterscheidt/Revision CERA/"/>
    </mc:Choice>
  </mc:AlternateContent>
  <xr:revisionPtr revIDLastSave="0" documentId="8_{FA7459A4-FBD6-3045-AE68-65E916015FB2}" xr6:coauthVersionLast="47" xr6:coauthVersionMax="47" xr10:uidLastSave="{00000000-0000-0000-0000-000000000000}"/>
  <bookViews>
    <workbookView xWindow="0" yWindow="740" windowWidth="29400" windowHeight="17500" activeTab="1" xr2:uid="{A25F4E19-326D-491B-8ECC-DA168C39BBBA}"/>
  </bookViews>
  <sheets>
    <sheet name="Manuscript Information" sheetId="2" r:id="rId1"/>
    <sheet name="CHEERS_Checklist" sheetId="1" r:id="rId2"/>
  </sheets>
  <externalReferences>
    <externalReference r:id="rId3"/>
  </externalReferences>
  <definedNames>
    <definedName name="_xlnm._FilterDatabase" localSheetId="1" hidden="1">CHEERS_Checklist!$M$3:$AF$63</definedName>
    <definedName name="Count_Missed_Items" localSheetId="0">[1]CHEERS_Checklist!$C$44:$AD$44</definedName>
    <definedName name="Count_Missed_Items">CHEERS_Checklist!$E$62:$AF$62</definedName>
    <definedName name="Count_NA" localSheetId="0">[1]CHEERS_Checklist!$C$47:$AD$47</definedName>
    <definedName name="Count_NA">CHEERS_Checklist!$E$65:$AF$65</definedName>
    <definedName name="COUNT_Y" localSheetId="0">[1]CHEERS_Checklist!$C$49:$AD$49</definedName>
    <definedName name="COUNT_Y">CHEERS_Checklist!$E$67:$AF$67</definedName>
    <definedName name="_xlnm.Print_Area" localSheetId="0">'Manuscript Information'!$A$1:$B$12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62" i="1" l="1"/>
  <c r="AH51" i="1"/>
  <c r="AH52" i="1"/>
  <c r="AH53" i="1"/>
  <c r="AH54" i="1"/>
  <c r="AH55" i="1"/>
  <c r="AH56" i="1"/>
  <c r="AG60" i="1"/>
  <c r="AG51" i="1"/>
  <c r="AI51" i="1" s="1"/>
  <c r="AG52" i="1"/>
  <c r="AI52" i="1" s="1"/>
  <c r="AG53" i="1"/>
  <c r="AG54" i="1"/>
  <c r="AG55" i="1"/>
  <c r="AG56" i="1"/>
  <c r="AG57" i="1"/>
  <c r="AG58" i="1"/>
  <c r="AG59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I26" i="1" s="1"/>
  <c r="F67" i="1"/>
  <c r="F68" i="1" s="1"/>
  <c r="G67" i="1"/>
  <c r="G68" i="1" s="1"/>
  <c r="H67" i="1"/>
  <c r="H68" i="1" s="1"/>
  <c r="I67" i="1"/>
  <c r="I68" i="1" s="1"/>
  <c r="J67" i="1"/>
  <c r="J68" i="1" s="1"/>
  <c r="K67" i="1"/>
  <c r="K68" i="1" s="1"/>
  <c r="L67" i="1"/>
  <c r="L68" i="1" s="1"/>
  <c r="M67" i="1"/>
  <c r="M68" i="1" s="1"/>
  <c r="N67" i="1"/>
  <c r="N68" i="1" s="1"/>
  <c r="O67" i="1"/>
  <c r="O68" i="1" s="1"/>
  <c r="P67" i="1"/>
  <c r="P68" i="1" s="1"/>
  <c r="Q67" i="1"/>
  <c r="Q68" i="1" s="1"/>
  <c r="R67" i="1"/>
  <c r="R68" i="1" s="1"/>
  <c r="S67" i="1"/>
  <c r="S68" i="1" s="1"/>
  <c r="T67" i="1"/>
  <c r="T68" i="1" s="1"/>
  <c r="U67" i="1"/>
  <c r="U68" i="1" s="1"/>
  <c r="V67" i="1"/>
  <c r="V68" i="1" s="1"/>
  <c r="W67" i="1"/>
  <c r="W68" i="1" s="1"/>
  <c r="X67" i="1"/>
  <c r="X68" i="1" s="1"/>
  <c r="Y67" i="1"/>
  <c r="Y68" i="1" s="1"/>
  <c r="Z67" i="1"/>
  <c r="Z68" i="1" s="1"/>
  <c r="AA67" i="1"/>
  <c r="AA68" i="1" s="1"/>
  <c r="AB67" i="1"/>
  <c r="AB68" i="1" s="1"/>
  <c r="AC67" i="1"/>
  <c r="AC68" i="1" s="1"/>
  <c r="AD67" i="1"/>
  <c r="AD68" i="1" s="1"/>
  <c r="AE67" i="1"/>
  <c r="AE68" i="1" s="1"/>
  <c r="AF67" i="1"/>
  <c r="AF68" i="1" s="1"/>
  <c r="E67" i="1"/>
  <c r="E68" i="1" s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F62" i="1"/>
  <c r="F63" i="1" s="1"/>
  <c r="G62" i="1"/>
  <c r="G63" i="1" s="1"/>
  <c r="H62" i="1"/>
  <c r="H63" i="1" s="1"/>
  <c r="I62" i="1"/>
  <c r="I63" i="1" s="1"/>
  <c r="J62" i="1"/>
  <c r="J63" i="1" s="1"/>
  <c r="K62" i="1"/>
  <c r="K63" i="1" s="1"/>
  <c r="L62" i="1"/>
  <c r="L63" i="1" s="1"/>
  <c r="M62" i="1"/>
  <c r="M63" i="1" s="1"/>
  <c r="N62" i="1"/>
  <c r="N63" i="1" s="1"/>
  <c r="O62" i="1"/>
  <c r="O63" i="1" s="1"/>
  <c r="P62" i="1"/>
  <c r="P63" i="1" s="1"/>
  <c r="Q62" i="1"/>
  <c r="Q63" i="1" s="1"/>
  <c r="R62" i="1"/>
  <c r="R63" i="1" s="1"/>
  <c r="S62" i="1"/>
  <c r="S63" i="1" s="1"/>
  <c r="T62" i="1"/>
  <c r="T63" i="1" s="1"/>
  <c r="U62" i="1"/>
  <c r="U63" i="1" s="1"/>
  <c r="V62" i="1"/>
  <c r="V63" i="1" s="1"/>
  <c r="W62" i="1"/>
  <c r="W63" i="1" s="1"/>
  <c r="X62" i="1"/>
  <c r="X63" i="1" s="1"/>
  <c r="Y62" i="1"/>
  <c r="Y63" i="1" s="1"/>
  <c r="Z62" i="1"/>
  <c r="Z63" i="1" s="1"/>
  <c r="AA62" i="1"/>
  <c r="AA63" i="1" s="1"/>
  <c r="AB62" i="1"/>
  <c r="AB63" i="1" s="1"/>
  <c r="AC62" i="1"/>
  <c r="AC63" i="1" s="1"/>
  <c r="AD62" i="1"/>
  <c r="AD63" i="1" s="1"/>
  <c r="AE62" i="1"/>
  <c r="AE63" i="1" s="1"/>
  <c r="AF62" i="1"/>
  <c r="AF63" i="1" s="1"/>
  <c r="E65" i="1"/>
  <c r="E62" i="1"/>
  <c r="E63" i="1" s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4" i="1"/>
  <c r="AH57" i="1"/>
  <c r="AH58" i="1"/>
  <c r="AH59" i="1"/>
  <c r="AH60" i="1"/>
  <c r="AH4" i="1"/>
  <c r="AI56" i="1" l="1"/>
  <c r="AI57" i="1"/>
  <c r="AI55" i="1"/>
  <c r="AI54" i="1"/>
  <c r="AI53" i="1"/>
  <c r="AI25" i="1"/>
  <c r="AI13" i="1"/>
  <c r="AI24" i="1"/>
  <c r="AI23" i="1"/>
  <c r="AI27" i="1"/>
  <c r="AI22" i="1"/>
  <c r="AI21" i="1"/>
  <c r="AI20" i="1"/>
  <c r="AI19" i="1"/>
  <c r="AI18" i="1"/>
  <c r="AI17" i="1"/>
  <c r="AI14" i="1"/>
  <c r="AI16" i="1"/>
  <c r="AI15" i="1"/>
  <c r="AI9" i="1"/>
  <c r="AI5" i="1"/>
  <c r="AI28" i="1"/>
  <c r="AI59" i="1"/>
  <c r="AI4" i="1"/>
  <c r="AI8" i="1"/>
  <c r="AI12" i="1"/>
  <c r="AI30" i="1"/>
  <c r="AI34" i="1"/>
  <c r="AI7" i="1"/>
  <c r="AI32" i="1"/>
  <c r="AI36" i="1"/>
  <c r="AI38" i="1"/>
  <c r="AI42" i="1"/>
  <c r="AI29" i="1"/>
  <c r="AI33" i="1"/>
  <c r="AI37" i="1"/>
  <c r="AI41" i="1"/>
  <c r="AI45" i="1"/>
  <c r="AI49" i="1"/>
  <c r="AI31" i="1"/>
  <c r="AI35" i="1"/>
  <c r="AI47" i="1"/>
  <c r="AI6" i="1"/>
  <c r="AI44" i="1"/>
  <c r="AI58" i="1"/>
  <c r="AI48" i="1"/>
  <c r="AI40" i="1"/>
  <c r="AI10" i="1"/>
  <c r="AI60" i="1"/>
  <c r="AI11" i="1"/>
  <c r="AI39" i="1"/>
  <c r="AI43" i="1"/>
  <c r="AI46" i="1"/>
  <c r="AI50" i="1"/>
</calcChain>
</file>

<file path=xl/sharedStrings.xml><?xml version="1.0" encoding="utf-8"?>
<sst xmlns="http://schemas.openxmlformats.org/spreadsheetml/2006/main" count="1708" uniqueCount="110">
  <si>
    <t>CHEERS 2022 Checklist Results</t>
  </si>
  <si>
    <t>Section/Item</t>
  </si>
  <si>
    <t>2.Structured Abstract</t>
  </si>
  <si>
    <t>3.Introduction Provides Context</t>
  </si>
  <si>
    <t>4. Health economic analysis plan</t>
  </si>
  <si>
    <t>5. Study Population described</t>
  </si>
  <si>
    <t>6. Setting and Location</t>
  </si>
  <si>
    <t>7. Comparators described</t>
  </si>
  <si>
    <t>8 Study Perspective stated</t>
  </si>
  <si>
    <t>9. Time Horizon</t>
  </si>
  <si>
    <t>10. Discount Rate</t>
  </si>
  <si>
    <t>11. Selection of Outcomes</t>
  </si>
  <si>
    <t>12. Measurement of Outcomes</t>
  </si>
  <si>
    <t>13. Valuation of Outcomes</t>
  </si>
  <si>
    <t>14. Measurement and valuation of resources and costs</t>
  </si>
  <si>
    <t>15. Currency, price and conversion</t>
  </si>
  <si>
    <t>16. Rationale and description of model</t>
  </si>
  <si>
    <t>17. Analytics and assumptions</t>
  </si>
  <si>
    <t>18. Characterizing heterogeneity</t>
  </si>
  <si>
    <t>19. Characterizing distributional effects</t>
  </si>
  <si>
    <t>20. Characterizing uncertainty</t>
  </si>
  <si>
    <t>21. Approach to engagement with patients and others affected by the study</t>
  </si>
  <si>
    <t>22. Study parameters</t>
  </si>
  <si>
    <t>23. Summary of main results</t>
  </si>
  <si>
    <t>24. Effect of uncertainty</t>
  </si>
  <si>
    <t>25. Effect of engangement of patients and others affected by the study</t>
  </si>
  <si>
    <t>26. Disucssion including study findings, limitations, generalizability and current knowledge</t>
  </si>
  <si>
    <t>27. Source of funding</t>
  </si>
  <si>
    <t>28. Conflicts of interest</t>
  </si>
  <si>
    <t>Y</t>
  </si>
  <si>
    <t>N</t>
  </si>
  <si>
    <t>NA</t>
  </si>
  <si>
    <t>Missed items when expected</t>
  </si>
  <si>
    <t>Total NA per item</t>
  </si>
  <si>
    <t>Total Y per item</t>
  </si>
  <si>
    <t>Compliance Ratio</t>
  </si>
  <si>
    <t>Title:</t>
  </si>
  <si>
    <t>Journal:</t>
  </si>
  <si>
    <t>Authors:</t>
  </si>
  <si>
    <t>Affiliations:</t>
  </si>
  <si>
    <t>*Corresponding Author:</t>
  </si>
  <si>
    <t>Cost Effectiveness and Resource Allocation</t>
  </si>
  <si>
    <t>Year</t>
  </si>
  <si>
    <t>First Author</t>
  </si>
  <si>
    <t>Reference</t>
  </si>
  <si>
    <t>Table S2</t>
  </si>
  <si>
    <t>Handling uncertainty in cost-effectiveness analyses in dental medicine: a systematic review with a focus on affordability and risk-aversion</t>
  </si>
  <si>
    <t>pedram.sendi@unibas.ch</t>
  </si>
  <si>
    <t>Division of Clinical Epidemiology, Basel University Hospital, Totengässlein 3, 4051 Basel, Switzerland</t>
  </si>
  <si>
    <t>Pedram Sendi, MD, DDS, PhD</t>
  </si>
  <si>
    <t>*P Sendi (1,2)</t>
  </si>
  <si>
    <t>M Walterscheidt (1)</t>
  </si>
  <si>
    <t>M Bornstein (1)</t>
  </si>
  <si>
    <t>1 Clinic for Oral Health &amp; Medicine, Basel University Dental Center, Mattenstrasse 40, 4058 Basel, Switzerland</t>
  </si>
  <si>
    <t>2 Division of Clinical Epidemiology, Basel University Hospital, Totengässlein 3, 4051 Basel, Switzerland</t>
  </si>
  <si>
    <t>Ahn et al.</t>
  </si>
  <si>
    <t>y</t>
  </si>
  <si>
    <t>P</t>
  </si>
  <si>
    <t>Anopa et al.</t>
  </si>
  <si>
    <t>p</t>
  </si>
  <si>
    <t>Björksved et al.</t>
  </si>
  <si>
    <t>Boachie et al.</t>
  </si>
  <si>
    <t xml:space="preserve">Martins et al. </t>
  </si>
  <si>
    <t xml:space="preserve">Cronin et al. </t>
  </si>
  <si>
    <t>Davidson et al.</t>
  </si>
  <si>
    <t xml:space="preserve">CHEERS 2022 Checklist </t>
  </si>
  <si>
    <t>Da Costa Rosa et al.</t>
  </si>
  <si>
    <t>Reporting Compliance</t>
  </si>
  <si>
    <t>Da Silva et al.</t>
  </si>
  <si>
    <t>Effenberger et al.</t>
  </si>
  <si>
    <t xml:space="preserve">Egli et al. </t>
  </si>
  <si>
    <t>Fueki et al.</t>
  </si>
  <si>
    <t>Halasa-Rappel et al.</t>
  </si>
  <si>
    <t>Hansson ez al.</t>
  </si>
  <si>
    <t>Herdmann et al.</t>
  </si>
  <si>
    <t>Janusz et al.</t>
  </si>
  <si>
    <t>Jevdjevic et al.</t>
  </si>
  <si>
    <t>Kachapila et al.</t>
  </si>
  <si>
    <t>Kanzow et al.</t>
  </si>
  <si>
    <t>Katzura et al.</t>
  </si>
  <si>
    <t>Liu et al.</t>
  </si>
  <si>
    <t>Lopes Martins et al.</t>
  </si>
  <si>
    <t>Losenicka et al.</t>
  </si>
  <si>
    <t>Merchan et al.</t>
  </si>
  <si>
    <t xml:space="preserve">Nantanee et al. </t>
  </si>
  <si>
    <t xml:space="preserve">Naved et al. </t>
  </si>
  <si>
    <t>Naved et al.</t>
  </si>
  <si>
    <t>Nguyen et al.</t>
  </si>
  <si>
    <t>Nogueira et al.</t>
  </si>
  <si>
    <t>Okubo et al.</t>
  </si>
  <si>
    <t>Otake et al.</t>
  </si>
  <si>
    <t>Pires et al.</t>
  </si>
  <si>
    <t>Rodriguez et al.</t>
  </si>
  <si>
    <t>Savolainen et al.</t>
  </si>
  <si>
    <t>Sanghvi et al.</t>
  </si>
  <si>
    <t>Santos et al.</t>
  </si>
  <si>
    <t>Schwendicke et al.</t>
  </si>
  <si>
    <t xml:space="preserve">Sharda et al. </t>
  </si>
  <si>
    <t>Sobral et al.</t>
  </si>
  <si>
    <t>Souto et al.</t>
  </si>
  <si>
    <t>Tan et al.</t>
  </si>
  <si>
    <t>Tang et al.</t>
  </si>
  <si>
    <t>Tannous et al.</t>
  </si>
  <si>
    <t>Tekpmar et al.</t>
  </si>
  <si>
    <t>Tommukayakul</t>
  </si>
  <si>
    <t>Victory et al.</t>
  </si>
  <si>
    <t>Zang et al.</t>
  </si>
  <si>
    <t>Zhu et al.</t>
  </si>
  <si>
    <t>Zhurakivska</t>
  </si>
  <si>
    <t>1. Economic Evaluation clearly stated in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</si>
</sst>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3" fillId="2" borderId="2" xfId="0" quotePrefix="1" applyFont="1" applyFill="1" applyBorder="1" applyAlignment="1">
      <alignment horizontal="center" vertical="top" wrapText="1"/>
    </xf>
    <xf numFmtId="0" fontId="3" fillId="2" borderId="3" xfId="0" quotePrefix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0" fontId="2" fillId="3" borderId="30" xfId="0" applyNumberFormat="1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0" fontId="2" fillId="3" borderId="30" xfId="1" applyNumberFormat="1" applyFont="1" applyFill="1" applyBorder="1" applyAlignment="1">
      <alignment horizontal="center" vertical="center"/>
    </xf>
    <xf numFmtId="10" fontId="2" fillId="3" borderId="31" xfId="1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26" xfId="0" applyFont="1" applyBorder="1" applyAlignment="1">
      <alignment wrapText="1"/>
    </xf>
    <xf numFmtId="0" fontId="0" fillId="0" borderId="28" xfId="0" applyBorder="1" applyAlignment="1">
      <alignment wrapText="1"/>
    </xf>
    <xf numFmtId="0" fontId="2" fillId="0" borderId="32" xfId="0" applyFont="1" applyBorder="1" applyAlignment="1">
      <alignment horizontal="left" wrapText="1" indent="1"/>
    </xf>
    <xf numFmtId="0" fontId="0" fillId="0" borderId="33" xfId="0" applyBorder="1" applyAlignment="1">
      <alignment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2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9" fillId="0" borderId="31" xfId="2" applyBorder="1" applyAlignment="1">
      <alignment horizontal="left" vertical="center" wrapText="1"/>
    </xf>
    <xf numFmtId="164" fontId="0" fillId="0" borderId="8" xfId="1" applyNumberFormat="1" applyFont="1" applyFill="1" applyBorder="1" applyAlignment="1">
      <alignment horizontal="center" vertical="center"/>
    </xf>
    <xf numFmtId="164" fontId="0" fillId="0" borderId="25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3">
    <cellStyle name="Link" xfId="2" builtinId="8"/>
    <cellStyle name="Prozent" xfId="1" builtinId="5"/>
    <cellStyle name="Standard" xfId="0" builtinId="0"/>
  </cellStyles>
  <dxfs count="20">
    <dxf>
      <font>
        <color rgb="FF9C0006"/>
      </font>
      <fill>
        <patternFill>
          <bgColor rgb="FFFFC7CE"/>
        </patternFill>
      </fill>
    </dxf>
    <dxf>
      <fill>
        <patternFill>
          <f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0B050"/>
      </font>
    </dxf>
    <dxf>
      <font>
        <b/>
        <i val="0"/>
        <color rgb="FF9C0006"/>
      </font>
    </dxf>
    <dxf>
      <font>
        <b/>
        <i val="0"/>
        <color theme="4"/>
      </font>
    </dxf>
    <dxf>
      <font>
        <b val="0"/>
        <i val="0"/>
        <color rgb="FFFFC000"/>
      </font>
    </dxf>
    <dxf>
      <font>
        <b/>
        <i val="0"/>
        <color rgb="FF00B050"/>
      </font>
    </dxf>
    <dxf>
      <font>
        <b/>
        <i val="0"/>
        <color rgb="FF9C0006"/>
      </font>
    </dxf>
    <dxf>
      <font>
        <b/>
        <i val="0"/>
        <color theme="4"/>
      </font>
    </dxf>
    <dxf>
      <font>
        <b/>
        <i val="0"/>
        <color rgb="FF00B050"/>
      </font>
    </dxf>
    <dxf>
      <font>
        <b/>
        <i val="0"/>
        <color rgb="FF9C0006"/>
      </font>
    </dxf>
    <dxf>
      <font>
        <b/>
        <i val="0"/>
        <color theme="4"/>
      </font>
    </dxf>
    <dxf>
      <font>
        <b/>
        <i val="0"/>
        <color rgb="FF00B050"/>
      </font>
    </dxf>
    <dxf>
      <font>
        <b/>
        <i val="0"/>
        <color rgb="FF9C0006"/>
      </font>
    </dxf>
    <dxf>
      <font>
        <b/>
        <i val="0"/>
        <color theme="4"/>
      </font>
    </dxf>
    <dxf>
      <font>
        <b/>
        <i val="0"/>
        <color rgb="FF00B050"/>
      </font>
    </dxf>
    <dxf>
      <font>
        <b/>
        <i val="0"/>
        <color rgb="FF9C0006"/>
      </font>
    </dxf>
    <dxf>
      <font>
        <b/>
        <i val="0"/>
        <color theme="4"/>
      </font>
    </dxf>
    <dxf>
      <font>
        <b val="0"/>
        <i val="0"/>
        <color rgb="FFD8A20E"/>
      </font>
    </dxf>
  </dxfs>
  <tableStyles count="0" defaultTableStyle="TableStyleMedium2" defaultPivotStyle="PivotStyleLight16"/>
  <colors>
    <mruColors>
      <color rgb="FFD8A2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dgar/Desktop/Paper%20SR%20Submiss&#227;o%203/1.%20Preparation/CHEERS_Checklist_3.0%20Ra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uscript Information"/>
      <sheetName val="CHEERS_Checklist"/>
      <sheetName val="Folha8"/>
      <sheetName val="Folha2 (2)"/>
    </sheetNames>
    <sheetDataSet>
      <sheetData sheetId="0" refreshError="1"/>
      <sheetData sheetId="1">
        <row r="44">
          <cell r="C44">
            <v>1</v>
          </cell>
          <cell r="D44">
            <v>0</v>
          </cell>
          <cell r="E44">
            <v>4</v>
          </cell>
          <cell r="F44">
            <v>39</v>
          </cell>
          <cell r="G44">
            <v>1</v>
          </cell>
          <cell r="H44">
            <v>2</v>
          </cell>
          <cell r="I44">
            <v>4</v>
          </cell>
          <cell r="J44">
            <v>7</v>
          </cell>
          <cell r="K44">
            <v>5</v>
          </cell>
          <cell r="L44">
            <v>11</v>
          </cell>
          <cell r="M44">
            <v>0</v>
          </cell>
          <cell r="N44">
            <v>1</v>
          </cell>
          <cell r="O44">
            <v>1</v>
          </cell>
          <cell r="P44">
            <v>0</v>
          </cell>
          <cell r="Q44">
            <v>8</v>
          </cell>
          <cell r="R44">
            <v>1</v>
          </cell>
          <cell r="S44">
            <v>10</v>
          </cell>
          <cell r="T44">
            <v>31</v>
          </cell>
          <cell r="U44">
            <v>38</v>
          </cell>
          <cell r="V44">
            <v>4</v>
          </cell>
          <cell r="W44">
            <v>39</v>
          </cell>
          <cell r="X44">
            <v>1</v>
          </cell>
          <cell r="Y44">
            <v>6</v>
          </cell>
          <cell r="Z44">
            <v>15</v>
          </cell>
          <cell r="AA44">
            <v>39</v>
          </cell>
          <cell r="AB44">
            <v>5</v>
          </cell>
          <cell r="AC44">
            <v>14</v>
          </cell>
          <cell r="AD44">
            <v>11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5</v>
          </cell>
          <cell r="M47">
            <v>0</v>
          </cell>
          <cell r="N47">
            <v>12</v>
          </cell>
          <cell r="O47">
            <v>15</v>
          </cell>
          <cell r="P47">
            <v>0</v>
          </cell>
          <cell r="Q47">
            <v>0</v>
          </cell>
          <cell r="R47">
            <v>14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8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</row>
        <row r="49">
          <cell r="C49">
            <v>37</v>
          </cell>
          <cell r="D49">
            <v>38</v>
          </cell>
          <cell r="E49">
            <v>34</v>
          </cell>
          <cell r="F49">
            <v>0</v>
          </cell>
          <cell r="G49">
            <v>37</v>
          </cell>
          <cell r="H49">
            <v>36</v>
          </cell>
          <cell r="I49">
            <v>34</v>
          </cell>
          <cell r="J49">
            <v>31</v>
          </cell>
          <cell r="K49">
            <v>33</v>
          </cell>
          <cell r="L49">
            <v>22</v>
          </cell>
          <cell r="M49">
            <v>38</v>
          </cell>
          <cell r="N49">
            <v>25</v>
          </cell>
          <cell r="O49">
            <v>22</v>
          </cell>
          <cell r="P49">
            <v>38</v>
          </cell>
          <cell r="Q49">
            <v>30</v>
          </cell>
          <cell r="R49">
            <v>23</v>
          </cell>
          <cell r="S49">
            <v>28</v>
          </cell>
          <cell r="T49">
            <v>8</v>
          </cell>
          <cell r="U49">
            <v>1</v>
          </cell>
          <cell r="V49">
            <v>34</v>
          </cell>
          <cell r="W49">
            <v>0</v>
          </cell>
          <cell r="X49">
            <v>29</v>
          </cell>
          <cell r="Y49">
            <v>32</v>
          </cell>
          <cell r="Z49">
            <v>23</v>
          </cell>
          <cell r="AA49">
            <v>0</v>
          </cell>
          <cell r="AB49">
            <v>33</v>
          </cell>
          <cell r="AC49">
            <v>25</v>
          </cell>
          <cell r="AD49">
            <v>27</v>
          </cell>
        </row>
      </sheetData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dram.sendi@unibas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4FDB-61F0-4474-A3F0-876AF879BE15}">
  <sheetPr codeName="Sheet1"/>
  <dimension ref="A1:XFC15"/>
  <sheetViews>
    <sheetView zoomScale="150" workbookViewId="0">
      <selection activeCell="A6" sqref="A6"/>
    </sheetView>
  </sheetViews>
  <sheetFormatPr baseColWidth="10" defaultColWidth="0" defaultRowHeight="14.25" customHeight="1" zeroHeight="1" x14ac:dyDescent="0.2"/>
  <cols>
    <col min="1" max="1" width="36" customWidth="1"/>
    <col min="2" max="2" width="122" customWidth="1"/>
    <col min="3" max="3" width="9.1640625" hidden="1" customWidth="1"/>
    <col min="4" max="16383" width="9.1640625" hidden="1"/>
    <col min="16384" max="16384" width="14.33203125" hidden="1" customWidth="1"/>
  </cols>
  <sheetData>
    <row r="1" spans="1:2" ht="18" customHeight="1" x14ac:dyDescent="0.2">
      <c r="A1" s="49" t="s">
        <v>45</v>
      </c>
      <c r="B1" s="50"/>
    </row>
    <row r="2" spans="1:2" ht="18" customHeight="1" x14ac:dyDescent="0.2">
      <c r="A2" s="51" t="s">
        <v>0</v>
      </c>
      <c r="B2" s="52"/>
    </row>
    <row r="3" spans="1:2" ht="18" customHeight="1" x14ac:dyDescent="0.2">
      <c r="A3" s="53" t="s">
        <v>36</v>
      </c>
      <c r="B3" s="54" t="s">
        <v>46</v>
      </c>
    </row>
    <row r="4" spans="1:2" ht="18" customHeight="1" x14ac:dyDescent="0.2">
      <c r="A4" s="53" t="s">
        <v>37</v>
      </c>
      <c r="B4" s="54" t="s">
        <v>41</v>
      </c>
    </row>
    <row r="5" spans="1:2" ht="18" customHeight="1" x14ac:dyDescent="0.2">
      <c r="A5" s="53" t="s">
        <v>38</v>
      </c>
      <c r="B5" s="54" t="s">
        <v>50</v>
      </c>
    </row>
    <row r="6" spans="1:2" ht="18" customHeight="1" x14ac:dyDescent="0.2">
      <c r="A6" s="53"/>
      <c r="B6" s="54" t="s">
        <v>51</v>
      </c>
    </row>
    <row r="7" spans="1:2" ht="18" customHeight="1" x14ac:dyDescent="0.2">
      <c r="A7" s="53"/>
      <c r="B7" s="54" t="s">
        <v>52</v>
      </c>
    </row>
    <row r="8" spans="1:2" s="55" customFormat="1" ht="18" customHeight="1" x14ac:dyDescent="0.2">
      <c r="A8" s="53" t="s">
        <v>39</v>
      </c>
      <c r="B8" s="54" t="s">
        <v>53</v>
      </c>
    </row>
    <row r="9" spans="1:2" s="55" customFormat="1" ht="18" customHeight="1" x14ac:dyDescent="0.2">
      <c r="A9" s="53"/>
      <c r="B9" s="54" t="s">
        <v>54</v>
      </c>
    </row>
    <row r="10" spans="1:2" ht="18" customHeight="1" x14ac:dyDescent="0.2">
      <c r="A10" s="53" t="s">
        <v>40</v>
      </c>
      <c r="B10" s="54" t="s">
        <v>49</v>
      </c>
    </row>
    <row r="11" spans="1:2" ht="25.5" customHeight="1" x14ac:dyDescent="0.2">
      <c r="A11" s="53"/>
      <c r="B11" s="54" t="s">
        <v>48</v>
      </c>
    </row>
    <row r="12" spans="1:2" ht="18" customHeight="1" thickBot="1" x14ac:dyDescent="0.25">
      <c r="A12" s="56"/>
      <c r="B12" s="63" t="s">
        <v>47</v>
      </c>
    </row>
    <row r="13" spans="1:2" ht="14.25" customHeight="1" x14ac:dyDescent="0.2"/>
    <row r="14" spans="1:2" ht="14.25" customHeight="1" x14ac:dyDescent="0.2"/>
    <row r="15" spans="1:2" ht="14.25" customHeight="1" x14ac:dyDescent="0.2"/>
  </sheetData>
  <hyperlinks>
    <hyperlink ref="B12" r:id="rId1" xr:uid="{F0CD849E-7970-E543-B67B-6F7B0ABC5C12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D13C-1A51-4CAA-8B64-440239925247}">
  <sheetPr codeName="Sheet2"/>
  <dimension ref="A1:AK84"/>
  <sheetViews>
    <sheetView showGridLines="0" tabSelected="1" zoomScale="192" zoomScaleNormal="68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9" sqref="D9"/>
    </sheetView>
  </sheetViews>
  <sheetFormatPr baseColWidth="10" defaultColWidth="0" defaultRowHeight="15" zeroHeight="1" x14ac:dyDescent="0.2"/>
  <cols>
    <col min="1" max="1" width="4" customWidth="1"/>
    <col min="2" max="2" width="26" style="48" customWidth="1"/>
    <col min="3" max="4" width="12.1640625" style="48" customWidth="1"/>
    <col min="5" max="31" width="10.6640625" style="40" customWidth="1"/>
    <col min="32" max="32" width="10.33203125" style="40" customWidth="1"/>
    <col min="33" max="33" width="5.33203125" style="8" customWidth="1"/>
    <col min="34" max="34" width="3.33203125" style="8" customWidth="1"/>
    <col min="35" max="35" width="9.1640625" style="8" customWidth="1"/>
    <col min="36" max="36" width="4.1640625" style="9" customWidth="1"/>
    <col min="37" max="37" width="0" style="9" hidden="1" customWidth="1"/>
    <col min="38" max="16384" width="9.1640625" style="9" hidden="1"/>
  </cols>
  <sheetData>
    <row r="1" spans="2:37" customFormat="1" ht="37.5" customHeight="1" x14ac:dyDescent="0.2">
      <c r="B1" s="67" t="s">
        <v>65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2" spans="2:37" customFormat="1" ht="17.25" customHeight="1" thickBot="1" x14ac:dyDescent="0.25">
      <c r="E2" s="66" t="s">
        <v>1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</row>
    <row r="3" spans="2:37" customFormat="1" ht="43.25" customHeight="1" x14ac:dyDescent="0.2">
      <c r="B3" s="61" t="s">
        <v>43</v>
      </c>
      <c r="C3" s="61" t="s">
        <v>42</v>
      </c>
      <c r="D3" s="61" t="s">
        <v>44</v>
      </c>
      <c r="E3" s="1" t="s">
        <v>109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1" t="s">
        <v>16</v>
      </c>
      <c r="U3" s="1" t="s">
        <v>17</v>
      </c>
      <c r="V3" s="1" t="s">
        <v>18</v>
      </c>
      <c r="W3" s="1" t="s">
        <v>19</v>
      </c>
      <c r="X3" s="1" t="s">
        <v>20</v>
      </c>
      <c r="Y3" s="1" t="s">
        <v>21</v>
      </c>
      <c r="Z3" s="1" t="s">
        <v>22</v>
      </c>
      <c r="AA3" s="1" t="s">
        <v>23</v>
      </c>
      <c r="AB3" s="1" t="s">
        <v>24</v>
      </c>
      <c r="AC3" s="1" t="s">
        <v>25</v>
      </c>
      <c r="AD3" s="1" t="s">
        <v>26</v>
      </c>
      <c r="AE3" s="1" t="s">
        <v>27</v>
      </c>
      <c r="AF3" s="2" t="s">
        <v>28</v>
      </c>
      <c r="AG3" s="3"/>
      <c r="AI3" s="4" t="s">
        <v>67</v>
      </c>
    </row>
    <row r="4" spans="2:37" ht="13" customHeight="1" x14ac:dyDescent="0.2">
      <c r="B4" s="62" t="s">
        <v>55</v>
      </c>
      <c r="C4" s="62">
        <v>2022</v>
      </c>
      <c r="D4" s="62">
        <v>46</v>
      </c>
      <c r="E4" s="5" t="s">
        <v>29</v>
      </c>
      <c r="F4" s="5" t="s">
        <v>29</v>
      </c>
      <c r="G4" s="5" t="s">
        <v>29</v>
      </c>
      <c r="H4" s="6" t="s">
        <v>30</v>
      </c>
      <c r="I4" s="6" t="s">
        <v>29</v>
      </c>
      <c r="J4" s="6" t="s">
        <v>29</v>
      </c>
      <c r="K4" s="6" t="s">
        <v>29</v>
      </c>
      <c r="L4" s="6" t="s">
        <v>29</v>
      </c>
      <c r="M4" s="6" t="s">
        <v>29</v>
      </c>
      <c r="N4" s="6" t="s">
        <v>30</v>
      </c>
      <c r="O4" s="6" t="s">
        <v>29</v>
      </c>
      <c r="P4" s="6" t="s">
        <v>29</v>
      </c>
      <c r="Q4" s="6" t="s">
        <v>29</v>
      </c>
      <c r="R4" s="6" t="s">
        <v>29</v>
      </c>
      <c r="S4" s="6" t="s">
        <v>30</v>
      </c>
      <c r="T4" s="6" t="s">
        <v>31</v>
      </c>
      <c r="U4" s="6" t="s">
        <v>29</v>
      </c>
      <c r="V4" s="6" t="s">
        <v>29</v>
      </c>
      <c r="W4" s="6" t="s">
        <v>30</v>
      </c>
      <c r="X4" s="6" t="s">
        <v>57</v>
      </c>
      <c r="Y4" s="6" t="s">
        <v>30</v>
      </c>
      <c r="Z4" s="6" t="s">
        <v>29</v>
      </c>
      <c r="AA4" s="6" t="s">
        <v>29</v>
      </c>
      <c r="AB4" s="6" t="s">
        <v>57</v>
      </c>
      <c r="AC4" s="6" t="s">
        <v>30</v>
      </c>
      <c r="AD4" s="6" t="s">
        <v>29</v>
      </c>
      <c r="AE4" s="6" t="s">
        <v>29</v>
      </c>
      <c r="AF4" s="7" t="s">
        <v>29</v>
      </c>
      <c r="AG4" s="8">
        <f>COUNTIF($E4:$AF4,"Y")+COUNTIF($E4:$AF4,"P")/2</f>
        <v>20</v>
      </c>
      <c r="AH4" s="8">
        <f>COUNTA($E4:$AF4)-COUNTIF($E4:$AF4,"NA")</f>
        <v>27</v>
      </c>
      <c r="AI4" s="64">
        <f>$AG4/$AH4</f>
        <v>0.7407407407407407</v>
      </c>
      <c r="AK4" s="9">
        <v>2017</v>
      </c>
    </row>
    <row r="5" spans="2:37" ht="13" customHeight="1" x14ac:dyDescent="0.2">
      <c r="B5" s="62" t="s">
        <v>58</v>
      </c>
      <c r="C5" s="62">
        <v>2023</v>
      </c>
      <c r="D5" s="62">
        <v>47</v>
      </c>
      <c r="E5" s="10" t="s">
        <v>29</v>
      </c>
      <c r="F5" s="5" t="s">
        <v>29</v>
      </c>
      <c r="G5" s="11" t="s">
        <v>29</v>
      </c>
      <c r="H5" s="11" t="s">
        <v>29</v>
      </c>
      <c r="I5" s="6" t="s">
        <v>56</v>
      </c>
      <c r="J5" s="11" t="s">
        <v>56</v>
      </c>
      <c r="K5" s="11" t="s">
        <v>29</v>
      </c>
      <c r="L5" s="11" t="s">
        <v>56</v>
      </c>
      <c r="M5" s="11" t="s">
        <v>56</v>
      </c>
      <c r="N5" s="11" t="s">
        <v>56</v>
      </c>
      <c r="O5" s="11" t="s">
        <v>56</v>
      </c>
      <c r="P5" s="11" t="s">
        <v>56</v>
      </c>
      <c r="Q5" s="11" t="s">
        <v>56</v>
      </c>
      <c r="R5" s="6" t="s">
        <v>29</v>
      </c>
      <c r="S5" s="11" t="s">
        <v>29</v>
      </c>
      <c r="T5" s="11" t="s">
        <v>31</v>
      </c>
      <c r="U5" s="11" t="s">
        <v>29</v>
      </c>
      <c r="V5" s="11" t="s">
        <v>30</v>
      </c>
      <c r="W5" s="6" t="s">
        <v>30</v>
      </c>
      <c r="X5" s="11" t="s">
        <v>56</v>
      </c>
      <c r="Y5" s="11" t="s">
        <v>30</v>
      </c>
      <c r="Z5" s="11" t="s">
        <v>29</v>
      </c>
      <c r="AA5" s="11" t="s">
        <v>29</v>
      </c>
      <c r="AB5" s="11" t="s">
        <v>29</v>
      </c>
      <c r="AC5" s="11" t="s">
        <v>30</v>
      </c>
      <c r="AD5" s="11" t="s">
        <v>29</v>
      </c>
      <c r="AE5" s="11" t="s">
        <v>29</v>
      </c>
      <c r="AF5" s="12" t="s">
        <v>29</v>
      </c>
      <c r="AG5" s="8">
        <f t="shared" ref="AG5:AG17" si="0">COUNTIF($E5:$AF5,"Y")+COUNTIF($E5:$AF5,"P")/2</f>
        <v>23</v>
      </c>
      <c r="AH5" s="8">
        <f t="shared" ref="AH5:AH56" si="1">COUNTA($E5:$AF5)-COUNTIF($E5:$AF5,"NA")</f>
        <v>27</v>
      </c>
      <c r="AI5" s="64">
        <f t="shared" ref="AI5:AI60" si="2">$AG5/$AH5</f>
        <v>0.85185185185185186</v>
      </c>
      <c r="AK5" s="9">
        <v>2014</v>
      </c>
    </row>
    <row r="6" spans="2:37" ht="13" customHeight="1" x14ac:dyDescent="0.2">
      <c r="B6" s="62" t="s">
        <v>60</v>
      </c>
      <c r="C6" s="62">
        <v>2021</v>
      </c>
      <c r="D6" s="62">
        <v>48</v>
      </c>
      <c r="E6" s="10" t="s">
        <v>29</v>
      </c>
      <c r="F6" s="5" t="s">
        <v>29</v>
      </c>
      <c r="G6" s="11" t="s">
        <v>29</v>
      </c>
      <c r="H6" s="11" t="s">
        <v>30</v>
      </c>
      <c r="I6" s="11" t="s">
        <v>29</v>
      </c>
      <c r="J6" s="11" t="s">
        <v>29</v>
      </c>
      <c r="K6" s="11" t="s">
        <v>29</v>
      </c>
      <c r="L6" s="11" t="s">
        <v>29</v>
      </c>
      <c r="M6" s="11" t="s">
        <v>29</v>
      </c>
      <c r="N6" s="11" t="s">
        <v>56</v>
      </c>
      <c r="O6" s="11" t="s">
        <v>29</v>
      </c>
      <c r="P6" s="11" t="s">
        <v>29</v>
      </c>
      <c r="Q6" s="11" t="s">
        <v>30</v>
      </c>
      <c r="R6" s="6" t="s">
        <v>29</v>
      </c>
      <c r="S6" s="11" t="s">
        <v>29</v>
      </c>
      <c r="T6" s="11" t="s">
        <v>31</v>
      </c>
      <c r="U6" s="6" t="s">
        <v>29</v>
      </c>
      <c r="V6" s="11" t="s">
        <v>30</v>
      </c>
      <c r="W6" s="6" t="s">
        <v>30</v>
      </c>
      <c r="X6" s="11" t="s">
        <v>56</v>
      </c>
      <c r="Y6" s="11" t="s">
        <v>30</v>
      </c>
      <c r="Z6" s="6" t="s">
        <v>29</v>
      </c>
      <c r="AA6" s="11" t="s">
        <v>29</v>
      </c>
      <c r="AB6" s="11" t="s">
        <v>29</v>
      </c>
      <c r="AC6" s="11" t="s">
        <v>30</v>
      </c>
      <c r="AD6" s="11" t="s">
        <v>29</v>
      </c>
      <c r="AE6" s="11" t="s">
        <v>29</v>
      </c>
      <c r="AF6" s="12" t="s">
        <v>29</v>
      </c>
      <c r="AG6" s="8">
        <f t="shared" si="0"/>
        <v>21</v>
      </c>
      <c r="AH6" s="8">
        <f t="shared" si="1"/>
        <v>27</v>
      </c>
      <c r="AI6" s="64">
        <f t="shared" si="2"/>
        <v>0.77777777777777779</v>
      </c>
      <c r="AK6" s="9">
        <v>2017</v>
      </c>
    </row>
    <row r="7" spans="2:37" ht="13" customHeight="1" x14ac:dyDescent="0.2">
      <c r="B7" s="62" t="s">
        <v>61</v>
      </c>
      <c r="C7" s="62">
        <v>2023</v>
      </c>
      <c r="D7" s="62">
        <v>49</v>
      </c>
      <c r="E7" s="10" t="s">
        <v>29</v>
      </c>
      <c r="F7" s="5" t="s">
        <v>29</v>
      </c>
      <c r="G7" s="11" t="s">
        <v>29</v>
      </c>
      <c r="H7" s="11" t="s">
        <v>30</v>
      </c>
      <c r="I7" s="11" t="s">
        <v>29</v>
      </c>
      <c r="J7" s="11" t="s">
        <v>29</v>
      </c>
      <c r="K7" s="11" t="s">
        <v>29</v>
      </c>
      <c r="L7" s="11" t="s">
        <v>29</v>
      </c>
      <c r="M7" s="11" t="s">
        <v>29</v>
      </c>
      <c r="N7" s="6" t="s">
        <v>29</v>
      </c>
      <c r="O7" s="13" t="s">
        <v>29</v>
      </c>
      <c r="P7" s="11" t="s">
        <v>57</v>
      </c>
      <c r="Q7" s="11" t="s">
        <v>59</v>
      </c>
      <c r="R7" s="6" t="s">
        <v>29</v>
      </c>
      <c r="S7" s="11" t="s">
        <v>29</v>
      </c>
      <c r="T7" s="11" t="s">
        <v>29</v>
      </c>
      <c r="U7" s="11" t="s">
        <v>57</v>
      </c>
      <c r="V7" s="11" t="s">
        <v>30</v>
      </c>
      <c r="W7" s="11" t="s">
        <v>30</v>
      </c>
      <c r="X7" s="11" t="s">
        <v>29</v>
      </c>
      <c r="Y7" s="11" t="s">
        <v>30</v>
      </c>
      <c r="Z7" s="6" t="s">
        <v>29</v>
      </c>
      <c r="AA7" s="11" t="s">
        <v>29</v>
      </c>
      <c r="AB7" s="11" t="s">
        <v>29</v>
      </c>
      <c r="AC7" s="11" t="s">
        <v>30</v>
      </c>
      <c r="AD7" s="11" t="s">
        <v>29</v>
      </c>
      <c r="AE7" s="11" t="s">
        <v>29</v>
      </c>
      <c r="AF7" s="12" t="s">
        <v>29</v>
      </c>
      <c r="AG7" s="8">
        <f t="shared" si="0"/>
        <v>21.5</v>
      </c>
      <c r="AH7" s="8">
        <f t="shared" si="1"/>
        <v>28</v>
      </c>
      <c r="AI7" s="64">
        <f t="shared" si="2"/>
        <v>0.7678571428571429</v>
      </c>
      <c r="AK7" s="9">
        <v>2011</v>
      </c>
    </row>
    <row r="8" spans="2:37" ht="13" customHeight="1" x14ac:dyDescent="0.2">
      <c r="B8" s="62" t="s">
        <v>62</v>
      </c>
      <c r="C8" s="62">
        <v>2023</v>
      </c>
      <c r="D8" s="62">
        <v>50</v>
      </c>
      <c r="E8" s="10" t="s">
        <v>29</v>
      </c>
      <c r="F8" s="5" t="s">
        <v>29</v>
      </c>
      <c r="G8" s="11" t="s">
        <v>29</v>
      </c>
      <c r="H8" s="11" t="s">
        <v>30</v>
      </c>
      <c r="I8" s="11" t="s">
        <v>29</v>
      </c>
      <c r="J8" s="11" t="s">
        <v>29</v>
      </c>
      <c r="K8" s="11" t="s">
        <v>29</v>
      </c>
      <c r="L8" s="11" t="s">
        <v>29</v>
      </c>
      <c r="M8" s="11" t="s">
        <v>29</v>
      </c>
      <c r="N8" s="11" t="s">
        <v>29</v>
      </c>
      <c r="O8" s="13" t="s">
        <v>29</v>
      </c>
      <c r="P8" s="11" t="s">
        <v>29</v>
      </c>
      <c r="Q8" s="11" t="s">
        <v>29</v>
      </c>
      <c r="R8" s="6" t="s">
        <v>29</v>
      </c>
      <c r="S8" s="11" t="s">
        <v>29</v>
      </c>
      <c r="T8" s="11" t="s">
        <v>29</v>
      </c>
      <c r="U8" s="11" t="s">
        <v>29</v>
      </c>
      <c r="V8" s="11" t="s">
        <v>30</v>
      </c>
      <c r="W8" s="11" t="s">
        <v>30</v>
      </c>
      <c r="X8" s="11" t="s">
        <v>29</v>
      </c>
      <c r="Y8" s="11" t="s">
        <v>30</v>
      </c>
      <c r="Z8" s="6" t="s">
        <v>29</v>
      </c>
      <c r="AA8" s="11" t="s">
        <v>29</v>
      </c>
      <c r="AB8" s="11" t="s">
        <v>29</v>
      </c>
      <c r="AC8" s="11" t="s">
        <v>30</v>
      </c>
      <c r="AD8" s="11" t="s">
        <v>29</v>
      </c>
      <c r="AE8" s="11" t="s">
        <v>29</v>
      </c>
      <c r="AF8" s="12" t="s">
        <v>29</v>
      </c>
      <c r="AG8" s="8">
        <f t="shared" si="0"/>
        <v>23</v>
      </c>
      <c r="AH8" s="8">
        <f t="shared" si="1"/>
        <v>28</v>
      </c>
      <c r="AI8" s="64">
        <f t="shared" si="2"/>
        <v>0.8214285714285714</v>
      </c>
      <c r="AK8" s="9">
        <v>2000</v>
      </c>
    </row>
    <row r="9" spans="2:37" ht="13" customHeight="1" x14ac:dyDescent="0.2">
      <c r="B9" s="62" t="s">
        <v>63</v>
      </c>
      <c r="C9" s="62">
        <v>2021</v>
      </c>
      <c r="D9" s="62">
        <v>51</v>
      </c>
      <c r="E9" s="10" t="s">
        <v>29</v>
      </c>
      <c r="F9" s="5" t="s">
        <v>29</v>
      </c>
      <c r="G9" s="11" t="s">
        <v>56</v>
      </c>
      <c r="H9" s="11" t="s">
        <v>30</v>
      </c>
      <c r="I9" s="11" t="s">
        <v>29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3" t="s">
        <v>29</v>
      </c>
      <c r="P9" s="11" t="s">
        <v>29</v>
      </c>
      <c r="Q9" s="11" t="s">
        <v>29</v>
      </c>
      <c r="R9" s="6" t="s">
        <v>29</v>
      </c>
      <c r="S9" s="11" t="s">
        <v>29</v>
      </c>
      <c r="T9" s="11" t="s">
        <v>29</v>
      </c>
      <c r="U9" s="11" t="s">
        <v>29</v>
      </c>
      <c r="V9" s="11" t="s">
        <v>30</v>
      </c>
      <c r="W9" s="11" t="s">
        <v>30</v>
      </c>
      <c r="X9" s="11" t="s">
        <v>29</v>
      </c>
      <c r="Y9" s="11" t="s">
        <v>30</v>
      </c>
      <c r="Z9" s="11" t="s">
        <v>29</v>
      </c>
      <c r="AA9" s="11" t="s">
        <v>29</v>
      </c>
      <c r="AB9" s="11" t="s">
        <v>29</v>
      </c>
      <c r="AC9" s="11" t="s">
        <v>30</v>
      </c>
      <c r="AD9" s="11" t="s">
        <v>29</v>
      </c>
      <c r="AE9" s="11" t="s">
        <v>29</v>
      </c>
      <c r="AF9" s="12" t="s">
        <v>29</v>
      </c>
      <c r="AG9" s="8">
        <f t="shared" si="0"/>
        <v>23</v>
      </c>
      <c r="AH9" s="8">
        <f t="shared" si="1"/>
        <v>28</v>
      </c>
      <c r="AI9" s="64">
        <f t="shared" si="2"/>
        <v>0.8214285714285714</v>
      </c>
      <c r="AK9" s="9">
        <v>2000</v>
      </c>
    </row>
    <row r="10" spans="2:37" ht="13" customHeight="1" x14ac:dyDescent="0.2">
      <c r="B10" s="62" t="s">
        <v>64</v>
      </c>
      <c r="C10" s="62">
        <v>2022</v>
      </c>
      <c r="D10" s="62">
        <v>52</v>
      </c>
      <c r="E10" s="10" t="s">
        <v>29</v>
      </c>
      <c r="F10" s="5" t="s">
        <v>29</v>
      </c>
      <c r="G10" s="11" t="s">
        <v>29</v>
      </c>
      <c r="H10" s="11" t="s">
        <v>30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3" t="s">
        <v>29</v>
      </c>
      <c r="P10" s="11" t="s">
        <v>29</v>
      </c>
      <c r="Q10" s="11" t="s">
        <v>29</v>
      </c>
      <c r="R10" s="6" t="s">
        <v>29</v>
      </c>
      <c r="S10" s="11" t="s">
        <v>29</v>
      </c>
      <c r="T10" s="11" t="s">
        <v>29</v>
      </c>
      <c r="U10" s="11" t="s">
        <v>29</v>
      </c>
      <c r="V10" s="11" t="s">
        <v>30</v>
      </c>
      <c r="W10" s="11" t="s">
        <v>30</v>
      </c>
      <c r="X10" s="11" t="s">
        <v>29</v>
      </c>
      <c r="Y10" s="11" t="s">
        <v>30</v>
      </c>
      <c r="Z10" s="11" t="s">
        <v>29</v>
      </c>
      <c r="AA10" s="11" t="s">
        <v>29</v>
      </c>
      <c r="AB10" s="11" t="s">
        <v>29</v>
      </c>
      <c r="AC10" s="11" t="s">
        <v>30</v>
      </c>
      <c r="AD10" s="11" t="s">
        <v>29</v>
      </c>
      <c r="AE10" s="11" t="s">
        <v>29</v>
      </c>
      <c r="AF10" s="12" t="s">
        <v>29</v>
      </c>
      <c r="AG10" s="8">
        <f t="shared" si="0"/>
        <v>23</v>
      </c>
      <c r="AH10" s="8">
        <f t="shared" si="1"/>
        <v>28</v>
      </c>
      <c r="AI10" s="64">
        <f t="shared" si="2"/>
        <v>0.8214285714285714</v>
      </c>
      <c r="AK10" s="9">
        <v>1999</v>
      </c>
    </row>
    <row r="11" spans="2:37" ht="13" customHeight="1" x14ac:dyDescent="0.2">
      <c r="B11" s="62" t="s">
        <v>66</v>
      </c>
      <c r="C11" s="62">
        <v>2024</v>
      </c>
      <c r="D11" s="62">
        <v>53</v>
      </c>
      <c r="E11" s="10" t="s">
        <v>29</v>
      </c>
      <c r="F11" s="5" t="s">
        <v>29</v>
      </c>
      <c r="G11" s="11" t="s">
        <v>29</v>
      </c>
      <c r="H11" s="11" t="s">
        <v>57</v>
      </c>
      <c r="I11" s="11" t="s">
        <v>29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3" t="s">
        <v>29</v>
      </c>
      <c r="P11" s="11" t="s">
        <v>29</v>
      </c>
      <c r="Q11" s="11" t="s">
        <v>29</v>
      </c>
      <c r="R11" s="6" t="s">
        <v>29</v>
      </c>
      <c r="S11" s="11" t="s">
        <v>29</v>
      </c>
      <c r="T11" s="11" t="s">
        <v>29</v>
      </c>
      <c r="U11" s="11" t="s">
        <v>29</v>
      </c>
      <c r="V11" s="11" t="s">
        <v>30</v>
      </c>
      <c r="W11" s="11" t="s">
        <v>30</v>
      </c>
      <c r="X11" s="11" t="s">
        <v>29</v>
      </c>
      <c r="Y11" s="11" t="s">
        <v>30</v>
      </c>
      <c r="Z11" s="11" t="s">
        <v>29</v>
      </c>
      <c r="AA11" s="11" t="s">
        <v>29</v>
      </c>
      <c r="AB11" s="11" t="s">
        <v>29</v>
      </c>
      <c r="AC11" s="11" t="s">
        <v>30</v>
      </c>
      <c r="AD11" s="11" t="s">
        <v>29</v>
      </c>
      <c r="AE11" s="11" t="s">
        <v>29</v>
      </c>
      <c r="AF11" s="12" t="s">
        <v>29</v>
      </c>
      <c r="AG11" s="8">
        <f t="shared" si="0"/>
        <v>23.5</v>
      </c>
      <c r="AH11" s="8">
        <f t="shared" si="1"/>
        <v>28</v>
      </c>
      <c r="AI11" s="64">
        <f t="shared" si="2"/>
        <v>0.8392857142857143</v>
      </c>
      <c r="AK11" s="9">
        <v>2006</v>
      </c>
    </row>
    <row r="12" spans="2:37" ht="13" customHeight="1" x14ac:dyDescent="0.2">
      <c r="B12" s="62" t="s">
        <v>68</v>
      </c>
      <c r="C12" s="62">
        <v>2025</v>
      </c>
      <c r="D12" s="62">
        <v>54</v>
      </c>
      <c r="E12" s="10" t="s">
        <v>29</v>
      </c>
      <c r="F12" s="5" t="s">
        <v>29</v>
      </c>
      <c r="G12" s="11" t="s">
        <v>29</v>
      </c>
      <c r="H12" s="11" t="s">
        <v>30</v>
      </c>
      <c r="I12" s="11" t="s">
        <v>29</v>
      </c>
      <c r="J12" s="11" t="s">
        <v>29</v>
      </c>
      <c r="K12" s="11" t="s">
        <v>29</v>
      </c>
      <c r="L12" s="11" t="s">
        <v>29</v>
      </c>
      <c r="M12" s="11" t="s">
        <v>29</v>
      </c>
      <c r="N12" s="11" t="s">
        <v>29</v>
      </c>
      <c r="O12" s="13" t="s">
        <v>29</v>
      </c>
      <c r="P12" s="11" t="s">
        <v>29</v>
      </c>
      <c r="Q12" s="11" t="s">
        <v>29</v>
      </c>
      <c r="R12" s="6" t="s">
        <v>29</v>
      </c>
      <c r="S12" s="11" t="s">
        <v>29</v>
      </c>
      <c r="T12" s="11" t="s">
        <v>29</v>
      </c>
      <c r="U12" s="11" t="s">
        <v>29</v>
      </c>
      <c r="V12" s="11" t="s">
        <v>30</v>
      </c>
      <c r="W12" s="11" t="s">
        <v>30</v>
      </c>
      <c r="X12" s="11" t="s">
        <v>29</v>
      </c>
      <c r="Y12" s="11" t="s">
        <v>30</v>
      </c>
      <c r="Z12" s="11" t="s">
        <v>29</v>
      </c>
      <c r="AA12" s="11" t="s">
        <v>29</v>
      </c>
      <c r="AB12" s="11" t="s">
        <v>29</v>
      </c>
      <c r="AC12" s="11" t="s">
        <v>30</v>
      </c>
      <c r="AD12" s="11" t="s">
        <v>29</v>
      </c>
      <c r="AE12" s="11" t="s">
        <v>29</v>
      </c>
      <c r="AF12" s="12" t="s">
        <v>29</v>
      </c>
      <c r="AG12" s="8">
        <f t="shared" si="0"/>
        <v>23</v>
      </c>
      <c r="AH12" s="8">
        <f t="shared" si="1"/>
        <v>28</v>
      </c>
      <c r="AI12" s="64">
        <f t="shared" si="2"/>
        <v>0.8214285714285714</v>
      </c>
      <c r="AK12" s="9">
        <v>2016</v>
      </c>
    </row>
    <row r="13" spans="2:37" ht="13" customHeight="1" x14ac:dyDescent="0.2">
      <c r="B13" s="62" t="s">
        <v>69</v>
      </c>
      <c r="C13" s="62">
        <v>2022</v>
      </c>
      <c r="D13" s="62">
        <v>55</v>
      </c>
      <c r="E13" s="10" t="s">
        <v>29</v>
      </c>
      <c r="F13" s="5" t="s">
        <v>29</v>
      </c>
      <c r="G13" s="11" t="s">
        <v>29</v>
      </c>
      <c r="H13" s="11" t="s">
        <v>57</v>
      </c>
      <c r="I13" s="11" t="s">
        <v>29</v>
      </c>
      <c r="J13" s="11" t="s">
        <v>29</v>
      </c>
      <c r="K13" s="11" t="s">
        <v>29</v>
      </c>
      <c r="L13" s="11" t="s">
        <v>29</v>
      </c>
      <c r="M13" s="11" t="s">
        <v>29</v>
      </c>
      <c r="N13" s="11" t="s">
        <v>29</v>
      </c>
      <c r="O13" s="13" t="s">
        <v>29</v>
      </c>
      <c r="P13" s="11" t="s">
        <v>29</v>
      </c>
      <c r="Q13" s="11" t="s">
        <v>57</v>
      </c>
      <c r="R13" s="6" t="s">
        <v>29</v>
      </c>
      <c r="S13" s="11" t="s">
        <v>29</v>
      </c>
      <c r="T13" s="11" t="s">
        <v>31</v>
      </c>
      <c r="U13" s="11" t="s">
        <v>29</v>
      </c>
      <c r="V13" s="11" t="s">
        <v>57</v>
      </c>
      <c r="W13" s="11" t="s">
        <v>30</v>
      </c>
      <c r="X13" s="11" t="s">
        <v>29</v>
      </c>
      <c r="Y13" s="11" t="s">
        <v>30</v>
      </c>
      <c r="Z13" s="11" t="s">
        <v>29</v>
      </c>
      <c r="AA13" s="11" t="s">
        <v>29</v>
      </c>
      <c r="AB13" s="11" t="s">
        <v>29</v>
      </c>
      <c r="AC13" s="11" t="s">
        <v>30</v>
      </c>
      <c r="AD13" s="11" t="s">
        <v>29</v>
      </c>
      <c r="AE13" s="11" t="s">
        <v>29</v>
      </c>
      <c r="AF13" s="12" t="s">
        <v>29</v>
      </c>
      <c r="AG13" s="8">
        <f t="shared" si="0"/>
        <v>22.5</v>
      </c>
      <c r="AH13" s="8">
        <f t="shared" si="1"/>
        <v>27</v>
      </c>
      <c r="AI13" s="64">
        <f t="shared" si="2"/>
        <v>0.83333333333333337</v>
      </c>
    </row>
    <row r="14" spans="2:37" ht="13" customHeight="1" x14ac:dyDescent="0.2">
      <c r="B14" s="62" t="s">
        <v>70</v>
      </c>
      <c r="C14" s="62">
        <v>2022</v>
      </c>
      <c r="D14" s="62">
        <v>56</v>
      </c>
      <c r="E14" s="10" t="s">
        <v>29</v>
      </c>
      <c r="F14" s="5" t="s">
        <v>29</v>
      </c>
      <c r="G14" s="11" t="s">
        <v>29</v>
      </c>
      <c r="H14" s="11" t="s">
        <v>29</v>
      </c>
      <c r="I14" s="11" t="s">
        <v>29</v>
      </c>
      <c r="J14" s="11" t="s">
        <v>29</v>
      </c>
      <c r="K14" s="11" t="s">
        <v>29</v>
      </c>
      <c r="L14" s="11" t="s">
        <v>29</v>
      </c>
      <c r="M14" s="11" t="s">
        <v>29</v>
      </c>
      <c r="N14" s="11" t="s">
        <v>29</v>
      </c>
      <c r="O14" s="13" t="s">
        <v>29</v>
      </c>
      <c r="P14" s="11" t="s">
        <v>29</v>
      </c>
      <c r="Q14" s="11" t="s">
        <v>29</v>
      </c>
      <c r="R14" s="6" t="s">
        <v>29</v>
      </c>
      <c r="S14" s="11" t="s">
        <v>29</v>
      </c>
      <c r="T14" s="11" t="s">
        <v>29</v>
      </c>
      <c r="U14" s="11" t="s">
        <v>29</v>
      </c>
      <c r="V14" s="11" t="s">
        <v>57</v>
      </c>
      <c r="W14" s="11" t="s">
        <v>30</v>
      </c>
      <c r="X14" s="11" t="s">
        <v>29</v>
      </c>
      <c r="Y14" s="11" t="s">
        <v>30</v>
      </c>
      <c r="Z14" s="11" t="s">
        <v>29</v>
      </c>
      <c r="AA14" s="11" t="s">
        <v>29</v>
      </c>
      <c r="AB14" s="11" t="s">
        <v>29</v>
      </c>
      <c r="AC14" s="11" t="s">
        <v>30</v>
      </c>
      <c r="AD14" s="11" t="s">
        <v>29</v>
      </c>
      <c r="AE14" s="11" t="s">
        <v>29</v>
      </c>
      <c r="AF14" s="12" t="s">
        <v>29</v>
      </c>
      <c r="AG14" s="8">
        <f t="shared" si="0"/>
        <v>24.5</v>
      </c>
      <c r="AH14" s="8">
        <f t="shared" si="1"/>
        <v>28</v>
      </c>
      <c r="AI14" s="64">
        <f t="shared" si="2"/>
        <v>0.875</v>
      </c>
    </row>
    <row r="15" spans="2:37" ht="13" customHeight="1" x14ac:dyDescent="0.2">
      <c r="B15" s="62" t="s">
        <v>71</v>
      </c>
      <c r="C15" s="62">
        <v>2021</v>
      </c>
      <c r="D15" s="62">
        <v>57</v>
      </c>
      <c r="E15" s="10" t="s">
        <v>29</v>
      </c>
      <c r="F15" s="5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31</v>
      </c>
      <c r="O15" s="13" t="s">
        <v>29</v>
      </c>
      <c r="P15" s="11" t="s">
        <v>29</v>
      </c>
      <c r="Q15" s="11" t="s">
        <v>29</v>
      </c>
      <c r="R15" s="6" t="s">
        <v>29</v>
      </c>
      <c r="S15" s="11" t="s">
        <v>29</v>
      </c>
      <c r="T15" s="11" t="s">
        <v>31</v>
      </c>
      <c r="U15" s="11" t="s">
        <v>29</v>
      </c>
      <c r="V15" s="11" t="s">
        <v>29</v>
      </c>
      <c r="W15" s="11" t="s">
        <v>30</v>
      </c>
      <c r="X15" s="11" t="s">
        <v>29</v>
      </c>
      <c r="Y15" s="11" t="s">
        <v>30</v>
      </c>
      <c r="Z15" s="11" t="s">
        <v>29</v>
      </c>
      <c r="AA15" s="11" t="s">
        <v>29</v>
      </c>
      <c r="AB15" s="11" t="s">
        <v>29</v>
      </c>
      <c r="AC15" s="11" t="s">
        <v>30</v>
      </c>
      <c r="AD15" s="11" t="s">
        <v>29</v>
      </c>
      <c r="AE15" s="11" t="s">
        <v>29</v>
      </c>
      <c r="AF15" s="12" t="s">
        <v>29</v>
      </c>
      <c r="AG15" s="8">
        <f t="shared" si="0"/>
        <v>23</v>
      </c>
      <c r="AH15" s="8">
        <f t="shared" si="1"/>
        <v>26</v>
      </c>
      <c r="AI15" s="64">
        <f t="shared" si="2"/>
        <v>0.88461538461538458</v>
      </c>
    </row>
    <row r="16" spans="2:37" ht="13" customHeight="1" x14ac:dyDescent="0.2">
      <c r="B16" s="62" t="s">
        <v>72</v>
      </c>
      <c r="C16" s="62">
        <v>2021</v>
      </c>
      <c r="D16" s="62">
        <v>58</v>
      </c>
      <c r="E16" s="10" t="s">
        <v>29</v>
      </c>
      <c r="F16" s="5" t="s">
        <v>29</v>
      </c>
      <c r="G16" s="11" t="s">
        <v>29</v>
      </c>
      <c r="H16" s="11" t="s">
        <v>57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3" t="s">
        <v>29</v>
      </c>
      <c r="P16" s="11" t="s">
        <v>29</v>
      </c>
      <c r="Q16" s="11" t="s">
        <v>29</v>
      </c>
      <c r="R16" s="6" t="s">
        <v>29</v>
      </c>
      <c r="S16" s="11" t="s">
        <v>29</v>
      </c>
      <c r="T16" s="11" t="s">
        <v>31</v>
      </c>
      <c r="U16" s="11" t="s">
        <v>29</v>
      </c>
      <c r="V16" s="11" t="s">
        <v>57</v>
      </c>
      <c r="W16" s="11" t="s">
        <v>30</v>
      </c>
      <c r="X16" s="11" t="s">
        <v>29</v>
      </c>
      <c r="Y16" s="11" t="s">
        <v>30</v>
      </c>
      <c r="Z16" s="11" t="s">
        <v>29</v>
      </c>
      <c r="AA16" s="11" t="s">
        <v>29</v>
      </c>
      <c r="AB16" s="11" t="s">
        <v>29</v>
      </c>
      <c r="AC16" s="11" t="s">
        <v>30</v>
      </c>
      <c r="AD16" s="11" t="s">
        <v>29</v>
      </c>
      <c r="AE16" s="11" t="s">
        <v>29</v>
      </c>
      <c r="AF16" s="12" t="s">
        <v>29</v>
      </c>
      <c r="AG16" s="8">
        <f t="shared" si="0"/>
        <v>23</v>
      </c>
      <c r="AH16" s="8">
        <f t="shared" si="1"/>
        <v>27</v>
      </c>
      <c r="AI16" s="64">
        <f t="shared" si="2"/>
        <v>0.85185185185185186</v>
      </c>
    </row>
    <row r="17" spans="2:37" ht="13" customHeight="1" x14ac:dyDescent="0.2">
      <c r="B17" s="62" t="s">
        <v>73</v>
      </c>
      <c r="C17" s="62">
        <v>2024</v>
      </c>
      <c r="D17" s="62">
        <v>59</v>
      </c>
      <c r="E17" s="10" t="s">
        <v>29</v>
      </c>
      <c r="F17" s="5" t="s">
        <v>29</v>
      </c>
      <c r="G17" s="11" t="s">
        <v>29</v>
      </c>
      <c r="H17" s="11" t="s">
        <v>30</v>
      </c>
      <c r="I17" s="11" t="s">
        <v>29</v>
      </c>
      <c r="J17" s="11" t="s">
        <v>29</v>
      </c>
      <c r="K17" s="11" t="s">
        <v>29</v>
      </c>
      <c r="L17" s="11" t="s">
        <v>29</v>
      </c>
      <c r="M17" s="11" t="s">
        <v>29</v>
      </c>
      <c r="N17" s="11" t="s">
        <v>31</v>
      </c>
      <c r="O17" s="13" t="s">
        <v>29</v>
      </c>
      <c r="P17" s="11" t="s">
        <v>29</v>
      </c>
      <c r="Q17" s="11" t="s">
        <v>57</v>
      </c>
      <c r="R17" s="6" t="s">
        <v>29</v>
      </c>
      <c r="S17" s="11" t="s">
        <v>29</v>
      </c>
      <c r="T17" s="11" t="s">
        <v>31</v>
      </c>
      <c r="U17" s="11" t="s">
        <v>29</v>
      </c>
      <c r="V17" s="11" t="s">
        <v>29</v>
      </c>
      <c r="W17" s="11" t="s">
        <v>30</v>
      </c>
      <c r="X17" s="11" t="s">
        <v>29</v>
      </c>
      <c r="Y17" s="11" t="s">
        <v>30</v>
      </c>
      <c r="Z17" s="11" t="s">
        <v>29</v>
      </c>
      <c r="AA17" s="11" t="s">
        <v>29</v>
      </c>
      <c r="AB17" s="11" t="s">
        <v>29</v>
      </c>
      <c r="AC17" s="11" t="s">
        <v>30</v>
      </c>
      <c r="AD17" s="11" t="s">
        <v>29</v>
      </c>
      <c r="AE17" s="11" t="s">
        <v>29</v>
      </c>
      <c r="AF17" s="12" t="s">
        <v>29</v>
      </c>
      <c r="AG17" s="8">
        <f t="shared" si="0"/>
        <v>21.5</v>
      </c>
      <c r="AH17" s="8">
        <f t="shared" si="1"/>
        <v>26</v>
      </c>
      <c r="AI17" s="64">
        <f t="shared" si="2"/>
        <v>0.82692307692307687</v>
      </c>
    </row>
    <row r="18" spans="2:37" ht="13" customHeight="1" x14ac:dyDescent="0.2">
      <c r="B18" s="62" t="s">
        <v>74</v>
      </c>
      <c r="C18" s="62">
        <v>2022</v>
      </c>
      <c r="D18" s="62">
        <v>60</v>
      </c>
      <c r="E18" s="10" t="s">
        <v>29</v>
      </c>
      <c r="F18" s="5" t="s">
        <v>29</v>
      </c>
      <c r="G18" s="11" t="s">
        <v>29</v>
      </c>
      <c r="H18" s="11" t="s">
        <v>30</v>
      </c>
      <c r="I18" s="11" t="s">
        <v>57</v>
      </c>
      <c r="J18" s="11" t="s">
        <v>29</v>
      </c>
      <c r="K18" s="11" t="s">
        <v>29</v>
      </c>
      <c r="L18" s="11" t="s">
        <v>29</v>
      </c>
      <c r="M18" s="11" t="s">
        <v>29</v>
      </c>
      <c r="N18" s="11" t="s">
        <v>31</v>
      </c>
      <c r="O18" s="13" t="s">
        <v>29</v>
      </c>
      <c r="P18" s="11" t="s">
        <v>29</v>
      </c>
      <c r="Q18" s="11" t="s">
        <v>29</v>
      </c>
      <c r="R18" s="6" t="s">
        <v>29</v>
      </c>
      <c r="S18" s="11" t="s">
        <v>29</v>
      </c>
      <c r="T18" s="11" t="s">
        <v>29</v>
      </c>
      <c r="U18" s="11" t="s">
        <v>29</v>
      </c>
      <c r="V18" s="11" t="s">
        <v>30</v>
      </c>
      <c r="W18" s="11" t="s">
        <v>30</v>
      </c>
      <c r="X18" s="11" t="s">
        <v>29</v>
      </c>
      <c r="Y18" s="11" t="s">
        <v>30</v>
      </c>
      <c r="Z18" s="11" t="s">
        <v>29</v>
      </c>
      <c r="AA18" s="11" t="s">
        <v>29</v>
      </c>
      <c r="AB18" s="11" t="s">
        <v>29</v>
      </c>
      <c r="AC18" s="11" t="s">
        <v>30</v>
      </c>
      <c r="AD18" s="11" t="s">
        <v>29</v>
      </c>
      <c r="AE18" s="11" t="s">
        <v>29</v>
      </c>
      <c r="AF18" s="12" t="s">
        <v>29</v>
      </c>
      <c r="AG18" s="8">
        <f t="shared" ref="AG18:AG60" si="3">COUNTIF($E18:$AF18,"Y")+COUNTIF($E18:$AF18,"P")/2</f>
        <v>21.5</v>
      </c>
      <c r="AH18" s="8">
        <f t="shared" si="1"/>
        <v>27</v>
      </c>
      <c r="AI18" s="64">
        <f t="shared" si="2"/>
        <v>0.79629629629629628</v>
      </c>
    </row>
    <row r="19" spans="2:37" ht="13" customHeight="1" x14ac:dyDescent="0.2">
      <c r="B19" s="62" t="s">
        <v>75</v>
      </c>
      <c r="C19" s="62">
        <v>2023</v>
      </c>
      <c r="D19" s="62">
        <v>61</v>
      </c>
      <c r="E19" s="10" t="s">
        <v>29</v>
      </c>
      <c r="F19" s="5" t="s">
        <v>29</v>
      </c>
      <c r="G19" s="11" t="s">
        <v>29</v>
      </c>
      <c r="H19" s="11" t="s">
        <v>30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3" t="s">
        <v>29</v>
      </c>
      <c r="P19" s="11" t="s">
        <v>29</v>
      </c>
      <c r="Q19" s="11" t="s">
        <v>29</v>
      </c>
      <c r="R19" s="6" t="s">
        <v>29</v>
      </c>
      <c r="S19" s="11" t="s">
        <v>29</v>
      </c>
      <c r="T19" s="11" t="s">
        <v>29</v>
      </c>
      <c r="U19" s="11" t="s">
        <v>29</v>
      </c>
      <c r="V19" s="11" t="s">
        <v>57</v>
      </c>
      <c r="W19" s="11" t="s">
        <v>57</v>
      </c>
      <c r="X19" s="11" t="s">
        <v>29</v>
      </c>
      <c r="Y19" s="11" t="s">
        <v>30</v>
      </c>
      <c r="Z19" s="11" t="s">
        <v>29</v>
      </c>
      <c r="AA19" s="11" t="s">
        <v>29</v>
      </c>
      <c r="AB19" s="11" t="s">
        <v>29</v>
      </c>
      <c r="AC19" s="11" t="s">
        <v>30</v>
      </c>
      <c r="AD19" s="11" t="s">
        <v>29</v>
      </c>
      <c r="AE19" s="11" t="s">
        <v>29</v>
      </c>
      <c r="AF19" s="12" t="s">
        <v>29</v>
      </c>
      <c r="AG19" s="8">
        <f t="shared" si="3"/>
        <v>24</v>
      </c>
      <c r="AH19" s="8">
        <f t="shared" si="1"/>
        <v>28</v>
      </c>
      <c r="AI19" s="64">
        <f t="shared" si="2"/>
        <v>0.8571428571428571</v>
      </c>
    </row>
    <row r="20" spans="2:37" ht="13" customHeight="1" x14ac:dyDescent="0.2">
      <c r="B20" s="62" t="s">
        <v>76</v>
      </c>
      <c r="C20" s="62">
        <v>2021</v>
      </c>
      <c r="D20" s="62">
        <v>62</v>
      </c>
      <c r="E20" s="10" t="s">
        <v>29</v>
      </c>
      <c r="F20" s="5" t="s">
        <v>29</v>
      </c>
      <c r="G20" s="11" t="s">
        <v>29</v>
      </c>
      <c r="H20" s="11" t="s">
        <v>30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3" t="s">
        <v>29</v>
      </c>
      <c r="P20" s="11" t="s">
        <v>29</v>
      </c>
      <c r="Q20" s="11" t="s">
        <v>29</v>
      </c>
      <c r="R20" s="6" t="s">
        <v>29</v>
      </c>
      <c r="S20" s="11" t="s">
        <v>29</v>
      </c>
      <c r="T20" s="11" t="s">
        <v>29</v>
      </c>
      <c r="U20" s="11" t="s">
        <v>29</v>
      </c>
      <c r="V20" s="11" t="s">
        <v>57</v>
      </c>
      <c r="W20" s="11" t="s">
        <v>57</v>
      </c>
      <c r="X20" s="11" t="s">
        <v>29</v>
      </c>
      <c r="Y20" s="11" t="s">
        <v>30</v>
      </c>
      <c r="Z20" s="11" t="s">
        <v>29</v>
      </c>
      <c r="AA20" s="11" t="s">
        <v>29</v>
      </c>
      <c r="AB20" s="11" t="s">
        <v>29</v>
      </c>
      <c r="AC20" s="11" t="s">
        <v>30</v>
      </c>
      <c r="AD20" s="11" t="s">
        <v>29</v>
      </c>
      <c r="AE20" s="11" t="s">
        <v>29</v>
      </c>
      <c r="AF20" s="12" t="s">
        <v>29</v>
      </c>
      <c r="AG20" s="8">
        <f t="shared" si="3"/>
        <v>24</v>
      </c>
      <c r="AH20" s="8">
        <f t="shared" si="1"/>
        <v>28</v>
      </c>
      <c r="AI20" s="64">
        <f t="shared" si="2"/>
        <v>0.8571428571428571</v>
      </c>
    </row>
    <row r="21" spans="2:37" ht="13" customHeight="1" x14ac:dyDescent="0.2">
      <c r="B21" s="62" t="s">
        <v>77</v>
      </c>
      <c r="C21" s="62">
        <v>2021</v>
      </c>
      <c r="D21" s="62">
        <v>63</v>
      </c>
      <c r="E21" s="10" t="s">
        <v>29</v>
      </c>
      <c r="F21" s="5" t="s">
        <v>29</v>
      </c>
      <c r="G21" s="11" t="s">
        <v>29</v>
      </c>
      <c r="H21" s="11" t="s">
        <v>30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31</v>
      </c>
      <c r="O21" s="13" t="s">
        <v>29</v>
      </c>
      <c r="P21" s="11" t="s">
        <v>29</v>
      </c>
      <c r="Q21" s="11" t="s">
        <v>30</v>
      </c>
      <c r="R21" s="6" t="s">
        <v>29</v>
      </c>
      <c r="S21" s="11" t="s">
        <v>29</v>
      </c>
      <c r="T21" s="11" t="s">
        <v>29</v>
      </c>
      <c r="U21" s="11" t="s">
        <v>29</v>
      </c>
      <c r="V21" s="11" t="s">
        <v>57</v>
      </c>
      <c r="W21" s="11" t="s">
        <v>30</v>
      </c>
      <c r="X21" s="11" t="s">
        <v>29</v>
      </c>
      <c r="Y21" s="11" t="s">
        <v>30</v>
      </c>
      <c r="Z21" s="11" t="s">
        <v>29</v>
      </c>
      <c r="AA21" s="11" t="s">
        <v>29</v>
      </c>
      <c r="AB21" s="11" t="s">
        <v>29</v>
      </c>
      <c r="AC21" s="11" t="s">
        <v>30</v>
      </c>
      <c r="AD21" s="11" t="s">
        <v>29</v>
      </c>
      <c r="AE21" s="11" t="s">
        <v>29</v>
      </c>
      <c r="AF21" s="12" t="s">
        <v>29</v>
      </c>
      <c r="AG21" s="8">
        <f t="shared" si="3"/>
        <v>21.5</v>
      </c>
      <c r="AH21" s="8">
        <f t="shared" si="1"/>
        <v>27</v>
      </c>
      <c r="AI21" s="64">
        <f t="shared" si="2"/>
        <v>0.79629629629629628</v>
      </c>
    </row>
    <row r="22" spans="2:37" ht="13" customHeight="1" x14ac:dyDescent="0.2">
      <c r="B22" s="62" t="s">
        <v>78</v>
      </c>
      <c r="C22" s="62">
        <v>2021</v>
      </c>
      <c r="D22" s="62">
        <v>64</v>
      </c>
      <c r="E22" s="10" t="s">
        <v>29</v>
      </c>
      <c r="F22" s="5" t="s">
        <v>29</v>
      </c>
      <c r="G22" s="11" t="s">
        <v>29</v>
      </c>
      <c r="H22" s="11" t="s">
        <v>30</v>
      </c>
      <c r="I22" s="11" t="s">
        <v>57</v>
      </c>
      <c r="J22" s="11" t="s">
        <v>29</v>
      </c>
      <c r="K22" s="11" t="s">
        <v>29</v>
      </c>
      <c r="L22" s="11" t="s">
        <v>29</v>
      </c>
      <c r="M22" s="11" t="s">
        <v>29</v>
      </c>
      <c r="N22" s="11" t="s">
        <v>29</v>
      </c>
      <c r="O22" s="13" t="s">
        <v>29</v>
      </c>
      <c r="P22" s="11" t="s">
        <v>29</v>
      </c>
      <c r="Q22" s="11" t="s">
        <v>57</v>
      </c>
      <c r="R22" s="6" t="s">
        <v>29</v>
      </c>
      <c r="S22" s="11" t="s">
        <v>57</v>
      </c>
      <c r="T22" s="11" t="s">
        <v>31</v>
      </c>
      <c r="U22" s="11" t="s">
        <v>29</v>
      </c>
      <c r="V22" s="11" t="s">
        <v>29</v>
      </c>
      <c r="W22" s="11" t="s">
        <v>30</v>
      </c>
      <c r="X22" s="11" t="s">
        <v>57</v>
      </c>
      <c r="Y22" s="11" t="s">
        <v>30</v>
      </c>
      <c r="Z22" s="11" t="s">
        <v>57</v>
      </c>
      <c r="AA22" s="11" t="s">
        <v>29</v>
      </c>
      <c r="AB22" s="11" t="s">
        <v>57</v>
      </c>
      <c r="AC22" s="11" t="s">
        <v>30</v>
      </c>
      <c r="AD22" s="11" t="s">
        <v>29</v>
      </c>
      <c r="AE22" s="11" t="s">
        <v>29</v>
      </c>
      <c r="AF22" s="12" t="s">
        <v>29</v>
      </c>
      <c r="AG22" s="8">
        <f t="shared" si="3"/>
        <v>20</v>
      </c>
      <c r="AH22" s="8">
        <f t="shared" si="1"/>
        <v>27</v>
      </c>
      <c r="AI22" s="64">
        <f t="shared" si="2"/>
        <v>0.7407407407407407</v>
      </c>
    </row>
    <row r="23" spans="2:37" ht="13" customHeight="1" x14ac:dyDescent="0.2">
      <c r="B23" s="62" t="s">
        <v>79</v>
      </c>
      <c r="C23" s="62">
        <v>2021</v>
      </c>
      <c r="D23" s="62">
        <v>65</v>
      </c>
      <c r="E23" s="10" t="s">
        <v>29</v>
      </c>
      <c r="F23" s="5" t="s">
        <v>57</v>
      </c>
      <c r="G23" s="11" t="s">
        <v>29</v>
      </c>
      <c r="H23" s="11" t="s">
        <v>30</v>
      </c>
      <c r="I23" s="11" t="s">
        <v>57</v>
      </c>
      <c r="J23" s="11" t="s">
        <v>29</v>
      </c>
      <c r="K23" s="11" t="s">
        <v>29</v>
      </c>
      <c r="L23" s="11" t="s">
        <v>29</v>
      </c>
      <c r="M23" s="11" t="s">
        <v>30</v>
      </c>
      <c r="N23" s="11" t="s">
        <v>30</v>
      </c>
      <c r="O23" s="13" t="s">
        <v>57</v>
      </c>
      <c r="P23" s="11" t="s">
        <v>30</v>
      </c>
      <c r="Q23" s="11" t="s">
        <v>29</v>
      </c>
      <c r="R23" s="6" t="s">
        <v>57</v>
      </c>
      <c r="S23" s="11" t="s">
        <v>30</v>
      </c>
      <c r="T23" s="11" t="s">
        <v>30</v>
      </c>
      <c r="U23" s="11" t="s">
        <v>57</v>
      </c>
      <c r="V23" s="11" t="s">
        <v>30</v>
      </c>
      <c r="W23" s="11" t="s">
        <v>30</v>
      </c>
      <c r="X23" s="11" t="s">
        <v>30</v>
      </c>
      <c r="Y23" s="11" t="s">
        <v>30</v>
      </c>
      <c r="Z23" s="11" t="s">
        <v>57</v>
      </c>
      <c r="AA23" s="11" t="s">
        <v>57</v>
      </c>
      <c r="AB23" s="11" t="s">
        <v>30</v>
      </c>
      <c r="AC23" s="11" t="s">
        <v>30</v>
      </c>
      <c r="AD23" s="11" t="s">
        <v>57</v>
      </c>
      <c r="AE23" s="11" t="s">
        <v>29</v>
      </c>
      <c r="AF23" s="12" t="s">
        <v>29</v>
      </c>
      <c r="AG23" s="8">
        <f t="shared" si="3"/>
        <v>12</v>
      </c>
      <c r="AH23" s="8">
        <f t="shared" si="1"/>
        <v>28</v>
      </c>
      <c r="AI23" s="64">
        <f t="shared" si="2"/>
        <v>0.42857142857142855</v>
      </c>
    </row>
    <row r="24" spans="2:37" ht="13" customHeight="1" x14ac:dyDescent="0.2">
      <c r="B24" s="62" t="s">
        <v>80</v>
      </c>
      <c r="C24" s="62">
        <v>2021</v>
      </c>
      <c r="D24" s="62">
        <v>66</v>
      </c>
      <c r="E24" s="10" t="s">
        <v>29</v>
      </c>
      <c r="F24" s="5" t="s">
        <v>57</v>
      </c>
      <c r="G24" s="11" t="s">
        <v>29</v>
      </c>
      <c r="H24" s="11" t="s">
        <v>30</v>
      </c>
      <c r="I24" s="11" t="s">
        <v>29</v>
      </c>
      <c r="J24" s="11" t="s">
        <v>29</v>
      </c>
      <c r="K24" s="11" t="s">
        <v>29</v>
      </c>
      <c r="L24" s="11" t="s">
        <v>57</v>
      </c>
      <c r="M24" s="11" t="s">
        <v>29</v>
      </c>
      <c r="N24" s="11" t="s">
        <v>31</v>
      </c>
      <c r="O24" s="13" t="s">
        <v>29</v>
      </c>
      <c r="P24" s="11" t="s">
        <v>29</v>
      </c>
      <c r="Q24" s="11" t="s">
        <v>31</v>
      </c>
      <c r="R24" s="6" t="s">
        <v>29</v>
      </c>
      <c r="S24" s="11" t="s">
        <v>29</v>
      </c>
      <c r="T24" s="11" t="s">
        <v>31</v>
      </c>
      <c r="U24" s="11" t="s">
        <v>29</v>
      </c>
      <c r="V24" s="11" t="s">
        <v>30</v>
      </c>
      <c r="W24" s="11" t="s">
        <v>30</v>
      </c>
      <c r="X24" s="11" t="s">
        <v>29</v>
      </c>
      <c r="Y24" s="11" t="s">
        <v>30</v>
      </c>
      <c r="Z24" s="11" t="s">
        <v>29</v>
      </c>
      <c r="AA24" s="11" t="s">
        <v>29</v>
      </c>
      <c r="AB24" s="11" t="s">
        <v>29</v>
      </c>
      <c r="AC24" s="11" t="s">
        <v>30</v>
      </c>
      <c r="AD24" s="11" t="s">
        <v>29</v>
      </c>
      <c r="AE24" s="11" t="s">
        <v>29</v>
      </c>
      <c r="AF24" s="12" t="s">
        <v>29</v>
      </c>
      <c r="AG24" s="8">
        <f t="shared" si="3"/>
        <v>19</v>
      </c>
      <c r="AH24" s="8">
        <f t="shared" si="1"/>
        <v>25</v>
      </c>
      <c r="AI24" s="64">
        <f t="shared" si="2"/>
        <v>0.76</v>
      </c>
    </row>
    <row r="25" spans="2:37" ht="13" customHeight="1" x14ac:dyDescent="0.2">
      <c r="B25" s="62" t="s">
        <v>81</v>
      </c>
      <c r="C25" s="62">
        <v>2021</v>
      </c>
      <c r="D25" s="62">
        <v>67</v>
      </c>
      <c r="E25" s="10" t="s">
        <v>29</v>
      </c>
      <c r="F25" s="5" t="s">
        <v>29</v>
      </c>
      <c r="G25" s="11" t="s">
        <v>29</v>
      </c>
      <c r="H25" s="11" t="s">
        <v>57</v>
      </c>
      <c r="I25" s="11" t="s">
        <v>29</v>
      </c>
      <c r="J25" s="11" t="s">
        <v>29</v>
      </c>
      <c r="K25" s="11" t="s">
        <v>29</v>
      </c>
      <c r="L25" s="11" t="s">
        <v>29</v>
      </c>
      <c r="M25" s="11" t="s">
        <v>29</v>
      </c>
      <c r="N25" s="11" t="s">
        <v>31</v>
      </c>
      <c r="O25" s="13" t="s">
        <v>29</v>
      </c>
      <c r="P25" s="11" t="s">
        <v>29</v>
      </c>
      <c r="Q25" s="11" t="s">
        <v>29</v>
      </c>
      <c r="R25" s="6" t="s">
        <v>29</v>
      </c>
      <c r="S25" s="11" t="s">
        <v>29</v>
      </c>
      <c r="T25" s="11" t="s">
        <v>31</v>
      </c>
      <c r="U25" s="11" t="s">
        <v>29</v>
      </c>
      <c r="V25" s="11" t="s">
        <v>30</v>
      </c>
      <c r="W25" s="11" t="s">
        <v>30</v>
      </c>
      <c r="X25" s="11" t="s">
        <v>29</v>
      </c>
      <c r="Y25" s="11" t="s">
        <v>30</v>
      </c>
      <c r="Z25" s="11" t="s">
        <v>29</v>
      </c>
      <c r="AA25" s="11" t="s">
        <v>29</v>
      </c>
      <c r="AB25" s="11" t="s">
        <v>29</v>
      </c>
      <c r="AC25" s="11" t="s">
        <v>30</v>
      </c>
      <c r="AD25" s="11" t="s">
        <v>29</v>
      </c>
      <c r="AE25" s="11" t="s">
        <v>29</v>
      </c>
      <c r="AF25" s="12" t="s">
        <v>29</v>
      </c>
      <c r="AG25" s="8">
        <f t="shared" si="3"/>
        <v>21.5</v>
      </c>
      <c r="AH25" s="8">
        <f t="shared" si="1"/>
        <v>26</v>
      </c>
      <c r="AI25" s="64">
        <f t="shared" si="2"/>
        <v>0.82692307692307687</v>
      </c>
    </row>
    <row r="26" spans="2:37" ht="13" customHeight="1" x14ac:dyDescent="0.2">
      <c r="B26" s="62" t="s">
        <v>82</v>
      </c>
      <c r="C26" s="62">
        <v>2021</v>
      </c>
      <c r="D26" s="62">
        <v>68</v>
      </c>
      <c r="E26" s="10" t="s">
        <v>29</v>
      </c>
      <c r="F26" s="5" t="s">
        <v>29</v>
      </c>
      <c r="G26" s="11" t="s">
        <v>29</v>
      </c>
      <c r="H26" s="11" t="s">
        <v>30</v>
      </c>
      <c r="I26" s="11" t="s">
        <v>29</v>
      </c>
      <c r="J26" s="11" t="s">
        <v>29</v>
      </c>
      <c r="K26" s="11" t="s">
        <v>29</v>
      </c>
      <c r="L26" s="11" t="s">
        <v>29</v>
      </c>
      <c r="M26" s="11" t="s">
        <v>29</v>
      </c>
      <c r="N26" s="11" t="s">
        <v>29</v>
      </c>
      <c r="O26" s="13" t="s">
        <v>29</v>
      </c>
      <c r="P26" s="11" t="s">
        <v>29</v>
      </c>
      <c r="Q26" s="11" t="s">
        <v>29</v>
      </c>
      <c r="R26" s="6" t="s">
        <v>29</v>
      </c>
      <c r="S26" s="11" t="s">
        <v>29</v>
      </c>
      <c r="T26" s="11" t="s">
        <v>29</v>
      </c>
      <c r="U26" s="11" t="s">
        <v>29</v>
      </c>
      <c r="V26" s="11" t="s">
        <v>30</v>
      </c>
      <c r="W26" s="11" t="s">
        <v>30</v>
      </c>
      <c r="X26" s="11" t="s">
        <v>29</v>
      </c>
      <c r="Y26" s="11" t="s">
        <v>30</v>
      </c>
      <c r="Z26" s="11" t="s">
        <v>29</v>
      </c>
      <c r="AA26" s="11" t="s">
        <v>29</v>
      </c>
      <c r="AB26" s="11" t="s">
        <v>29</v>
      </c>
      <c r="AC26" s="11" t="s">
        <v>29</v>
      </c>
      <c r="AD26" s="11" t="s">
        <v>29</v>
      </c>
      <c r="AE26" s="11" t="s">
        <v>29</v>
      </c>
      <c r="AF26" s="12" t="s">
        <v>29</v>
      </c>
      <c r="AG26" s="8">
        <f t="shared" si="3"/>
        <v>24</v>
      </c>
      <c r="AH26" s="8">
        <f t="shared" si="1"/>
        <v>28</v>
      </c>
      <c r="AI26" s="64">
        <f t="shared" si="2"/>
        <v>0.8571428571428571</v>
      </c>
    </row>
    <row r="27" spans="2:37" ht="13" customHeight="1" x14ac:dyDescent="0.2">
      <c r="B27" s="62" t="s">
        <v>83</v>
      </c>
      <c r="C27" s="62">
        <v>2022</v>
      </c>
      <c r="D27" s="62">
        <v>69</v>
      </c>
      <c r="E27" s="10" t="s">
        <v>29</v>
      </c>
      <c r="F27" s="5" t="s">
        <v>29</v>
      </c>
      <c r="G27" s="11" t="s">
        <v>29</v>
      </c>
      <c r="H27" s="11" t="s">
        <v>30</v>
      </c>
      <c r="I27" s="11" t="s">
        <v>29</v>
      </c>
      <c r="J27" s="11" t="s">
        <v>29</v>
      </c>
      <c r="K27" s="11" t="s">
        <v>29</v>
      </c>
      <c r="L27" s="11" t="s">
        <v>29</v>
      </c>
      <c r="M27" s="11" t="s">
        <v>29</v>
      </c>
      <c r="N27" s="11" t="s">
        <v>31</v>
      </c>
      <c r="O27" s="13" t="s">
        <v>29</v>
      </c>
      <c r="P27" s="11" t="s">
        <v>29</v>
      </c>
      <c r="Q27" s="11" t="s">
        <v>30</v>
      </c>
      <c r="R27" s="6" t="s">
        <v>29</v>
      </c>
      <c r="S27" s="11" t="s">
        <v>29</v>
      </c>
      <c r="T27" s="11" t="s">
        <v>57</v>
      </c>
      <c r="U27" s="11" t="s">
        <v>29</v>
      </c>
      <c r="V27" s="11" t="s">
        <v>31</v>
      </c>
      <c r="W27" s="11" t="s">
        <v>31</v>
      </c>
      <c r="X27" s="11" t="s">
        <v>57</v>
      </c>
      <c r="Y27" s="11" t="s">
        <v>29</v>
      </c>
      <c r="Z27" s="11" t="s">
        <v>29</v>
      </c>
      <c r="AA27" s="11" t="s">
        <v>29</v>
      </c>
      <c r="AB27" s="11" t="s">
        <v>57</v>
      </c>
      <c r="AC27" s="11" t="s">
        <v>30</v>
      </c>
      <c r="AD27" s="11" t="s">
        <v>57</v>
      </c>
      <c r="AE27" s="11" t="s">
        <v>29</v>
      </c>
      <c r="AF27" s="12" t="s">
        <v>29</v>
      </c>
      <c r="AG27" s="8">
        <f t="shared" si="3"/>
        <v>20</v>
      </c>
      <c r="AH27" s="8">
        <f t="shared" si="1"/>
        <v>25</v>
      </c>
      <c r="AI27" s="64">
        <f t="shared" si="2"/>
        <v>0.8</v>
      </c>
      <c r="AK27" s="9">
        <v>2002</v>
      </c>
    </row>
    <row r="28" spans="2:37" ht="13" customHeight="1" x14ac:dyDescent="0.2">
      <c r="B28" s="62" t="s">
        <v>84</v>
      </c>
      <c r="C28" s="62">
        <v>2023</v>
      </c>
      <c r="D28" s="62">
        <v>70</v>
      </c>
      <c r="E28" s="10" t="s">
        <v>29</v>
      </c>
      <c r="F28" s="5" t="s">
        <v>29</v>
      </c>
      <c r="G28" s="11" t="s">
        <v>29</v>
      </c>
      <c r="H28" s="11" t="s">
        <v>30</v>
      </c>
      <c r="I28" s="11" t="s">
        <v>29</v>
      </c>
      <c r="J28" s="11" t="s">
        <v>29</v>
      </c>
      <c r="K28" s="11" t="s">
        <v>29</v>
      </c>
      <c r="L28" s="11" t="s">
        <v>29</v>
      </c>
      <c r="M28" s="11" t="s">
        <v>57</v>
      </c>
      <c r="N28" s="11" t="s">
        <v>30</v>
      </c>
      <c r="O28" s="13" t="s">
        <v>29</v>
      </c>
      <c r="P28" s="11" t="s">
        <v>29</v>
      </c>
      <c r="Q28" s="11" t="s">
        <v>29</v>
      </c>
      <c r="R28" s="6" t="s">
        <v>29</v>
      </c>
      <c r="S28" s="11" t="s">
        <v>29</v>
      </c>
      <c r="T28" s="11" t="s">
        <v>29</v>
      </c>
      <c r="U28" s="11" t="s">
        <v>29</v>
      </c>
      <c r="V28" s="11" t="s">
        <v>57</v>
      </c>
      <c r="W28" s="11" t="s">
        <v>30</v>
      </c>
      <c r="X28" s="11" t="s">
        <v>29</v>
      </c>
      <c r="Y28" s="11" t="s">
        <v>30</v>
      </c>
      <c r="Z28" s="11" t="s">
        <v>29</v>
      </c>
      <c r="AA28" s="11" t="s">
        <v>29</v>
      </c>
      <c r="AB28" s="11" t="s">
        <v>29</v>
      </c>
      <c r="AC28" s="11" t="s">
        <v>30</v>
      </c>
      <c r="AD28" s="11" t="s">
        <v>29</v>
      </c>
      <c r="AE28" s="11" t="s">
        <v>29</v>
      </c>
      <c r="AF28" s="12" t="s">
        <v>29</v>
      </c>
      <c r="AG28" s="8">
        <f t="shared" si="3"/>
        <v>22</v>
      </c>
      <c r="AH28" s="8">
        <f t="shared" si="1"/>
        <v>28</v>
      </c>
      <c r="AI28" s="64">
        <f t="shared" si="2"/>
        <v>0.7857142857142857</v>
      </c>
      <c r="AK28" s="9">
        <v>2010</v>
      </c>
    </row>
    <row r="29" spans="2:37" ht="13" customHeight="1" x14ac:dyDescent="0.2">
      <c r="B29" s="62" t="s">
        <v>86</v>
      </c>
      <c r="C29" s="62">
        <v>2024</v>
      </c>
      <c r="D29" s="62">
        <v>71</v>
      </c>
      <c r="E29" s="10" t="s">
        <v>29</v>
      </c>
      <c r="F29" s="5" t="s">
        <v>29</v>
      </c>
      <c r="G29" s="11" t="s">
        <v>29</v>
      </c>
      <c r="H29" s="11" t="s">
        <v>30</v>
      </c>
      <c r="I29" s="11" t="s">
        <v>29</v>
      </c>
      <c r="J29" s="11" t="s">
        <v>29</v>
      </c>
      <c r="K29" s="11" t="s">
        <v>29</v>
      </c>
      <c r="L29" s="11" t="s">
        <v>29</v>
      </c>
      <c r="M29" s="11" t="s">
        <v>29</v>
      </c>
      <c r="N29" s="11" t="s">
        <v>29</v>
      </c>
      <c r="O29" s="13" t="s">
        <v>29</v>
      </c>
      <c r="P29" s="11" t="s">
        <v>29</v>
      </c>
      <c r="Q29" s="11" t="s">
        <v>57</v>
      </c>
      <c r="R29" s="6" t="s">
        <v>29</v>
      </c>
      <c r="S29" s="11" t="s">
        <v>29</v>
      </c>
      <c r="T29" s="11" t="s">
        <v>29</v>
      </c>
      <c r="U29" s="11" t="s">
        <v>29</v>
      </c>
      <c r="V29" s="11" t="s">
        <v>30</v>
      </c>
      <c r="W29" s="11" t="s">
        <v>30</v>
      </c>
      <c r="X29" s="11" t="s">
        <v>29</v>
      </c>
      <c r="Y29" s="11" t="s">
        <v>30</v>
      </c>
      <c r="Z29" s="11" t="s">
        <v>29</v>
      </c>
      <c r="AA29" s="11" t="s">
        <v>29</v>
      </c>
      <c r="AB29" s="11" t="s">
        <v>29</v>
      </c>
      <c r="AC29" s="11" t="s">
        <v>30</v>
      </c>
      <c r="AD29" s="11" t="s">
        <v>29</v>
      </c>
      <c r="AE29" s="11" t="s">
        <v>29</v>
      </c>
      <c r="AF29" s="12" t="s">
        <v>29</v>
      </c>
      <c r="AG29" s="8">
        <f t="shared" si="3"/>
        <v>22.5</v>
      </c>
      <c r="AH29" s="8">
        <f t="shared" si="1"/>
        <v>28</v>
      </c>
      <c r="AI29" s="64">
        <f t="shared" si="2"/>
        <v>0.8035714285714286</v>
      </c>
      <c r="AK29" s="9">
        <v>2015</v>
      </c>
    </row>
    <row r="30" spans="2:37" ht="13" customHeight="1" x14ac:dyDescent="0.2">
      <c r="B30" s="62" t="s">
        <v>85</v>
      </c>
      <c r="C30" s="62">
        <v>2024</v>
      </c>
      <c r="D30" s="62">
        <v>72</v>
      </c>
      <c r="E30" s="10" t="s">
        <v>29</v>
      </c>
      <c r="F30" s="5" t="s">
        <v>29</v>
      </c>
      <c r="G30" s="11" t="s">
        <v>29</v>
      </c>
      <c r="H30" s="11" t="s">
        <v>30</v>
      </c>
      <c r="I30" s="11" t="s">
        <v>29</v>
      </c>
      <c r="J30" s="11" t="s">
        <v>29</v>
      </c>
      <c r="K30" s="11" t="s">
        <v>29</v>
      </c>
      <c r="L30" s="11" t="s">
        <v>29</v>
      </c>
      <c r="M30" s="11" t="s">
        <v>29</v>
      </c>
      <c r="N30" s="11" t="s">
        <v>29</v>
      </c>
      <c r="O30" s="13" t="s">
        <v>29</v>
      </c>
      <c r="P30" s="11" t="s">
        <v>29</v>
      </c>
      <c r="Q30" s="11" t="s">
        <v>57</v>
      </c>
      <c r="R30" s="6" t="s">
        <v>29</v>
      </c>
      <c r="S30" s="11" t="s">
        <v>29</v>
      </c>
      <c r="T30" s="11" t="s">
        <v>29</v>
      </c>
      <c r="U30" s="11" t="s">
        <v>29</v>
      </c>
      <c r="V30" s="11" t="s">
        <v>30</v>
      </c>
      <c r="W30" s="11" t="s">
        <v>30</v>
      </c>
      <c r="X30" s="11" t="s">
        <v>29</v>
      </c>
      <c r="Y30" s="11" t="s">
        <v>30</v>
      </c>
      <c r="Z30" s="11" t="s">
        <v>29</v>
      </c>
      <c r="AA30" s="11" t="s">
        <v>29</v>
      </c>
      <c r="AB30" s="11" t="s">
        <v>29</v>
      </c>
      <c r="AC30" s="11" t="s">
        <v>30</v>
      </c>
      <c r="AD30" s="11" t="s">
        <v>29</v>
      </c>
      <c r="AE30" s="11" t="s">
        <v>29</v>
      </c>
      <c r="AF30" s="12" t="s">
        <v>29</v>
      </c>
      <c r="AG30" s="8">
        <f t="shared" si="3"/>
        <v>22.5</v>
      </c>
      <c r="AH30" s="8">
        <f t="shared" si="1"/>
        <v>28</v>
      </c>
      <c r="AI30" s="64">
        <f t="shared" si="2"/>
        <v>0.8035714285714286</v>
      </c>
      <c r="AK30" s="9">
        <v>2015</v>
      </c>
    </row>
    <row r="31" spans="2:37" ht="13" customHeight="1" x14ac:dyDescent="0.2">
      <c r="B31" s="62" t="s">
        <v>85</v>
      </c>
      <c r="C31" s="62">
        <v>2023</v>
      </c>
      <c r="D31" s="62">
        <v>73</v>
      </c>
      <c r="E31" s="10" t="s">
        <v>29</v>
      </c>
      <c r="F31" s="5" t="s">
        <v>29</v>
      </c>
      <c r="G31" s="11" t="s">
        <v>29</v>
      </c>
      <c r="H31" s="11" t="s">
        <v>30</v>
      </c>
      <c r="I31" s="11" t="s">
        <v>29</v>
      </c>
      <c r="J31" s="11" t="s">
        <v>29</v>
      </c>
      <c r="K31" s="11" t="s">
        <v>29</v>
      </c>
      <c r="L31" s="11" t="s">
        <v>29</v>
      </c>
      <c r="M31" s="11" t="s">
        <v>29</v>
      </c>
      <c r="N31" s="11" t="s">
        <v>29</v>
      </c>
      <c r="O31" s="13" t="s">
        <v>29</v>
      </c>
      <c r="P31" s="11" t="s">
        <v>29</v>
      </c>
      <c r="Q31" s="11" t="s">
        <v>57</v>
      </c>
      <c r="R31" s="6" t="s">
        <v>29</v>
      </c>
      <c r="S31" s="11" t="s">
        <v>29</v>
      </c>
      <c r="T31" s="11" t="s">
        <v>29</v>
      </c>
      <c r="U31" s="11" t="s">
        <v>29</v>
      </c>
      <c r="V31" s="11" t="s">
        <v>30</v>
      </c>
      <c r="W31" s="11" t="s">
        <v>30</v>
      </c>
      <c r="X31" s="11" t="s">
        <v>29</v>
      </c>
      <c r="Y31" s="11" t="s">
        <v>30</v>
      </c>
      <c r="Z31" s="11" t="s">
        <v>29</v>
      </c>
      <c r="AA31" s="11" t="s">
        <v>29</v>
      </c>
      <c r="AB31" s="11" t="s">
        <v>29</v>
      </c>
      <c r="AC31" s="11" t="s">
        <v>30</v>
      </c>
      <c r="AD31" s="11" t="s">
        <v>29</v>
      </c>
      <c r="AE31" s="11" t="s">
        <v>29</v>
      </c>
      <c r="AF31" s="12" t="s">
        <v>29</v>
      </c>
      <c r="AG31" s="8">
        <f t="shared" si="3"/>
        <v>22.5</v>
      </c>
      <c r="AH31" s="8">
        <f t="shared" si="1"/>
        <v>28</v>
      </c>
      <c r="AI31" s="64">
        <f t="shared" si="2"/>
        <v>0.8035714285714286</v>
      </c>
      <c r="AK31" s="9">
        <v>2017</v>
      </c>
    </row>
    <row r="32" spans="2:37" ht="13" customHeight="1" x14ac:dyDescent="0.2">
      <c r="B32" s="62" t="s">
        <v>87</v>
      </c>
      <c r="C32" s="62">
        <v>2023</v>
      </c>
      <c r="D32" s="62">
        <v>74</v>
      </c>
      <c r="E32" s="10" t="s">
        <v>29</v>
      </c>
      <c r="F32" s="5" t="s">
        <v>29</v>
      </c>
      <c r="G32" s="11" t="s">
        <v>29</v>
      </c>
      <c r="H32" s="11" t="s">
        <v>30</v>
      </c>
      <c r="I32" s="11" t="s">
        <v>29</v>
      </c>
      <c r="J32" s="11" t="s">
        <v>29</v>
      </c>
      <c r="K32" s="11" t="s">
        <v>29</v>
      </c>
      <c r="L32" s="11" t="s">
        <v>29</v>
      </c>
      <c r="M32" s="11" t="s">
        <v>29</v>
      </c>
      <c r="N32" s="11" t="s">
        <v>29</v>
      </c>
      <c r="O32" s="13" t="s">
        <v>29</v>
      </c>
      <c r="P32" s="11" t="s">
        <v>29</v>
      </c>
      <c r="Q32" s="11" t="s">
        <v>29</v>
      </c>
      <c r="R32" s="6" t="s">
        <v>29</v>
      </c>
      <c r="S32" s="11" t="s">
        <v>29</v>
      </c>
      <c r="T32" s="11" t="s">
        <v>29</v>
      </c>
      <c r="U32" s="11" t="s">
        <v>29</v>
      </c>
      <c r="V32" s="11" t="s">
        <v>57</v>
      </c>
      <c r="W32" s="11" t="s">
        <v>57</v>
      </c>
      <c r="X32" s="11" t="s">
        <v>29</v>
      </c>
      <c r="Y32" s="11" t="s">
        <v>30</v>
      </c>
      <c r="Z32" s="11" t="s">
        <v>29</v>
      </c>
      <c r="AA32" s="11" t="s">
        <v>29</v>
      </c>
      <c r="AB32" s="11" t="s">
        <v>29</v>
      </c>
      <c r="AC32" s="11" t="s">
        <v>30</v>
      </c>
      <c r="AD32" s="11" t="s">
        <v>29</v>
      </c>
      <c r="AE32" s="11" t="s">
        <v>29</v>
      </c>
      <c r="AF32" s="12" t="s">
        <v>29</v>
      </c>
      <c r="AG32" s="8">
        <f t="shared" si="3"/>
        <v>24</v>
      </c>
      <c r="AH32" s="8">
        <f t="shared" si="1"/>
        <v>28</v>
      </c>
      <c r="AI32" s="64">
        <f t="shared" si="2"/>
        <v>0.8571428571428571</v>
      </c>
      <c r="AK32" s="9">
        <v>2014</v>
      </c>
    </row>
    <row r="33" spans="2:37" ht="13" customHeight="1" x14ac:dyDescent="0.2">
      <c r="B33" s="62" t="s">
        <v>88</v>
      </c>
      <c r="C33" s="62">
        <v>2023</v>
      </c>
      <c r="D33" s="62">
        <v>75</v>
      </c>
      <c r="E33" s="10" t="s">
        <v>29</v>
      </c>
      <c r="F33" s="5" t="s">
        <v>29</v>
      </c>
      <c r="G33" s="11" t="s">
        <v>29</v>
      </c>
      <c r="H33" s="11" t="s">
        <v>30</v>
      </c>
      <c r="I33" s="11" t="s">
        <v>29</v>
      </c>
      <c r="J33" s="11" t="s">
        <v>29</v>
      </c>
      <c r="K33" s="11" t="s">
        <v>29</v>
      </c>
      <c r="L33" s="11" t="s">
        <v>29</v>
      </c>
      <c r="M33" s="11" t="s">
        <v>29</v>
      </c>
      <c r="N33" s="11" t="s">
        <v>31</v>
      </c>
      <c r="O33" s="13" t="s">
        <v>29</v>
      </c>
      <c r="P33" s="11" t="s">
        <v>29</v>
      </c>
      <c r="Q33" s="11" t="s">
        <v>29</v>
      </c>
      <c r="R33" s="6" t="s">
        <v>29</v>
      </c>
      <c r="S33" s="11" t="s">
        <v>29</v>
      </c>
      <c r="T33" s="11" t="s">
        <v>31</v>
      </c>
      <c r="U33" s="11" t="s">
        <v>29</v>
      </c>
      <c r="V33" s="11" t="s">
        <v>57</v>
      </c>
      <c r="W33" s="11" t="s">
        <v>29</v>
      </c>
      <c r="X33" s="11" t="s">
        <v>57</v>
      </c>
      <c r="Y33" s="11" t="s">
        <v>30</v>
      </c>
      <c r="Z33" s="11" t="s">
        <v>29</v>
      </c>
      <c r="AA33" s="11" t="s">
        <v>29</v>
      </c>
      <c r="AB33" s="11" t="s">
        <v>57</v>
      </c>
      <c r="AC33" s="11" t="s">
        <v>30</v>
      </c>
      <c r="AD33" s="11" t="s">
        <v>29</v>
      </c>
      <c r="AE33" s="11" t="s">
        <v>29</v>
      </c>
      <c r="AF33" s="12" t="s">
        <v>29</v>
      </c>
      <c r="AG33" s="8">
        <f t="shared" si="3"/>
        <v>21.5</v>
      </c>
      <c r="AH33" s="8">
        <f t="shared" si="1"/>
        <v>26</v>
      </c>
      <c r="AI33" s="64">
        <f t="shared" si="2"/>
        <v>0.82692307692307687</v>
      </c>
      <c r="AK33" s="9">
        <v>2018</v>
      </c>
    </row>
    <row r="34" spans="2:37" ht="13" customHeight="1" x14ac:dyDescent="0.2">
      <c r="B34" s="62" t="s">
        <v>89</v>
      </c>
      <c r="C34" s="62">
        <v>2023</v>
      </c>
      <c r="D34" s="62">
        <v>76</v>
      </c>
      <c r="E34" s="10" t="s">
        <v>29</v>
      </c>
      <c r="F34" s="5" t="s">
        <v>29</v>
      </c>
      <c r="G34" s="11" t="s">
        <v>29</v>
      </c>
      <c r="H34" s="11" t="s">
        <v>30</v>
      </c>
      <c r="I34" s="11" t="s">
        <v>29</v>
      </c>
      <c r="J34" s="11" t="s">
        <v>29</v>
      </c>
      <c r="K34" s="11" t="s">
        <v>29</v>
      </c>
      <c r="L34" s="11" t="s">
        <v>29</v>
      </c>
      <c r="M34" s="11" t="s">
        <v>29</v>
      </c>
      <c r="N34" s="11" t="s">
        <v>29</v>
      </c>
      <c r="O34" s="13" t="s">
        <v>29</v>
      </c>
      <c r="P34" s="11" t="s">
        <v>29</v>
      </c>
      <c r="Q34" s="11" t="s">
        <v>29</v>
      </c>
      <c r="R34" s="6" t="s">
        <v>29</v>
      </c>
      <c r="S34" s="11" t="s">
        <v>29</v>
      </c>
      <c r="T34" s="11" t="s">
        <v>29</v>
      </c>
      <c r="U34" s="11" t="s">
        <v>29</v>
      </c>
      <c r="V34" s="11" t="s">
        <v>30</v>
      </c>
      <c r="W34" s="11" t="s">
        <v>30</v>
      </c>
      <c r="X34" s="11" t="s">
        <v>29</v>
      </c>
      <c r="Y34" s="11" t="s">
        <v>30</v>
      </c>
      <c r="Z34" s="11" t="s">
        <v>29</v>
      </c>
      <c r="AA34" s="11" t="s">
        <v>29</v>
      </c>
      <c r="AB34" s="11" t="s">
        <v>29</v>
      </c>
      <c r="AC34" s="11" t="s">
        <v>30</v>
      </c>
      <c r="AD34" s="11" t="s">
        <v>29</v>
      </c>
      <c r="AE34" s="11" t="s">
        <v>29</v>
      </c>
      <c r="AF34" s="12" t="s">
        <v>29</v>
      </c>
      <c r="AG34" s="8">
        <f t="shared" si="3"/>
        <v>23</v>
      </c>
      <c r="AH34" s="8">
        <f t="shared" si="1"/>
        <v>28</v>
      </c>
      <c r="AI34" s="64">
        <f t="shared" si="2"/>
        <v>0.8214285714285714</v>
      </c>
      <c r="AK34" s="9">
        <v>2007</v>
      </c>
    </row>
    <row r="35" spans="2:37" ht="13" customHeight="1" x14ac:dyDescent="0.2">
      <c r="B35" s="62" t="s">
        <v>90</v>
      </c>
      <c r="C35" s="62">
        <v>2022</v>
      </c>
      <c r="D35" s="62">
        <v>77</v>
      </c>
      <c r="E35" s="10" t="s">
        <v>29</v>
      </c>
      <c r="F35" s="5" t="s">
        <v>29</v>
      </c>
      <c r="G35" s="11" t="s">
        <v>29</v>
      </c>
      <c r="H35" s="11" t="s">
        <v>30</v>
      </c>
      <c r="I35" s="11" t="s">
        <v>29</v>
      </c>
      <c r="J35" s="11" t="s">
        <v>29</v>
      </c>
      <c r="K35" s="11" t="s">
        <v>29</v>
      </c>
      <c r="L35" s="11" t="s">
        <v>29</v>
      </c>
      <c r="M35" s="11" t="s">
        <v>57</v>
      </c>
      <c r="N35" s="11" t="s">
        <v>31</v>
      </c>
      <c r="O35" s="13" t="s">
        <v>29</v>
      </c>
      <c r="P35" s="11" t="s">
        <v>29</v>
      </c>
      <c r="Q35" s="11" t="s">
        <v>29</v>
      </c>
      <c r="R35" s="6" t="s">
        <v>29</v>
      </c>
      <c r="S35" s="11" t="s">
        <v>29</v>
      </c>
      <c r="T35" s="11" t="s">
        <v>31</v>
      </c>
      <c r="U35" s="11" t="s">
        <v>29</v>
      </c>
      <c r="V35" s="11" t="s">
        <v>30</v>
      </c>
      <c r="W35" s="11" t="s">
        <v>30</v>
      </c>
      <c r="X35" s="11" t="s">
        <v>57</v>
      </c>
      <c r="Y35" s="11" t="s">
        <v>30</v>
      </c>
      <c r="Z35" s="11" t="s">
        <v>29</v>
      </c>
      <c r="AA35" s="11" t="s">
        <v>29</v>
      </c>
      <c r="AB35" s="11" t="s">
        <v>57</v>
      </c>
      <c r="AC35" s="11" t="s">
        <v>30</v>
      </c>
      <c r="AD35" s="11" t="s">
        <v>29</v>
      </c>
      <c r="AE35" s="11" t="s">
        <v>29</v>
      </c>
      <c r="AF35" s="12" t="s">
        <v>29</v>
      </c>
      <c r="AG35" s="8">
        <f t="shared" si="3"/>
        <v>19.5</v>
      </c>
      <c r="AH35" s="8">
        <f t="shared" si="1"/>
        <v>26</v>
      </c>
      <c r="AI35" s="64">
        <f t="shared" si="2"/>
        <v>0.75</v>
      </c>
      <c r="AK35" s="9">
        <v>2001</v>
      </c>
    </row>
    <row r="36" spans="2:37" ht="13" customHeight="1" x14ac:dyDescent="0.2">
      <c r="B36" s="62" t="s">
        <v>91</v>
      </c>
      <c r="C36" s="62">
        <v>2021</v>
      </c>
      <c r="D36" s="62">
        <v>78</v>
      </c>
      <c r="E36" s="10" t="s">
        <v>29</v>
      </c>
      <c r="F36" s="5" t="s">
        <v>29</v>
      </c>
      <c r="G36" s="11" t="s">
        <v>29</v>
      </c>
      <c r="H36" s="11" t="s">
        <v>30</v>
      </c>
      <c r="I36" s="11" t="s">
        <v>29</v>
      </c>
      <c r="J36" s="11" t="s">
        <v>29</v>
      </c>
      <c r="K36" s="11" t="s">
        <v>29</v>
      </c>
      <c r="L36" s="14" t="s">
        <v>29</v>
      </c>
      <c r="M36" s="14" t="s">
        <v>29</v>
      </c>
      <c r="N36" s="14" t="s">
        <v>29</v>
      </c>
      <c r="O36" s="13" t="s">
        <v>29</v>
      </c>
      <c r="P36" s="14" t="s">
        <v>29</v>
      </c>
      <c r="Q36" s="14" t="s">
        <v>57</v>
      </c>
      <c r="R36" s="6" t="s">
        <v>29</v>
      </c>
      <c r="S36" s="11" t="s">
        <v>29</v>
      </c>
      <c r="T36" s="14" t="s">
        <v>31</v>
      </c>
      <c r="U36" s="14" t="s">
        <v>29</v>
      </c>
      <c r="V36" s="11" t="s">
        <v>57</v>
      </c>
      <c r="W36" s="11" t="s">
        <v>30</v>
      </c>
      <c r="X36" s="11" t="s">
        <v>29</v>
      </c>
      <c r="Y36" s="11" t="s">
        <v>30</v>
      </c>
      <c r="Z36" s="11" t="s">
        <v>29</v>
      </c>
      <c r="AA36" s="11" t="s">
        <v>29</v>
      </c>
      <c r="AB36" s="14" t="s">
        <v>29</v>
      </c>
      <c r="AC36" s="11" t="s">
        <v>30</v>
      </c>
      <c r="AD36" s="14" t="s">
        <v>29</v>
      </c>
      <c r="AE36" s="11" t="s">
        <v>29</v>
      </c>
      <c r="AF36" s="15" t="s">
        <v>29</v>
      </c>
      <c r="AG36" s="8">
        <f t="shared" si="3"/>
        <v>22</v>
      </c>
      <c r="AH36" s="8">
        <f t="shared" si="1"/>
        <v>27</v>
      </c>
      <c r="AI36" s="64">
        <f t="shared" si="2"/>
        <v>0.81481481481481477</v>
      </c>
      <c r="AK36" s="9">
        <v>2002</v>
      </c>
    </row>
    <row r="37" spans="2:37" ht="13" customHeight="1" x14ac:dyDescent="0.2">
      <c r="B37" s="62" t="s">
        <v>92</v>
      </c>
      <c r="C37" s="62">
        <v>2022</v>
      </c>
      <c r="D37" s="62">
        <v>79</v>
      </c>
      <c r="E37" s="10" t="s">
        <v>29</v>
      </c>
      <c r="F37" s="5" t="s">
        <v>29</v>
      </c>
      <c r="G37" s="11" t="s">
        <v>29</v>
      </c>
      <c r="H37" s="11" t="s">
        <v>30</v>
      </c>
      <c r="I37" s="11" t="s">
        <v>29</v>
      </c>
      <c r="J37" s="11" t="s">
        <v>29</v>
      </c>
      <c r="K37" s="11" t="s">
        <v>29</v>
      </c>
      <c r="L37" s="14" t="s">
        <v>29</v>
      </c>
      <c r="M37" s="14" t="s">
        <v>29</v>
      </c>
      <c r="N37" s="14" t="s">
        <v>29</v>
      </c>
      <c r="O37" s="13" t="s">
        <v>29</v>
      </c>
      <c r="P37" s="14" t="s">
        <v>29</v>
      </c>
      <c r="Q37" s="14" t="s">
        <v>31</v>
      </c>
      <c r="R37" s="6" t="s">
        <v>29</v>
      </c>
      <c r="S37" s="14" t="s">
        <v>29</v>
      </c>
      <c r="T37" s="14" t="s">
        <v>31</v>
      </c>
      <c r="U37" s="14" t="s">
        <v>29</v>
      </c>
      <c r="V37" s="14" t="s">
        <v>57</v>
      </c>
      <c r="W37" s="11" t="s">
        <v>30</v>
      </c>
      <c r="X37" s="11" t="s">
        <v>29</v>
      </c>
      <c r="Y37" s="11" t="s">
        <v>30</v>
      </c>
      <c r="Z37" s="11" t="s">
        <v>29</v>
      </c>
      <c r="AA37" s="11" t="s">
        <v>29</v>
      </c>
      <c r="AB37" s="14" t="s">
        <v>29</v>
      </c>
      <c r="AC37" s="11" t="s">
        <v>30</v>
      </c>
      <c r="AD37" s="14" t="s">
        <v>29</v>
      </c>
      <c r="AE37" s="11" t="s">
        <v>29</v>
      </c>
      <c r="AF37" s="12" t="s">
        <v>29</v>
      </c>
      <c r="AG37" s="8">
        <f t="shared" si="3"/>
        <v>21.5</v>
      </c>
      <c r="AH37" s="8">
        <f t="shared" si="1"/>
        <v>26</v>
      </c>
      <c r="AI37" s="64">
        <f t="shared" si="2"/>
        <v>0.82692307692307687</v>
      </c>
      <c r="AK37" s="9">
        <v>2009</v>
      </c>
    </row>
    <row r="38" spans="2:37" ht="13" customHeight="1" x14ac:dyDescent="0.2">
      <c r="B38" s="62" t="s">
        <v>93</v>
      </c>
      <c r="C38" s="62">
        <v>2023</v>
      </c>
      <c r="D38" s="62">
        <v>80</v>
      </c>
      <c r="E38" s="10" t="s">
        <v>29</v>
      </c>
      <c r="F38" s="5" t="s">
        <v>29</v>
      </c>
      <c r="G38" s="11" t="s">
        <v>29</v>
      </c>
      <c r="H38" s="11" t="s">
        <v>30</v>
      </c>
      <c r="I38" s="11" t="s">
        <v>29</v>
      </c>
      <c r="J38" s="11" t="s">
        <v>29</v>
      </c>
      <c r="K38" s="11" t="s">
        <v>29</v>
      </c>
      <c r="L38" s="14" t="s">
        <v>29</v>
      </c>
      <c r="M38" s="14" t="s">
        <v>29</v>
      </c>
      <c r="N38" s="14" t="s">
        <v>31</v>
      </c>
      <c r="O38" s="13" t="s">
        <v>29</v>
      </c>
      <c r="P38" s="14" t="s">
        <v>29</v>
      </c>
      <c r="Q38" s="14" t="s">
        <v>30</v>
      </c>
      <c r="R38" s="6" t="s">
        <v>29</v>
      </c>
      <c r="S38" s="11" t="s">
        <v>29</v>
      </c>
      <c r="T38" s="14" t="s">
        <v>29</v>
      </c>
      <c r="U38" s="14" t="s">
        <v>29</v>
      </c>
      <c r="V38" s="14" t="s">
        <v>30</v>
      </c>
      <c r="W38" s="11" t="s">
        <v>30</v>
      </c>
      <c r="X38" s="11" t="s">
        <v>29</v>
      </c>
      <c r="Y38" s="11" t="s">
        <v>30</v>
      </c>
      <c r="Z38" s="11" t="s">
        <v>29</v>
      </c>
      <c r="AA38" s="11" t="s">
        <v>29</v>
      </c>
      <c r="AB38" s="14" t="s">
        <v>29</v>
      </c>
      <c r="AC38" s="11" t="s">
        <v>30</v>
      </c>
      <c r="AD38" s="14" t="s">
        <v>29</v>
      </c>
      <c r="AE38" s="11" t="s">
        <v>29</v>
      </c>
      <c r="AF38" s="15" t="s">
        <v>29</v>
      </c>
      <c r="AG38" s="8">
        <f t="shared" si="3"/>
        <v>21</v>
      </c>
      <c r="AH38" s="8">
        <f t="shared" si="1"/>
        <v>27</v>
      </c>
      <c r="AI38" s="64">
        <f t="shared" si="2"/>
        <v>0.77777777777777779</v>
      </c>
      <c r="AK38" s="9">
        <v>2006</v>
      </c>
    </row>
    <row r="39" spans="2:37" ht="13" customHeight="1" x14ac:dyDescent="0.2">
      <c r="B39" s="62" t="s">
        <v>94</v>
      </c>
      <c r="C39" s="62">
        <v>2023</v>
      </c>
      <c r="D39" s="62">
        <v>81</v>
      </c>
      <c r="E39" s="10" t="s">
        <v>29</v>
      </c>
      <c r="F39" s="5" t="s">
        <v>29</v>
      </c>
      <c r="G39" s="11" t="s">
        <v>29</v>
      </c>
      <c r="H39" s="11" t="s">
        <v>30</v>
      </c>
      <c r="I39" s="11" t="s">
        <v>29</v>
      </c>
      <c r="J39" s="11" t="s">
        <v>29</v>
      </c>
      <c r="K39" s="11" t="s">
        <v>29</v>
      </c>
      <c r="L39" s="14" t="s">
        <v>29</v>
      </c>
      <c r="M39" s="14" t="s">
        <v>29</v>
      </c>
      <c r="N39" s="14" t="s">
        <v>29</v>
      </c>
      <c r="O39" s="13" t="s">
        <v>29</v>
      </c>
      <c r="P39" s="14" t="s">
        <v>29</v>
      </c>
      <c r="Q39" s="14" t="s">
        <v>29</v>
      </c>
      <c r="R39" s="6" t="s">
        <v>29</v>
      </c>
      <c r="S39" s="11" t="s">
        <v>29</v>
      </c>
      <c r="T39" s="14" t="s">
        <v>29</v>
      </c>
      <c r="U39" s="14" t="s">
        <v>29</v>
      </c>
      <c r="V39" s="14" t="s">
        <v>30</v>
      </c>
      <c r="W39" s="11" t="s">
        <v>30</v>
      </c>
      <c r="X39" s="11" t="s">
        <v>29</v>
      </c>
      <c r="Y39" s="11" t="s">
        <v>30</v>
      </c>
      <c r="Z39" s="11" t="s">
        <v>29</v>
      </c>
      <c r="AA39" s="11" t="s">
        <v>29</v>
      </c>
      <c r="AB39" s="14" t="s">
        <v>29</v>
      </c>
      <c r="AC39" s="11" t="s">
        <v>30</v>
      </c>
      <c r="AD39" s="14" t="s">
        <v>29</v>
      </c>
      <c r="AE39" s="14" t="s">
        <v>29</v>
      </c>
      <c r="AF39" s="15" t="s">
        <v>29</v>
      </c>
      <c r="AG39" s="8">
        <f t="shared" si="3"/>
        <v>23</v>
      </c>
      <c r="AH39" s="8">
        <f t="shared" si="1"/>
        <v>28</v>
      </c>
      <c r="AI39" s="64">
        <f t="shared" si="2"/>
        <v>0.8214285714285714</v>
      </c>
      <c r="AK39" s="9">
        <v>2008</v>
      </c>
    </row>
    <row r="40" spans="2:37" ht="13" customHeight="1" x14ac:dyDescent="0.2">
      <c r="B40" s="62" t="s">
        <v>95</v>
      </c>
      <c r="C40" s="62">
        <v>2024</v>
      </c>
      <c r="D40" s="62">
        <v>82</v>
      </c>
      <c r="E40" s="16" t="s">
        <v>29</v>
      </c>
      <c r="F40" s="5" t="s">
        <v>29</v>
      </c>
      <c r="G40" s="11" t="s">
        <v>29</v>
      </c>
      <c r="H40" s="11" t="s">
        <v>30</v>
      </c>
      <c r="I40" s="11" t="s">
        <v>57</v>
      </c>
      <c r="J40" s="11" t="s">
        <v>57</v>
      </c>
      <c r="K40" s="17" t="s">
        <v>29</v>
      </c>
      <c r="L40" s="18" t="s">
        <v>29</v>
      </c>
      <c r="M40" s="18" t="s">
        <v>29</v>
      </c>
      <c r="N40" s="18" t="s">
        <v>29</v>
      </c>
      <c r="O40" s="13" t="s">
        <v>29</v>
      </c>
      <c r="P40" s="18" t="s">
        <v>29</v>
      </c>
      <c r="Q40" s="18" t="s">
        <v>29</v>
      </c>
      <c r="R40" s="6" t="s">
        <v>29</v>
      </c>
      <c r="S40" s="18" t="s">
        <v>29</v>
      </c>
      <c r="T40" s="18" t="s">
        <v>57</v>
      </c>
      <c r="U40" s="18" t="s">
        <v>29</v>
      </c>
      <c r="V40" s="18" t="s">
        <v>30</v>
      </c>
      <c r="W40" s="11" t="s">
        <v>30</v>
      </c>
      <c r="X40" s="11" t="s">
        <v>29</v>
      </c>
      <c r="Y40" s="11" t="s">
        <v>30</v>
      </c>
      <c r="Z40" s="18" t="s">
        <v>29</v>
      </c>
      <c r="AA40" s="11" t="s">
        <v>29</v>
      </c>
      <c r="AB40" s="14" t="s">
        <v>29</v>
      </c>
      <c r="AC40" s="11" t="s">
        <v>30</v>
      </c>
      <c r="AD40" s="18" t="s">
        <v>29</v>
      </c>
      <c r="AE40" s="17" t="s">
        <v>29</v>
      </c>
      <c r="AF40" s="19" t="s">
        <v>29</v>
      </c>
      <c r="AG40" s="8">
        <f t="shared" si="3"/>
        <v>21.5</v>
      </c>
      <c r="AH40" s="8">
        <f t="shared" si="1"/>
        <v>28</v>
      </c>
      <c r="AI40" s="64">
        <f t="shared" si="2"/>
        <v>0.7678571428571429</v>
      </c>
      <c r="AK40" s="9">
        <v>2015</v>
      </c>
    </row>
    <row r="41" spans="2:37" ht="13" customHeight="1" x14ac:dyDescent="0.2">
      <c r="B41" s="62" t="s">
        <v>93</v>
      </c>
      <c r="C41" s="62">
        <v>2025</v>
      </c>
      <c r="D41" s="62">
        <v>83</v>
      </c>
      <c r="E41" s="20" t="s">
        <v>29</v>
      </c>
      <c r="F41" s="5" t="s">
        <v>29</v>
      </c>
      <c r="G41" s="11" t="s">
        <v>29</v>
      </c>
      <c r="H41" s="11" t="s">
        <v>30</v>
      </c>
      <c r="I41" s="11" t="s">
        <v>57</v>
      </c>
      <c r="J41" s="11" t="s">
        <v>29</v>
      </c>
      <c r="K41" s="21" t="s">
        <v>29</v>
      </c>
      <c r="L41" s="21" t="s">
        <v>29</v>
      </c>
      <c r="M41" s="21" t="s">
        <v>29</v>
      </c>
      <c r="N41" s="21" t="s">
        <v>30</v>
      </c>
      <c r="O41" s="13" t="s">
        <v>29</v>
      </c>
      <c r="P41" s="18" t="s">
        <v>29</v>
      </c>
      <c r="Q41" s="18" t="s">
        <v>29</v>
      </c>
      <c r="R41" s="6" t="s">
        <v>29</v>
      </c>
      <c r="S41" s="21" t="s">
        <v>29</v>
      </c>
      <c r="T41" s="21" t="s">
        <v>29</v>
      </c>
      <c r="U41" s="21" t="s">
        <v>29</v>
      </c>
      <c r="V41" s="21" t="s">
        <v>30</v>
      </c>
      <c r="W41" s="21" t="s">
        <v>30</v>
      </c>
      <c r="X41" s="21" t="s">
        <v>29</v>
      </c>
      <c r="Y41" s="11" t="s">
        <v>30</v>
      </c>
      <c r="Z41" s="21" t="s">
        <v>29</v>
      </c>
      <c r="AA41" s="21" t="s">
        <v>29</v>
      </c>
      <c r="AB41" s="21" t="s">
        <v>29</v>
      </c>
      <c r="AC41" s="11" t="s">
        <v>30</v>
      </c>
      <c r="AD41" s="18" t="s">
        <v>29</v>
      </c>
      <c r="AE41" s="21" t="s">
        <v>29</v>
      </c>
      <c r="AF41" s="22" t="s">
        <v>29</v>
      </c>
      <c r="AG41" s="8">
        <f t="shared" si="3"/>
        <v>21.5</v>
      </c>
      <c r="AH41" s="8">
        <f t="shared" si="1"/>
        <v>28</v>
      </c>
      <c r="AI41" s="64">
        <f t="shared" si="2"/>
        <v>0.7678571428571429</v>
      </c>
      <c r="AK41" s="9">
        <v>2019</v>
      </c>
    </row>
    <row r="42" spans="2:37" ht="13" customHeight="1" x14ac:dyDescent="0.2">
      <c r="B42" s="62" t="s">
        <v>96</v>
      </c>
      <c r="C42" s="62">
        <v>2021</v>
      </c>
      <c r="D42" s="62">
        <v>84</v>
      </c>
      <c r="E42" s="20" t="s">
        <v>29</v>
      </c>
      <c r="F42" s="5" t="s">
        <v>29</v>
      </c>
      <c r="G42" s="11" t="s">
        <v>29</v>
      </c>
      <c r="H42" s="11" t="s">
        <v>30</v>
      </c>
      <c r="I42" s="11" t="s">
        <v>29</v>
      </c>
      <c r="J42" s="11" t="s">
        <v>29</v>
      </c>
      <c r="K42" s="21" t="s">
        <v>29</v>
      </c>
      <c r="L42" s="21" t="s">
        <v>29</v>
      </c>
      <c r="M42" s="21" t="s">
        <v>29</v>
      </c>
      <c r="N42" s="21" t="s">
        <v>29</v>
      </c>
      <c r="O42" s="13" t="s">
        <v>29</v>
      </c>
      <c r="P42" s="21" t="s">
        <v>29</v>
      </c>
      <c r="Q42" s="21" t="s">
        <v>29</v>
      </c>
      <c r="R42" s="6" t="s">
        <v>29</v>
      </c>
      <c r="S42" s="21" t="s">
        <v>29</v>
      </c>
      <c r="T42" s="21" t="s">
        <v>29</v>
      </c>
      <c r="U42" s="21" t="s">
        <v>29</v>
      </c>
      <c r="V42" s="21" t="s">
        <v>57</v>
      </c>
      <c r="W42" s="21" t="s">
        <v>30</v>
      </c>
      <c r="X42" s="21" t="s">
        <v>29</v>
      </c>
      <c r="Y42" s="11" t="s">
        <v>30</v>
      </c>
      <c r="Z42" s="21" t="s">
        <v>29</v>
      </c>
      <c r="AA42" s="21" t="s">
        <v>29</v>
      </c>
      <c r="AB42" s="21" t="s">
        <v>29</v>
      </c>
      <c r="AC42" s="11" t="s">
        <v>30</v>
      </c>
      <c r="AD42" s="18" t="s">
        <v>29</v>
      </c>
      <c r="AE42" s="21" t="s">
        <v>29</v>
      </c>
      <c r="AF42" s="22" t="s">
        <v>29</v>
      </c>
      <c r="AG42" s="8">
        <f t="shared" si="3"/>
        <v>23.5</v>
      </c>
      <c r="AH42" s="8">
        <f t="shared" si="1"/>
        <v>28</v>
      </c>
      <c r="AI42" s="64">
        <f t="shared" si="2"/>
        <v>0.8392857142857143</v>
      </c>
      <c r="AK42" s="9">
        <v>2019</v>
      </c>
    </row>
    <row r="43" spans="2:37" ht="13" customHeight="1" x14ac:dyDescent="0.2">
      <c r="B43" s="62" t="s">
        <v>96</v>
      </c>
      <c r="C43" s="62">
        <v>2021</v>
      </c>
      <c r="D43" s="62">
        <v>85</v>
      </c>
      <c r="E43" s="20" t="s">
        <v>29</v>
      </c>
      <c r="F43" s="5" t="s">
        <v>29</v>
      </c>
      <c r="G43" s="11" t="s">
        <v>29</v>
      </c>
      <c r="H43" s="11" t="s">
        <v>30</v>
      </c>
      <c r="I43" s="11" t="s">
        <v>29</v>
      </c>
      <c r="J43" s="11" t="s">
        <v>29</v>
      </c>
      <c r="K43" s="21" t="s">
        <v>29</v>
      </c>
      <c r="L43" s="21" t="s">
        <v>29</v>
      </c>
      <c r="M43" s="21" t="s">
        <v>29</v>
      </c>
      <c r="N43" s="21" t="s">
        <v>29</v>
      </c>
      <c r="O43" s="13" t="s">
        <v>29</v>
      </c>
      <c r="P43" s="21" t="s">
        <v>29</v>
      </c>
      <c r="Q43" s="21" t="s">
        <v>29</v>
      </c>
      <c r="R43" s="6" t="s">
        <v>29</v>
      </c>
      <c r="S43" s="21" t="s">
        <v>29</v>
      </c>
      <c r="T43" s="21" t="s">
        <v>29</v>
      </c>
      <c r="U43" s="21" t="s">
        <v>29</v>
      </c>
      <c r="V43" s="21" t="s">
        <v>30</v>
      </c>
      <c r="W43" s="21" t="s">
        <v>30</v>
      </c>
      <c r="X43" s="21" t="s">
        <v>29</v>
      </c>
      <c r="Y43" s="11" t="s">
        <v>30</v>
      </c>
      <c r="Z43" s="21" t="s">
        <v>29</v>
      </c>
      <c r="AA43" s="21" t="s">
        <v>29</v>
      </c>
      <c r="AB43" s="21" t="s">
        <v>29</v>
      </c>
      <c r="AC43" s="11" t="s">
        <v>30</v>
      </c>
      <c r="AD43" s="21" t="s">
        <v>29</v>
      </c>
      <c r="AE43" s="21" t="s">
        <v>29</v>
      </c>
      <c r="AF43" s="22" t="s">
        <v>29</v>
      </c>
      <c r="AG43" s="8">
        <f t="shared" si="3"/>
        <v>23</v>
      </c>
      <c r="AH43" s="8">
        <f t="shared" si="1"/>
        <v>28</v>
      </c>
      <c r="AI43" s="64">
        <f t="shared" si="2"/>
        <v>0.8214285714285714</v>
      </c>
      <c r="AK43" s="9">
        <v>2019</v>
      </c>
    </row>
    <row r="44" spans="2:37" ht="13" customHeight="1" x14ac:dyDescent="0.2">
      <c r="B44" s="62" t="s">
        <v>96</v>
      </c>
      <c r="C44" s="62">
        <v>2022</v>
      </c>
      <c r="D44" s="62">
        <v>86</v>
      </c>
      <c r="E44" s="20" t="s">
        <v>29</v>
      </c>
      <c r="F44" s="5" t="s">
        <v>29</v>
      </c>
      <c r="G44" s="11" t="s">
        <v>29</v>
      </c>
      <c r="H44" s="11" t="s">
        <v>30</v>
      </c>
      <c r="I44" s="11" t="s">
        <v>29</v>
      </c>
      <c r="J44" s="11" t="s">
        <v>29</v>
      </c>
      <c r="K44" s="21" t="s">
        <v>29</v>
      </c>
      <c r="L44" s="21" t="s">
        <v>29</v>
      </c>
      <c r="M44" s="21" t="s">
        <v>29</v>
      </c>
      <c r="N44" s="21" t="s">
        <v>29</v>
      </c>
      <c r="O44" s="13" t="s">
        <v>29</v>
      </c>
      <c r="P44" s="21" t="s">
        <v>29</v>
      </c>
      <c r="Q44" s="21" t="s">
        <v>29</v>
      </c>
      <c r="R44" s="6" t="s">
        <v>29</v>
      </c>
      <c r="S44" s="21" t="s">
        <v>29</v>
      </c>
      <c r="T44" s="21" t="s">
        <v>29</v>
      </c>
      <c r="U44" s="21" t="s">
        <v>29</v>
      </c>
      <c r="V44" s="21" t="s">
        <v>30</v>
      </c>
      <c r="W44" s="21" t="s">
        <v>30</v>
      </c>
      <c r="X44" s="21" t="s">
        <v>29</v>
      </c>
      <c r="Y44" s="11" t="s">
        <v>30</v>
      </c>
      <c r="Z44" s="21" t="s">
        <v>29</v>
      </c>
      <c r="AA44" s="21" t="s">
        <v>29</v>
      </c>
      <c r="AB44" s="21" t="s">
        <v>29</v>
      </c>
      <c r="AC44" s="11" t="s">
        <v>30</v>
      </c>
      <c r="AD44" s="21" t="s">
        <v>29</v>
      </c>
      <c r="AE44" s="21" t="s">
        <v>29</v>
      </c>
      <c r="AF44" s="22" t="s">
        <v>29</v>
      </c>
      <c r="AG44" s="8">
        <f t="shared" si="3"/>
        <v>23</v>
      </c>
      <c r="AH44" s="8">
        <f t="shared" si="1"/>
        <v>28</v>
      </c>
      <c r="AI44" s="64">
        <f t="shared" si="2"/>
        <v>0.8214285714285714</v>
      </c>
      <c r="AK44" s="9">
        <v>2017</v>
      </c>
    </row>
    <row r="45" spans="2:37" ht="13" customHeight="1" x14ac:dyDescent="0.2">
      <c r="B45" s="62" t="s">
        <v>96</v>
      </c>
      <c r="C45" s="62">
        <v>2022</v>
      </c>
      <c r="D45" s="62">
        <v>87</v>
      </c>
      <c r="E45" s="20" t="s">
        <v>29</v>
      </c>
      <c r="F45" s="5" t="s">
        <v>29</v>
      </c>
      <c r="G45" s="11" t="s">
        <v>29</v>
      </c>
      <c r="H45" s="11" t="s">
        <v>30</v>
      </c>
      <c r="I45" s="11" t="s">
        <v>29</v>
      </c>
      <c r="J45" s="11" t="s">
        <v>29</v>
      </c>
      <c r="K45" s="21" t="s">
        <v>29</v>
      </c>
      <c r="L45" s="21" t="s">
        <v>29</v>
      </c>
      <c r="M45" s="21" t="s">
        <v>29</v>
      </c>
      <c r="N45" s="21" t="s">
        <v>29</v>
      </c>
      <c r="O45" s="13" t="s">
        <v>29</v>
      </c>
      <c r="P45" s="21" t="s">
        <v>29</v>
      </c>
      <c r="Q45" s="21" t="s">
        <v>29</v>
      </c>
      <c r="R45" s="6" t="s">
        <v>29</v>
      </c>
      <c r="S45" s="21" t="s">
        <v>29</v>
      </c>
      <c r="T45" s="21" t="s">
        <v>29</v>
      </c>
      <c r="U45" s="21" t="s">
        <v>29</v>
      </c>
      <c r="V45" s="21" t="s">
        <v>30</v>
      </c>
      <c r="W45" s="21" t="s">
        <v>30</v>
      </c>
      <c r="X45" s="21" t="s">
        <v>29</v>
      </c>
      <c r="Y45" s="11" t="s">
        <v>30</v>
      </c>
      <c r="Z45" s="21" t="s">
        <v>29</v>
      </c>
      <c r="AA45" s="21" t="s">
        <v>29</v>
      </c>
      <c r="AB45" s="21" t="s">
        <v>29</v>
      </c>
      <c r="AC45" s="11" t="s">
        <v>30</v>
      </c>
      <c r="AD45" s="21" t="s">
        <v>29</v>
      </c>
      <c r="AE45" s="21" t="s">
        <v>29</v>
      </c>
      <c r="AF45" s="22" t="s">
        <v>29</v>
      </c>
      <c r="AG45" s="8">
        <f t="shared" si="3"/>
        <v>23</v>
      </c>
      <c r="AH45" s="8">
        <f t="shared" si="1"/>
        <v>28</v>
      </c>
      <c r="AI45" s="64">
        <f>$AG45/$AH45</f>
        <v>0.8214285714285714</v>
      </c>
      <c r="AK45" s="9">
        <v>2019</v>
      </c>
    </row>
    <row r="46" spans="2:37" ht="13" customHeight="1" x14ac:dyDescent="0.2">
      <c r="B46" s="62" t="s">
        <v>96</v>
      </c>
      <c r="C46" s="62">
        <v>2023</v>
      </c>
      <c r="D46" s="62">
        <v>88</v>
      </c>
      <c r="E46" s="20" t="s">
        <v>29</v>
      </c>
      <c r="F46" s="5" t="s">
        <v>29</v>
      </c>
      <c r="G46" s="11" t="s">
        <v>29</v>
      </c>
      <c r="H46" s="11" t="s">
        <v>30</v>
      </c>
      <c r="I46" s="11" t="s">
        <v>29</v>
      </c>
      <c r="J46" s="11" t="s">
        <v>29</v>
      </c>
      <c r="K46" s="21" t="s">
        <v>29</v>
      </c>
      <c r="L46" s="21" t="s">
        <v>29</v>
      </c>
      <c r="M46" s="21" t="s">
        <v>29</v>
      </c>
      <c r="N46" s="21" t="s">
        <v>29</v>
      </c>
      <c r="O46" s="13" t="s">
        <v>29</v>
      </c>
      <c r="P46" s="21" t="s">
        <v>29</v>
      </c>
      <c r="Q46" s="21" t="s">
        <v>29</v>
      </c>
      <c r="R46" s="6" t="s">
        <v>29</v>
      </c>
      <c r="S46" s="21" t="s">
        <v>29</v>
      </c>
      <c r="T46" s="21" t="s">
        <v>29</v>
      </c>
      <c r="U46" s="21" t="s">
        <v>29</v>
      </c>
      <c r="V46" s="21" t="s">
        <v>30</v>
      </c>
      <c r="W46" s="21" t="s">
        <v>30</v>
      </c>
      <c r="X46" s="21" t="s">
        <v>29</v>
      </c>
      <c r="Y46" s="11" t="s">
        <v>30</v>
      </c>
      <c r="Z46" s="21" t="s">
        <v>29</v>
      </c>
      <c r="AA46" s="21" t="s">
        <v>29</v>
      </c>
      <c r="AB46" s="21" t="s">
        <v>29</v>
      </c>
      <c r="AC46" s="11" t="s">
        <v>30</v>
      </c>
      <c r="AD46" s="21" t="s">
        <v>29</v>
      </c>
      <c r="AE46" s="21" t="s">
        <v>29</v>
      </c>
      <c r="AF46" s="22" t="s">
        <v>29</v>
      </c>
      <c r="AG46" s="8">
        <f t="shared" si="3"/>
        <v>23</v>
      </c>
      <c r="AH46" s="8">
        <f t="shared" si="1"/>
        <v>28</v>
      </c>
      <c r="AI46" s="64">
        <f t="shared" si="2"/>
        <v>0.8214285714285714</v>
      </c>
      <c r="AK46" s="9">
        <v>2013</v>
      </c>
    </row>
    <row r="47" spans="2:37" ht="13" customHeight="1" x14ac:dyDescent="0.2">
      <c r="B47" s="62" t="s">
        <v>97</v>
      </c>
      <c r="C47" s="62">
        <v>2025</v>
      </c>
      <c r="D47" s="62">
        <v>89</v>
      </c>
      <c r="E47" s="20" t="s">
        <v>29</v>
      </c>
      <c r="F47" s="5" t="s">
        <v>29</v>
      </c>
      <c r="G47" s="11" t="s">
        <v>29</v>
      </c>
      <c r="H47" s="11" t="s">
        <v>30</v>
      </c>
      <c r="I47" s="11" t="s">
        <v>29</v>
      </c>
      <c r="J47" s="11" t="s">
        <v>29</v>
      </c>
      <c r="K47" s="21" t="s">
        <v>29</v>
      </c>
      <c r="L47" s="21" t="s">
        <v>29</v>
      </c>
      <c r="M47" s="21" t="s">
        <v>29</v>
      </c>
      <c r="N47" s="21" t="s">
        <v>29</v>
      </c>
      <c r="O47" s="13" t="s">
        <v>29</v>
      </c>
      <c r="P47" s="21" t="s">
        <v>29</v>
      </c>
      <c r="Q47" s="21" t="s">
        <v>29</v>
      </c>
      <c r="R47" s="6" t="s">
        <v>29</v>
      </c>
      <c r="S47" s="21" t="s">
        <v>29</v>
      </c>
      <c r="T47" s="21" t="s">
        <v>29</v>
      </c>
      <c r="U47" s="21" t="s">
        <v>29</v>
      </c>
      <c r="V47" s="21" t="s">
        <v>30</v>
      </c>
      <c r="W47" s="21" t="s">
        <v>30</v>
      </c>
      <c r="X47" s="21" t="s">
        <v>29</v>
      </c>
      <c r="Y47" s="11" t="s">
        <v>30</v>
      </c>
      <c r="Z47" s="21" t="s">
        <v>29</v>
      </c>
      <c r="AA47" s="21" t="s">
        <v>29</v>
      </c>
      <c r="AB47" s="21" t="s">
        <v>29</v>
      </c>
      <c r="AC47" s="11" t="s">
        <v>30</v>
      </c>
      <c r="AD47" s="21" t="s">
        <v>29</v>
      </c>
      <c r="AE47" s="21" t="s">
        <v>29</v>
      </c>
      <c r="AF47" s="22" t="s">
        <v>29</v>
      </c>
      <c r="AG47" s="8">
        <f t="shared" si="3"/>
        <v>23</v>
      </c>
      <c r="AH47" s="8">
        <f t="shared" si="1"/>
        <v>28</v>
      </c>
      <c r="AI47" s="64">
        <f t="shared" si="2"/>
        <v>0.8214285714285714</v>
      </c>
      <c r="AK47" s="9">
        <v>2017</v>
      </c>
    </row>
    <row r="48" spans="2:37" ht="13" customHeight="1" x14ac:dyDescent="0.2">
      <c r="B48" s="62" t="s">
        <v>98</v>
      </c>
      <c r="C48" s="62">
        <v>2022</v>
      </c>
      <c r="D48" s="62">
        <v>90</v>
      </c>
      <c r="E48" s="20" t="s">
        <v>29</v>
      </c>
      <c r="F48" s="5" t="s">
        <v>29</v>
      </c>
      <c r="G48" s="11" t="s">
        <v>29</v>
      </c>
      <c r="H48" s="11" t="s">
        <v>30</v>
      </c>
      <c r="I48" s="11" t="s">
        <v>29</v>
      </c>
      <c r="J48" s="11" t="s">
        <v>29</v>
      </c>
      <c r="K48" s="21" t="s">
        <v>29</v>
      </c>
      <c r="L48" s="21" t="s">
        <v>29</v>
      </c>
      <c r="M48" s="21" t="s">
        <v>57</v>
      </c>
      <c r="N48" s="21" t="s">
        <v>31</v>
      </c>
      <c r="O48" s="13" t="s">
        <v>29</v>
      </c>
      <c r="P48" s="21" t="s">
        <v>29</v>
      </c>
      <c r="Q48" s="21" t="s">
        <v>29</v>
      </c>
      <c r="R48" s="6" t="s">
        <v>29</v>
      </c>
      <c r="S48" s="21" t="s">
        <v>29</v>
      </c>
      <c r="T48" s="21" t="s">
        <v>31</v>
      </c>
      <c r="U48" s="21" t="s">
        <v>29</v>
      </c>
      <c r="V48" s="21" t="s">
        <v>30</v>
      </c>
      <c r="W48" s="21" t="s">
        <v>30</v>
      </c>
      <c r="X48" s="21" t="s">
        <v>57</v>
      </c>
      <c r="Y48" s="11" t="s">
        <v>29</v>
      </c>
      <c r="Z48" s="21" t="s">
        <v>57</v>
      </c>
      <c r="AA48" s="21" t="s">
        <v>29</v>
      </c>
      <c r="AB48" s="21" t="s">
        <v>30</v>
      </c>
      <c r="AC48" s="11" t="s">
        <v>30</v>
      </c>
      <c r="AD48" s="21" t="s">
        <v>29</v>
      </c>
      <c r="AE48" s="21" t="s">
        <v>29</v>
      </c>
      <c r="AF48" s="22" t="s">
        <v>29</v>
      </c>
      <c r="AG48" s="8">
        <f t="shared" si="3"/>
        <v>19.5</v>
      </c>
      <c r="AH48" s="8">
        <f t="shared" si="1"/>
        <v>26</v>
      </c>
      <c r="AI48" s="64">
        <f t="shared" si="2"/>
        <v>0.75</v>
      </c>
      <c r="AK48" s="9">
        <v>2012</v>
      </c>
    </row>
    <row r="49" spans="2:37" ht="13" customHeight="1" x14ac:dyDescent="0.2">
      <c r="B49" s="62" t="s">
        <v>99</v>
      </c>
      <c r="C49" s="62">
        <v>2021</v>
      </c>
      <c r="D49" s="62">
        <v>91</v>
      </c>
      <c r="E49" s="20" t="s">
        <v>29</v>
      </c>
      <c r="F49" s="5" t="s">
        <v>29</v>
      </c>
      <c r="G49" s="11" t="s">
        <v>29</v>
      </c>
      <c r="H49" s="11" t="s">
        <v>30</v>
      </c>
      <c r="I49" s="11" t="s">
        <v>29</v>
      </c>
      <c r="J49" s="11" t="s">
        <v>29</v>
      </c>
      <c r="K49" s="21" t="s">
        <v>29</v>
      </c>
      <c r="L49" s="21" t="s">
        <v>29</v>
      </c>
      <c r="M49" s="21" t="s">
        <v>29</v>
      </c>
      <c r="N49" s="21" t="s">
        <v>29</v>
      </c>
      <c r="O49" s="13" t="s">
        <v>29</v>
      </c>
      <c r="P49" s="21" t="s">
        <v>29</v>
      </c>
      <c r="Q49" s="21" t="s">
        <v>29</v>
      </c>
      <c r="R49" s="6" t="s">
        <v>29</v>
      </c>
      <c r="S49" s="21" t="s">
        <v>29</v>
      </c>
      <c r="T49" s="21" t="s">
        <v>29</v>
      </c>
      <c r="U49" s="21" t="s">
        <v>29</v>
      </c>
      <c r="V49" s="21" t="s">
        <v>30</v>
      </c>
      <c r="W49" s="21" t="s">
        <v>30</v>
      </c>
      <c r="X49" s="21" t="s">
        <v>29</v>
      </c>
      <c r="Y49" s="11" t="s">
        <v>30</v>
      </c>
      <c r="Z49" s="21" t="s">
        <v>29</v>
      </c>
      <c r="AA49" s="21" t="s">
        <v>29</v>
      </c>
      <c r="AB49" s="21" t="s">
        <v>29</v>
      </c>
      <c r="AC49" s="11" t="s">
        <v>30</v>
      </c>
      <c r="AD49" s="21" t="s">
        <v>29</v>
      </c>
      <c r="AE49" s="21" t="s">
        <v>29</v>
      </c>
      <c r="AF49" s="22" t="s">
        <v>29</v>
      </c>
      <c r="AG49" s="8">
        <f t="shared" si="3"/>
        <v>23</v>
      </c>
      <c r="AH49" s="8">
        <f t="shared" si="1"/>
        <v>28</v>
      </c>
      <c r="AI49" s="64">
        <f t="shared" si="2"/>
        <v>0.8214285714285714</v>
      </c>
      <c r="AK49" s="9">
        <v>2017</v>
      </c>
    </row>
    <row r="50" spans="2:37" ht="13" customHeight="1" x14ac:dyDescent="0.2">
      <c r="B50" s="62" t="s">
        <v>100</v>
      </c>
      <c r="C50" s="62">
        <v>2025</v>
      </c>
      <c r="D50" s="62">
        <v>92</v>
      </c>
      <c r="E50" s="20" t="s">
        <v>29</v>
      </c>
      <c r="F50" s="5" t="s">
        <v>29</v>
      </c>
      <c r="G50" s="11" t="s">
        <v>29</v>
      </c>
      <c r="H50" s="11" t="s">
        <v>30</v>
      </c>
      <c r="I50" s="11" t="s">
        <v>29</v>
      </c>
      <c r="J50" s="11" t="s">
        <v>29</v>
      </c>
      <c r="K50" s="21" t="s">
        <v>29</v>
      </c>
      <c r="L50" s="21" t="s">
        <v>29</v>
      </c>
      <c r="M50" s="21" t="s">
        <v>29</v>
      </c>
      <c r="N50" s="21" t="s">
        <v>31</v>
      </c>
      <c r="O50" s="13" t="s">
        <v>29</v>
      </c>
      <c r="P50" s="21" t="s">
        <v>29</v>
      </c>
      <c r="Q50" s="21" t="s">
        <v>29</v>
      </c>
      <c r="R50" s="6" t="s">
        <v>29</v>
      </c>
      <c r="S50" s="21" t="s">
        <v>29</v>
      </c>
      <c r="T50" s="21" t="s">
        <v>29</v>
      </c>
      <c r="U50" s="21" t="s">
        <v>29</v>
      </c>
      <c r="V50" s="21" t="s">
        <v>29</v>
      </c>
      <c r="W50" s="21" t="s">
        <v>30</v>
      </c>
      <c r="X50" s="21" t="s">
        <v>29</v>
      </c>
      <c r="Y50" s="11" t="s">
        <v>30</v>
      </c>
      <c r="Z50" s="21" t="s">
        <v>29</v>
      </c>
      <c r="AA50" s="21" t="s">
        <v>29</v>
      </c>
      <c r="AB50" s="21" t="s">
        <v>29</v>
      </c>
      <c r="AC50" s="11" t="s">
        <v>30</v>
      </c>
      <c r="AD50" s="21" t="s">
        <v>29</v>
      </c>
      <c r="AE50" s="21" t="s">
        <v>29</v>
      </c>
      <c r="AF50" s="22" t="s">
        <v>29</v>
      </c>
      <c r="AG50" s="8">
        <f t="shared" si="3"/>
        <v>23</v>
      </c>
      <c r="AH50" s="8">
        <f t="shared" si="1"/>
        <v>27</v>
      </c>
      <c r="AI50" s="64">
        <f t="shared" si="2"/>
        <v>0.85185185185185186</v>
      </c>
      <c r="AK50" s="9">
        <v>2020</v>
      </c>
    </row>
    <row r="51" spans="2:37" ht="13" customHeight="1" x14ac:dyDescent="0.2">
      <c r="B51" s="62" t="s">
        <v>101</v>
      </c>
      <c r="C51" s="62">
        <v>2024</v>
      </c>
      <c r="D51" s="62">
        <v>93</v>
      </c>
      <c r="E51" s="20" t="s">
        <v>29</v>
      </c>
      <c r="F51" s="5" t="s">
        <v>29</v>
      </c>
      <c r="G51" s="11" t="s">
        <v>29</v>
      </c>
      <c r="H51" s="11" t="s">
        <v>30</v>
      </c>
      <c r="I51" s="11" t="s">
        <v>29</v>
      </c>
      <c r="J51" s="11" t="s">
        <v>29</v>
      </c>
      <c r="K51" s="21" t="s">
        <v>29</v>
      </c>
      <c r="L51" s="21" t="s">
        <v>29</v>
      </c>
      <c r="M51" s="21" t="s">
        <v>29</v>
      </c>
      <c r="N51" s="21" t="s">
        <v>29</v>
      </c>
      <c r="O51" s="13" t="s">
        <v>29</v>
      </c>
      <c r="P51" s="21" t="s">
        <v>29</v>
      </c>
      <c r="Q51" s="21" t="s">
        <v>29</v>
      </c>
      <c r="R51" s="6" t="s">
        <v>29</v>
      </c>
      <c r="S51" s="21" t="s">
        <v>29</v>
      </c>
      <c r="T51" s="21" t="s">
        <v>29</v>
      </c>
      <c r="U51" s="21" t="s">
        <v>29</v>
      </c>
      <c r="V51" s="21" t="s">
        <v>30</v>
      </c>
      <c r="W51" s="21" t="s">
        <v>30</v>
      </c>
      <c r="X51" s="21" t="s">
        <v>29</v>
      </c>
      <c r="Y51" s="11" t="s">
        <v>30</v>
      </c>
      <c r="Z51" s="21" t="s">
        <v>29</v>
      </c>
      <c r="AA51" s="21" t="s">
        <v>29</v>
      </c>
      <c r="AB51" s="21" t="s">
        <v>29</v>
      </c>
      <c r="AC51" s="11" t="s">
        <v>30</v>
      </c>
      <c r="AD51" s="21" t="s">
        <v>29</v>
      </c>
      <c r="AE51" s="21" t="s">
        <v>29</v>
      </c>
      <c r="AF51" s="22" t="s">
        <v>29</v>
      </c>
      <c r="AG51" s="8">
        <f t="shared" si="3"/>
        <v>23</v>
      </c>
      <c r="AH51" s="8">
        <f t="shared" si="1"/>
        <v>28</v>
      </c>
      <c r="AI51" s="64">
        <f t="shared" si="2"/>
        <v>0.8214285714285714</v>
      </c>
    </row>
    <row r="52" spans="2:37" ht="13" customHeight="1" x14ac:dyDescent="0.2">
      <c r="B52" s="62" t="s">
        <v>102</v>
      </c>
      <c r="C52" s="62">
        <v>2021</v>
      </c>
      <c r="D52" s="62">
        <v>94</v>
      </c>
      <c r="E52" s="20" t="s">
        <v>29</v>
      </c>
      <c r="F52" s="5" t="s">
        <v>29</v>
      </c>
      <c r="G52" s="11" t="s">
        <v>29</v>
      </c>
      <c r="H52" s="11" t="s">
        <v>30</v>
      </c>
      <c r="I52" s="11" t="s">
        <v>29</v>
      </c>
      <c r="J52" s="11" t="s">
        <v>29</v>
      </c>
      <c r="K52" s="21" t="s">
        <v>29</v>
      </c>
      <c r="L52" s="21" t="s">
        <v>29</v>
      </c>
      <c r="M52" s="21" t="s">
        <v>29</v>
      </c>
      <c r="N52" s="21" t="s">
        <v>29</v>
      </c>
      <c r="O52" s="13" t="s">
        <v>29</v>
      </c>
      <c r="P52" s="21" t="s">
        <v>29</v>
      </c>
      <c r="Q52" s="21" t="s">
        <v>29</v>
      </c>
      <c r="R52" s="6" t="s">
        <v>29</v>
      </c>
      <c r="S52" s="21" t="s">
        <v>29</v>
      </c>
      <c r="T52" s="21" t="s">
        <v>29</v>
      </c>
      <c r="U52" s="21" t="s">
        <v>29</v>
      </c>
      <c r="V52" s="21" t="s">
        <v>30</v>
      </c>
      <c r="W52" s="21" t="s">
        <v>30</v>
      </c>
      <c r="X52" s="21" t="s">
        <v>29</v>
      </c>
      <c r="Y52" s="11" t="s">
        <v>57</v>
      </c>
      <c r="Z52" s="21" t="s">
        <v>29</v>
      </c>
      <c r="AA52" s="21" t="s">
        <v>29</v>
      </c>
      <c r="AB52" s="21" t="s">
        <v>29</v>
      </c>
      <c r="AC52" s="11" t="s">
        <v>30</v>
      </c>
      <c r="AD52" s="21" t="s">
        <v>29</v>
      </c>
      <c r="AE52" s="21" t="s">
        <v>29</v>
      </c>
      <c r="AF52" s="22" t="s">
        <v>29</v>
      </c>
      <c r="AG52" s="8">
        <f t="shared" si="3"/>
        <v>23.5</v>
      </c>
      <c r="AH52" s="8">
        <f t="shared" si="1"/>
        <v>28</v>
      </c>
      <c r="AI52" s="64">
        <f t="shared" si="2"/>
        <v>0.8392857142857143</v>
      </c>
    </row>
    <row r="53" spans="2:37" ht="13" customHeight="1" x14ac:dyDescent="0.2">
      <c r="B53" s="62" t="s">
        <v>103</v>
      </c>
      <c r="C53" s="62">
        <v>2024</v>
      </c>
      <c r="D53" s="62">
        <v>95</v>
      </c>
      <c r="E53" s="20" t="s">
        <v>29</v>
      </c>
      <c r="F53" s="5" t="s">
        <v>29</v>
      </c>
      <c r="G53" s="11" t="s">
        <v>29</v>
      </c>
      <c r="H53" s="11" t="s">
        <v>30</v>
      </c>
      <c r="I53" s="11" t="s">
        <v>29</v>
      </c>
      <c r="J53" s="11" t="s">
        <v>29</v>
      </c>
      <c r="K53" s="21" t="s">
        <v>29</v>
      </c>
      <c r="L53" s="21" t="s">
        <v>29</v>
      </c>
      <c r="M53" s="21" t="s">
        <v>29</v>
      </c>
      <c r="N53" s="21" t="s">
        <v>29</v>
      </c>
      <c r="O53" s="13" t="s">
        <v>29</v>
      </c>
      <c r="P53" s="21" t="s">
        <v>29</v>
      </c>
      <c r="Q53" s="21" t="s">
        <v>29</v>
      </c>
      <c r="R53" s="6" t="s">
        <v>29</v>
      </c>
      <c r="S53" s="21" t="s">
        <v>29</v>
      </c>
      <c r="T53" s="21" t="s">
        <v>29</v>
      </c>
      <c r="U53" s="21" t="s">
        <v>29</v>
      </c>
      <c r="V53" s="21" t="s">
        <v>30</v>
      </c>
      <c r="W53" s="21" t="s">
        <v>30</v>
      </c>
      <c r="X53" s="21" t="s">
        <v>29</v>
      </c>
      <c r="Y53" s="11" t="s">
        <v>30</v>
      </c>
      <c r="Z53" s="21" t="s">
        <v>29</v>
      </c>
      <c r="AA53" s="21" t="s">
        <v>29</v>
      </c>
      <c r="AB53" s="21" t="s">
        <v>29</v>
      </c>
      <c r="AC53" s="11" t="s">
        <v>30</v>
      </c>
      <c r="AD53" s="21" t="s">
        <v>29</v>
      </c>
      <c r="AE53" s="21" t="s">
        <v>29</v>
      </c>
      <c r="AF53" s="22" t="s">
        <v>29</v>
      </c>
      <c r="AG53" s="8">
        <f t="shared" si="3"/>
        <v>23</v>
      </c>
      <c r="AH53" s="8">
        <f t="shared" si="1"/>
        <v>28</v>
      </c>
      <c r="AI53" s="64">
        <f t="shared" si="2"/>
        <v>0.8214285714285714</v>
      </c>
    </row>
    <row r="54" spans="2:37" ht="13" customHeight="1" x14ac:dyDescent="0.2">
      <c r="B54" s="62" t="s">
        <v>104</v>
      </c>
      <c r="C54" s="62">
        <v>2021</v>
      </c>
      <c r="D54" s="62">
        <v>96</v>
      </c>
      <c r="E54" s="20" t="s">
        <v>29</v>
      </c>
      <c r="F54" s="5" t="s">
        <v>29</v>
      </c>
      <c r="G54" s="11" t="s">
        <v>29</v>
      </c>
      <c r="H54" s="11" t="s">
        <v>30</v>
      </c>
      <c r="I54" s="11" t="s">
        <v>29</v>
      </c>
      <c r="J54" s="11" t="s">
        <v>29</v>
      </c>
      <c r="K54" s="21" t="s">
        <v>29</v>
      </c>
      <c r="L54" s="21" t="s">
        <v>29</v>
      </c>
      <c r="M54" s="21" t="s">
        <v>29</v>
      </c>
      <c r="N54" s="21" t="s">
        <v>31</v>
      </c>
      <c r="O54" s="13" t="s">
        <v>29</v>
      </c>
      <c r="P54" s="21" t="s">
        <v>29</v>
      </c>
      <c r="Q54" s="21" t="s">
        <v>29</v>
      </c>
      <c r="R54" s="6" t="s">
        <v>29</v>
      </c>
      <c r="S54" s="21" t="s">
        <v>29</v>
      </c>
      <c r="T54" s="21" t="s">
        <v>29</v>
      </c>
      <c r="U54" s="21" t="s">
        <v>29</v>
      </c>
      <c r="V54" s="21" t="s">
        <v>30</v>
      </c>
      <c r="W54" s="21" t="s">
        <v>30</v>
      </c>
      <c r="X54" s="21" t="s">
        <v>29</v>
      </c>
      <c r="Y54" s="11" t="s">
        <v>57</v>
      </c>
      <c r="Z54" s="21" t="s">
        <v>29</v>
      </c>
      <c r="AA54" s="21" t="s">
        <v>29</v>
      </c>
      <c r="AB54" s="21" t="s">
        <v>29</v>
      </c>
      <c r="AC54" s="11" t="s">
        <v>30</v>
      </c>
      <c r="AD54" s="21" t="s">
        <v>29</v>
      </c>
      <c r="AE54" s="21" t="s">
        <v>29</v>
      </c>
      <c r="AF54" s="22" t="s">
        <v>29</v>
      </c>
      <c r="AG54" s="8">
        <f t="shared" si="3"/>
        <v>22.5</v>
      </c>
      <c r="AH54" s="8">
        <f t="shared" si="1"/>
        <v>27</v>
      </c>
      <c r="AI54" s="64">
        <f t="shared" si="2"/>
        <v>0.83333333333333337</v>
      </c>
    </row>
    <row r="55" spans="2:37" ht="13" customHeight="1" x14ac:dyDescent="0.2">
      <c r="B55" s="62" t="s">
        <v>104</v>
      </c>
      <c r="C55" s="62">
        <v>2025</v>
      </c>
      <c r="D55" s="62">
        <v>97</v>
      </c>
      <c r="E55" s="20" t="s">
        <v>29</v>
      </c>
      <c r="F55" s="5" t="s">
        <v>29</v>
      </c>
      <c r="G55" s="11" t="s">
        <v>29</v>
      </c>
      <c r="H55" s="11" t="s">
        <v>30</v>
      </c>
      <c r="I55" s="11" t="s">
        <v>29</v>
      </c>
      <c r="J55" s="11" t="s">
        <v>29</v>
      </c>
      <c r="K55" s="21" t="s">
        <v>29</v>
      </c>
      <c r="L55" s="21" t="s">
        <v>29</v>
      </c>
      <c r="M55" s="21" t="s">
        <v>29</v>
      </c>
      <c r="N55" s="21" t="s">
        <v>31</v>
      </c>
      <c r="O55" s="13" t="s">
        <v>29</v>
      </c>
      <c r="P55" s="21" t="s">
        <v>29</v>
      </c>
      <c r="Q55" s="21" t="s">
        <v>29</v>
      </c>
      <c r="R55" s="6" t="s">
        <v>29</v>
      </c>
      <c r="S55" s="21" t="s">
        <v>29</v>
      </c>
      <c r="T55" s="21" t="s">
        <v>29</v>
      </c>
      <c r="U55" s="21" t="s">
        <v>29</v>
      </c>
      <c r="V55" s="21" t="s">
        <v>30</v>
      </c>
      <c r="W55" s="21" t="s">
        <v>30</v>
      </c>
      <c r="X55" s="21" t="s">
        <v>29</v>
      </c>
      <c r="Y55" s="11" t="s">
        <v>29</v>
      </c>
      <c r="Z55" s="21" t="s">
        <v>29</v>
      </c>
      <c r="AA55" s="21" t="s">
        <v>29</v>
      </c>
      <c r="AB55" s="21" t="s">
        <v>29</v>
      </c>
      <c r="AC55" s="11" t="s">
        <v>29</v>
      </c>
      <c r="AD55" s="21" t="s">
        <v>29</v>
      </c>
      <c r="AE55" s="21" t="s">
        <v>29</v>
      </c>
      <c r="AF55" s="22" t="s">
        <v>29</v>
      </c>
      <c r="AG55" s="8">
        <f t="shared" si="3"/>
        <v>24</v>
      </c>
      <c r="AH55" s="8">
        <f t="shared" si="1"/>
        <v>27</v>
      </c>
      <c r="AI55" s="64">
        <f t="shared" si="2"/>
        <v>0.88888888888888884</v>
      </c>
    </row>
    <row r="56" spans="2:37" ht="13" customHeight="1" x14ac:dyDescent="0.2">
      <c r="B56" s="62" t="s">
        <v>105</v>
      </c>
      <c r="C56" s="62">
        <v>2022</v>
      </c>
      <c r="D56" s="62">
        <v>33</v>
      </c>
      <c r="E56" s="20" t="s">
        <v>29</v>
      </c>
      <c r="F56" s="5" t="s">
        <v>29</v>
      </c>
      <c r="G56" s="11" t="s">
        <v>29</v>
      </c>
      <c r="H56" s="11" t="s">
        <v>30</v>
      </c>
      <c r="I56" s="11" t="s">
        <v>29</v>
      </c>
      <c r="J56" s="11" t="s">
        <v>29</v>
      </c>
      <c r="K56" s="21" t="s">
        <v>29</v>
      </c>
      <c r="L56" s="21" t="s">
        <v>29</v>
      </c>
      <c r="M56" s="21" t="s">
        <v>29</v>
      </c>
      <c r="N56" s="21" t="s">
        <v>29</v>
      </c>
      <c r="O56" s="13" t="s">
        <v>29</v>
      </c>
      <c r="P56" s="21" t="s">
        <v>29</v>
      </c>
      <c r="Q56" s="21" t="s">
        <v>29</v>
      </c>
      <c r="R56" s="6" t="s">
        <v>29</v>
      </c>
      <c r="S56" s="21" t="s">
        <v>29</v>
      </c>
      <c r="T56" s="21" t="s">
        <v>29</v>
      </c>
      <c r="U56" s="21" t="s">
        <v>29</v>
      </c>
      <c r="V56" s="21" t="s">
        <v>30</v>
      </c>
      <c r="W56" s="21" t="s">
        <v>30</v>
      </c>
      <c r="X56" s="21" t="s">
        <v>29</v>
      </c>
      <c r="Y56" s="11" t="s">
        <v>57</v>
      </c>
      <c r="Z56" s="21" t="s">
        <v>29</v>
      </c>
      <c r="AA56" s="21" t="s">
        <v>29</v>
      </c>
      <c r="AB56" s="21" t="s">
        <v>29</v>
      </c>
      <c r="AC56" s="11" t="s">
        <v>30</v>
      </c>
      <c r="AD56" s="21" t="s">
        <v>29</v>
      </c>
      <c r="AE56" s="21" t="s">
        <v>29</v>
      </c>
      <c r="AF56" s="22" t="s">
        <v>29</v>
      </c>
      <c r="AG56" s="8">
        <f t="shared" si="3"/>
        <v>23.5</v>
      </c>
      <c r="AH56" s="8">
        <f t="shared" si="1"/>
        <v>28</v>
      </c>
      <c r="AI56" s="64">
        <f t="shared" si="2"/>
        <v>0.8392857142857143</v>
      </c>
    </row>
    <row r="57" spans="2:37" ht="13" customHeight="1" x14ac:dyDescent="0.2">
      <c r="B57" s="62" t="s">
        <v>106</v>
      </c>
      <c r="C57" s="62">
        <v>2023</v>
      </c>
      <c r="D57" s="62">
        <v>98</v>
      </c>
      <c r="E57" s="20" t="s">
        <v>29</v>
      </c>
      <c r="F57" s="5" t="s">
        <v>29</v>
      </c>
      <c r="G57" s="11" t="s">
        <v>29</v>
      </c>
      <c r="H57" s="11" t="s">
        <v>30</v>
      </c>
      <c r="I57" s="11" t="s">
        <v>29</v>
      </c>
      <c r="J57" s="11" t="s">
        <v>29</v>
      </c>
      <c r="K57" s="21" t="s">
        <v>29</v>
      </c>
      <c r="L57" s="21" t="s">
        <v>29</v>
      </c>
      <c r="M57" s="21" t="s">
        <v>29</v>
      </c>
      <c r="N57" s="21" t="s">
        <v>29</v>
      </c>
      <c r="O57" s="13" t="s">
        <v>29</v>
      </c>
      <c r="P57" s="21" t="s">
        <v>29</v>
      </c>
      <c r="Q57" s="21" t="s">
        <v>29</v>
      </c>
      <c r="R57" s="6" t="s">
        <v>29</v>
      </c>
      <c r="S57" s="21" t="s">
        <v>29</v>
      </c>
      <c r="T57" s="21" t="s">
        <v>31</v>
      </c>
      <c r="U57" s="21" t="s">
        <v>29</v>
      </c>
      <c r="V57" s="21" t="s">
        <v>30</v>
      </c>
      <c r="W57" s="21" t="s">
        <v>30</v>
      </c>
      <c r="X57" s="21" t="s">
        <v>29</v>
      </c>
      <c r="Y57" s="11" t="s">
        <v>30</v>
      </c>
      <c r="Z57" s="21" t="s">
        <v>29</v>
      </c>
      <c r="AA57" s="21" t="s">
        <v>29</v>
      </c>
      <c r="AB57" s="21" t="s">
        <v>29</v>
      </c>
      <c r="AC57" s="11" t="s">
        <v>30</v>
      </c>
      <c r="AD57" s="21" t="s">
        <v>29</v>
      </c>
      <c r="AE57" s="21" t="s">
        <v>29</v>
      </c>
      <c r="AF57" s="22" t="s">
        <v>29</v>
      </c>
      <c r="AG57" s="8">
        <f t="shared" si="3"/>
        <v>22</v>
      </c>
      <c r="AH57" s="8">
        <f t="shared" ref="AH57:AH60" si="4">COUNTA($E57:$AF57)-COUNTIF($E57:$AF57,"NA")--(COUNTIF($E57:$AF57,"P")/2)</f>
        <v>27</v>
      </c>
      <c r="AI57" s="64">
        <f t="shared" si="2"/>
        <v>0.81481481481481477</v>
      </c>
      <c r="AK57" s="9">
        <v>2019</v>
      </c>
    </row>
    <row r="58" spans="2:37" ht="13" customHeight="1" x14ac:dyDescent="0.2">
      <c r="B58" s="62" t="s">
        <v>107</v>
      </c>
      <c r="C58" s="62">
        <v>2024</v>
      </c>
      <c r="D58" s="62">
        <v>99</v>
      </c>
      <c r="E58" s="20" t="s">
        <v>29</v>
      </c>
      <c r="F58" s="5" t="s">
        <v>29</v>
      </c>
      <c r="G58" s="11" t="s">
        <v>29</v>
      </c>
      <c r="H58" s="11" t="s">
        <v>30</v>
      </c>
      <c r="I58" s="11" t="s">
        <v>29</v>
      </c>
      <c r="J58" s="11" t="s">
        <v>29</v>
      </c>
      <c r="K58" s="21" t="s">
        <v>29</v>
      </c>
      <c r="L58" s="21" t="s">
        <v>29</v>
      </c>
      <c r="M58" s="21" t="s">
        <v>29</v>
      </c>
      <c r="N58" s="21" t="s">
        <v>29</v>
      </c>
      <c r="O58" s="13" t="s">
        <v>29</v>
      </c>
      <c r="P58" s="21" t="s">
        <v>29</v>
      </c>
      <c r="Q58" s="21" t="s">
        <v>29</v>
      </c>
      <c r="R58" s="6" t="s">
        <v>29</v>
      </c>
      <c r="S58" s="21" t="s">
        <v>29</v>
      </c>
      <c r="T58" s="21" t="s">
        <v>29</v>
      </c>
      <c r="U58" s="21" t="s">
        <v>29</v>
      </c>
      <c r="V58" s="21" t="s">
        <v>30</v>
      </c>
      <c r="W58" s="21" t="s">
        <v>30</v>
      </c>
      <c r="X58" s="21" t="s">
        <v>29</v>
      </c>
      <c r="Y58" s="11" t="s">
        <v>30</v>
      </c>
      <c r="Z58" s="21" t="s">
        <v>29</v>
      </c>
      <c r="AA58" s="21" t="s">
        <v>29</v>
      </c>
      <c r="AB58" s="21" t="s">
        <v>29</v>
      </c>
      <c r="AC58" s="11" t="s">
        <v>30</v>
      </c>
      <c r="AD58" s="21" t="s">
        <v>29</v>
      </c>
      <c r="AE58" s="21" t="s">
        <v>29</v>
      </c>
      <c r="AF58" s="22" t="s">
        <v>29</v>
      </c>
      <c r="AG58" s="8">
        <f t="shared" si="3"/>
        <v>23</v>
      </c>
      <c r="AH58" s="8">
        <f t="shared" si="4"/>
        <v>28</v>
      </c>
      <c r="AI58" s="64">
        <f t="shared" si="2"/>
        <v>0.8214285714285714</v>
      </c>
      <c r="AK58" s="9">
        <v>2021</v>
      </c>
    </row>
    <row r="59" spans="2:37" ht="13" customHeight="1" x14ac:dyDescent="0.2">
      <c r="B59" s="62" t="s">
        <v>108</v>
      </c>
      <c r="C59" s="62">
        <v>2022</v>
      </c>
      <c r="D59" s="62">
        <v>100</v>
      </c>
      <c r="E59" s="20" t="s">
        <v>29</v>
      </c>
      <c r="F59" s="5" t="s">
        <v>29</v>
      </c>
      <c r="G59" s="11" t="s">
        <v>29</v>
      </c>
      <c r="H59" s="11" t="s">
        <v>30</v>
      </c>
      <c r="I59" s="11" t="s">
        <v>29</v>
      </c>
      <c r="J59" s="11" t="s">
        <v>29</v>
      </c>
      <c r="K59" s="21" t="s">
        <v>29</v>
      </c>
      <c r="L59" s="21" t="s">
        <v>29</v>
      </c>
      <c r="M59" s="21" t="s">
        <v>29</v>
      </c>
      <c r="N59" s="21" t="s">
        <v>31</v>
      </c>
      <c r="O59" s="13" t="s">
        <v>29</v>
      </c>
      <c r="P59" s="21" t="s">
        <v>29</v>
      </c>
      <c r="Q59" s="21" t="s">
        <v>29</v>
      </c>
      <c r="R59" s="6" t="s">
        <v>29</v>
      </c>
      <c r="S59" s="21" t="s">
        <v>29</v>
      </c>
      <c r="T59" s="21" t="s">
        <v>29</v>
      </c>
      <c r="U59" s="21" t="s">
        <v>29</v>
      </c>
      <c r="V59" s="21" t="s">
        <v>30</v>
      </c>
      <c r="W59" s="21" t="s">
        <v>30</v>
      </c>
      <c r="X59" s="21" t="s">
        <v>29</v>
      </c>
      <c r="Y59" s="11" t="s">
        <v>30</v>
      </c>
      <c r="Z59" s="21" t="s">
        <v>29</v>
      </c>
      <c r="AA59" s="21" t="s">
        <v>29</v>
      </c>
      <c r="AB59" s="21" t="s">
        <v>29</v>
      </c>
      <c r="AC59" s="11" t="s">
        <v>30</v>
      </c>
      <c r="AD59" s="21" t="s">
        <v>29</v>
      </c>
      <c r="AE59" s="21" t="s">
        <v>29</v>
      </c>
      <c r="AF59" s="22" t="s">
        <v>29</v>
      </c>
      <c r="AG59" s="8">
        <f t="shared" si="3"/>
        <v>22</v>
      </c>
      <c r="AH59" s="8">
        <f t="shared" si="4"/>
        <v>27</v>
      </c>
      <c r="AI59" s="64">
        <f t="shared" si="2"/>
        <v>0.81481481481481477</v>
      </c>
      <c r="AK59" s="9">
        <v>2021</v>
      </c>
    </row>
    <row r="60" spans="2:37" ht="13" customHeight="1" thickBot="1" x14ac:dyDescent="0.25">
      <c r="B60" s="62" t="s">
        <v>108</v>
      </c>
      <c r="C60" s="62">
        <v>2023</v>
      </c>
      <c r="D60" s="62">
        <v>101</v>
      </c>
      <c r="E60" s="23" t="s">
        <v>29</v>
      </c>
      <c r="F60" s="24" t="s">
        <v>29</v>
      </c>
      <c r="G60" s="25" t="s">
        <v>29</v>
      </c>
      <c r="H60" s="25" t="s">
        <v>30</v>
      </c>
      <c r="I60" s="25" t="s">
        <v>29</v>
      </c>
      <c r="J60" s="25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7" t="s">
        <v>29</v>
      </c>
      <c r="P60" s="26" t="s">
        <v>29</v>
      </c>
      <c r="Q60" s="26" t="s">
        <v>29</v>
      </c>
      <c r="R60" s="28" t="s">
        <v>29</v>
      </c>
      <c r="S60" s="26" t="s">
        <v>29</v>
      </c>
      <c r="T60" s="26" t="s">
        <v>29</v>
      </c>
      <c r="U60" s="26" t="s">
        <v>29</v>
      </c>
      <c r="V60" s="26" t="s">
        <v>30</v>
      </c>
      <c r="W60" s="26" t="s">
        <v>30</v>
      </c>
      <c r="X60" s="26" t="s">
        <v>29</v>
      </c>
      <c r="Y60" s="25" t="s">
        <v>30</v>
      </c>
      <c r="Z60" s="26" t="s">
        <v>29</v>
      </c>
      <c r="AA60" s="26" t="s">
        <v>29</v>
      </c>
      <c r="AB60" s="26" t="s">
        <v>29</v>
      </c>
      <c r="AC60" s="25" t="s">
        <v>30</v>
      </c>
      <c r="AD60" s="26" t="s">
        <v>29</v>
      </c>
      <c r="AE60" s="26" t="s">
        <v>29</v>
      </c>
      <c r="AF60" s="29" t="s">
        <v>29</v>
      </c>
      <c r="AG60" s="8">
        <f t="shared" si="3"/>
        <v>23</v>
      </c>
      <c r="AH60" s="8">
        <f t="shared" si="4"/>
        <v>28</v>
      </c>
      <c r="AI60" s="65">
        <f t="shared" si="2"/>
        <v>0.8214285714285714</v>
      </c>
      <c r="AK60" s="9">
        <v>2021</v>
      </c>
    </row>
    <row r="61" spans="2:37" ht="14" customHeight="1" thickBot="1" x14ac:dyDescent="0.25">
      <c r="B61" s="30"/>
      <c r="C61" s="30"/>
      <c r="D61" s="30"/>
      <c r="E61" s="31"/>
      <c r="F61" s="31"/>
      <c r="G61" s="31"/>
      <c r="H61" s="31"/>
      <c r="I61" s="31"/>
      <c r="J61" s="31"/>
      <c r="K61" s="32"/>
      <c r="L61" s="32"/>
      <c r="M61" s="32"/>
      <c r="N61" s="32"/>
      <c r="O61" s="31"/>
      <c r="P61" s="32"/>
      <c r="Q61" s="32"/>
      <c r="R61" s="31"/>
      <c r="S61" s="32"/>
      <c r="T61" s="32"/>
      <c r="U61" s="32"/>
      <c r="V61" s="32"/>
      <c r="W61" s="32"/>
      <c r="X61" s="32"/>
      <c r="Y61" s="31"/>
      <c r="Z61" s="32"/>
      <c r="AA61" s="32"/>
      <c r="AB61" s="32"/>
      <c r="AC61" s="31"/>
      <c r="AD61" s="32"/>
      <c r="AE61" s="32"/>
      <c r="AF61" s="32"/>
      <c r="AI61" s="33"/>
    </row>
    <row r="62" spans="2:37" x14ac:dyDescent="0.2">
      <c r="B62" s="34" t="s">
        <v>32</v>
      </c>
      <c r="C62" s="57"/>
      <c r="D62" s="57"/>
      <c r="E62" s="35">
        <f>COUNTIF(CHEERS_Checklist!E4:E60,"N")+COUNTIF(CHEERS_Checklist!E4:E60,"P")/2</f>
        <v>0</v>
      </c>
      <c r="F62" s="35">
        <f>COUNTIF(CHEERS_Checklist!F4:F60,"N")+COUNTIF(CHEERS_Checklist!F4:F60,"P")/2</f>
        <v>1</v>
      </c>
      <c r="G62" s="35">
        <f>COUNTIF(CHEERS_Checklist!G4:G60,"N")+COUNTIF(CHEERS_Checklist!G4:G60,"P")/2</f>
        <v>0</v>
      </c>
      <c r="H62" s="35">
        <f>COUNTIF(CHEERS_Checklist!H4:H60,"N")+COUNTIF(CHEERS_Checklist!H4:H60,"P")/2</f>
        <v>52</v>
      </c>
      <c r="I62" s="35">
        <f>COUNTIF(CHEERS_Checklist!I4:I60,"N")+COUNTIF(CHEERS_Checklist!I4:I60,"P")/2</f>
        <v>2.5</v>
      </c>
      <c r="J62" s="35">
        <f>COUNTIF(CHEERS_Checklist!J4:J60,"N")+COUNTIF(CHEERS_Checklist!J4:J60,"P")/2</f>
        <v>0.5</v>
      </c>
      <c r="K62" s="35">
        <f>COUNTIF(CHEERS_Checklist!K4:K60,"N")+COUNTIF(CHEERS_Checklist!K4:K60,"P")/2</f>
        <v>0</v>
      </c>
      <c r="L62" s="35">
        <f>COUNTIF(CHEERS_Checklist!L4:L60,"N")+COUNTIF(CHEERS_Checklist!L4:L60,"P")/2</f>
        <v>0.5</v>
      </c>
      <c r="M62" s="35">
        <f>COUNTIF(CHEERS_Checklist!M4:M60,"N")+COUNTIF(CHEERS_Checklist!M4:M60,"P")/2</f>
        <v>2.5</v>
      </c>
      <c r="N62" s="35">
        <f>COUNTIF(CHEERS_Checklist!N4:N60,"N")+COUNTIF(CHEERS_Checklist!N4:N60,"P")/2</f>
        <v>4</v>
      </c>
      <c r="O62" s="35">
        <f>COUNTIF(CHEERS_Checklist!O4:O60,"N")+COUNTIF(CHEERS_Checklist!O4:O60,"P")/2</f>
        <v>0.5</v>
      </c>
      <c r="P62" s="35">
        <f>COUNTIF(CHEERS_Checklist!P4:P60,"N")+COUNTIF(CHEERS_Checklist!P4:P60,"P")/2</f>
        <v>1.5</v>
      </c>
      <c r="Q62" s="35">
        <f>COUNTIF(CHEERS_Checklist!Q4:Q60,"N")+COUNTIF(CHEERS_Checklist!Q4:Q60,"P")/2</f>
        <v>8</v>
      </c>
      <c r="R62" s="35">
        <f>COUNTIF(CHEERS_Checklist!R4:R60,"N")+COUNTIF(CHEERS_Checklist!R4:R60,"P")/2</f>
        <v>0.5</v>
      </c>
      <c r="S62" s="35">
        <f>COUNTIF(CHEERS_Checklist!S4:S60,"N")+COUNTIF(CHEERS_Checklist!S4:S60,"P")/2</f>
        <v>2.5</v>
      </c>
      <c r="T62" s="35">
        <f>COUNTIF(CHEERS_Checklist!T4:T60,"N")+COUNTIF(CHEERS_Checklist!T4:T60,"P")/2</f>
        <v>2</v>
      </c>
      <c r="U62" s="35">
        <f>COUNTIF(CHEERS_Checklist!U4:U60,"N")+COUNTIF(CHEERS_Checklist!U4:U60,"P")/2</f>
        <v>1</v>
      </c>
      <c r="V62" s="35">
        <f>COUNTIF(CHEERS_Checklist!V4:V60,"N")+COUNTIF(CHEERS_Checklist!V4:V60,"P")/2</f>
        <v>45</v>
      </c>
      <c r="W62" s="35">
        <f>COUNTIF(CHEERS_Checklist!W4:W60,"N")+COUNTIF(CHEERS_Checklist!W4:W60,"P")/2</f>
        <v>53.5</v>
      </c>
      <c r="X62" s="35">
        <f>COUNTIF(CHEERS_Checklist!X4:X60,"N")+COUNTIF(CHEERS_Checklist!X4:X60,"P")/2</f>
        <v>4</v>
      </c>
      <c r="Y62" s="35">
        <f>COUNTIF(CHEERS_Checklist!Y4:Y60,"N")+COUNTIF(CHEERS_Checklist!Y4:Y60,"P")/2</f>
        <v>52.5</v>
      </c>
      <c r="Z62" s="35">
        <f>COUNTIF(CHEERS_Checklist!Z4:Z60,"N")+COUNTIF(CHEERS_Checklist!Z4:Z60,"P")/2</f>
        <v>1.5</v>
      </c>
      <c r="AA62" s="35">
        <f>COUNTIF(CHEERS_Checklist!AA4:AA60,"N")+COUNTIF(CHEERS_Checklist!AA4:AA60,"P")/2</f>
        <v>0.5</v>
      </c>
      <c r="AB62" s="35">
        <f>COUNTIF(CHEERS_Checklist!AB4:AB60,"N")+COUNTIF(CHEERS_Checklist!AB4:AB60,"P")/2</f>
        <v>4.5</v>
      </c>
      <c r="AC62" s="35">
        <f>COUNTIF(CHEERS_Checklist!AC4:AC60,"N")+COUNTIF(CHEERS_Checklist!AC4:AC60,"P")/2</f>
        <v>55</v>
      </c>
      <c r="AD62" s="35">
        <f>COUNTIF(CHEERS_Checklist!AD4:AD60,"N")+COUNTIF(CHEERS_Checklist!AD4:AD60,"P")/2</f>
        <v>1</v>
      </c>
      <c r="AE62" s="35">
        <f>COUNTIF(CHEERS_Checklist!AE4:AE60,"N")+COUNTIF(CHEERS_Checklist!AE4:AE60,"P")/2</f>
        <v>0</v>
      </c>
      <c r="AF62" s="35">
        <f>COUNTIF(CHEERS_Checklist!AF4:AF60,"N")+COUNTIF(CHEERS_Checklist!AF4:AF60,"P")/2</f>
        <v>0</v>
      </c>
      <c r="AI62" s="33">
        <f>AVERAGE(AI4:AI61)</f>
        <v>0.80999360937957399</v>
      </c>
    </row>
    <row r="63" spans="2:37" ht="16" thickBot="1" x14ac:dyDescent="0.25">
      <c r="B63" s="36"/>
      <c r="C63" s="58"/>
      <c r="D63" s="58"/>
      <c r="E63" s="37">
        <f>E$62/(COUNTA(E$4:E$60)-COUNTIF(E$4:E$60,"NA"))</f>
        <v>0</v>
      </c>
      <c r="F63" s="37">
        <f t="shared" ref="F63:AF63" si="5">F$62/(COUNTA(F$4:F$60)-COUNTIF(F$4:F$60,"NA"))</f>
        <v>1.7543859649122806E-2</v>
      </c>
      <c r="G63" s="37">
        <f t="shared" si="5"/>
        <v>0</v>
      </c>
      <c r="H63" s="37">
        <f t="shared" si="5"/>
        <v>0.91228070175438591</v>
      </c>
      <c r="I63" s="37">
        <f t="shared" si="5"/>
        <v>4.3859649122807015E-2</v>
      </c>
      <c r="J63" s="37">
        <f t="shared" si="5"/>
        <v>8.771929824561403E-3</v>
      </c>
      <c r="K63" s="37">
        <f t="shared" si="5"/>
        <v>0</v>
      </c>
      <c r="L63" s="37">
        <f t="shared" si="5"/>
        <v>8.771929824561403E-3</v>
      </c>
      <c r="M63" s="37">
        <f t="shared" si="5"/>
        <v>4.3859649122807015E-2</v>
      </c>
      <c r="N63" s="37">
        <f t="shared" si="5"/>
        <v>9.5238095238095233E-2</v>
      </c>
      <c r="O63" s="37">
        <f t="shared" si="5"/>
        <v>8.771929824561403E-3</v>
      </c>
      <c r="P63" s="37">
        <f t="shared" si="5"/>
        <v>2.6315789473684209E-2</v>
      </c>
      <c r="Q63" s="37">
        <f t="shared" si="5"/>
        <v>0.14545454545454545</v>
      </c>
      <c r="R63" s="37">
        <f t="shared" si="5"/>
        <v>8.771929824561403E-3</v>
      </c>
      <c r="S63" s="37">
        <f t="shared" si="5"/>
        <v>4.3859649122807015E-2</v>
      </c>
      <c r="T63" s="37">
        <f t="shared" si="5"/>
        <v>4.878048780487805E-2</v>
      </c>
      <c r="U63" s="37">
        <f t="shared" si="5"/>
        <v>1.7543859649122806E-2</v>
      </c>
      <c r="V63" s="37">
        <f t="shared" si="5"/>
        <v>0.8035714285714286</v>
      </c>
      <c r="W63" s="37">
        <f t="shared" si="5"/>
        <v>0.9553571428571429</v>
      </c>
      <c r="X63" s="37">
        <f t="shared" si="5"/>
        <v>7.0175438596491224E-2</v>
      </c>
      <c r="Y63" s="37">
        <f t="shared" si="5"/>
        <v>0.92105263157894735</v>
      </c>
      <c r="Z63" s="37">
        <f t="shared" si="5"/>
        <v>2.6315789473684209E-2</v>
      </c>
      <c r="AA63" s="37">
        <f t="shared" si="5"/>
        <v>8.771929824561403E-3</v>
      </c>
      <c r="AB63" s="37">
        <f t="shared" si="5"/>
        <v>7.8947368421052627E-2</v>
      </c>
      <c r="AC63" s="37">
        <f t="shared" si="5"/>
        <v>0.96491228070175439</v>
      </c>
      <c r="AD63" s="37">
        <f t="shared" si="5"/>
        <v>1.7543859649122806E-2</v>
      </c>
      <c r="AE63" s="37">
        <f t="shared" si="5"/>
        <v>0</v>
      </c>
      <c r="AF63" s="37">
        <f t="shared" si="5"/>
        <v>0</v>
      </c>
      <c r="AI63" s="33"/>
    </row>
    <row r="64" spans="2:37" ht="16" thickBot="1" x14ac:dyDescent="0.25">
      <c r="B64" s="38"/>
      <c r="C64" s="40"/>
      <c r="D64" s="40"/>
      <c r="E64" s="39"/>
      <c r="AF64" s="41"/>
    </row>
    <row r="65" spans="2:37" ht="16" thickBot="1" x14ac:dyDescent="0.25">
      <c r="B65" s="42" t="s">
        <v>33</v>
      </c>
      <c r="C65" s="59"/>
      <c r="D65" s="59"/>
      <c r="E65" s="43">
        <f>COUNTIF(CHEERS_Checklist!E4:E60,"NA")</f>
        <v>0</v>
      </c>
      <c r="F65" s="43">
        <f>COUNTIF(CHEERS_Checklist!F4:F60,"NA")</f>
        <v>0</v>
      </c>
      <c r="G65" s="43">
        <f>COUNTIF(CHEERS_Checklist!G4:G60,"NA")</f>
        <v>0</v>
      </c>
      <c r="H65" s="43">
        <f>COUNTIF(CHEERS_Checklist!H4:H60,"NA")</f>
        <v>0</v>
      </c>
      <c r="I65" s="43">
        <f>COUNTIF(CHEERS_Checklist!I4:I60,"NA")</f>
        <v>0</v>
      </c>
      <c r="J65" s="43">
        <f>COUNTIF(CHEERS_Checklist!J4:J60,"NA")</f>
        <v>0</v>
      </c>
      <c r="K65" s="43">
        <f>COUNTIF(CHEERS_Checklist!K4:K60,"NA")</f>
        <v>0</v>
      </c>
      <c r="L65" s="43">
        <f>COUNTIF(CHEERS_Checklist!L4:L60,"NA")</f>
        <v>0</v>
      </c>
      <c r="M65" s="43">
        <f>COUNTIF(CHEERS_Checklist!M4:M60,"NA")</f>
        <v>0</v>
      </c>
      <c r="N65" s="43">
        <f>COUNTIF(CHEERS_Checklist!N4:N60,"NA")</f>
        <v>15</v>
      </c>
      <c r="O65" s="43">
        <f>COUNTIF(CHEERS_Checklist!O4:O60,"NA")</f>
        <v>0</v>
      </c>
      <c r="P65" s="43">
        <f>COUNTIF(CHEERS_Checklist!P4:P60,"NA")</f>
        <v>0</v>
      </c>
      <c r="Q65" s="43">
        <f>COUNTIF(CHEERS_Checklist!Q4:Q60,"NA")</f>
        <v>2</v>
      </c>
      <c r="R65" s="43">
        <f>COUNTIF(CHEERS_Checklist!R4:R60,"NA")</f>
        <v>0</v>
      </c>
      <c r="S65" s="43">
        <f>COUNTIF(CHEERS_Checklist!S4:S60,"NA")</f>
        <v>0</v>
      </c>
      <c r="T65" s="43">
        <f>COUNTIF(CHEERS_Checklist!T4:T60,"NA")</f>
        <v>16</v>
      </c>
      <c r="U65" s="43">
        <f>COUNTIF(CHEERS_Checklist!U4:U60,"NA")</f>
        <v>0</v>
      </c>
      <c r="V65" s="43">
        <f>COUNTIF(CHEERS_Checklist!V4:V60,"NA")</f>
        <v>1</v>
      </c>
      <c r="W65" s="43">
        <f>COUNTIF(CHEERS_Checklist!W4:W60,"NA")</f>
        <v>1</v>
      </c>
      <c r="X65" s="43">
        <f>COUNTIF(CHEERS_Checklist!X4:X60,"NA")</f>
        <v>0</v>
      </c>
      <c r="Y65" s="43">
        <f>COUNTIF(CHEERS_Checklist!Y4:Y60,"NA")</f>
        <v>0</v>
      </c>
      <c r="Z65" s="43">
        <f>COUNTIF(CHEERS_Checklist!Z4:Z60,"NA")</f>
        <v>0</v>
      </c>
      <c r="AA65" s="43">
        <f>COUNTIF(CHEERS_Checklist!AA4:AA60,"NA")</f>
        <v>0</v>
      </c>
      <c r="AB65" s="43">
        <f>COUNTIF(CHEERS_Checklist!AB4:AB60,"NA")</f>
        <v>0</v>
      </c>
      <c r="AC65" s="43">
        <f>COUNTIF(CHEERS_Checklist!AC4:AC60,"NA")</f>
        <v>0</v>
      </c>
      <c r="AD65" s="43">
        <f>COUNTIF(CHEERS_Checklist!AD4:AD60,"NA")</f>
        <v>0</v>
      </c>
      <c r="AE65" s="43">
        <f>COUNTIF(CHEERS_Checklist!AE4:AE60,"NA")</f>
        <v>0</v>
      </c>
      <c r="AF65" s="43">
        <f>COUNTIF(CHEERS_Checklist!AF4:AF60,"NA")</f>
        <v>0</v>
      </c>
    </row>
    <row r="66" spans="2:37" ht="16" thickBot="1" x14ac:dyDescent="0.25">
      <c r="B66" s="44"/>
      <c r="C66" s="39"/>
      <c r="D66" s="39"/>
      <c r="E66" s="39"/>
      <c r="AF66" s="41"/>
      <c r="AG66" s="40"/>
      <c r="AH66" s="40"/>
      <c r="AI66" s="40"/>
      <c r="AJ66" s="40"/>
      <c r="AK66" s="40"/>
    </row>
    <row r="67" spans="2:37" x14ac:dyDescent="0.2">
      <c r="B67" s="34" t="s">
        <v>34</v>
      </c>
      <c r="C67" s="57"/>
      <c r="D67" s="57"/>
      <c r="E67" s="35">
        <f>COUNTIF(CHEERS_Checklist!E4:E60,"Y")+COUNTIF(CHEERS_Checklist!E4:E60,"P")/2</f>
        <v>57</v>
      </c>
      <c r="F67" s="35">
        <f>COUNTIF(CHEERS_Checklist!F4:F60,"Y")+COUNTIF(CHEERS_Checklist!F4:F60,"P")/2</f>
        <v>56</v>
      </c>
      <c r="G67" s="35">
        <f>COUNTIF(CHEERS_Checklist!G4:G60,"Y")+COUNTIF(CHEERS_Checklist!G4:G60,"P")/2</f>
        <v>57</v>
      </c>
      <c r="H67" s="35">
        <f>COUNTIF(CHEERS_Checklist!H4:H60,"Y")+COUNTIF(CHEERS_Checklist!H4:H60,"P")/2</f>
        <v>5</v>
      </c>
      <c r="I67" s="35">
        <f>COUNTIF(CHEERS_Checklist!I4:I60,"Y")+COUNTIF(CHEERS_Checklist!I4:I60,"P")/2</f>
        <v>54.5</v>
      </c>
      <c r="J67" s="35">
        <f>COUNTIF(CHEERS_Checklist!J4:J60,"Y")+COUNTIF(CHEERS_Checklist!J4:J60,"P")/2</f>
        <v>56.5</v>
      </c>
      <c r="K67" s="35">
        <f>COUNTIF(CHEERS_Checklist!K4:K60,"Y")+COUNTIF(CHEERS_Checklist!K4:K60,"P")/2</f>
        <v>57</v>
      </c>
      <c r="L67" s="35">
        <f>COUNTIF(CHEERS_Checklist!L4:L60,"Y")+COUNTIF(CHEERS_Checklist!L4:L60,"P")/2</f>
        <v>56.5</v>
      </c>
      <c r="M67" s="35">
        <f>COUNTIF(CHEERS_Checklist!M4:M60,"Y")+COUNTIF(CHEERS_Checklist!M4:M60,"P")/2</f>
        <v>54.5</v>
      </c>
      <c r="N67" s="35">
        <f>COUNTIF(CHEERS_Checklist!N4:N60,"Y")+COUNTIF(CHEERS_Checklist!N4:N60,"P")/2</f>
        <v>38</v>
      </c>
      <c r="O67" s="35">
        <f>COUNTIF(CHEERS_Checklist!O4:O60,"Y")+COUNTIF(CHEERS_Checklist!O4:O60,"P")/2</f>
        <v>56.5</v>
      </c>
      <c r="P67" s="35">
        <f>COUNTIF(CHEERS_Checklist!P4:P60,"Y")+COUNTIF(CHEERS_Checklist!P4:P60,"P")/2</f>
        <v>55.5</v>
      </c>
      <c r="Q67" s="35">
        <f>COUNTIF(CHEERS_Checklist!Q4:Q60,"Y")+COUNTIF(CHEERS_Checklist!Q4:Q60,"P")/2</f>
        <v>47</v>
      </c>
      <c r="R67" s="35">
        <f>COUNTIF(CHEERS_Checklist!R4:R60,"Y")+COUNTIF(CHEERS_Checklist!R4:R60,"P")/2</f>
        <v>56.5</v>
      </c>
      <c r="S67" s="35">
        <f>COUNTIF(CHEERS_Checklist!S4:S60,"Y")+COUNTIF(CHEERS_Checklist!S4:S60,"P")/2</f>
        <v>54.5</v>
      </c>
      <c r="T67" s="35">
        <f>COUNTIF(CHEERS_Checklist!T4:T60,"Y")+COUNTIF(CHEERS_Checklist!T4:T60,"P")/2</f>
        <v>39</v>
      </c>
      <c r="U67" s="35">
        <f>COUNTIF(CHEERS_Checklist!U4:U60,"Y")+COUNTIF(CHEERS_Checklist!U4:U60,"P")/2</f>
        <v>56</v>
      </c>
      <c r="V67" s="35">
        <f>COUNTIF(CHEERS_Checklist!V4:V60,"Y")+COUNTIF(CHEERS_Checklist!V4:V60,"P")/2</f>
        <v>11</v>
      </c>
      <c r="W67" s="35">
        <f>COUNTIF(CHEERS_Checklist!W4:W60,"Y")+COUNTIF(CHEERS_Checklist!W4:W60,"P")/2</f>
        <v>2.5</v>
      </c>
      <c r="X67" s="35">
        <f>COUNTIF(CHEERS_Checklist!X4:X60,"Y")+COUNTIF(CHEERS_Checklist!X4:X60,"P")/2</f>
        <v>53</v>
      </c>
      <c r="Y67" s="35">
        <f>COUNTIF(CHEERS_Checklist!Y4:Y60,"Y")+COUNTIF(CHEERS_Checklist!Y4:Y60,"P")/2</f>
        <v>4.5</v>
      </c>
      <c r="Z67" s="35">
        <f>COUNTIF(CHEERS_Checklist!Z4:Z60,"Y")+COUNTIF(CHEERS_Checklist!Z4:Z60,"P")/2</f>
        <v>55.5</v>
      </c>
      <c r="AA67" s="35">
        <f>COUNTIF(CHEERS_Checklist!AA4:AA60,"Y")+COUNTIF(CHEERS_Checklist!AA4:AA60,"P")/2</f>
        <v>56.5</v>
      </c>
      <c r="AB67" s="35">
        <f>COUNTIF(CHEERS_Checklist!AB4:AB60,"Y")+COUNTIF(CHEERS_Checklist!AB4:AB60,"P")/2</f>
        <v>52.5</v>
      </c>
      <c r="AC67" s="35">
        <f>COUNTIF(CHEERS_Checklist!AC4:AC60,"Y")+COUNTIF(CHEERS_Checklist!AC4:AC60,"P")/2</f>
        <v>2</v>
      </c>
      <c r="AD67" s="35">
        <f>COUNTIF(CHEERS_Checklist!AD4:AD60,"Y")+COUNTIF(CHEERS_Checklist!AD4:AD60,"P")/2</f>
        <v>56</v>
      </c>
      <c r="AE67" s="35">
        <f>COUNTIF(CHEERS_Checklist!AE4:AE60,"Y")+COUNTIF(CHEERS_Checklist!AE4:AE60,"P")/2</f>
        <v>57</v>
      </c>
      <c r="AF67" s="35">
        <f>COUNTIF(CHEERS_Checklist!AF4:AF60,"Y")+COUNTIF(CHEERS_Checklist!AF4:AF60,"P")/2</f>
        <v>57</v>
      </c>
    </row>
    <row r="68" spans="2:37" ht="16" thickBot="1" x14ac:dyDescent="0.25">
      <c r="B68" s="45" t="s">
        <v>35</v>
      </c>
      <c r="C68" s="60"/>
      <c r="D68" s="60"/>
      <c r="E68" s="46">
        <f t="shared" ref="E68:AF68" si="6">E$67/(COUNTA(E$4:E$60)-COUNTIF(E$4:E$60,"NA"))</f>
        <v>1</v>
      </c>
      <c r="F68" s="46">
        <f t="shared" si="6"/>
        <v>0.98245614035087714</v>
      </c>
      <c r="G68" s="46">
        <f t="shared" si="6"/>
        <v>1</v>
      </c>
      <c r="H68" s="46">
        <f t="shared" si="6"/>
        <v>8.771929824561403E-2</v>
      </c>
      <c r="I68" s="46">
        <f t="shared" si="6"/>
        <v>0.95614035087719296</v>
      </c>
      <c r="J68" s="46">
        <f t="shared" si="6"/>
        <v>0.99122807017543857</v>
      </c>
      <c r="K68" s="46">
        <f t="shared" si="6"/>
        <v>1</v>
      </c>
      <c r="L68" s="46">
        <f t="shared" si="6"/>
        <v>0.99122807017543857</v>
      </c>
      <c r="M68" s="46">
        <f t="shared" si="6"/>
        <v>0.95614035087719296</v>
      </c>
      <c r="N68" s="46">
        <f t="shared" si="6"/>
        <v>0.90476190476190477</v>
      </c>
      <c r="O68" s="46">
        <f t="shared" si="6"/>
        <v>0.99122807017543857</v>
      </c>
      <c r="P68" s="46">
        <f t="shared" si="6"/>
        <v>0.97368421052631582</v>
      </c>
      <c r="Q68" s="46">
        <f t="shared" si="6"/>
        <v>0.8545454545454545</v>
      </c>
      <c r="R68" s="46">
        <f t="shared" si="6"/>
        <v>0.99122807017543857</v>
      </c>
      <c r="S68" s="46">
        <f t="shared" si="6"/>
        <v>0.95614035087719296</v>
      </c>
      <c r="T68" s="46">
        <f t="shared" si="6"/>
        <v>0.95121951219512191</v>
      </c>
      <c r="U68" s="46">
        <f t="shared" si="6"/>
        <v>0.98245614035087714</v>
      </c>
      <c r="V68" s="46">
        <f t="shared" si="6"/>
        <v>0.19642857142857142</v>
      </c>
      <c r="W68" s="46">
        <f t="shared" si="6"/>
        <v>4.4642857142857144E-2</v>
      </c>
      <c r="X68" s="46">
        <f t="shared" si="6"/>
        <v>0.92982456140350878</v>
      </c>
      <c r="Y68" s="46">
        <f t="shared" si="6"/>
        <v>7.8947368421052627E-2</v>
      </c>
      <c r="Z68" s="46">
        <f t="shared" si="6"/>
        <v>0.97368421052631582</v>
      </c>
      <c r="AA68" s="46">
        <f t="shared" si="6"/>
        <v>0.99122807017543857</v>
      </c>
      <c r="AB68" s="46">
        <f t="shared" si="6"/>
        <v>0.92105263157894735</v>
      </c>
      <c r="AC68" s="46">
        <f t="shared" si="6"/>
        <v>3.5087719298245612E-2</v>
      </c>
      <c r="AD68" s="46">
        <f t="shared" si="6"/>
        <v>0.98245614035087714</v>
      </c>
      <c r="AE68" s="46">
        <f t="shared" si="6"/>
        <v>1</v>
      </c>
      <c r="AF68" s="47">
        <f t="shared" si="6"/>
        <v>1</v>
      </c>
    </row>
    <row r="69" spans="2:37" ht="33" customHeight="1" x14ac:dyDescent="0.2">
      <c r="B69" s="40"/>
      <c r="C69" s="40"/>
      <c r="D69" s="40"/>
      <c r="E69" s="39"/>
    </row>
    <row r="70" spans="2:37" hidden="1" x14ac:dyDescent="0.2">
      <c r="B70" s="40"/>
      <c r="C70" s="40"/>
      <c r="D70" s="40"/>
      <c r="E70" s="39"/>
    </row>
    <row r="71" spans="2:37" hidden="1" x14ac:dyDescent="0.2">
      <c r="B71" s="40"/>
      <c r="C71" s="40"/>
      <c r="D71" s="40"/>
      <c r="E71" s="39"/>
    </row>
    <row r="72" spans="2:37" hidden="1" x14ac:dyDescent="0.2">
      <c r="B72" s="40"/>
      <c r="C72" s="40"/>
      <c r="D72" s="40"/>
      <c r="E72" s="39"/>
    </row>
    <row r="73" spans="2:37" hidden="1" x14ac:dyDescent="0.2">
      <c r="B73" s="40"/>
      <c r="C73" s="40"/>
      <c r="D73" s="40"/>
      <c r="E73" s="39"/>
    </row>
    <row r="74" spans="2:37" hidden="1" x14ac:dyDescent="0.2">
      <c r="B74" s="40"/>
      <c r="C74" s="40"/>
      <c r="D74" s="40"/>
      <c r="E74" s="39"/>
    </row>
    <row r="75" spans="2:37" hidden="1" x14ac:dyDescent="0.2">
      <c r="B75" s="40"/>
      <c r="C75" s="40"/>
      <c r="D75" s="40"/>
      <c r="E75" s="39"/>
    </row>
    <row r="76" spans="2:37" hidden="1" x14ac:dyDescent="0.2">
      <c r="B76" s="40"/>
      <c r="C76" s="40"/>
      <c r="D76" s="40"/>
      <c r="E76" s="39"/>
    </row>
    <row r="77" spans="2:37" hidden="1" x14ac:dyDescent="0.2">
      <c r="B77" s="40"/>
      <c r="C77" s="40"/>
      <c r="D77" s="40"/>
    </row>
    <row r="78" spans="2:37" hidden="1" x14ac:dyDescent="0.2">
      <c r="B78" s="40"/>
      <c r="C78" s="40"/>
      <c r="D78" s="40"/>
    </row>
    <row r="79" spans="2:37" hidden="1" x14ac:dyDescent="0.2">
      <c r="B79" s="40"/>
      <c r="C79" s="40"/>
      <c r="D79" s="40"/>
    </row>
    <row r="80" spans="2:37" hidden="1" x14ac:dyDescent="0.2">
      <c r="B80" s="40"/>
      <c r="C80" s="40"/>
      <c r="D80" s="40"/>
    </row>
    <row r="81" spans="2:4" hidden="1" x14ac:dyDescent="0.2">
      <c r="B81" s="40"/>
      <c r="C81" s="40"/>
      <c r="D81" s="40"/>
    </row>
    <row r="82" spans="2:4" hidden="1" x14ac:dyDescent="0.2">
      <c r="B82" s="40"/>
      <c r="C82" s="40"/>
      <c r="D82" s="40"/>
    </row>
    <row r="83" spans="2:4" x14ac:dyDescent="0.2"/>
    <row r="84" spans="2:4" x14ac:dyDescent="0.2"/>
  </sheetData>
  <sheetProtection sheet="1" objects="1" scenarios="1"/>
  <mergeCells count="2">
    <mergeCell ref="E2:AF2"/>
    <mergeCell ref="B1:AF1"/>
  </mergeCells>
  <conditionalFormatting sqref="E4:AF60">
    <cfRule type="containsText" dxfId="19" priority="2" operator="containsText" text="P">
      <formula>NOT(ISERROR(SEARCH("P",E4)))</formula>
    </cfRule>
  </conditionalFormatting>
  <conditionalFormatting sqref="K4:K61 L5:Q61 E9:H59">
    <cfRule type="cellIs" dxfId="18" priority="29" operator="equal">
      <formula>"NA"</formula>
    </cfRule>
    <cfRule type="cellIs" dxfId="17" priority="30" operator="equal">
      <formula>"N"</formula>
    </cfRule>
    <cfRule type="cellIs" dxfId="16" priority="31" operator="equal">
      <formula>"Y"</formula>
    </cfRule>
  </conditionalFormatting>
  <conditionalFormatting sqref="L4:S4 E4:J7 U4:AF7 S5:S40 R5:R59 E8:I8 U8:AC8 J8:J11 I9:I11 Y9:AC59 I12:J59 S41:X59 E60:J61 R60:AF61">
    <cfRule type="cellIs" dxfId="15" priority="33" operator="equal">
      <formula>"NA"</formula>
    </cfRule>
    <cfRule type="cellIs" dxfId="14" priority="34" operator="equal">
      <formula>"N"</formula>
    </cfRule>
    <cfRule type="cellIs" dxfId="13" priority="35" operator="equal">
      <formula>"Y"</formula>
    </cfRule>
  </conditionalFormatting>
  <conditionalFormatting sqref="T4:T40">
    <cfRule type="cellIs" dxfId="12" priority="5" operator="equal">
      <formula>"NA"</formula>
    </cfRule>
    <cfRule type="cellIs" dxfId="11" priority="6" operator="equal">
      <formula>"N"</formula>
    </cfRule>
    <cfRule type="cellIs" dxfId="10" priority="7" operator="equal">
      <formula>"Y"</formula>
    </cfRule>
  </conditionalFormatting>
  <conditionalFormatting sqref="U9:X40">
    <cfRule type="cellIs" dxfId="9" priority="20" operator="equal">
      <formula>"NA"</formula>
    </cfRule>
    <cfRule type="cellIs" dxfId="8" priority="21" operator="equal">
      <formula>"N"</formula>
    </cfRule>
    <cfRule type="cellIs" dxfId="7" priority="22" operator="equal">
      <formula>"Y"</formula>
    </cfRule>
  </conditionalFormatting>
  <conditionalFormatting sqref="AB5">
    <cfRule type="cellIs" dxfId="6" priority="3" operator="equal">
      <formula>"P"</formula>
    </cfRule>
  </conditionalFormatting>
  <conditionalFormatting sqref="AD8:AF59">
    <cfRule type="cellIs" dxfId="5" priority="8" operator="equal">
      <formula>"NA"</formula>
    </cfRule>
    <cfRule type="cellIs" dxfId="4" priority="9" operator="equal">
      <formula>"N"</formula>
    </cfRule>
    <cfRule type="cellIs" dxfId="3" priority="10" operator="equal">
      <formula>"Y"</formula>
    </cfRule>
  </conditionalFormatting>
  <conditionalFormatting sqref="AE39:AF39 AE41:AF61">
    <cfRule type="uniqueValues" dxfId="2" priority="50"/>
  </conditionalFormatting>
  <conditionalFormatting sqref="AI4:AI60">
    <cfRule type="cellIs" dxfId="1" priority="1" operator="greaterThan">
      <formula>0</formula>
    </cfRule>
    <cfRule type="cellIs" dxfId="0" priority="4" operator="greaterThanOrEqual">
      <formula>0.75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Manuscript Information</vt:lpstr>
      <vt:lpstr>CHEERS_Checklist</vt:lpstr>
      <vt:lpstr>Count_Missed_Items</vt:lpstr>
      <vt:lpstr>Count_NA</vt:lpstr>
      <vt:lpstr>COUNT_Y</vt:lpstr>
      <vt:lpstr>'Manuscript Information'!Druckbereich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Mascarenhas</dc:creator>
  <cp:lastModifiedBy>Pedram Sendi</cp:lastModifiedBy>
  <dcterms:created xsi:type="dcterms:W3CDTF">2022-11-28T15:43:44Z</dcterms:created>
  <dcterms:modified xsi:type="dcterms:W3CDTF">2025-05-04T21:38:22Z</dcterms:modified>
</cp:coreProperties>
</file>