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408"/>
  <workbookPr showInkAnnotation="0"/>
  <mc:AlternateContent xmlns:mc="http://schemas.openxmlformats.org/markup-compatibility/2006">
    <mc:Choice Requires="x15">
      <x15ac:absPath xmlns:x15ac="http://schemas.microsoft.com/office/spreadsheetml/2010/11/ac" url="/Users/Angela/Desktop/Fetal lamb/Submission/"/>
    </mc:Choice>
  </mc:AlternateContent>
  <bookViews>
    <workbookView xWindow="4860" yWindow="46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1" l="1"/>
  <c r="F14" i="1"/>
  <c r="E14" i="1"/>
  <c r="E13" i="1"/>
  <c r="AV11" i="1"/>
  <c r="AV12" i="1"/>
  <c r="AV13" i="1"/>
  <c r="AV14" i="1"/>
  <c r="AV15" i="1"/>
  <c r="AV16" i="1"/>
  <c r="AT11" i="1"/>
  <c r="AT12" i="1"/>
  <c r="AT13" i="1"/>
  <c r="AT14" i="1"/>
  <c r="AT15" i="1"/>
  <c r="AU11" i="1"/>
  <c r="AU12" i="1"/>
  <c r="AU13" i="1"/>
  <c r="AU14" i="1"/>
  <c r="AU15" i="1"/>
  <c r="AQ11" i="1"/>
  <c r="AR11" i="1"/>
  <c r="AS11" i="1"/>
  <c r="AQ12" i="1"/>
  <c r="AR12" i="1"/>
  <c r="AS12" i="1"/>
  <c r="AQ13" i="1"/>
  <c r="AR13" i="1"/>
  <c r="AS13" i="1"/>
  <c r="AQ14" i="1"/>
  <c r="AR14" i="1"/>
  <c r="AS14" i="1"/>
  <c r="AQ15" i="1"/>
  <c r="AR15" i="1"/>
  <c r="AS15" i="1"/>
  <c r="AQ16" i="1"/>
  <c r="AR16" i="1"/>
  <c r="AS16" i="1"/>
  <c r="AT16" i="1"/>
  <c r="AU16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D15" i="1"/>
  <c r="D16" i="1"/>
  <c r="C16" i="1"/>
  <c r="C15" i="1"/>
  <c r="D13" i="1"/>
  <c r="D14" i="1"/>
  <c r="C14" i="1"/>
  <c r="C13" i="1"/>
  <c r="AI11" i="1"/>
  <c r="AJ11" i="1"/>
  <c r="AK11" i="1"/>
  <c r="AL11" i="1"/>
  <c r="AM11" i="1"/>
  <c r="AN11" i="1"/>
  <c r="AO11" i="1"/>
  <c r="AP11" i="1"/>
  <c r="AI12" i="1"/>
  <c r="AJ12" i="1"/>
  <c r="AK12" i="1"/>
  <c r="AL12" i="1"/>
  <c r="AM12" i="1"/>
  <c r="AN12" i="1"/>
  <c r="AO12" i="1"/>
  <c r="AP12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D11" i="1"/>
  <c r="D12" i="1"/>
  <c r="C12" i="1"/>
  <c r="C11" i="1"/>
</calcChain>
</file>

<file path=xl/sharedStrings.xml><?xml version="1.0" encoding="utf-8"?>
<sst xmlns="http://schemas.openxmlformats.org/spreadsheetml/2006/main" count="158" uniqueCount="97">
  <si>
    <t>1st Scan Date</t>
  </si>
  <si>
    <t>2nd Scan Date</t>
  </si>
  <si>
    <t>RWMA</t>
  </si>
  <si>
    <t>12/09/2015</t>
  </si>
  <si>
    <t>No</t>
  </si>
  <si>
    <t>12/12/2015</t>
  </si>
  <si>
    <t>Yes</t>
  </si>
  <si>
    <t>12/08/2015</t>
  </si>
  <si>
    <t>12/11/2015</t>
  </si>
  <si>
    <t>12/07/2015</t>
  </si>
  <si>
    <t>12/10/2015</t>
  </si>
  <si>
    <t>Body Volume (mm3)</t>
  </si>
  <si>
    <t>RVESVi</t>
  </si>
  <si>
    <t>pH</t>
  </si>
  <si>
    <t>pCO2 (mmHg)</t>
  </si>
  <si>
    <t>pO2</t>
  </si>
  <si>
    <t>ctHb (g/dL)</t>
  </si>
  <si>
    <t>sO2</t>
  </si>
  <si>
    <t>Hct (%)</t>
  </si>
  <si>
    <t>ABE</t>
  </si>
  <si>
    <t>UQ</t>
  </si>
  <si>
    <t>-</t>
  </si>
  <si>
    <t>Group</t>
  </si>
  <si>
    <t>Myocardial Infarction</t>
  </si>
  <si>
    <t>Sham</t>
  </si>
  <si>
    <t>Sheep #</t>
  </si>
  <si>
    <t>EGE Infarct Observed</t>
  </si>
  <si>
    <t>LGE Infarct Observed</t>
  </si>
  <si>
    <t>Regional Wall Motion Abnormality</t>
  </si>
  <si>
    <t>Legends</t>
  </si>
  <si>
    <t>Unacceptable Quality</t>
  </si>
  <si>
    <t>EGE</t>
  </si>
  <si>
    <t>Early Gadolinium Enhancement</t>
  </si>
  <si>
    <t>LGE</t>
  </si>
  <si>
    <t>Late Gadolinium Enhancement</t>
  </si>
  <si>
    <t>Brain Volume (mm3)</t>
  </si>
  <si>
    <t>LV</t>
  </si>
  <si>
    <t>Left Ventricular</t>
  </si>
  <si>
    <t>RV</t>
  </si>
  <si>
    <t>Right Ventricular</t>
  </si>
  <si>
    <t>RVCO</t>
  </si>
  <si>
    <t>RVEF</t>
  </si>
  <si>
    <t>RVSVi</t>
  </si>
  <si>
    <t>RVSV</t>
  </si>
  <si>
    <t>LVCOi</t>
  </si>
  <si>
    <t>LVCO</t>
  </si>
  <si>
    <t>LVEF</t>
  </si>
  <si>
    <t>RVCOi</t>
  </si>
  <si>
    <t>RVEDVi</t>
  </si>
  <si>
    <t>RVEDV</t>
  </si>
  <si>
    <t>LVSVi</t>
  </si>
  <si>
    <t>LVESVi</t>
  </si>
  <si>
    <t>LVESV</t>
  </si>
  <si>
    <t>LVSV</t>
  </si>
  <si>
    <t>EDM</t>
  </si>
  <si>
    <t>End Diastolic Mass</t>
  </si>
  <si>
    <t>EDV</t>
  </si>
  <si>
    <t xml:space="preserve"> End Diastolic Volume</t>
  </si>
  <si>
    <t>LVEDV</t>
  </si>
  <si>
    <t>SV</t>
  </si>
  <si>
    <t>Stroke Volume</t>
  </si>
  <si>
    <t>EF</t>
  </si>
  <si>
    <t>Ejectrion Fraction</t>
  </si>
  <si>
    <t>CO</t>
  </si>
  <si>
    <t>Cardiac Output</t>
  </si>
  <si>
    <t>LVEDM</t>
  </si>
  <si>
    <t>ESV</t>
  </si>
  <si>
    <t>End Systolic Volume</t>
  </si>
  <si>
    <t>N/A</t>
  </si>
  <si>
    <t>Not Applicable</t>
  </si>
  <si>
    <t>Mean of Sheep 1 to 7</t>
  </si>
  <si>
    <t>Gadolinium Enhanced Imaging</t>
  </si>
  <si>
    <t>3D Volumetry</t>
  </si>
  <si>
    <t xml:space="preserve">Scan 2 Cine Imaging </t>
  </si>
  <si>
    <t>Not Obtained/Performed</t>
  </si>
  <si>
    <t>Died before Scan 2. Excluded from analysis.</t>
  </si>
  <si>
    <t>Mean of Sheep 1 to 5</t>
  </si>
  <si>
    <t>Mean of Sheep 6 and 7</t>
  </si>
  <si>
    <t>SD of Sheep 1 to 7</t>
  </si>
  <si>
    <t>SD of Sheep 1 to 5</t>
  </si>
  <si>
    <t>SD of Sheep 6 and 7</t>
  </si>
  <si>
    <t>Mean Arterial Pressure (mmHg)</t>
  </si>
  <si>
    <t>Heart Rate (bpm)</t>
  </si>
  <si>
    <t>Rate Pressure Product (mmHg x bpm)</t>
  </si>
  <si>
    <t>Day 0 Fetal Blood Pressure and Heart Rate</t>
  </si>
  <si>
    <t>Day 3 Fetal Blood Pressure and Heart Rate</t>
  </si>
  <si>
    <t>Day 3 Fetal Blood Gas Status</t>
  </si>
  <si>
    <t>LVEDMi</t>
  </si>
  <si>
    <t>LVEDVi</t>
  </si>
  <si>
    <t>RVESV</t>
  </si>
  <si>
    <t>i</t>
  </si>
  <si>
    <t>Indexed</t>
  </si>
  <si>
    <t>Weight (kg)</t>
  </si>
  <si>
    <t>Heart Weight (g)</t>
  </si>
  <si>
    <t>Epicardial Infarct Area (cm2)</t>
  </si>
  <si>
    <t>Epicardial Infarct Length (cm)</t>
  </si>
  <si>
    <t>Post Mortem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</si>
</sst>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1" fillId="0" borderId="1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164" fontId="0" fillId="0" borderId="13" xfId="0" applyNumberFormat="1" applyFont="1" applyFill="1" applyBorder="1" applyAlignment="1">
      <alignment horizontal="center"/>
    </xf>
    <xf numFmtId="2" fontId="0" fillId="0" borderId="13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2" fontId="0" fillId="0" borderId="12" xfId="0" applyNumberFormat="1" applyFont="1" applyFill="1" applyBorder="1" applyAlignment="1">
      <alignment horizontal="center"/>
    </xf>
    <xf numFmtId="2" fontId="0" fillId="0" borderId="3" xfId="0" applyNumberFormat="1" applyFon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0" borderId="3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2" fontId="0" fillId="0" borderId="4" xfId="0" applyNumberFormat="1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164" fontId="0" fillId="0" borderId="4" xfId="0" applyNumberFormat="1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164" fontId="0" fillId="0" borderId="19" xfId="0" applyNumberFormat="1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15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0" borderId="13" xfId="0" applyNumberFormat="1" applyFont="1" applyFill="1" applyBorder="1" applyAlignment="1">
      <alignment horizontal="center"/>
    </xf>
    <xf numFmtId="165" fontId="0" fillId="0" borderId="13" xfId="0" applyNumberFormat="1" applyFont="1" applyFill="1" applyBorder="1" applyAlignment="1">
      <alignment horizontal="center"/>
    </xf>
    <xf numFmtId="1" fontId="0" fillId="0" borderId="14" xfId="0" applyNumberFormat="1" applyFont="1" applyFill="1" applyBorder="1" applyAlignment="1">
      <alignment horizontal="center"/>
    </xf>
    <xf numFmtId="1" fontId="0" fillId="0" borderId="6" xfId="0" applyNumberFormat="1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165" fontId="0" fillId="0" borderId="12" xfId="0" applyNumberFormat="1" applyFont="1" applyFill="1" applyBorder="1" applyAlignment="1">
      <alignment horizontal="center"/>
    </xf>
    <xf numFmtId="165" fontId="0" fillId="0" borderId="4" xfId="0" applyNumberFormat="1" applyFont="1" applyFill="1" applyBorder="1" applyAlignment="1">
      <alignment horizontal="center"/>
    </xf>
    <xf numFmtId="165" fontId="0" fillId="0" borderId="6" xfId="0" applyNumberFormat="1" applyFont="1" applyFill="1" applyBorder="1" applyAlignment="1">
      <alignment horizontal="center"/>
    </xf>
    <xf numFmtId="165" fontId="0" fillId="0" borderId="14" xfId="0" applyNumberFormat="1" applyFont="1" applyFill="1" applyBorder="1" applyAlignment="1">
      <alignment horizontal="center"/>
    </xf>
    <xf numFmtId="165" fontId="0" fillId="0" borderId="7" xfId="0" applyNumberFormat="1" applyFont="1" applyFill="1" applyBorder="1" applyAlignment="1">
      <alignment horizontal="center"/>
    </xf>
    <xf numFmtId="165" fontId="0" fillId="0" borderId="27" xfId="0" applyNumberFormat="1" applyFont="1" applyFill="1" applyBorder="1" applyAlignment="1">
      <alignment horizontal="center"/>
    </xf>
    <xf numFmtId="1" fontId="0" fillId="0" borderId="7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65" fontId="0" fillId="0" borderId="3" xfId="0" applyNumberFormat="1" applyFont="1" applyFill="1" applyBorder="1" applyAlignment="1">
      <alignment horizontal="center"/>
    </xf>
    <xf numFmtId="1" fontId="0" fillId="0" borderId="27" xfId="0" applyNumberFormat="1" applyFont="1" applyFill="1" applyBorder="1" applyAlignment="1">
      <alignment horizontal="center"/>
    </xf>
    <xf numFmtId="165" fontId="0" fillId="0" borderId="28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2" fontId="3" fillId="0" borderId="19" xfId="0" applyNumberFormat="1" applyFont="1" applyBorder="1" applyAlignment="1">
      <alignment horizontal="center"/>
    </xf>
    <xf numFmtId="2" fontId="0" fillId="0" borderId="1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3"/>
  <sheetViews>
    <sheetView tabSelected="1" workbookViewId="0">
      <selection activeCell="F20" sqref="F20"/>
    </sheetView>
  </sheetViews>
  <sheetFormatPr baseColWidth="10" defaultRowHeight="16" x14ac:dyDescent="0.2"/>
  <cols>
    <col min="1" max="1" width="19.5" style="1" customWidth="1"/>
    <col min="2" max="2" width="29.5" style="1" customWidth="1"/>
    <col min="3" max="3" width="10.83203125" style="1"/>
    <col min="4" max="4" width="15.33203125" style="1" customWidth="1"/>
    <col min="5" max="5" width="24.83203125" style="1" customWidth="1"/>
    <col min="6" max="6" width="23.5" style="1" customWidth="1"/>
    <col min="7" max="7" width="16.1640625" style="1" customWidth="1"/>
    <col min="8" max="8" width="27" style="1" customWidth="1"/>
    <col min="9" max="9" width="27.6640625" style="1" customWidth="1"/>
    <col min="10" max="10" width="16.83203125" style="1" customWidth="1"/>
    <col min="11" max="11" width="22" style="1" customWidth="1"/>
    <col min="12" max="12" width="22.1640625" style="1" customWidth="1"/>
    <col min="13" max="13" width="20.5" style="1" customWidth="1"/>
    <col min="14" max="14" width="19.5" style="1" customWidth="1"/>
    <col min="15" max="35" width="10.83203125" style="1"/>
    <col min="36" max="36" width="10.83203125" style="2"/>
    <col min="37" max="37" width="15.6640625" style="2" customWidth="1"/>
    <col min="38" max="42" width="10.83203125" style="2"/>
    <col min="43" max="43" width="29.6640625" style="1" customWidth="1"/>
    <col min="44" max="44" width="17.1640625" style="1" customWidth="1"/>
    <col min="45" max="45" width="36.1640625" style="1" customWidth="1"/>
    <col min="46" max="46" width="31.1640625" style="1" customWidth="1"/>
    <col min="47" max="47" width="23.5" style="1" customWidth="1"/>
    <col min="48" max="48" width="33.33203125" style="1" customWidth="1"/>
    <col min="49" max="16384" width="10.83203125" style="1"/>
  </cols>
  <sheetData>
    <row r="1" spans="1:48" s="6" customFormat="1" x14ac:dyDescent="0.2">
      <c r="A1" s="20"/>
      <c r="B1" s="28"/>
      <c r="C1" s="71" t="s">
        <v>96</v>
      </c>
      <c r="D1" s="75"/>
      <c r="E1" s="75"/>
      <c r="F1" s="72"/>
      <c r="G1" s="72" t="s">
        <v>71</v>
      </c>
      <c r="H1" s="70"/>
      <c r="I1" s="70"/>
      <c r="J1" s="70"/>
      <c r="K1" s="70"/>
      <c r="L1" s="70"/>
      <c r="M1" s="70" t="s">
        <v>72</v>
      </c>
      <c r="N1" s="70"/>
      <c r="O1" s="70" t="s">
        <v>73</v>
      </c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1"/>
      <c r="AJ1" s="70" t="s">
        <v>86</v>
      </c>
      <c r="AK1" s="70"/>
      <c r="AL1" s="70"/>
      <c r="AM1" s="70"/>
      <c r="AN1" s="70"/>
      <c r="AO1" s="70"/>
      <c r="AP1" s="70"/>
      <c r="AQ1" s="70" t="s">
        <v>84</v>
      </c>
      <c r="AR1" s="70"/>
      <c r="AS1" s="70"/>
      <c r="AT1" s="70" t="s">
        <v>85</v>
      </c>
      <c r="AU1" s="70"/>
      <c r="AV1" s="70"/>
    </row>
    <row r="2" spans="1:48" s="9" customFormat="1" x14ac:dyDescent="0.2">
      <c r="A2" s="20" t="s">
        <v>25</v>
      </c>
      <c r="B2" s="7" t="s">
        <v>22</v>
      </c>
      <c r="C2" s="73" t="s">
        <v>92</v>
      </c>
      <c r="D2" s="74" t="s">
        <v>93</v>
      </c>
      <c r="E2" s="8" t="s">
        <v>95</v>
      </c>
      <c r="F2" s="8" t="s">
        <v>94</v>
      </c>
      <c r="G2" s="7" t="s">
        <v>0</v>
      </c>
      <c r="H2" s="7" t="s">
        <v>26</v>
      </c>
      <c r="I2" s="7" t="s">
        <v>27</v>
      </c>
      <c r="J2" s="7" t="s">
        <v>1</v>
      </c>
      <c r="K2" s="7" t="s">
        <v>26</v>
      </c>
      <c r="L2" s="7" t="s">
        <v>27</v>
      </c>
      <c r="M2" s="7" t="s">
        <v>11</v>
      </c>
      <c r="N2" s="7" t="s">
        <v>35</v>
      </c>
      <c r="O2" s="7" t="s">
        <v>2</v>
      </c>
      <c r="P2" s="7" t="s">
        <v>65</v>
      </c>
      <c r="Q2" s="7" t="s">
        <v>87</v>
      </c>
      <c r="R2" s="7" t="s">
        <v>58</v>
      </c>
      <c r="S2" s="7" t="s">
        <v>88</v>
      </c>
      <c r="T2" s="7" t="s">
        <v>52</v>
      </c>
      <c r="U2" s="7" t="s">
        <v>51</v>
      </c>
      <c r="V2" s="7" t="s">
        <v>53</v>
      </c>
      <c r="W2" s="7" t="s">
        <v>50</v>
      </c>
      <c r="X2" s="7" t="s">
        <v>46</v>
      </c>
      <c r="Y2" s="7" t="s">
        <v>45</v>
      </c>
      <c r="Z2" s="7" t="s">
        <v>44</v>
      </c>
      <c r="AA2" s="7" t="s">
        <v>49</v>
      </c>
      <c r="AB2" s="7" t="s">
        <v>48</v>
      </c>
      <c r="AC2" s="7" t="s">
        <v>89</v>
      </c>
      <c r="AD2" s="7" t="s">
        <v>12</v>
      </c>
      <c r="AE2" s="7" t="s">
        <v>43</v>
      </c>
      <c r="AF2" s="7" t="s">
        <v>42</v>
      </c>
      <c r="AG2" s="7" t="s">
        <v>41</v>
      </c>
      <c r="AH2" s="7" t="s">
        <v>40</v>
      </c>
      <c r="AI2" s="20" t="s">
        <v>47</v>
      </c>
      <c r="AJ2" s="7" t="s">
        <v>13</v>
      </c>
      <c r="AK2" s="29" t="s">
        <v>14</v>
      </c>
      <c r="AL2" s="7" t="s">
        <v>15</v>
      </c>
      <c r="AM2" s="7" t="s">
        <v>16</v>
      </c>
      <c r="AN2" s="7" t="s">
        <v>17</v>
      </c>
      <c r="AO2" s="20" t="s">
        <v>18</v>
      </c>
      <c r="AP2" s="7" t="s">
        <v>19</v>
      </c>
      <c r="AQ2" s="7" t="s">
        <v>81</v>
      </c>
      <c r="AR2" s="7" t="s">
        <v>82</v>
      </c>
      <c r="AS2" s="7" t="s">
        <v>83</v>
      </c>
      <c r="AT2" s="7" t="s">
        <v>81</v>
      </c>
      <c r="AU2" s="7" t="s">
        <v>82</v>
      </c>
      <c r="AV2" s="7" t="s">
        <v>83</v>
      </c>
    </row>
    <row r="3" spans="1:48" x14ac:dyDescent="0.2">
      <c r="A3" s="43">
        <v>1</v>
      </c>
      <c r="B3" s="40" t="s">
        <v>23</v>
      </c>
      <c r="C3" s="40">
        <v>1.1599999999999999</v>
      </c>
      <c r="D3" s="1">
        <v>8.5269999999999992</v>
      </c>
      <c r="E3" s="76">
        <v>1.08</v>
      </c>
      <c r="F3" s="78">
        <v>0.91608840216000009</v>
      </c>
      <c r="G3" s="21" t="s">
        <v>3</v>
      </c>
      <c r="H3" s="2" t="s">
        <v>21</v>
      </c>
      <c r="I3" s="2" t="s">
        <v>21</v>
      </c>
      <c r="J3" s="3" t="s">
        <v>5</v>
      </c>
      <c r="K3" s="2" t="s">
        <v>21</v>
      </c>
      <c r="L3" s="22" t="s">
        <v>6</v>
      </c>
      <c r="M3" s="21">
        <v>1061</v>
      </c>
      <c r="N3" s="22">
        <v>25.16</v>
      </c>
      <c r="O3" s="21">
        <v>0</v>
      </c>
      <c r="P3" s="2">
        <v>3.21</v>
      </c>
      <c r="Q3" s="14">
        <v>2.7672413793103452</v>
      </c>
      <c r="R3" s="2">
        <v>3.42</v>
      </c>
      <c r="S3" s="14">
        <v>2.9482758620689657</v>
      </c>
      <c r="T3" s="2">
        <v>1.28</v>
      </c>
      <c r="U3" s="14">
        <v>1.1034482758620692</v>
      </c>
      <c r="V3" s="2">
        <v>2.14</v>
      </c>
      <c r="W3" s="14">
        <v>1.8448275862068968</v>
      </c>
      <c r="X3" s="2">
        <v>62.47</v>
      </c>
      <c r="Y3" s="2">
        <v>0.35</v>
      </c>
      <c r="Z3" s="14">
        <v>0.30172413793103448</v>
      </c>
      <c r="AA3" s="2">
        <v>3.95</v>
      </c>
      <c r="AB3" s="14">
        <v>3.4051724137931036</v>
      </c>
      <c r="AC3" s="2">
        <v>1.46</v>
      </c>
      <c r="AD3" s="14">
        <v>1.2586206896551724</v>
      </c>
      <c r="AE3" s="2">
        <v>2.4900000000000002</v>
      </c>
      <c r="AF3" s="14">
        <v>2.1465517241379315</v>
      </c>
      <c r="AG3" s="2">
        <v>62.93</v>
      </c>
      <c r="AH3" s="2">
        <v>0.41</v>
      </c>
      <c r="AI3" s="14">
        <v>0.35344827586206895</v>
      </c>
      <c r="AJ3" s="21">
        <v>7.4</v>
      </c>
      <c r="AK3" s="2">
        <v>54.5</v>
      </c>
      <c r="AL3" s="2">
        <v>18</v>
      </c>
      <c r="AM3" s="2">
        <v>9</v>
      </c>
      <c r="AN3" s="2">
        <v>72.099999999999994</v>
      </c>
      <c r="AO3" s="2">
        <v>28</v>
      </c>
      <c r="AP3" s="22">
        <v>7.4</v>
      </c>
      <c r="AQ3" s="54">
        <v>26.149092105263161</v>
      </c>
      <c r="AR3" s="49">
        <v>128.10423684210528</v>
      </c>
      <c r="AS3" s="51">
        <v>4554.0989543620517</v>
      </c>
      <c r="AT3" s="50">
        <v>28.481728813559311</v>
      </c>
      <c r="AU3" s="49">
        <v>159.73232372881353</v>
      </c>
      <c r="AV3" s="51">
        <v>6702.2325379574586</v>
      </c>
    </row>
    <row r="4" spans="1:48" x14ac:dyDescent="0.2">
      <c r="A4" s="40">
        <v>2</v>
      </c>
      <c r="B4" s="40" t="s">
        <v>23</v>
      </c>
      <c r="C4" s="40">
        <v>1.4650000000000001</v>
      </c>
      <c r="D4" s="1">
        <v>11.22</v>
      </c>
      <c r="E4" s="76">
        <v>1.25</v>
      </c>
      <c r="F4" s="78">
        <v>1.2271846093750001</v>
      </c>
      <c r="G4" s="21" t="s">
        <v>3</v>
      </c>
      <c r="H4" s="2" t="s">
        <v>6</v>
      </c>
      <c r="I4" s="2" t="s">
        <v>4</v>
      </c>
      <c r="J4" s="2" t="s">
        <v>5</v>
      </c>
      <c r="K4" s="2" t="s">
        <v>4</v>
      </c>
      <c r="L4" s="22" t="s">
        <v>6</v>
      </c>
      <c r="M4" s="21">
        <v>1215</v>
      </c>
      <c r="N4" s="22">
        <v>26.47</v>
      </c>
      <c r="O4" s="21">
        <v>1</v>
      </c>
      <c r="P4" s="2">
        <v>3.86</v>
      </c>
      <c r="Q4" s="14">
        <v>2.6348122866894195</v>
      </c>
      <c r="R4" s="2">
        <v>4.09</v>
      </c>
      <c r="S4" s="14">
        <v>2.7918088737201363</v>
      </c>
      <c r="T4" s="2">
        <v>2.14</v>
      </c>
      <c r="U4" s="14">
        <v>1.4607508532423208</v>
      </c>
      <c r="V4" s="2">
        <v>1.95</v>
      </c>
      <c r="W4" s="14">
        <v>1.3310580204778155</v>
      </c>
      <c r="X4" s="2">
        <v>47.7</v>
      </c>
      <c r="Y4" s="2">
        <v>0.4</v>
      </c>
      <c r="Z4" s="14">
        <v>0.27303754266211605</v>
      </c>
      <c r="AA4" s="2">
        <v>4.9800000000000004</v>
      </c>
      <c r="AB4" s="14">
        <v>3.3993174061433447</v>
      </c>
      <c r="AC4" s="2">
        <v>2.7</v>
      </c>
      <c r="AD4" s="14">
        <v>1.8430034129692834</v>
      </c>
      <c r="AE4" s="2">
        <v>2.2799999999999998</v>
      </c>
      <c r="AF4" s="14">
        <v>1.5563139931740613</v>
      </c>
      <c r="AG4" s="2">
        <v>45.78</v>
      </c>
      <c r="AH4" s="2">
        <v>0.47</v>
      </c>
      <c r="AI4" s="14">
        <v>0.32081911262798629</v>
      </c>
      <c r="AJ4" s="21">
        <v>7.44</v>
      </c>
      <c r="AK4" s="2">
        <v>41.3</v>
      </c>
      <c r="AL4" s="2">
        <v>22</v>
      </c>
      <c r="AM4" s="2">
        <v>6.5</v>
      </c>
      <c r="AN4" s="2">
        <v>63.6</v>
      </c>
      <c r="AO4" s="2">
        <v>20.3</v>
      </c>
      <c r="AP4" s="22">
        <v>3.3</v>
      </c>
      <c r="AQ4" s="55">
        <v>27.580557894736852</v>
      </c>
      <c r="AR4" s="48">
        <v>131.48238596491228</v>
      </c>
      <c r="AS4" s="52">
        <v>5438.2531764938603</v>
      </c>
      <c r="AT4" s="47">
        <v>27.759980023154377</v>
      </c>
      <c r="AU4" s="48">
        <v>200.3816274744967</v>
      </c>
      <c r="AV4" s="52">
        <v>8337.5079369430823</v>
      </c>
    </row>
    <row r="5" spans="1:48" x14ac:dyDescent="0.2">
      <c r="A5" s="40">
        <v>3</v>
      </c>
      <c r="B5" s="40" t="s">
        <v>23</v>
      </c>
      <c r="C5" s="40">
        <v>1.65</v>
      </c>
      <c r="D5" s="1">
        <v>12.734999999999999</v>
      </c>
      <c r="E5" s="76">
        <v>1.23</v>
      </c>
      <c r="F5" s="78">
        <v>1.188228861135</v>
      </c>
      <c r="G5" s="21" t="s">
        <v>3</v>
      </c>
      <c r="H5" s="2" t="s">
        <v>4</v>
      </c>
      <c r="I5" s="2" t="s">
        <v>4</v>
      </c>
      <c r="J5" s="2" t="s">
        <v>5</v>
      </c>
      <c r="K5" s="2" t="s">
        <v>21</v>
      </c>
      <c r="L5" s="22" t="s">
        <v>6</v>
      </c>
      <c r="M5" s="21">
        <v>1354</v>
      </c>
      <c r="N5" s="22">
        <v>25.91</v>
      </c>
      <c r="O5" s="21">
        <v>0</v>
      </c>
      <c r="P5" s="2">
        <v>4.88</v>
      </c>
      <c r="Q5" s="14">
        <v>2.9575757575757575</v>
      </c>
      <c r="R5" s="2">
        <v>5.05</v>
      </c>
      <c r="S5" s="14">
        <v>3.0606060606060606</v>
      </c>
      <c r="T5" s="2">
        <v>1.41</v>
      </c>
      <c r="U5" s="14">
        <v>0.8545454545454545</v>
      </c>
      <c r="V5" s="2">
        <v>3.64</v>
      </c>
      <c r="W5" s="14">
        <v>2.2060606060606061</v>
      </c>
      <c r="X5" s="2">
        <v>72.08</v>
      </c>
      <c r="Y5" s="2">
        <v>0.64</v>
      </c>
      <c r="Z5" s="14">
        <v>0.38787878787878793</v>
      </c>
      <c r="AA5" s="2">
        <v>5.46</v>
      </c>
      <c r="AB5" s="14">
        <v>3.3090909090909091</v>
      </c>
      <c r="AC5" s="2">
        <v>2.14</v>
      </c>
      <c r="AD5" s="14">
        <v>1.2969696969696971</v>
      </c>
      <c r="AE5" s="2">
        <v>3.32</v>
      </c>
      <c r="AF5" s="14">
        <v>2.0121212121212122</v>
      </c>
      <c r="AG5" s="2">
        <v>60.81</v>
      </c>
      <c r="AH5" s="2">
        <v>0.57999999999999996</v>
      </c>
      <c r="AI5" s="14">
        <v>0.3515151515151515</v>
      </c>
      <c r="AJ5" s="21">
        <v>7.39</v>
      </c>
      <c r="AK5" s="2">
        <v>51.1</v>
      </c>
      <c r="AL5" s="2">
        <v>22</v>
      </c>
      <c r="AM5" s="2">
        <v>7</v>
      </c>
      <c r="AN5" s="2">
        <v>59.9</v>
      </c>
      <c r="AO5" s="2">
        <v>21.9</v>
      </c>
      <c r="AP5" s="22">
        <v>4.8</v>
      </c>
      <c r="AQ5" s="55">
        <v>29.104601234567905</v>
      </c>
      <c r="AR5" s="48">
        <v>135.62361111111113</v>
      </c>
      <c r="AS5" s="52">
        <v>5487.1644026973381</v>
      </c>
      <c r="AT5" s="47">
        <v>32.364655932203391</v>
      </c>
      <c r="AU5" s="48">
        <v>167.54618135593216</v>
      </c>
      <c r="AV5" s="52">
        <v>7589.3625346701692</v>
      </c>
    </row>
    <row r="6" spans="1:48" x14ac:dyDescent="0.2">
      <c r="A6" s="40">
        <v>4</v>
      </c>
      <c r="B6" s="40" t="s">
        <v>23</v>
      </c>
      <c r="C6" s="40">
        <v>1.1299999999999999</v>
      </c>
      <c r="D6" s="1">
        <v>9.49</v>
      </c>
      <c r="E6" s="76">
        <v>1.36</v>
      </c>
      <c r="F6" s="78">
        <v>1.4526724182400004</v>
      </c>
      <c r="G6" s="21" t="s">
        <v>7</v>
      </c>
      <c r="H6" s="2" t="s">
        <v>4</v>
      </c>
      <c r="I6" s="2" t="s">
        <v>4</v>
      </c>
      <c r="J6" s="2" t="s">
        <v>8</v>
      </c>
      <c r="K6" s="2" t="s">
        <v>21</v>
      </c>
      <c r="L6" s="22" t="s">
        <v>4</v>
      </c>
      <c r="M6" s="21">
        <v>1255</v>
      </c>
      <c r="N6" s="22">
        <v>27.29</v>
      </c>
      <c r="O6" s="21">
        <v>0</v>
      </c>
      <c r="P6" s="2">
        <v>3.9</v>
      </c>
      <c r="Q6" s="14">
        <v>3.4513274336283186</v>
      </c>
      <c r="R6" s="2">
        <v>4.13</v>
      </c>
      <c r="S6" s="14">
        <v>3.6548672566371683</v>
      </c>
      <c r="T6" s="2">
        <v>2.2599999999999998</v>
      </c>
      <c r="U6" s="14">
        <v>2</v>
      </c>
      <c r="V6" s="2">
        <v>1.88</v>
      </c>
      <c r="W6" s="14">
        <v>1.6637168141592922</v>
      </c>
      <c r="X6" s="2">
        <v>45.39</v>
      </c>
      <c r="Y6" s="2">
        <v>0.37</v>
      </c>
      <c r="Z6" s="14">
        <v>0.32743362831858408</v>
      </c>
      <c r="AA6" s="2">
        <v>3.65</v>
      </c>
      <c r="AB6" s="14">
        <v>3.2300884955752216</v>
      </c>
      <c r="AC6" s="2">
        <v>2.2799999999999998</v>
      </c>
      <c r="AD6" s="14">
        <v>2.0176991150442478</v>
      </c>
      <c r="AE6" s="2">
        <v>1.37</v>
      </c>
      <c r="AF6" s="14">
        <v>1.2123893805309736</v>
      </c>
      <c r="AG6" s="2">
        <v>37.57</v>
      </c>
      <c r="AH6" s="2">
        <v>0.27</v>
      </c>
      <c r="AI6" s="14">
        <v>0.23893805309734517</v>
      </c>
      <c r="AJ6" s="21">
        <v>7.38</v>
      </c>
      <c r="AK6" s="2">
        <v>56.4</v>
      </c>
      <c r="AL6" s="2">
        <v>16</v>
      </c>
      <c r="AM6" s="2">
        <v>7.4</v>
      </c>
      <c r="AN6" s="2">
        <v>22.1</v>
      </c>
      <c r="AO6" s="2">
        <v>23.1</v>
      </c>
      <c r="AP6" s="22">
        <v>6.9</v>
      </c>
      <c r="AQ6" s="55">
        <v>23.840298039215696</v>
      </c>
      <c r="AR6" s="48">
        <v>151.66371764705886</v>
      </c>
      <c r="AS6" s="52">
        <v>5312.7526453137434</v>
      </c>
      <c r="AT6" s="47">
        <v>21.024380769230763</v>
      </c>
      <c r="AU6" s="48">
        <v>186.21074102564108</v>
      </c>
      <c r="AV6" s="52">
        <v>5940.3393789384263</v>
      </c>
    </row>
    <row r="7" spans="1:48" x14ac:dyDescent="0.2">
      <c r="A7" s="40">
        <v>5</v>
      </c>
      <c r="B7" s="40" t="s">
        <v>23</v>
      </c>
      <c r="C7" s="40">
        <v>1.425</v>
      </c>
      <c r="D7" s="1">
        <v>13.53</v>
      </c>
      <c r="E7" s="76">
        <v>1.26</v>
      </c>
      <c r="F7" s="78">
        <v>1.2468981029400001</v>
      </c>
      <c r="G7" s="21" t="s">
        <v>7</v>
      </c>
      <c r="H7" s="2" t="s">
        <v>6</v>
      </c>
      <c r="I7" s="2" t="s">
        <v>21</v>
      </c>
      <c r="J7" s="2" t="s">
        <v>8</v>
      </c>
      <c r="K7" s="2" t="s">
        <v>20</v>
      </c>
      <c r="L7" s="22" t="s">
        <v>6</v>
      </c>
      <c r="M7" s="21">
        <v>1325</v>
      </c>
      <c r="N7" s="22">
        <v>23.27</v>
      </c>
      <c r="O7" s="21">
        <v>1</v>
      </c>
      <c r="P7" s="2">
        <v>3.47</v>
      </c>
      <c r="Q7" s="14">
        <v>2.4350877192982456</v>
      </c>
      <c r="R7" s="2">
        <v>4.5999999999999996</v>
      </c>
      <c r="S7" s="14">
        <v>3.2280701754385963</v>
      </c>
      <c r="T7" s="2">
        <v>2.46</v>
      </c>
      <c r="U7" s="14">
        <v>1.726315789473684</v>
      </c>
      <c r="V7" s="2">
        <v>2.13</v>
      </c>
      <c r="W7" s="14">
        <v>1.4947368421052631</v>
      </c>
      <c r="X7" s="2">
        <v>46.43</v>
      </c>
      <c r="Y7" s="2">
        <v>0.26</v>
      </c>
      <c r="Z7" s="14">
        <v>0.18245614035087721</v>
      </c>
      <c r="AA7" s="2">
        <v>3.99</v>
      </c>
      <c r="AB7" s="14">
        <v>2.8000000000000003</v>
      </c>
      <c r="AC7" s="2">
        <v>1.56</v>
      </c>
      <c r="AD7" s="14">
        <v>1.0947368421052632</v>
      </c>
      <c r="AE7" s="2">
        <v>2.4300000000000002</v>
      </c>
      <c r="AF7" s="14">
        <v>1.7052631578947368</v>
      </c>
      <c r="AG7" s="2">
        <v>60.94</v>
      </c>
      <c r="AH7" s="2">
        <v>0.28999999999999998</v>
      </c>
      <c r="AI7" s="14">
        <v>0.20350877192982453</v>
      </c>
      <c r="AJ7" s="21">
        <v>7.23</v>
      </c>
      <c r="AK7" s="2">
        <v>77</v>
      </c>
      <c r="AL7" s="2">
        <v>15</v>
      </c>
      <c r="AM7" s="2">
        <v>9.1</v>
      </c>
      <c r="AN7" s="2">
        <v>23.2</v>
      </c>
      <c r="AO7" s="2">
        <v>28.1</v>
      </c>
      <c r="AP7" s="22">
        <v>2.7</v>
      </c>
      <c r="AQ7" s="55">
        <v>25.537714112424243</v>
      </c>
      <c r="AR7" s="48">
        <v>133.38563105924243</v>
      </c>
      <c r="AS7" s="52">
        <v>5512.6790288957754</v>
      </c>
      <c r="AT7" s="47">
        <v>27.548893209390243</v>
      </c>
      <c r="AU7" s="48">
        <v>135.34304843963415</v>
      </c>
      <c r="AV7" s="52">
        <v>5810.1732126925754</v>
      </c>
    </row>
    <row r="8" spans="1:48" x14ac:dyDescent="0.2">
      <c r="A8" s="40">
        <v>6</v>
      </c>
      <c r="B8" s="40" t="s">
        <v>24</v>
      </c>
      <c r="C8" s="40">
        <v>1.5449999999999999</v>
      </c>
      <c r="D8" s="1">
        <v>10.68</v>
      </c>
      <c r="E8" s="40" t="s">
        <v>21</v>
      </c>
      <c r="F8" s="76" t="s">
        <v>21</v>
      </c>
      <c r="G8" s="21" t="s">
        <v>9</v>
      </c>
      <c r="H8" s="2" t="s">
        <v>21</v>
      </c>
      <c r="I8" s="2" t="s">
        <v>21</v>
      </c>
      <c r="J8" s="2" t="s">
        <v>10</v>
      </c>
      <c r="K8" s="2" t="s">
        <v>4</v>
      </c>
      <c r="L8" s="22" t="s">
        <v>4</v>
      </c>
      <c r="M8" s="21" t="s">
        <v>21</v>
      </c>
      <c r="N8" s="22" t="s">
        <v>21</v>
      </c>
      <c r="O8" s="21">
        <v>0</v>
      </c>
      <c r="P8" s="2">
        <v>3.19</v>
      </c>
      <c r="Q8" s="14">
        <v>2.0647249190938513</v>
      </c>
      <c r="R8" s="2">
        <v>3.79</v>
      </c>
      <c r="S8" s="14">
        <v>2.4530744336569579</v>
      </c>
      <c r="T8" s="2">
        <v>1.6</v>
      </c>
      <c r="U8" s="14">
        <v>1.0355987055016183</v>
      </c>
      <c r="V8" s="2">
        <v>2.19</v>
      </c>
      <c r="W8" s="14">
        <v>1.4174757281553398</v>
      </c>
      <c r="X8" s="2">
        <v>57.75</v>
      </c>
      <c r="Y8" s="2">
        <v>0.36</v>
      </c>
      <c r="Z8" s="14">
        <v>0.23300970873786409</v>
      </c>
      <c r="AA8" s="2">
        <v>3.7</v>
      </c>
      <c r="AB8" s="14">
        <v>2.3948220064724923</v>
      </c>
      <c r="AC8" s="2">
        <v>1.74</v>
      </c>
      <c r="AD8" s="14">
        <v>1.1262135922330097</v>
      </c>
      <c r="AE8" s="2">
        <v>1.96</v>
      </c>
      <c r="AF8" s="14">
        <v>1.2686084142394822</v>
      </c>
      <c r="AG8" s="2">
        <v>53.02</v>
      </c>
      <c r="AH8" s="2">
        <v>0.32</v>
      </c>
      <c r="AI8" s="14">
        <v>0.20711974110032363</v>
      </c>
      <c r="AJ8" s="23">
        <v>7.41</v>
      </c>
      <c r="AK8" s="2">
        <v>50</v>
      </c>
      <c r="AL8" s="2">
        <v>23</v>
      </c>
      <c r="AM8" s="2">
        <v>9.3000000000000007</v>
      </c>
      <c r="AN8" s="2">
        <v>52.8</v>
      </c>
      <c r="AO8" s="2">
        <v>28.8</v>
      </c>
      <c r="AP8" s="22">
        <v>5.7</v>
      </c>
      <c r="AQ8" s="55">
        <v>25.092084556899994</v>
      </c>
      <c r="AR8" s="48">
        <v>163.43424498300007</v>
      </c>
      <c r="AS8" s="52">
        <v>6473.330552176536</v>
      </c>
      <c r="AT8" s="47">
        <v>22.756694871794878</v>
      </c>
      <c r="AU8" s="48">
        <v>165.72757500000009</v>
      </c>
      <c r="AV8" s="52">
        <v>2464.4734998597924</v>
      </c>
    </row>
    <row r="9" spans="1:48" x14ac:dyDescent="0.2">
      <c r="A9" s="40">
        <v>7</v>
      </c>
      <c r="B9" s="40" t="s">
        <v>24</v>
      </c>
      <c r="C9" s="40">
        <v>1.595</v>
      </c>
      <c r="D9" s="1">
        <v>12.87</v>
      </c>
      <c r="E9" s="40" t="s">
        <v>21</v>
      </c>
      <c r="F9" s="76" t="s">
        <v>21</v>
      </c>
      <c r="G9" s="21" t="s">
        <v>7</v>
      </c>
      <c r="H9" s="2" t="s">
        <v>20</v>
      </c>
      <c r="I9" s="2" t="s">
        <v>21</v>
      </c>
      <c r="J9" s="2" t="s">
        <v>8</v>
      </c>
      <c r="K9" s="2" t="s">
        <v>21</v>
      </c>
      <c r="L9" s="22" t="s">
        <v>21</v>
      </c>
      <c r="M9" s="21">
        <v>1460</v>
      </c>
      <c r="N9" s="22">
        <v>24.51</v>
      </c>
      <c r="O9" s="21">
        <v>0</v>
      </c>
      <c r="P9" s="2">
        <v>4.63</v>
      </c>
      <c r="Q9" s="14">
        <v>2.9028213166144199</v>
      </c>
      <c r="R9" s="2">
        <v>5.78</v>
      </c>
      <c r="S9" s="14">
        <v>3.6238244514106586</v>
      </c>
      <c r="T9" s="2">
        <v>2.39</v>
      </c>
      <c r="U9" s="14">
        <v>1.4984326018808778</v>
      </c>
      <c r="V9" s="2">
        <v>3.39</v>
      </c>
      <c r="W9" s="14">
        <v>2.1253918495297808</v>
      </c>
      <c r="X9" s="2">
        <v>58.65</v>
      </c>
      <c r="Y9" s="2">
        <v>0.38</v>
      </c>
      <c r="Z9" s="14">
        <v>0.23824451410658307</v>
      </c>
      <c r="AA9" s="2">
        <v>4.3600000000000003</v>
      </c>
      <c r="AB9" s="14">
        <v>2.7335423197492164</v>
      </c>
      <c r="AC9" s="2">
        <v>1.75</v>
      </c>
      <c r="AD9" s="14">
        <v>1.0971786833855799</v>
      </c>
      <c r="AE9" s="2">
        <v>2.61</v>
      </c>
      <c r="AF9" s="14">
        <v>1.6363636363636362</v>
      </c>
      <c r="AG9" s="2">
        <v>59.89</v>
      </c>
      <c r="AH9" s="2">
        <v>0.3</v>
      </c>
      <c r="AI9" s="14">
        <v>0.18808777429467086</v>
      </c>
      <c r="AJ9" s="21">
        <v>7.33</v>
      </c>
      <c r="AK9" s="2">
        <v>70.2</v>
      </c>
      <c r="AL9" s="2">
        <v>22</v>
      </c>
      <c r="AM9" s="2">
        <v>8.9</v>
      </c>
      <c r="AN9" s="2">
        <v>39</v>
      </c>
      <c r="AO9" s="2">
        <v>27.5</v>
      </c>
      <c r="AP9" s="22">
        <v>8.3000000000000007</v>
      </c>
      <c r="AQ9" s="55">
        <v>28.385752151153852</v>
      </c>
      <c r="AR9" s="48">
        <v>136.34235574423076</v>
      </c>
      <c r="AS9" s="52">
        <v>5630.5397942583477</v>
      </c>
      <c r="AT9" s="47">
        <v>29.916672042716051</v>
      </c>
      <c r="AU9" s="48">
        <v>145.77648326913572</v>
      </c>
      <c r="AV9" s="52">
        <v>6695.5430836007645</v>
      </c>
    </row>
    <row r="10" spans="1:48" ht="17" thickBot="1" x14ac:dyDescent="0.25">
      <c r="A10" s="41">
        <v>8</v>
      </c>
      <c r="B10" s="41" t="s">
        <v>23</v>
      </c>
      <c r="C10" s="41">
        <v>1.0649999999999999</v>
      </c>
      <c r="D10" s="33" t="s">
        <v>21</v>
      </c>
      <c r="E10" s="41" t="s">
        <v>21</v>
      </c>
      <c r="F10" s="77" t="s">
        <v>21</v>
      </c>
      <c r="G10" s="67" t="s">
        <v>75</v>
      </c>
      <c r="H10" s="68"/>
      <c r="I10" s="68"/>
      <c r="J10" s="68"/>
      <c r="K10" s="68"/>
      <c r="L10" s="69"/>
      <c r="M10" s="35">
        <v>906</v>
      </c>
      <c r="N10" s="36">
        <v>19.8</v>
      </c>
      <c r="O10" s="67" t="s">
        <v>75</v>
      </c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9"/>
      <c r="AQ10" s="67" t="s">
        <v>75</v>
      </c>
      <c r="AR10" s="68"/>
      <c r="AS10" s="68"/>
      <c r="AT10" s="68"/>
      <c r="AU10" s="68"/>
      <c r="AV10" s="69"/>
    </row>
    <row r="11" spans="1:48" ht="17" thickTop="1" x14ac:dyDescent="0.2">
      <c r="A11" s="21" t="s">
        <v>70</v>
      </c>
      <c r="B11" s="40"/>
      <c r="C11" s="44">
        <f>AVERAGE(C3:C9)</f>
        <v>1.4242857142857144</v>
      </c>
      <c r="D11" s="13">
        <f>AVERAGE(D3:D9)</f>
        <v>11.293142857142858</v>
      </c>
      <c r="E11" s="34"/>
      <c r="F11" s="44"/>
      <c r="G11" s="21"/>
      <c r="H11" s="2"/>
      <c r="I11" s="2"/>
      <c r="J11" s="2"/>
      <c r="K11" s="2"/>
      <c r="L11" s="2"/>
      <c r="M11" s="21"/>
      <c r="N11" s="22"/>
      <c r="O11" s="34"/>
      <c r="P11" s="14">
        <f t="shared" ref="P11:AH11" si="0">AVERAGE(P3:P9)</f>
        <v>3.8771428571428572</v>
      </c>
      <c r="Q11" s="14">
        <f t="shared" si="0"/>
        <v>2.7447986874586223</v>
      </c>
      <c r="R11" s="14">
        <f t="shared" si="0"/>
        <v>4.4085714285714284</v>
      </c>
      <c r="S11" s="14">
        <f t="shared" si="0"/>
        <v>3.1086467305055061</v>
      </c>
      <c r="T11" s="14">
        <f t="shared" si="0"/>
        <v>1.9342857142857144</v>
      </c>
      <c r="U11" s="14">
        <f t="shared" si="0"/>
        <v>1.3827273829294324</v>
      </c>
      <c r="V11" s="14">
        <f t="shared" si="0"/>
        <v>2.4742857142857138</v>
      </c>
      <c r="W11" s="14">
        <f t="shared" si="0"/>
        <v>1.7261810638135704</v>
      </c>
      <c r="X11" s="47">
        <f t="shared" si="0"/>
        <v>55.78142857142857</v>
      </c>
      <c r="Y11" s="14">
        <f t="shared" si="0"/>
        <v>0.39428571428571429</v>
      </c>
      <c r="Z11" s="13">
        <f t="shared" si="0"/>
        <v>0.27768349428369238</v>
      </c>
      <c r="AA11" s="14">
        <f t="shared" si="0"/>
        <v>4.2985714285714289</v>
      </c>
      <c r="AB11" s="14">
        <f t="shared" si="0"/>
        <v>3.038861935832041</v>
      </c>
      <c r="AC11" s="14">
        <f t="shared" si="0"/>
        <v>1.9471428571428573</v>
      </c>
      <c r="AD11" s="14">
        <f t="shared" si="0"/>
        <v>1.3906317189088935</v>
      </c>
      <c r="AE11" s="14">
        <f t="shared" si="0"/>
        <v>2.3514285714285714</v>
      </c>
      <c r="AF11" s="14">
        <f t="shared" si="0"/>
        <v>1.6482302169231478</v>
      </c>
      <c r="AG11" s="14">
        <f t="shared" si="0"/>
        <v>54.419999999999995</v>
      </c>
      <c r="AH11" s="14">
        <f t="shared" si="0"/>
        <v>0.37714285714285711</v>
      </c>
      <c r="AI11" s="13">
        <f>AVERAGE(AI3:AI9)</f>
        <v>0.26620526863248156</v>
      </c>
      <c r="AJ11" s="30">
        <f t="shared" ref="AJ11:AP11" si="1">AVERAGE(AJ3:AJ9)</f>
        <v>7.3685714285714283</v>
      </c>
      <c r="AK11" s="47">
        <f t="shared" si="1"/>
        <v>57.214285714285715</v>
      </c>
      <c r="AL11" s="47">
        <f t="shared" si="1"/>
        <v>19.714285714285715</v>
      </c>
      <c r="AM11" s="47">
        <f t="shared" si="1"/>
        <v>8.1714285714285708</v>
      </c>
      <c r="AN11" s="47">
        <f t="shared" si="1"/>
        <v>47.528571428571425</v>
      </c>
      <c r="AO11" s="59">
        <f t="shared" si="1"/>
        <v>25.385714285714283</v>
      </c>
      <c r="AP11" s="56">
        <f t="shared" si="1"/>
        <v>5.5857142857142845</v>
      </c>
      <c r="AQ11" s="64">
        <f t="shared" ref="AQ11:AV11" si="2">AVERAGE(AQ3:AQ9)</f>
        <v>26.527157156323103</v>
      </c>
      <c r="AR11" s="63">
        <f t="shared" si="2"/>
        <v>140.00516905023727</v>
      </c>
      <c r="AS11" s="52">
        <f t="shared" si="2"/>
        <v>5486.9740791710938</v>
      </c>
      <c r="AT11" s="64">
        <f t="shared" si="2"/>
        <v>27.121857951721289</v>
      </c>
      <c r="AU11" s="63">
        <f t="shared" si="2"/>
        <v>165.81685432766477</v>
      </c>
      <c r="AV11" s="52">
        <f t="shared" si="2"/>
        <v>6219.9474549517536</v>
      </c>
    </row>
    <row r="12" spans="1:48" x14ac:dyDescent="0.2">
      <c r="A12" s="16" t="s">
        <v>78</v>
      </c>
      <c r="B12" s="42"/>
      <c r="C12" s="45">
        <f>STDEV(C3:C9)</f>
        <v>0.20525245778935527</v>
      </c>
      <c r="D12" s="18">
        <f>STDEV(D3:D9)</f>
        <v>1.8642748749912876</v>
      </c>
      <c r="E12" s="27"/>
      <c r="F12" s="45"/>
      <c r="G12" s="16"/>
      <c r="H12" s="17"/>
      <c r="I12" s="17"/>
      <c r="J12" s="17"/>
      <c r="K12" s="17"/>
      <c r="L12" s="17"/>
      <c r="M12" s="16"/>
      <c r="N12" s="32"/>
      <c r="O12" s="27"/>
      <c r="P12" s="19">
        <f t="shared" ref="P12:AH12" si="3">STDEV(P3:P9)</f>
        <v>0.66537493905602574</v>
      </c>
      <c r="Q12" s="19">
        <f t="shared" si="3"/>
        <v>0.43597591658360629</v>
      </c>
      <c r="R12" s="19">
        <f t="shared" si="3"/>
        <v>0.80289950744013883</v>
      </c>
      <c r="S12" s="19">
        <f t="shared" si="3"/>
        <v>0.43516565653770678</v>
      </c>
      <c r="T12" s="19">
        <f t="shared" si="3"/>
        <v>0.49111631829459418</v>
      </c>
      <c r="U12" s="19">
        <f t="shared" si="3"/>
        <v>0.40743611448454359</v>
      </c>
      <c r="V12" s="19">
        <f t="shared" si="3"/>
        <v>0.72302275535553318</v>
      </c>
      <c r="W12" s="19">
        <f t="shared" si="3"/>
        <v>0.34463024573718248</v>
      </c>
      <c r="X12" s="53">
        <f t="shared" si="3"/>
        <v>9.8592163795632324</v>
      </c>
      <c r="Y12" s="19">
        <f t="shared" si="3"/>
        <v>0.11716898663286042</v>
      </c>
      <c r="Z12" s="18">
        <f t="shared" si="3"/>
        <v>6.8113930525625449E-2</v>
      </c>
      <c r="AA12" s="19">
        <f t="shared" si="3"/>
        <v>0.68467580093132652</v>
      </c>
      <c r="AB12" s="19">
        <f t="shared" si="3"/>
        <v>0.39555137265278373</v>
      </c>
      <c r="AC12" s="19">
        <f t="shared" si="3"/>
        <v>0.44417392560851221</v>
      </c>
      <c r="AD12" s="19">
        <f t="shared" si="3"/>
        <v>0.38027151768455097</v>
      </c>
      <c r="AE12" s="19">
        <f t="shared" si="3"/>
        <v>0.59887195546929617</v>
      </c>
      <c r="AF12" s="19">
        <f t="shared" si="3"/>
        <v>0.34800696663458014</v>
      </c>
      <c r="AG12" s="19">
        <f t="shared" si="3"/>
        <v>9.5412752467023232</v>
      </c>
      <c r="AH12" s="19">
        <f t="shared" si="3"/>
        <v>0.11484979839109964</v>
      </c>
      <c r="AI12" s="18">
        <f>STDEV(AI3:AI9)</f>
        <v>7.318877943496431E-2</v>
      </c>
      <c r="AJ12" s="30">
        <f t="shared" ref="AJ12:AP12" si="4">STDEV(AJ3:AJ9)</f>
        <v>6.9624845045565736E-2</v>
      </c>
      <c r="AK12" s="53">
        <f t="shared" si="4"/>
        <v>12.320907511411743</v>
      </c>
      <c r="AL12" s="53">
        <f t="shared" si="4"/>
        <v>3.3022358947782524</v>
      </c>
      <c r="AM12" s="53">
        <f t="shared" si="4"/>
        <v>1.1629191512658821</v>
      </c>
      <c r="AN12" s="53">
        <f t="shared" si="4"/>
        <v>19.807886837125785</v>
      </c>
      <c r="AO12" s="53">
        <f t="shared" si="4"/>
        <v>3.5016322724450664</v>
      </c>
      <c r="AP12" s="56">
        <f t="shared" si="4"/>
        <v>2.1043039794894778</v>
      </c>
      <c r="AQ12" s="62">
        <f t="shared" ref="AQ12:AV12" si="5">STDEV(AQ3:AQ9)</f>
        <v>1.8977101309969486</v>
      </c>
      <c r="AR12" s="61">
        <f t="shared" si="5"/>
        <v>12.751116996120199</v>
      </c>
      <c r="AS12" s="52">
        <f t="shared" si="5"/>
        <v>562.30979301332422</v>
      </c>
      <c r="AT12" s="62">
        <f t="shared" si="5"/>
        <v>3.9574950162725662</v>
      </c>
      <c r="AU12" s="61">
        <f t="shared" si="5"/>
        <v>22.289472590530789</v>
      </c>
      <c r="AV12" s="52">
        <f t="shared" si="5"/>
        <v>1878.2895761790107</v>
      </c>
    </row>
    <row r="13" spans="1:48" x14ac:dyDescent="0.2">
      <c r="A13" s="15" t="s">
        <v>76</v>
      </c>
      <c r="B13" s="43" t="s">
        <v>23</v>
      </c>
      <c r="C13" s="46">
        <f>AVERAGE(C3:C7)</f>
        <v>1.3660000000000001</v>
      </c>
      <c r="D13" s="11">
        <f>AVERAGE(D3:D7)</f>
        <v>11.1004</v>
      </c>
      <c r="E13" s="79">
        <f>AVERAGE(E3:E7)</f>
        <v>1.236</v>
      </c>
      <c r="F13" s="79">
        <f t="shared" ref="F13" si="6">AVERAGE(F3:F7)</f>
        <v>1.2062144787700002</v>
      </c>
      <c r="G13" s="15"/>
      <c r="H13" s="10"/>
      <c r="I13" s="10"/>
      <c r="J13" s="10"/>
      <c r="K13" s="10"/>
      <c r="L13" s="10"/>
      <c r="M13" s="15"/>
      <c r="N13" s="31"/>
      <c r="O13" s="26"/>
      <c r="P13" s="12">
        <f t="shared" ref="P13:AP13" si="7">AVERAGE(P3:P7)</f>
        <v>3.8639999999999999</v>
      </c>
      <c r="Q13" s="12">
        <f t="shared" si="7"/>
        <v>2.8492089153004168</v>
      </c>
      <c r="R13" s="12">
        <f t="shared" si="7"/>
        <v>4.258</v>
      </c>
      <c r="S13" s="12">
        <f t="shared" si="7"/>
        <v>3.1367256456941854</v>
      </c>
      <c r="T13" s="12">
        <f t="shared" si="7"/>
        <v>1.9100000000000001</v>
      </c>
      <c r="U13" s="12">
        <f t="shared" si="7"/>
        <v>1.4290120746247057</v>
      </c>
      <c r="V13" s="12">
        <f t="shared" si="7"/>
        <v>2.3479999999999999</v>
      </c>
      <c r="W13" s="12">
        <f t="shared" si="7"/>
        <v>1.7080799738019745</v>
      </c>
      <c r="X13" s="50">
        <f t="shared" si="7"/>
        <v>54.814</v>
      </c>
      <c r="Y13" s="12">
        <f t="shared" si="7"/>
        <v>0.40400000000000008</v>
      </c>
      <c r="Z13" s="11">
        <f t="shared" si="7"/>
        <v>0.29450604742827996</v>
      </c>
      <c r="AA13" s="12">
        <f t="shared" si="7"/>
        <v>4.4060000000000006</v>
      </c>
      <c r="AB13" s="12">
        <f t="shared" si="7"/>
        <v>3.2287338449205158</v>
      </c>
      <c r="AC13" s="12">
        <f t="shared" si="7"/>
        <v>2.028</v>
      </c>
      <c r="AD13" s="12">
        <f t="shared" si="7"/>
        <v>1.5022059513487327</v>
      </c>
      <c r="AE13" s="12">
        <f t="shared" si="7"/>
        <v>2.3780000000000001</v>
      </c>
      <c r="AF13" s="12">
        <f t="shared" si="7"/>
        <v>1.7265278935717832</v>
      </c>
      <c r="AG13" s="12">
        <f t="shared" si="7"/>
        <v>53.605999999999995</v>
      </c>
      <c r="AH13" s="12">
        <f t="shared" si="7"/>
        <v>0.40400000000000003</v>
      </c>
      <c r="AI13" s="11">
        <f t="shared" si="7"/>
        <v>0.29364587300647532</v>
      </c>
      <c r="AJ13" s="24">
        <f t="shared" si="7"/>
        <v>7.3680000000000003</v>
      </c>
      <c r="AK13" s="50">
        <f t="shared" si="7"/>
        <v>56.06</v>
      </c>
      <c r="AL13" s="50">
        <f t="shared" si="7"/>
        <v>18.600000000000001</v>
      </c>
      <c r="AM13" s="50">
        <f t="shared" si="7"/>
        <v>7.8</v>
      </c>
      <c r="AN13" s="50">
        <f t="shared" si="7"/>
        <v>48.179999999999993</v>
      </c>
      <c r="AO13" s="50">
        <f t="shared" si="7"/>
        <v>24.279999999999994</v>
      </c>
      <c r="AP13" s="57">
        <f t="shared" si="7"/>
        <v>5.0199999999999996</v>
      </c>
      <c r="AQ13" s="54">
        <f t="shared" ref="AQ13:AV13" si="8">AVERAGE(AQ3:AQ7)</f>
        <v>26.442452677241572</v>
      </c>
      <c r="AR13" s="49">
        <f t="shared" si="8"/>
        <v>136.051916524886</v>
      </c>
      <c r="AS13" s="51">
        <f t="shared" si="8"/>
        <v>5260.9896415525536</v>
      </c>
      <c r="AT13" s="54">
        <f t="shared" si="8"/>
        <v>27.43592774950762</v>
      </c>
      <c r="AU13" s="49">
        <f t="shared" si="8"/>
        <v>169.84278440490351</v>
      </c>
      <c r="AV13" s="51">
        <f t="shared" si="8"/>
        <v>6875.9231202403435</v>
      </c>
    </row>
    <row r="14" spans="1:48" x14ac:dyDescent="0.2">
      <c r="A14" s="16" t="s">
        <v>79</v>
      </c>
      <c r="B14" s="42" t="s">
        <v>23</v>
      </c>
      <c r="C14" s="45">
        <f>STDEV(C3:C7)</f>
        <v>0.21912895746569022</v>
      </c>
      <c r="D14" s="18">
        <f>STDEV(D3:D7)</f>
        <v>2.1097957958058338</v>
      </c>
      <c r="E14" s="30">
        <f>STDEV(E3:E7)</f>
        <v>0.10064790112068905</v>
      </c>
      <c r="F14" s="30">
        <f t="shared" ref="F14" si="9">STDEV(F3:F7)</f>
        <v>0.19191993275310004</v>
      </c>
      <c r="G14" s="16"/>
      <c r="H14" s="17"/>
      <c r="I14" s="17"/>
      <c r="J14" s="17"/>
      <c r="K14" s="17"/>
      <c r="L14" s="17"/>
      <c r="M14" s="16"/>
      <c r="N14" s="32"/>
      <c r="O14" s="27"/>
      <c r="P14" s="19">
        <f t="shared" ref="P14:AP14" si="10">STDEV(P3:P7)</f>
        <v>0.63571219903349507</v>
      </c>
      <c r="Q14" s="19">
        <f t="shared" si="10"/>
        <v>0.3868045497769006</v>
      </c>
      <c r="R14" s="19">
        <f t="shared" si="10"/>
        <v>0.61054893333786042</v>
      </c>
      <c r="S14" s="19">
        <f t="shared" si="10"/>
        <v>0.33056377746064203</v>
      </c>
      <c r="T14" s="19">
        <f t="shared" si="10"/>
        <v>0.53028294334251247</v>
      </c>
      <c r="U14" s="19">
        <f t="shared" si="10"/>
        <v>0.46136421201301436</v>
      </c>
      <c r="V14" s="19">
        <f t="shared" si="10"/>
        <v>0.73100615592483331</v>
      </c>
      <c r="W14" s="19">
        <f t="shared" si="10"/>
        <v>0.33775492397120033</v>
      </c>
      <c r="X14" s="53">
        <f t="shared" si="10"/>
        <v>11.900013865538121</v>
      </c>
      <c r="Y14" s="19">
        <f t="shared" si="10"/>
        <v>0.14188023118109136</v>
      </c>
      <c r="Z14" s="18">
        <f t="shared" si="10"/>
        <v>7.561559602023385E-2</v>
      </c>
      <c r="AA14" s="19">
        <f t="shared" si="10"/>
        <v>0.77345329529325879</v>
      </c>
      <c r="AB14" s="19">
        <f t="shared" si="10"/>
        <v>0.25025043584681289</v>
      </c>
      <c r="AC14" s="19">
        <f t="shared" si="10"/>
        <v>0.51702997978840626</v>
      </c>
      <c r="AD14" s="19">
        <f t="shared" si="10"/>
        <v>0.40291527846352043</v>
      </c>
      <c r="AE14" s="19">
        <f t="shared" si="10"/>
        <v>0.69431260970833542</v>
      </c>
      <c r="AF14" s="19">
        <f t="shared" si="10"/>
        <v>0.37139834857850762</v>
      </c>
      <c r="AG14" s="19">
        <f t="shared" si="10"/>
        <v>11.302894761962577</v>
      </c>
      <c r="AH14" s="19">
        <f t="shared" si="10"/>
        <v>0.1287633488225588</v>
      </c>
      <c r="AI14" s="18">
        <f t="shared" si="10"/>
        <v>6.8522274268404224E-2</v>
      </c>
      <c r="AJ14" s="25">
        <f t="shared" si="10"/>
        <v>8.0436310208760728E-2</v>
      </c>
      <c r="AK14" s="53">
        <f t="shared" si="10"/>
        <v>13.071839962300624</v>
      </c>
      <c r="AL14" s="53">
        <f t="shared" si="10"/>
        <v>3.2863353450309982</v>
      </c>
      <c r="AM14" s="53">
        <f t="shared" si="10"/>
        <v>1.1853269591129703</v>
      </c>
      <c r="AN14" s="53">
        <f t="shared" si="10"/>
        <v>23.724818229019167</v>
      </c>
      <c r="AO14" s="53">
        <f t="shared" si="10"/>
        <v>3.5821781083581445</v>
      </c>
      <c r="AP14" s="58">
        <f t="shared" si="10"/>
        <v>2.0969024774652745</v>
      </c>
      <c r="AQ14" s="62">
        <f t="shared" ref="AQ14:AV14" si="11">STDEV(AQ3:AQ7)</f>
        <v>2.003630422721681</v>
      </c>
      <c r="AR14" s="61">
        <f t="shared" si="11"/>
        <v>9.1524188041832399</v>
      </c>
      <c r="AS14" s="60">
        <f t="shared" si="11"/>
        <v>402.58501688930113</v>
      </c>
      <c r="AT14" s="62">
        <f t="shared" si="11"/>
        <v>4.0808016098540607</v>
      </c>
      <c r="AU14" s="61">
        <f t="shared" si="11"/>
        <v>24.991291094540482</v>
      </c>
      <c r="AV14" s="60">
        <f t="shared" si="11"/>
        <v>1082.420227462309</v>
      </c>
    </row>
    <row r="15" spans="1:48" x14ac:dyDescent="0.2">
      <c r="A15" s="15" t="s">
        <v>77</v>
      </c>
      <c r="B15" s="43" t="s">
        <v>24</v>
      </c>
      <c r="C15" s="46">
        <f>AVERAGE(C8:C9)</f>
        <v>1.5699999999999998</v>
      </c>
      <c r="D15" s="11">
        <f>AVERAGE(D8:D9)</f>
        <v>11.774999999999999</v>
      </c>
      <c r="E15" s="46"/>
      <c r="F15" s="46"/>
      <c r="G15" s="15"/>
      <c r="H15" s="10"/>
      <c r="I15" s="10"/>
      <c r="J15" s="10"/>
      <c r="K15" s="10"/>
      <c r="L15" s="10"/>
      <c r="M15" s="15"/>
      <c r="N15" s="31"/>
      <c r="O15" s="26"/>
      <c r="P15" s="12">
        <f t="shared" ref="P15:AP15" si="12">AVERAGE(P8:P9)</f>
        <v>3.91</v>
      </c>
      <c r="Q15" s="12">
        <f t="shared" si="12"/>
        <v>2.4837731178541356</v>
      </c>
      <c r="R15" s="12">
        <f t="shared" si="12"/>
        <v>4.7850000000000001</v>
      </c>
      <c r="S15" s="12">
        <f t="shared" si="12"/>
        <v>3.0384494425338082</v>
      </c>
      <c r="T15" s="12">
        <f t="shared" si="12"/>
        <v>1.9950000000000001</v>
      </c>
      <c r="U15" s="12">
        <f t="shared" si="12"/>
        <v>1.267015653691248</v>
      </c>
      <c r="V15" s="12">
        <f t="shared" si="12"/>
        <v>2.79</v>
      </c>
      <c r="W15" s="12">
        <f t="shared" si="12"/>
        <v>1.7714337888425602</v>
      </c>
      <c r="X15" s="50">
        <f t="shared" si="12"/>
        <v>58.2</v>
      </c>
      <c r="Y15" s="12">
        <f t="shared" si="12"/>
        <v>0.37</v>
      </c>
      <c r="Z15" s="11">
        <f t="shared" si="12"/>
        <v>0.23562711142222359</v>
      </c>
      <c r="AA15" s="12">
        <f t="shared" si="12"/>
        <v>4.03</v>
      </c>
      <c r="AB15" s="12">
        <f t="shared" si="12"/>
        <v>2.5641821631108543</v>
      </c>
      <c r="AC15" s="12">
        <f t="shared" si="12"/>
        <v>1.7450000000000001</v>
      </c>
      <c r="AD15" s="12">
        <f t="shared" si="12"/>
        <v>1.1116961378092949</v>
      </c>
      <c r="AE15" s="12">
        <f t="shared" si="12"/>
        <v>2.2850000000000001</v>
      </c>
      <c r="AF15" s="12">
        <f t="shared" si="12"/>
        <v>1.4524860253015592</v>
      </c>
      <c r="AG15" s="12">
        <f t="shared" si="12"/>
        <v>56.454999999999998</v>
      </c>
      <c r="AH15" s="12">
        <f t="shared" si="12"/>
        <v>0.31</v>
      </c>
      <c r="AI15" s="11">
        <f t="shared" si="12"/>
        <v>0.19760375769749725</v>
      </c>
      <c r="AJ15" s="30">
        <f t="shared" si="12"/>
        <v>7.37</v>
      </c>
      <c r="AK15" s="50">
        <f t="shared" si="12"/>
        <v>60.1</v>
      </c>
      <c r="AL15" s="50">
        <f t="shared" si="12"/>
        <v>22.5</v>
      </c>
      <c r="AM15" s="50">
        <f t="shared" si="12"/>
        <v>9.1000000000000014</v>
      </c>
      <c r="AN15" s="50">
        <f t="shared" si="12"/>
        <v>45.9</v>
      </c>
      <c r="AO15" s="50">
        <f t="shared" si="12"/>
        <v>28.15</v>
      </c>
      <c r="AP15" s="56">
        <f t="shared" si="12"/>
        <v>7</v>
      </c>
      <c r="AQ15" s="54">
        <f t="shared" ref="AQ15:AV15" si="13">AVERAGE(AQ8:AQ9)</f>
        <v>26.738918354026922</v>
      </c>
      <c r="AR15" s="49">
        <f t="shared" si="13"/>
        <v>149.88830036361543</v>
      </c>
      <c r="AS15" s="52">
        <f t="shared" si="13"/>
        <v>6051.9351732174418</v>
      </c>
      <c r="AT15" s="54">
        <f t="shared" si="13"/>
        <v>26.336683457255464</v>
      </c>
      <c r="AU15" s="49">
        <f t="shared" si="13"/>
        <v>155.75202913456792</v>
      </c>
      <c r="AV15" s="52">
        <f t="shared" si="13"/>
        <v>4580.0082917302789</v>
      </c>
    </row>
    <row r="16" spans="1:48" x14ac:dyDescent="0.2">
      <c r="A16" s="16" t="s">
        <v>80</v>
      </c>
      <c r="B16" s="42" t="s">
        <v>24</v>
      </c>
      <c r="C16" s="45">
        <f>STDEV(C8:C9)</f>
        <v>3.5355339059327411E-2</v>
      </c>
      <c r="D16" s="18">
        <f>STDEV(D8:D9)</f>
        <v>1.5485638507985386</v>
      </c>
      <c r="E16" s="34"/>
      <c r="F16" s="45"/>
      <c r="G16" s="16"/>
      <c r="H16" s="17"/>
      <c r="I16" s="17"/>
      <c r="J16" s="17"/>
      <c r="K16" s="17"/>
      <c r="L16" s="17"/>
      <c r="M16" s="16"/>
      <c r="N16" s="32"/>
      <c r="O16" s="27"/>
      <c r="P16" s="19">
        <f t="shared" ref="P16:AP16" si="14">STDEV(P8:P9)</f>
        <v>1.0182337649086264</v>
      </c>
      <c r="Q16" s="19">
        <f t="shared" si="14"/>
        <v>0.59262364597481132</v>
      </c>
      <c r="R16" s="19">
        <f t="shared" si="14"/>
        <v>1.407142494561229</v>
      </c>
      <c r="S16" s="19">
        <f t="shared" si="14"/>
        <v>0.82784527662791363</v>
      </c>
      <c r="T16" s="19">
        <f t="shared" si="14"/>
        <v>0.55861435713737351</v>
      </c>
      <c r="U16" s="19">
        <f t="shared" si="14"/>
        <v>0.32727298669276594</v>
      </c>
      <c r="V16" s="19">
        <f t="shared" si="14"/>
        <v>0.84852813742385635</v>
      </c>
      <c r="W16" s="19">
        <f t="shared" si="14"/>
        <v>0.50057228993514724</v>
      </c>
      <c r="X16" s="53">
        <f t="shared" si="14"/>
        <v>0.63639610306789174</v>
      </c>
      <c r="Y16" s="19">
        <f t="shared" si="14"/>
        <v>1.4142135623730963E-2</v>
      </c>
      <c r="Z16" s="18">
        <f t="shared" si="14"/>
        <v>3.7015663744129367E-3</v>
      </c>
      <c r="AA16" s="19">
        <f t="shared" si="14"/>
        <v>0.46669047558312149</v>
      </c>
      <c r="AB16" s="19">
        <f t="shared" si="14"/>
        <v>0.23951143044360332</v>
      </c>
      <c r="AC16" s="19">
        <f t="shared" si="14"/>
        <v>7.0710678118654814E-3</v>
      </c>
      <c r="AD16" s="19">
        <f t="shared" si="14"/>
        <v>2.0530780937150873E-2</v>
      </c>
      <c r="AE16" s="19">
        <f t="shared" si="14"/>
        <v>0.45961940777125365</v>
      </c>
      <c r="AF16" s="19">
        <f t="shared" si="14"/>
        <v>0.2600422113807539</v>
      </c>
      <c r="AG16" s="19">
        <f t="shared" si="14"/>
        <v>4.8578235867515795</v>
      </c>
      <c r="AH16" s="19">
        <f t="shared" si="14"/>
        <v>1.4142135623730963E-2</v>
      </c>
      <c r="AI16" s="18">
        <f t="shared" si="14"/>
        <v>1.3457632787594355E-2</v>
      </c>
      <c r="AJ16" s="25">
        <f t="shared" si="14"/>
        <v>5.6568542494923851E-2</v>
      </c>
      <c r="AK16" s="53">
        <f t="shared" si="14"/>
        <v>14.283556979968244</v>
      </c>
      <c r="AL16" s="53">
        <f t="shared" si="14"/>
        <v>0.70710678118654757</v>
      </c>
      <c r="AM16" s="53">
        <f t="shared" si="14"/>
        <v>0.28284271247461928</v>
      </c>
      <c r="AN16" s="53">
        <f t="shared" si="14"/>
        <v>9.7580735803743686</v>
      </c>
      <c r="AO16" s="53">
        <f t="shared" si="14"/>
        <v>0.9192388155425123</v>
      </c>
      <c r="AP16" s="58">
        <f t="shared" si="14"/>
        <v>1.8384776310850302</v>
      </c>
      <c r="AQ16" s="62">
        <f t="shared" ref="AQ16:AV16" si="15">STDEV(AQ8:AQ9)</f>
        <v>2.3289746908712852</v>
      </c>
      <c r="AR16" s="61">
        <f t="shared" si="15"/>
        <v>19.156858595888636</v>
      </c>
      <c r="AS16" s="52">
        <f t="shared" si="15"/>
        <v>595.94306004530097</v>
      </c>
      <c r="AT16" s="62">
        <f t="shared" si="15"/>
        <v>5.0628684106992514</v>
      </c>
      <c r="AU16" s="61">
        <f t="shared" si="15"/>
        <v>14.107552254969045</v>
      </c>
      <c r="AV16" s="52">
        <f t="shared" si="15"/>
        <v>2991.8179943353839</v>
      </c>
    </row>
    <row r="17" spans="1:48" ht="17" thickBot="1" x14ac:dyDescent="0.25">
      <c r="E17" s="10"/>
      <c r="AL17" s="47"/>
      <c r="AM17" s="47"/>
      <c r="AN17" s="47"/>
      <c r="AO17" s="47"/>
      <c r="AP17" s="50"/>
      <c r="AQ17" s="12"/>
      <c r="AR17" s="12"/>
      <c r="AS17" s="49"/>
      <c r="AT17" s="50"/>
      <c r="AU17" s="49"/>
      <c r="AV17" s="49"/>
    </row>
    <row r="18" spans="1:48" ht="17" thickBot="1" x14ac:dyDescent="0.25">
      <c r="A18" s="65" t="s">
        <v>29</v>
      </c>
      <c r="B18" s="66"/>
      <c r="AQ18" s="2"/>
      <c r="AR18" s="2"/>
      <c r="AS18" s="2"/>
      <c r="AT18" s="47"/>
      <c r="AU18" s="2"/>
      <c r="AV18" s="2"/>
    </row>
    <row r="19" spans="1:48" x14ac:dyDescent="0.2">
      <c r="A19" s="37" t="s">
        <v>21</v>
      </c>
      <c r="B19" s="4" t="s">
        <v>74</v>
      </c>
    </row>
    <row r="20" spans="1:48" x14ac:dyDescent="0.2">
      <c r="A20" s="38" t="s">
        <v>20</v>
      </c>
      <c r="B20" s="4" t="s">
        <v>30</v>
      </c>
    </row>
    <row r="21" spans="1:48" x14ac:dyDescent="0.2">
      <c r="A21" s="38" t="s">
        <v>31</v>
      </c>
      <c r="B21" s="4" t="s">
        <v>32</v>
      </c>
    </row>
    <row r="22" spans="1:48" x14ac:dyDescent="0.2">
      <c r="A22" s="38" t="s">
        <v>33</v>
      </c>
      <c r="B22" s="4" t="s">
        <v>34</v>
      </c>
    </row>
    <row r="23" spans="1:48" x14ac:dyDescent="0.2">
      <c r="A23" s="38" t="s">
        <v>2</v>
      </c>
      <c r="B23" s="4" t="s">
        <v>28</v>
      </c>
    </row>
    <row r="24" spans="1:48" x14ac:dyDescent="0.2">
      <c r="A24" s="38" t="s">
        <v>36</v>
      </c>
      <c r="B24" s="4" t="s">
        <v>37</v>
      </c>
    </row>
    <row r="25" spans="1:48" x14ac:dyDescent="0.2">
      <c r="A25" s="38" t="s">
        <v>38</v>
      </c>
      <c r="B25" s="4" t="s">
        <v>39</v>
      </c>
    </row>
    <row r="26" spans="1:48" x14ac:dyDescent="0.2">
      <c r="A26" s="38" t="s">
        <v>54</v>
      </c>
      <c r="B26" s="4" t="s">
        <v>55</v>
      </c>
    </row>
    <row r="27" spans="1:48" x14ac:dyDescent="0.2">
      <c r="A27" s="38" t="s">
        <v>90</v>
      </c>
      <c r="B27" s="4" t="s">
        <v>91</v>
      </c>
    </row>
    <row r="28" spans="1:48" x14ac:dyDescent="0.2">
      <c r="A28" s="38" t="s">
        <v>56</v>
      </c>
      <c r="B28" s="4" t="s">
        <v>57</v>
      </c>
    </row>
    <row r="29" spans="1:48" x14ac:dyDescent="0.2">
      <c r="A29" s="38" t="s">
        <v>66</v>
      </c>
      <c r="B29" s="4" t="s">
        <v>67</v>
      </c>
    </row>
    <row r="30" spans="1:48" x14ac:dyDescent="0.2">
      <c r="A30" s="38" t="s">
        <v>59</v>
      </c>
      <c r="B30" s="4" t="s">
        <v>60</v>
      </c>
    </row>
    <row r="31" spans="1:48" x14ac:dyDescent="0.2">
      <c r="A31" s="38" t="s">
        <v>61</v>
      </c>
      <c r="B31" s="4" t="s">
        <v>62</v>
      </c>
    </row>
    <row r="32" spans="1:48" x14ac:dyDescent="0.2">
      <c r="A32" s="38" t="s">
        <v>63</v>
      </c>
      <c r="B32" s="4" t="s">
        <v>64</v>
      </c>
    </row>
    <row r="33" spans="1:2" ht="17" thickBot="1" x14ac:dyDescent="0.25">
      <c r="A33" s="39" t="s">
        <v>68</v>
      </c>
      <c r="B33" s="5" t="s">
        <v>69</v>
      </c>
    </row>
  </sheetData>
  <mergeCells count="11">
    <mergeCell ref="A18:B18"/>
    <mergeCell ref="G10:L10"/>
    <mergeCell ref="AQ1:AS1"/>
    <mergeCell ref="AT1:AV1"/>
    <mergeCell ref="AQ10:AV10"/>
    <mergeCell ref="AJ1:AP1"/>
    <mergeCell ref="G1:L1"/>
    <mergeCell ref="M1:N1"/>
    <mergeCell ref="O1:AI1"/>
    <mergeCell ref="O10:AP10"/>
    <mergeCell ref="C1:F1"/>
  </mergeCells>
  <pageMargins left="0.7" right="0.7" top="0.75" bottom="0.75" header="0.3" footer="0.3"/>
  <ignoredErrors>
    <ignoredError sqref="D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2016-10-11T17:51:20Z</dcterms:created>
  <dcterms:modified xsi:type="dcterms:W3CDTF">2017-04-06T20:06:49Z</dcterms:modified>
</cp:coreProperties>
</file>