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el\Desktop\MER _ICAP study\Repro Health J\Submitted docs\"/>
    </mc:Choice>
  </mc:AlternateContent>
  <bookViews>
    <workbookView xWindow="0" yWindow="0" windowWidth="17256" windowHeight="5772"/>
  </bookViews>
  <sheets>
    <sheet name="PMTCT_STAT_POS" sheetId="1" r:id="rId1"/>
  </sheets>
  <calcPr calcId="162913"/>
  <fileRecoveryPr repairLoad="1"/>
</workbook>
</file>

<file path=xl/calcChain.xml><?xml version="1.0" encoding="utf-8"?>
<calcChain xmlns="http://schemas.openxmlformats.org/spreadsheetml/2006/main">
  <c r="U10" i="1" l="1"/>
  <c r="U11" i="1"/>
  <c r="U12" i="1"/>
  <c r="U13" i="1"/>
  <c r="U14" i="1"/>
  <c r="U15" i="1"/>
  <c r="U16" i="1"/>
  <c r="U17" i="1"/>
  <c r="U18" i="1"/>
  <c r="U19" i="1"/>
  <c r="U20" i="1"/>
  <c r="U9" i="1"/>
  <c r="X10" i="1"/>
  <c r="X11" i="1"/>
  <c r="X12" i="1"/>
  <c r="X13" i="1"/>
  <c r="X14" i="1"/>
  <c r="X15" i="1"/>
  <c r="X16" i="1"/>
  <c r="X17" i="1"/>
  <c r="X18" i="1"/>
  <c r="X19" i="1"/>
  <c r="X20" i="1"/>
  <c r="X9" i="1"/>
  <c r="W10" i="1"/>
  <c r="W11" i="1"/>
  <c r="W12" i="1"/>
  <c r="W13" i="1"/>
  <c r="W14" i="1"/>
  <c r="W15" i="1"/>
  <c r="W16" i="1"/>
  <c r="W17" i="1"/>
  <c r="W18" i="1"/>
  <c r="W19" i="1"/>
  <c r="W20" i="1"/>
  <c r="W9" i="1"/>
  <c r="V10" i="1"/>
  <c r="V11" i="1"/>
  <c r="V12" i="1"/>
  <c r="V13" i="1"/>
  <c r="V14" i="1"/>
  <c r="V15" i="1"/>
  <c r="V16" i="1"/>
  <c r="V17" i="1"/>
  <c r="V18" i="1"/>
  <c r="V19" i="1"/>
  <c r="V20" i="1"/>
  <c r="V9" i="1"/>
  <c r="T10" i="1"/>
  <c r="T11" i="1"/>
  <c r="T12" i="1"/>
  <c r="T13" i="1"/>
  <c r="T14" i="1"/>
  <c r="T15" i="1"/>
  <c r="T16" i="1"/>
  <c r="T17" i="1"/>
  <c r="T18" i="1"/>
  <c r="T19" i="1"/>
  <c r="T20" i="1"/>
  <c r="T9" i="1"/>
  <c r="S10" i="1"/>
  <c r="S11" i="1"/>
  <c r="S12" i="1"/>
  <c r="S13" i="1"/>
  <c r="S14" i="1"/>
  <c r="S15" i="1"/>
  <c r="S16" i="1"/>
  <c r="S17" i="1"/>
  <c r="S18" i="1"/>
  <c r="S19" i="1"/>
  <c r="S20" i="1"/>
  <c r="S9" i="1"/>
  <c r="R10" i="1"/>
  <c r="R11" i="1"/>
  <c r="R12" i="1"/>
  <c r="R13" i="1"/>
  <c r="R14" i="1"/>
  <c r="R15" i="1"/>
  <c r="R16" i="1"/>
  <c r="R17" i="1"/>
  <c r="R18" i="1"/>
  <c r="R19" i="1"/>
  <c r="R20" i="1"/>
  <c r="R9" i="1"/>
  <c r="Q10" i="1"/>
  <c r="Q11" i="1"/>
  <c r="Q12" i="1"/>
  <c r="Q13" i="1"/>
  <c r="Q14" i="1"/>
  <c r="Q15" i="1"/>
  <c r="Q16" i="1"/>
  <c r="Q17" i="1"/>
  <c r="Q18" i="1"/>
  <c r="Q19" i="1"/>
  <c r="Q20" i="1"/>
  <c r="Q9" i="1"/>
  <c r="P10" i="1"/>
  <c r="P11" i="1"/>
  <c r="P12" i="1"/>
  <c r="P13" i="1"/>
  <c r="P14" i="1"/>
  <c r="P15" i="1"/>
  <c r="P16" i="1"/>
  <c r="P17" i="1"/>
  <c r="P18" i="1"/>
  <c r="P19" i="1"/>
  <c r="P20" i="1"/>
  <c r="P9" i="1"/>
  <c r="L10" i="1"/>
  <c r="L11" i="1"/>
  <c r="L12" i="1"/>
  <c r="L13" i="1"/>
  <c r="L14" i="1"/>
  <c r="L15" i="1"/>
  <c r="L16" i="1"/>
  <c r="L17" i="1"/>
  <c r="L18" i="1"/>
  <c r="L19" i="1"/>
  <c r="L20" i="1"/>
  <c r="L9" i="1"/>
  <c r="K10" i="1"/>
  <c r="K11" i="1"/>
  <c r="K12" i="1"/>
  <c r="K13" i="1"/>
  <c r="K14" i="1"/>
  <c r="K15" i="1"/>
  <c r="K16" i="1"/>
  <c r="K17" i="1"/>
  <c r="K18" i="1"/>
  <c r="K19" i="1"/>
  <c r="K20" i="1"/>
  <c r="K9" i="1"/>
  <c r="J10" i="1"/>
  <c r="J11" i="1"/>
  <c r="J12" i="1"/>
  <c r="J13" i="1"/>
  <c r="J14" i="1"/>
  <c r="J15" i="1"/>
  <c r="J16" i="1"/>
  <c r="J17" i="1"/>
  <c r="J18" i="1"/>
  <c r="J19" i="1"/>
  <c r="J20" i="1"/>
  <c r="J9" i="1"/>
</calcChain>
</file>

<file path=xl/sharedStrings.xml><?xml version="1.0" encoding="utf-8"?>
<sst xmlns="http://schemas.openxmlformats.org/spreadsheetml/2006/main" count="65" uniqueCount="40">
  <si>
    <t>Eswatini</t>
  </si>
  <si>
    <t>Jan to Mar 2018</t>
  </si>
  <si>
    <t>Apr to Jun 2018</t>
  </si>
  <si>
    <t>Jul to Sep 2018</t>
  </si>
  <si>
    <t>Oct to Dec 2018</t>
  </si>
  <si>
    <t>Ethiopia</t>
  </si>
  <si>
    <t>Mozambique</t>
  </si>
  <si>
    <t>Total_known+_new+_15_19</t>
  </si>
  <si>
    <t>Total_known+_new+_20_24</t>
  </si>
  <si>
    <t>Total_known+_new+_25_49</t>
  </si>
  <si>
    <t>perecent_NewANCclients_15_19</t>
  </si>
  <si>
    <t>perecent_NewANCclients_ 20_24</t>
  </si>
  <si>
    <t>perecent_NewANCclients_25_49</t>
  </si>
  <si>
    <t>Country</t>
  </si>
  <si>
    <t>periodname</t>
  </si>
  <si>
    <t>periodid</t>
  </si>
  <si>
    <t>2018Q1</t>
  </si>
  <si>
    <t>2018Q2</t>
  </si>
  <si>
    <t>2018Q3</t>
  </si>
  <si>
    <t>2018Q4</t>
  </si>
  <si>
    <t xml:space="preserve"> PMTCT_STAT_POS_NewlyIdent_20_24</t>
  </si>
  <si>
    <t xml:space="preserve">PMTCT_STAT_POS_NewlyIdent_15_19  </t>
  </si>
  <si>
    <t xml:space="preserve"> PMTCT_STAT_POS_ KnownPrior_25_49</t>
  </si>
  <si>
    <t xml:space="preserve"> PMTCT_STAT_POS_ KnownPrior_20_24</t>
  </si>
  <si>
    <t xml:space="preserve"> PMTCT_STAT_POS_ KnownPrior_15_19 </t>
  </si>
  <si>
    <t xml:space="preserve"> PMTCT_STAT_POS_NewlyIdent_25_49 </t>
  </si>
  <si>
    <t xml:space="preserve">percent_STAT_POS_ KnownPrior_15_19 </t>
  </si>
  <si>
    <t xml:space="preserve"> percent_STAT_POS_ KnownPrior_20_24</t>
  </si>
  <si>
    <t xml:space="preserve"> percent_STAT_POS_ KnownPrior_25_49</t>
  </si>
  <si>
    <t xml:space="preserve">percent_STAT_POS_NewlyIdent_15_19  </t>
  </si>
  <si>
    <t>percent_STAT_POS_NewlyIdent_20_24</t>
  </si>
  <si>
    <t xml:space="preserve"> percent_STAT_POS_NewlyIdent_25_49 </t>
  </si>
  <si>
    <t>PMTCT_STAT_POS_NewANCclients_15_19</t>
  </si>
  <si>
    <t>PMTCT_STAT_POS_NewANCclients_ 20_24</t>
  </si>
  <si>
    <t>PMTCT_STAT_POS_NewANCclients_25_49</t>
  </si>
  <si>
    <r>
      <rPr>
        <b/>
        <sz val="10"/>
        <rFont val="Arial"/>
        <family val="2"/>
      </rPr>
      <t>File name:</t>
    </r>
    <r>
      <rPr>
        <sz val="10"/>
        <rFont val="Arial"/>
        <family val="2"/>
      </rPr>
      <t xml:space="preserve">  Additional file 1</t>
    </r>
  </si>
  <si>
    <r>
      <rPr>
        <b/>
        <sz val="10"/>
        <rFont val="Arial"/>
        <family val="2"/>
      </rPr>
      <t>Title:</t>
    </r>
    <r>
      <rPr>
        <sz val="10"/>
        <rFont val="Arial"/>
        <family val="2"/>
      </rPr>
      <t xml:space="preserve"> Dataset</t>
    </r>
  </si>
  <si>
    <t>Total_known+_new+ = Previous known and newly diagnosed HIV-positives by age groups; NewANCclients = All women living with HIV at a first ANC visit by age groups; Percent_STAT_POS = proportions for all the previous categories</t>
  </si>
  <si>
    <r>
      <rPr>
        <b/>
        <sz val="10"/>
        <rFont val="Arial"/>
        <family val="2"/>
      </rPr>
      <t>Description:</t>
    </r>
    <r>
      <rPr>
        <sz val="10"/>
        <rFont val="Arial"/>
        <family val="2"/>
      </rPr>
      <t xml:space="preserve"> PMTCT_STAT_POS_KnownPrior = Previously known HIV+ status before ANC enrollment by age groups (15-19, 20-24,25-49); PMTCT_STAT_POS_NewlyIdent = Newly diagnosed HIV+ at ANC enrollment by age groups; </t>
    </r>
  </si>
  <si>
    <t>Q1-Q4 = First, second, third, fourth quarters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</si>
</sst>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name val="Arial"/>
    </font>
    <font>
      <sz val="10"/>
      <name val="Arial"/>
      <family val="2"/>
    </font>
    <font>
      <sz val="10"/>
      <color rgb="FF92D050"/>
      <name val="Arial"/>
      <family val="2"/>
    </font>
    <font>
      <sz val="10"/>
      <color rgb="FFC00000"/>
      <name val="Arial"/>
      <family val="2"/>
    </font>
    <font>
      <sz val="10"/>
      <color rgb="FF7030A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20"/>
  <sheetViews>
    <sheetView tabSelected="1" zoomScaleNormal="100" workbookViewId="0">
      <selection activeCell="J6" sqref="J6"/>
    </sheetView>
  </sheetViews>
  <sheetFormatPr defaultRowHeight="13.2" x14ac:dyDescent="0.25"/>
  <sheetData>
    <row r="2" spans="1:44" x14ac:dyDescent="0.25">
      <c r="B2" s="7" t="s">
        <v>35</v>
      </c>
      <c r="C2" s="7"/>
      <c r="D2" s="7"/>
    </row>
    <row r="3" spans="1:44" x14ac:dyDescent="0.25">
      <c r="B3" s="7" t="s">
        <v>36</v>
      </c>
      <c r="C3" s="7"/>
    </row>
    <row r="4" spans="1:44" x14ac:dyDescent="0.25">
      <c r="B4" s="7" t="s">
        <v>38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</row>
    <row r="5" spans="1:44" x14ac:dyDescent="0.25">
      <c r="B5" s="1"/>
      <c r="D5" s="8" t="s">
        <v>37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44" x14ac:dyDescent="0.25">
      <c r="D6" s="1" t="s">
        <v>39</v>
      </c>
      <c r="H6" s="6"/>
    </row>
    <row r="7" spans="1:44" x14ac:dyDescent="0.25">
      <c r="D7" s="1"/>
    </row>
    <row r="8" spans="1:44" x14ac:dyDescent="0.25">
      <c r="A8" s="1" t="s">
        <v>13</v>
      </c>
      <c r="B8" s="1" t="s">
        <v>15</v>
      </c>
      <c r="C8" s="1" t="s">
        <v>14</v>
      </c>
      <c r="D8" s="2" t="s">
        <v>24</v>
      </c>
      <c r="E8" s="3" t="s">
        <v>23</v>
      </c>
      <c r="F8" s="4" t="s">
        <v>22</v>
      </c>
      <c r="G8" s="2" t="s">
        <v>21</v>
      </c>
      <c r="H8" s="3" t="s">
        <v>20</v>
      </c>
      <c r="I8" s="4" t="s">
        <v>25</v>
      </c>
      <c r="J8" s="2" t="s">
        <v>7</v>
      </c>
      <c r="K8" s="3" t="s">
        <v>8</v>
      </c>
      <c r="L8" s="4" t="s">
        <v>9</v>
      </c>
      <c r="M8" s="2" t="s">
        <v>32</v>
      </c>
      <c r="N8" s="3" t="s">
        <v>33</v>
      </c>
      <c r="O8" s="4" t="s">
        <v>34</v>
      </c>
      <c r="P8" s="2" t="s">
        <v>26</v>
      </c>
      <c r="Q8" s="3" t="s">
        <v>27</v>
      </c>
      <c r="R8" s="4" t="s">
        <v>28</v>
      </c>
      <c r="S8" s="2" t="s">
        <v>29</v>
      </c>
      <c r="T8" s="3" t="s">
        <v>30</v>
      </c>
      <c r="U8" s="4" t="s">
        <v>31</v>
      </c>
      <c r="V8" s="2" t="s">
        <v>10</v>
      </c>
      <c r="W8" s="3" t="s">
        <v>11</v>
      </c>
      <c r="X8" s="4" t="s">
        <v>12</v>
      </c>
    </row>
    <row r="9" spans="1:44" x14ac:dyDescent="0.25">
      <c r="A9" t="s">
        <v>0</v>
      </c>
      <c r="B9" s="1" t="s">
        <v>16</v>
      </c>
      <c r="C9" t="s">
        <v>1</v>
      </c>
      <c r="D9" s="1">
        <v>21</v>
      </c>
      <c r="E9" s="1">
        <v>103</v>
      </c>
      <c r="F9" s="1">
        <v>412</v>
      </c>
      <c r="G9" s="1">
        <v>20</v>
      </c>
      <c r="H9" s="1">
        <v>56</v>
      </c>
      <c r="I9" s="1">
        <v>133</v>
      </c>
      <c r="J9" s="1">
        <f>SUM(D9+G9)</f>
        <v>41</v>
      </c>
      <c r="K9" s="1">
        <f>SUM(E9+H9)</f>
        <v>159</v>
      </c>
      <c r="L9" s="1">
        <f>SUM(F9+I9)</f>
        <v>545</v>
      </c>
      <c r="M9" s="1">
        <v>345</v>
      </c>
      <c r="N9" s="1">
        <v>692</v>
      </c>
      <c r="O9" s="1">
        <v>1188</v>
      </c>
      <c r="P9" s="5">
        <f>SUM(D9/J9)*100</f>
        <v>51.219512195121951</v>
      </c>
      <c r="Q9" s="5">
        <f>SUM(E9/K9)*100</f>
        <v>64.779874213836479</v>
      </c>
      <c r="R9" s="5">
        <f>SUM(F9/L9)*100</f>
        <v>75.596330275229363</v>
      </c>
      <c r="S9" s="5">
        <f t="shared" ref="S9:X9" si="0">SUM(G9/J9)*100</f>
        <v>48.780487804878049</v>
      </c>
      <c r="T9" s="5">
        <f t="shared" si="0"/>
        <v>35.220125786163521</v>
      </c>
      <c r="U9" s="5">
        <f t="shared" si="0"/>
        <v>24.403669724770644</v>
      </c>
      <c r="V9" s="5">
        <f t="shared" si="0"/>
        <v>11.884057971014492</v>
      </c>
      <c r="W9" s="5">
        <f t="shared" si="0"/>
        <v>22.976878612716764</v>
      </c>
      <c r="X9" s="5">
        <f t="shared" si="0"/>
        <v>45.875420875420872</v>
      </c>
    </row>
    <row r="10" spans="1:44" x14ac:dyDescent="0.25">
      <c r="A10" t="s">
        <v>0</v>
      </c>
      <c r="B10" s="1" t="s">
        <v>17</v>
      </c>
      <c r="C10" t="s">
        <v>2</v>
      </c>
      <c r="D10" s="1">
        <v>14</v>
      </c>
      <c r="E10" s="1">
        <v>82</v>
      </c>
      <c r="F10" s="1">
        <v>457</v>
      </c>
      <c r="G10" s="1">
        <v>31</v>
      </c>
      <c r="H10" s="1">
        <v>96</v>
      </c>
      <c r="I10" s="1">
        <v>116</v>
      </c>
      <c r="J10" s="1">
        <f t="shared" ref="J10:J20" si="1">SUM(D10+G10)</f>
        <v>45</v>
      </c>
      <c r="K10" s="1">
        <f t="shared" ref="K10:K20" si="2">SUM(E10+H10)</f>
        <v>178</v>
      </c>
      <c r="L10" s="1">
        <f t="shared" ref="L10:L20" si="3">SUM(F10+I10)</f>
        <v>573</v>
      </c>
      <c r="M10" s="1">
        <v>351</v>
      </c>
      <c r="N10" s="1">
        <v>650</v>
      </c>
      <c r="O10" s="1">
        <v>1200</v>
      </c>
      <c r="P10" s="5">
        <f t="shared" ref="P10:P20" si="4">SUM(D10/J10)*100</f>
        <v>31.111111111111111</v>
      </c>
      <c r="Q10" s="5">
        <f t="shared" ref="Q10:Q20" si="5">SUM(E10/K10)*100</f>
        <v>46.067415730337082</v>
      </c>
      <c r="R10" s="5">
        <f t="shared" ref="R10:R20" si="6">SUM(F10/L10)*100</f>
        <v>79.755671902268759</v>
      </c>
      <c r="S10" s="5">
        <f t="shared" ref="S10:S20" si="7">SUM(G10/J10)*100</f>
        <v>68.888888888888886</v>
      </c>
      <c r="T10" s="5">
        <f t="shared" ref="T10:T20" si="8">SUM(H10/K10)*100</f>
        <v>53.932584269662918</v>
      </c>
      <c r="U10" s="5">
        <f t="shared" ref="U10:U20" si="9">SUM(I10/L10)*100</f>
        <v>20.244328097731241</v>
      </c>
      <c r="V10" s="5">
        <f t="shared" ref="V10:V20" si="10">SUM(J10/M10)*100</f>
        <v>12.820512820512819</v>
      </c>
      <c r="W10" s="5">
        <f t="shared" ref="W10:W20" si="11">SUM(K10/N10)*100</f>
        <v>27.384615384615387</v>
      </c>
      <c r="X10" s="5">
        <f t="shared" ref="X10:X20" si="12">SUM(L10/O10)*100</f>
        <v>47.75</v>
      </c>
    </row>
    <row r="11" spans="1:44" x14ac:dyDescent="0.25">
      <c r="A11" t="s">
        <v>0</v>
      </c>
      <c r="B11" s="1" t="s">
        <v>18</v>
      </c>
      <c r="C11" t="s">
        <v>3</v>
      </c>
      <c r="D11" s="1">
        <v>24</v>
      </c>
      <c r="E11" s="1">
        <v>86</v>
      </c>
      <c r="F11" s="1">
        <v>421</v>
      </c>
      <c r="G11" s="1">
        <v>13</v>
      </c>
      <c r="H11" s="1">
        <v>47</v>
      </c>
      <c r="I11" s="1">
        <v>109</v>
      </c>
      <c r="J11" s="1">
        <f t="shared" si="1"/>
        <v>37</v>
      </c>
      <c r="K11" s="1">
        <f t="shared" si="2"/>
        <v>133</v>
      </c>
      <c r="L11" s="1">
        <f t="shared" si="3"/>
        <v>530</v>
      </c>
      <c r="M11" s="1">
        <v>299</v>
      </c>
      <c r="N11" s="1">
        <v>546</v>
      </c>
      <c r="O11" s="1">
        <v>1103</v>
      </c>
      <c r="P11" s="5">
        <f t="shared" si="4"/>
        <v>64.86486486486487</v>
      </c>
      <c r="Q11" s="5">
        <f t="shared" si="5"/>
        <v>64.661654135338338</v>
      </c>
      <c r="R11" s="5">
        <f t="shared" si="6"/>
        <v>79.433962264150949</v>
      </c>
      <c r="S11" s="5">
        <f t="shared" si="7"/>
        <v>35.135135135135137</v>
      </c>
      <c r="T11" s="5">
        <f t="shared" si="8"/>
        <v>35.338345864661655</v>
      </c>
      <c r="U11" s="5">
        <f t="shared" si="9"/>
        <v>20.566037735849058</v>
      </c>
      <c r="V11" s="5">
        <f t="shared" si="10"/>
        <v>12.374581939799331</v>
      </c>
      <c r="W11" s="5">
        <f t="shared" si="11"/>
        <v>24.358974358974358</v>
      </c>
      <c r="X11" s="5">
        <f t="shared" si="12"/>
        <v>48.050770625566635</v>
      </c>
    </row>
    <row r="12" spans="1:44" x14ac:dyDescent="0.25">
      <c r="A12" t="s">
        <v>0</v>
      </c>
      <c r="B12" s="1" t="s">
        <v>19</v>
      </c>
      <c r="C12" t="s">
        <v>4</v>
      </c>
      <c r="D12" s="1">
        <v>21</v>
      </c>
      <c r="E12" s="1">
        <v>91</v>
      </c>
      <c r="F12" s="1">
        <v>461</v>
      </c>
      <c r="G12" s="1">
        <v>12</v>
      </c>
      <c r="H12" s="1">
        <v>43</v>
      </c>
      <c r="I12" s="1">
        <v>103</v>
      </c>
      <c r="J12" s="1">
        <f t="shared" si="1"/>
        <v>33</v>
      </c>
      <c r="K12" s="1">
        <f t="shared" si="2"/>
        <v>134</v>
      </c>
      <c r="L12" s="1">
        <f t="shared" si="3"/>
        <v>564</v>
      </c>
      <c r="M12" s="1">
        <v>318</v>
      </c>
      <c r="N12" s="1">
        <v>609</v>
      </c>
      <c r="O12" s="1">
        <v>1185</v>
      </c>
      <c r="P12" s="5">
        <f t="shared" si="4"/>
        <v>63.636363636363633</v>
      </c>
      <c r="Q12" s="5">
        <f t="shared" si="5"/>
        <v>67.910447761194021</v>
      </c>
      <c r="R12" s="5">
        <f t="shared" si="6"/>
        <v>81.737588652482273</v>
      </c>
      <c r="S12" s="5">
        <f t="shared" si="7"/>
        <v>36.363636363636367</v>
      </c>
      <c r="T12" s="5">
        <f t="shared" si="8"/>
        <v>32.089552238805972</v>
      </c>
      <c r="U12" s="5">
        <f t="shared" si="9"/>
        <v>18.26241134751773</v>
      </c>
      <c r="V12" s="5">
        <f t="shared" si="10"/>
        <v>10.377358490566039</v>
      </c>
      <c r="W12" s="5">
        <f t="shared" si="11"/>
        <v>22.003284072249592</v>
      </c>
      <c r="X12" s="5">
        <f t="shared" si="12"/>
        <v>47.594936708860757</v>
      </c>
    </row>
    <row r="13" spans="1:44" x14ac:dyDescent="0.25">
      <c r="A13" t="s">
        <v>5</v>
      </c>
      <c r="B13" s="1" t="s">
        <v>16</v>
      </c>
      <c r="C13" t="s">
        <v>1</v>
      </c>
      <c r="D13" s="1">
        <v>14</v>
      </c>
      <c r="E13" s="1">
        <v>46</v>
      </c>
      <c r="F13" s="1">
        <v>112</v>
      </c>
      <c r="G13" s="1">
        <v>22</v>
      </c>
      <c r="H13" s="1">
        <v>33</v>
      </c>
      <c r="I13" s="1">
        <v>48</v>
      </c>
      <c r="J13" s="1">
        <f t="shared" si="1"/>
        <v>36</v>
      </c>
      <c r="K13" s="1">
        <f t="shared" si="2"/>
        <v>79</v>
      </c>
      <c r="L13" s="1">
        <f t="shared" si="3"/>
        <v>160</v>
      </c>
      <c r="M13" s="1">
        <v>1831</v>
      </c>
      <c r="N13" s="1">
        <v>4044</v>
      </c>
      <c r="O13" s="1">
        <v>5577</v>
      </c>
      <c r="P13" s="5">
        <f t="shared" si="4"/>
        <v>38.888888888888893</v>
      </c>
      <c r="Q13" s="5">
        <f t="shared" si="5"/>
        <v>58.22784810126582</v>
      </c>
      <c r="R13" s="5">
        <f t="shared" si="6"/>
        <v>70</v>
      </c>
      <c r="S13" s="5">
        <f t="shared" si="7"/>
        <v>61.111111111111114</v>
      </c>
      <c r="T13" s="5">
        <f t="shared" si="8"/>
        <v>41.77215189873418</v>
      </c>
      <c r="U13" s="5">
        <f t="shared" si="9"/>
        <v>30</v>
      </c>
      <c r="V13" s="5">
        <f t="shared" si="10"/>
        <v>1.9661387220098308</v>
      </c>
      <c r="W13" s="5">
        <f t="shared" si="11"/>
        <v>1.95351137487636</v>
      </c>
      <c r="X13" s="5">
        <f t="shared" si="12"/>
        <v>2.8689259458490226</v>
      </c>
    </row>
    <row r="14" spans="1:44" x14ac:dyDescent="0.25">
      <c r="A14" t="s">
        <v>5</v>
      </c>
      <c r="B14" s="1" t="s">
        <v>17</v>
      </c>
      <c r="C14" t="s">
        <v>2</v>
      </c>
      <c r="D14" s="1">
        <v>9</v>
      </c>
      <c r="E14" s="1">
        <v>38</v>
      </c>
      <c r="F14" s="1">
        <v>86</v>
      </c>
      <c r="G14" s="1">
        <v>18</v>
      </c>
      <c r="H14" s="1">
        <v>17</v>
      </c>
      <c r="I14" s="1">
        <v>21</v>
      </c>
      <c r="J14" s="1">
        <f t="shared" si="1"/>
        <v>27</v>
      </c>
      <c r="K14" s="1">
        <f t="shared" si="2"/>
        <v>55</v>
      </c>
      <c r="L14" s="1">
        <f t="shared" si="3"/>
        <v>107</v>
      </c>
      <c r="M14" s="1">
        <v>1477</v>
      </c>
      <c r="N14" s="1">
        <v>3532</v>
      </c>
      <c r="O14" s="1">
        <v>5324</v>
      </c>
      <c r="P14" s="5">
        <f t="shared" si="4"/>
        <v>33.333333333333329</v>
      </c>
      <c r="Q14" s="5">
        <f t="shared" si="5"/>
        <v>69.090909090909093</v>
      </c>
      <c r="R14" s="5">
        <f t="shared" si="6"/>
        <v>80.373831775700936</v>
      </c>
      <c r="S14" s="5">
        <f t="shared" si="7"/>
        <v>66.666666666666657</v>
      </c>
      <c r="T14" s="5">
        <f t="shared" si="8"/>
        <v>30.909090909090907</v>
      </c>
      <c r="U14" s="5">
        <f t="shared" si="9"/>
        <v>19.626168224299064</v>
      </c>
      <c r="V14" s="5">
        <f t="shared" si="10"/>
        <v>1.8280297901150981</v>
      </c>
      <c r="W14" s="5">
        <f t="shared" si="11"/>
        <v>1.5571913929784826</v>
      </c>
      <c r="X14" s="5">
        <f t="shared" si="12"/>
        <v>2.0097670924117206</v>
      </c>
    </row>
    <row r="15" spans="1:44" x14ac:dyDescent="0.25">
      <c r="A15" t="s">
        <v>5</v>
      </c>
      <c r="B15" s="1" t="s">
        <v>18</v>
      </c>
      <c r="C15" t="s">
        <v>3</v>
      </c>
      <c r="D15" s="1">
        <v>9</v>
      </c>
      <c r="E15" s="1">
        <v>23</v>
      </c>
      <c r="F15" s="1">
        <v>91</v>
      </c>
      <c r="G15" s="1">
        <v>10</v>
      </c>
      <c r="H15" s="1">
        <v>21</v>
      </c>
      <c r="I15" s="1">
        <v>28</v>
      </c>
      <c r="J15" s="1">
        <f t="shared" si="1"/>
        <v>19</v>
      </c>
      <c r="K15" s="1">
        <f t="shared" si="2"/>
        <v>44</v>
      </c>
      <c r="L15" s="1">
        <f t="shared" si="3"/>
        <v>119</v>
      </c>
      <c r="M15" s="1">
        <v>1839</v>
      </c>
      <c r="N15" s="1">
        <v>3739</v>
      </c>
      <c r="O15" s="1">
        <v>5354</v>
      </c>
      <c r="P15" s="5">
        <f t="shared" si="4"/>
        <v>47.368421052631575</v>
      </c>
      <c r="Q15" s="5">
        <f t="shared" si="5"/>
        <v>52.272727272727273</v>
      </c>
      <c r="R15" s="5">
        <f t="shared" si="6"/>
        <v>76.470588235294116</v>
      </c>
      <c r="S15" s="5">
        <f t="shared" si="7"/>
        <v>52.631578947368418</v>
      </c>
      <c r="T15" s="5">
        <f t="shared" si="8"/>
        <v>47.727272727272727</v>
      </c>
      <c r="U15" s="5">
        <f t="shared" si="9"/>
        <v>23.52941176470588</v>
      </c>
      <c r="V15" s="5">
        <f t="shared" si="10"/>
        <v>1.0331702011963024</v>
      </c>
      <c r="W15" s="5">
        <f t="shared" si="11"/>
        <v>1.1767852366943032</v>
      </c>
      <c r="X15" s="5">
        <f t="shared" si="12"/>
        <v>2.2226372805379158</v>
      </c>
    </row>
    <row r="16" spans="1:44" x14ac:dyDescent="0.25">
      <c r="A16" t="s">
        <v>5</v>
      </c>
      <c r="B16" s="1" t="s">
        <v>19</v>
      </c>
      <c r="C16" t="s">
        <v>4</v>
      </c>
      <c r="D16" s="1">
        <v>13</v>
      </c>
      <c r="E16" s="1">
        <v>42</v>
      </c>
      <c r="F16" s="1">
        <v>74</v>
      </c>
      <c r="G16" s="1">
        <v>10</v>
      </c>
      <c r="H16" s="1">
        <v>14</v>
      </c>
      <c r="I16" s="1">
        <v>23</v>
      </c>
      <c r="J16" s="1">
        <f t="shared" si="1"/>
        <v>23</v>
      </c>
      <c r="K16" s="1">
        <f t="shared" si="2"/>
        <v>56</v>
      </c>
      <c r="L16" s="1">
        <f t="shared" si="3"/>
        <v>97</v>
      </c>
      <c r="M16" s="1">
        <v>1377</v>
      </c>
      <c r="N16" s="1">
        <v>3766</v>
      </c>
      <c r="O16" s="1">
        <v>5999</v>
      </c>
      <c r="P16" s="5">
        <f t="shared" si="4"/>
        <v>56.521739130434781</v>
      </c>
      <c r="Q16" s="5">
        <f t="shared" si="5"/>
        <v>75</v>
      </c>
      <c r="R16" s="5">
        <f t="shared" si="6"/>
        <v>76.288659793814432</v>
      </c>
      <c r="S16" s="5">
        <f t="shared" si="7"/>
        <v>43.478260869565219</v>
      </c>
      <c r="T16" s="5">
        <f t="shared" si="8"/>
        <v>25</v>
      </c>
      <c r="U16" s="5">
        <f t="shared" si="9"/>
        <v>23.711340206185564</v>
      </c>
      <c r="V16" s="5">
        <f t="shared" si="10"/>
        <v>1.6702977487291211</v>
      </c>
      <c r="W16" s="5">
        <f t="shared" si="11"/>
        <v>1.486988847583643</v>
      </c>
      <c r="X16" s="5">
        <f t="shared" si="12"/>
        <v>1.6169361560260043</v>
      </c>
    </row>
    <row r="17" spans="1:24" x14ac:dyDescent="0.25">
      <c r="A17" t="s">
        <v>6</v>
      </c>
      <c r="B17" s="1" t="s">
        <v>16</v>
      </c>
      <c r="C17" t="s">
        <v>1</v>
      </c>
      <c r="D17" s="1">
        <v>107</v>
      </c>
      <c r="E17" s="1">
        <v>630</v>
      </c>
      <c r="F17" s="1">
        <v>1452</v>
      </c>
      <c r="G17" s="1">
        <v>611</v>
      </c>
      <c r="H17" s="1">
        <v>1213</v>
      </c>
      <c r="I17" s="1">
        <v>1781</v>
      </c>
      <c r="J17" s="1">
        <f t="shared" si="1"/>
        <v>718</v>
      </c>
      <c r="K17" s="1">
        <f t="shared" si="2"/>
        <v>1843</v>
      </c>
      <c r="L17" s="1">
        <f t="shared" si="3"/>
        <v>3233</v>
      </c>
      <c r="M17" s="1">
        <v>27411</v>
      </c>
      <c r="N17" s="1">
        <v>36839</v>
      </c>
      <c r="O17" s="1">
        <v>51120</v>
      </c>
      <c r="P17" s="5">
        <f t="shared" si="4"/>
        <v>14.902506963788301</v>
      </c>
      <c r="Q17" s="5">
        <f t="shared" si="5"/>
        <v>34.183396635919692</v>
      </c>
      <c r="R17" s="5">
        <f t="shared" si="6"/>
        <v>44.911846582121868</v>
      </c>
      <c r="S17" s="5">
        <f t="shared" si="7"/>
        <v>85.097493036211702</v>
      </c>
      <c r="T17" s="5">
        <f t="shared" si="8"/>
        <v>65.816603364080308</v>
      </c>
      <c r="U17" s="5">
        <f t="shared" si="9"/>
        <v>55.088153417878125</v>
      </c>
      <c r="V17" s="5">
        <f t="shared" si="10"/>
        <v>2.6193863777315674</v>
      </c>
      <c r="W17" s="5">
        <f t="shared" si="11"/>
        <v>5.0028502402345341</v>
      </c>
      <c r="X17" s="5">
        <f t="shared" si="12"/>
        <v>6.3243348982785612</v>
      </c>
    </row>
    <row r="18" spans="1:24" x14ac:dyDescent="0.25">
      <c r="A18" t="s">
        <v>6</v>
      </c>
      <c r="B18" s="1" t="s">
        <v>17</v>
      </c>
      <c r="C18" t="s">
        <v>2</v>
      </c>
      <c r="D18" s="1">
        <v>125</v>
      </c>
      <c r="E18" s="1">
        <v>599</v>
      </c>
      <c r="F18" s="1">
        <v>1342</v>
      </c>
      <c r="G18" s="1">
        <v>532</v>
      </c>
      <c r="H18" s="1">
        <v>1107</v>
      </c>
      <c r="I18" s="1">
        <v>1520</v>
      </c>
      <c r="J18" s="1">
        <f t="shared" si="1"/>
        <v>657</v>
      </c>
      <c r="K18" s="1">
        <f t="shared" si="2"/>
        <v>1706</v>
      </c>
      <c r="L18" s="1">
        <f t="shared" si="3"/>
        <v>2862</v>
      </c>
      <c r="M18" s="1">
        <v>23828</v>
      </c>
      <c r="N18" s="1">
        <v>35080</v>
      </c>
      <c r="O18" s="1">
        <v>47918</v>
      </c>
      <c r="P18" s="5">
        <f t="shared" si="4"/>
        <v>19.025875190258752</v>
      </c>
      <c r="Q18" s="5">
        <f t="shared" si="5"/>
        <v>35.111371629542795</v>
      </c>
      <c r="R18" s="5">
        <f t="shared" si="6"/>
        <v>46.890286512928022</v>
      </c>
      <c r="S18" s="5">
        <f t="shared" si="7"/>
        <v>80.974124809741241</v>
      </c>
      <c r="T18" s="5">
        <f t="shared" si="8"/>
        <v>64.888628370457212</v>
      </c>
      <c r="U18" s="5">
        <f t="shared" si="9"/>
        <v>53.109713487071971</v>
      </c>
      <c r="V18" s="5">
        <f t="shared" si="10"/>
        <v>2.757260365956018</v>
      </c>
      <c r="W18" s="5">
        <f t="shared" si="11"/>
        <v>4.8631698973774231</v>
      </c>
      <c r="X18" s="5">
        <f t="shared" si="12"/>
        <v>5.9727033682541011</v>
      </c>
    </row>
    <row r="19" spans="1:24" x14ac:dyDescent="0.25">
      <c r="A19" t="s">
        <v>6</v>
      </c>
      <c r="B19" s="1" t="s">
        <v>18</v>
      </c>
      <c r="C19" t="s">
        <v>3</v>
      </c>
      <c r="D19" s="1">
        <v>114</v>
      </c>
      <c r="E19" s="1">
        <v>615</v>
      </c>
      <c r="F19" s="1">
        <v>1422</v>
      </c>
      <c r="G19" s="1">
        <v>506</v>
      </c>
      <c r="H19" s="1">
        <v>1161</v>
      </c>
      <c r="I19" s="1">
        <v>1508</v>
      </c>
      <c r="J19" s="1">
        <f t="shared" si="1"/>
        <v>620</v>
      </c>
      <c r="K19" s="1">
        <f t="shared" si="2"/>
        <v>1776</v>
      </c>
      <c r="L19" s="1">
        <f t="shared" si="3"/>
        <v>2930</v>
      </c>
      <c r="M19" s="1">
        <v>25229</v>
      </c>
      <c r="N19" s="1">
        <v>37952</v>
      </c>
      <c r="O19" s="1">
        <v>51755</v>
      </c>
      <c r="P19" s="5">
        <f t="shared" si="4"/>
        <v>18.387096774193548</v>
      </c>
      <c r="Q19" s="5">
        <f t="shared" si="5"/>
        <v>34.628378378378379</v>
      </c>
      <c r="R19" s="5">
        <f t="shared" si="6"/>
        <v>48.532423208191126</v>
      </c>
      <c r="S19" s="5">
        <f t="shared" si="7"/>
        <v>81.612903225806448</v>
      </c>
      <c r="T19" s="5">
        <f t="shared" si="8"/>
        <v>65.371621621621628</v>
      </c>
      <c r="U19" s="5">
        <f t="shared" si="9"/>
        <v>51.467576791808881</v>
      </c>
      <c r="V19" s="5">
        <f t="shared" si="10"/>
        <v>2.4574893971223593</v>
      </c>
      <c r="W19" s="5">
        <f t="shared" si="11"/>
        <v>4.6795952782462056</v>
      </c>
      <c r="X19" s="5">
        <f t="shared" si="12"/>
        <v>5.6612887643705925</v>
      </c>
    </row>
    <row r="20" spans="1:24" x14ac:dyDescent="0.25">
      <c r="A20" t="s">
        <v>6</v>
      </c>
      <c r="B20" s="1" t="s">
        <v>19</v>
      </c>
      <c r="C20" t="s">
        <v>4</v>
      </c>
      <c r="D20" s="1">
        <v>62</v>
      </c>
      <c r="E20" s="1">
        <v>312</v>
      </c>
      <c r="F20" s="1">
        <v>849</v>
      </c>
      <c r="G20" s="1">
        <v>433</v>
      </c>
      <c r="H20" s="1">
        <v>860</v>
      </c>
      <c r="I20" s="1">
        <v>1226</v>
      </c>
      <c r="J20" s="1">
        <f t="shared" si="1"/>
        <v>495</v>
      </c>
      <c r="K20" s="1">
        <f t="shared" si="2"/>
        <v>1172</v>
      </c>
      <c r="L20" s="1">
        <f t="shared" si="3"/>
        <v>2075</v>
      </c>
      <c r="M20" s="1">
        <v>22226</v>
      </c>
      <c r="N20" s="1">
        <v>31761</v>
      </c>
      <c r="O20" s="1">
        <v>39782</v>
      </c>
      <c r="P20" s="5">
        <f t="shared" si="4"/>
        <v>12.525252525252526</v>
      </c>
      <c r="Q20" s="5">
        <f t="shared" si="5"/>
        <v>26.621160409556317</v>
      </c>
      <c r="R20" s="5">
        <f t="shared" si="6"/>
        <v>40.915662650602407</v>
      </c>
      <c r="S20" s="5">
        <f t="shared" si="7"/>
        <v>87.474747474747474</v>
      </c>
      <c r="T20" s="5">
        <f t="shared" si="8"/>
        <v>73.37883959044369</v>
      </c>
      <c r="U20" s="5">
        <f t="shared" si="9"/>
        <v>59.084337349397586</v>
      </c>
      <c r="V20" s="5">
        <f t="shared" si="10"/>
        <v>2.2271213893638082</v>
      </c>
      <c r="W20" s="5">
        <f t="shared" si="11"/>
        <v>3.6900601366455716</v>
      </c>
      <c r="X20" s="5">
        <f t="shared" si="12"/>
        <v>5.2159268010658089</v>
      </c>
    </row>
  </sheetData>
  <mergeCells count="4">
    <mergeCell ref="B4:AR4"/>
    <mergeCell ref="B2:D2"/>
    <mergeCell ref="B3:C3"/>
    <mergeCell ref="D5:Y5"/>
  </mergeCells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PMTCT_STAT_POS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Njah, Joel M.</dc:creator>
  <cp:lastModifiedBy>Joel</cp:lastModifiedBy>
  <dcterms:created xsi:type="dcterms:W3CDTF">2019-04-14T04:07:58Z</dcterms:created>
  <dcterms:modified xsi:type="dcterms:W3CDTF">2021-01-24T21:19:11Z</dcterms:modified>
</cp:coreProperties>
</file>