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045" windowHeight="6510"/>
  </bookViews>
  <sheets>
    <sheet name="Optimization results" sheetId="1" r:id="rId1"/>
    <sheet name="FD RMS stretch only" sheetId="3" r:id="rId2"/>
    <sheet name="FD RMS stretch+hold" sheetId="2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2" l="1"/>
  <c r="B27" i="2"/>
  <c r="B27" i="3"/>
  <c r="G5" i="3"/>
  <c r="C15" i="1" l="1"/>
  <c r="D15" i="1"/>
  <c r="E15" i="1"/>
  <c r="F15" i="1"/>
  <c r="C16" i="1"/>
  <c r="D16" i="1"/>
  <c r="E16" i="1"/>
  <c r="F16" i="1"/>
  <c r="B16" i="1"/>
  <c r="B15" i="1"/>
  <c r="C27" i="1"/>
  <c r="D27" i="1"/>
  <c r="E27" i="1"/>
  <c r="B27" i="1"/>
  <c r="C26" i="1"/>
  <c r="D26" i="1"/>
  <c r="E26" i="1"/>
  <c r="B26" i="1"/>
  <c r="C27" i="3" l="1"/>
  <c r="H16" i="3"/>
  <c r="H17" i="3"/>
  <c r="D16" i="3" l="1"/>
  <c r="E16" i="3"/>
  <c r="F16" i="3"/>
  <c r="D17" i="3"/>
  <c r="E17" i="3"/>
  <c r="F17" i="3"/>
  <c r="C17" i="3"/>
  <c r="C16" i="3"/>
  <c r="G6" i="3"/>
  <c r="G7" i="3"/>
  <c r="G8" i="3"/>
  <c r="G9" i="3"/>
  <c r="G10" i="3"/>
  <c r="G11" i="3"/>
  <c r="G12" i="3"/>
  <c r="G13" i="3"/>
  <c r="G14" i="3"/>
  <c r="G15" i="3"/>
  <c r="C28" i="3"/>
  <c r="B28" i="3"/>
  <c r="B17" i="3"/>
  <c r="B16" i="3"/>
  <c r="G16" i="3" l="1"/>
  <c r="G17" i="3"/>
  <c r="C28" i="2"/>
  <c r="G6" i="2"/>
  <c r="G7" i="2"/>
  <c r="G8" i="2"/>
  <c r="G9" i="2"/>
  <c r="G10" i="2"/>
  <c r="G11" i="2"/>
  <c r="G12" i="2"/>
  <c r="G13" i="2"/>
  <c r="G14" i="2"/>
  <c r="G15" i="2"/>
  <c r="G5" i="2"/>
  <c r="C16" i="2"/>
  <c r="D16" i="2"/>
  <c r="E16" i="2"/>
  <c r="F16" i="2"/>
  <c r="C17" i="2"/>
  <c r="D17" i="2"/>
  <c r="E17" i="2"/>
  <c r="F17" i="2"/>
  <c r="B28" i="2"/>
  <c r="B17" i="2"/>
  <c r="B16" i="2"/>
  <c r="G17" i="2" l="1"/>
  <c r="G16" i="2"/>
</calcChain>
</file>

<file path=xl/sharedStrings.xml><?xml version="1.0" encoding="utf-8"?>
<sst xmlns="http://schemas.openxmlformats.org/spreadsheetml/2006/main" count="98" uniqueCount="40">
  <si>
    <t>Subject ID</t>
  </si>
  <si>
    <t>Optimization error</t>
  </si>
  <si>
    <t>CP01</t>
  </si>
  <si>
    <t>CP02</t>
  </si>
  <si>
    <t>CP03</t>
  </si>
  <si>
    <t>CP04</t>
  </si>
  <si>
    <t>CP05</t>
  </si>
  <si>
    <t>CP06</t>
  </si>
  <si>
    <t>CP07</t>
  </si>
  <si>
    <t>CP08</t>
  </si>
  <si>
    <t>CP09</t>
  </si>
  <si>
    <t>CP10</t>
  </si>
  <si>
    <t>CP11</t>
  </si>
  <si>
    <t>Mean</t>
  </si>
  <si>
    <t>SD</t>
  </si>
  <si>
    <t>TD01</t>
  </si>
  <si>
    <t>TD02</t>
  </si>
  <si>
    <t>TD03</t>
  </si>
  <si>
    <t>TD04</t>
  </si>
  <si>
    <t>TD05</t>
  </si>
  <si>
    <t>TD06</t>
  </si>
  <si>
    <t>TD07</t>
  </si>
  <si>
    <t>TD08</t>
  </si>
  <si>
    <t>TD09</t>
  </si>
  <si>
    <t>TD10</t>
  </si>
  <si>
    <t>SLOW</t>
  </si>
  <si>
    <t>OPT GAIN</t>
  </si>
  <si>
    <t>Results for forward dynamic simulations of slow and fast stretch for CP and TD subjects</t>
  </si>
  <si>
    <t>Results for optimization of muscle properties S and K for all CP and TD subjects</t>
  </si>
  <si>
    <t>RMS errors, calculated over the stretch phase only</t>
  </si>
  <si>
    <t>RMS errors, calculated over the stretch and hold phase</t>
  </si>
  <si>
    <t>FAST NO SPAS</t>
  </si>
  <si>
    <t>FAST SPAS G1</t>
  </si>
  <si>
    <t>FAST SPAS G2</t>
  </si>
  <si>
    <t>FAST SPAS G4</t>
  </si>
  <si>
    <t>FAST SPAS G_opt</t>
  </si>
  <si>
    <t>FmaxMuscleStrain VAS</t>
  </si>
  <si>
    <t>FmaxMuscleStrain HAM</t>
  </si>
  <si>
    <t>KshapePassive VAS</t>
  </si>
  <si>
    <t>KshapePassive 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</si>
</sst>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2" fontId="0" fillId="0" borderId="0" xfId="0" applyNumberFormat="1" applyAlignment="1">
      <alignment vertical="center"/>
    </xf>
    <xf numFmtId="2" fontId="0" fillId="0" borderId="2" xfId="0" applyNumberForma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1" fillId="0" borderId="2" xfId="0" applyNumberFormat="1" applyFont="1" applyBorder="1" applyAlignment="1">
      <alignment vertical="center"/>
    </xf>
    <xf numFmtId="2" fontId="0" fillId="0" borderId="0" xfId="0" applyNumberFormat="1" applyAlignment="1">
      <alignment horizontal="right"/>
    </xf>
    <xf numFmtId="2" fontId="0" fillId="0" borderId="0" xfId="0" applyNumberFormat="1"/>
    <xf numFmtId="0" fontId="0" fillId="0" borderId="2" xfId="0" applyBorder="1"/>
    <xf numFmtId="2" fontId="0" fillId="0" borderId="2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0" fontId="0" fillId="0" borderId="0" xfId="0" applyBorder="1"/>
    <xf numFmtId="2" fontId="0" fillId="0" borderId="0" xfId="0" applyNumberFormat="1" applyBorder="1"/>
    <xf numFmtId="2" fontId="0" fillId="0" borderId="2" xfId="0" applyNumberFormat="1" applyBorder="1"/>
    <xf numFmtId="2" fontId="0" fillId="0" borderId="0" xfId="0" applyNumberFormat="1" applyFill="1"/>
    <xf numFmtId="2" fontId="0" fillId="0" borderId="0" xfId="0" applyNumberFormat="1" applyFill="1" applyBorder="1"/>
    <xf numFmtId="2" fontId="0" fillId="0" borderId="2" xfId="0" applyNumberFormat="1" applyFill="1" applyBorder="1"/>
    <xf numFmtId="2" fontId="0" fillId="2" borderId="0" xfId="0" applyNumberFormat="1" applyFill="1"/>
    <xf numFmtId="2" fontId="0" fillId="2" borderId="0" xfId="0" applyNumberFormat="1" applyFill="1" applyBorder="1"/>
    <xf numFmtId="2" fontId="0" fillId="2" borderId="2" xfId="0" applyNumberFormat="1" applyFill="1" applyBorder="1"/>
    <xf numFmtId="0" fontId="0" fillId="0" borderId="0" xfId="0" applyFill="1"/>
    <xf numFmtId="1" fontId="0" fillId="0" borderId="0" xfId="0" applyNumberFormat="1"/>
    <xf numFmtId="1" fontId="0" fillId="0" borderId="0" xfId="0" applyNumberFormat="1" applyBorder="1"/>
    <xf numFmtId="1" fontId="0" fillId="0" borderId="2" xfId="0" applyNumberFormat="1" applyBorder="1"/>
    <xf numFmtId="2" fontId="2" fillId="0" borderId="0" xfId="0" applyNumberFormat="1" applyFont="1" applyFill="1" applyBorder="1"/>
    <xf numFmtId="2" fontId="2" fillId="0" borderId="0" xfId="0" applyNumberFormat="1" applyFont="1" applyFill="1"/>
    <xf numFmtId="2" fontId="2" fillId="0" borderId="2" xfId="0" applyNumberFormat="1" applyFont="1" applyFill="1" applyBorder="1"/>
    <xf numFmtId="0" fontId="1" fillId="0" borderId="0" xfId="0" applyFont="1"/>
    <xf numFmtId="0" fontId="3" fillId="0" borderId="0" xfId="0" applyFont="1"/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2" fontId="1" fillId="0" borderId="0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1" fillId="0" borderId="3" xfId="0" applyNumberFormat="1" applyFont="1" applyBorder="1"/>
    <xf numFmtId="0" fontId="1" fillId="0" borderId="3" xfId="0" applyFont="1" applyBorder="1"/>
    <xf numFmtId="2" fontId="1" fillId="0" borderId="2" xfId="0" applyNumberFormat="1" applyFont="1" applyBorder="1"/>
    <xf numFmtId="0" fontId="1" fillId="0" borderId="2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/>
  </sheetViews>
  <sheetFormatPr defaultRowHeight="15" x14ac:dyDescent="0.25"/>
  <cols>
    <col min="1" max="1" width="20.7109375" customWidth="1"/>
    <col min="2" max="7" width="23.7109375" customWidth="1"/>
  </cols>
  <sheetData>
    <row r="1" spans="1:6" ht="18.75" x14ac:dyDescent="0.3">
      <c r="A1" s="30" t="s">
        <v>28</v>
      </c>
    </row>
    <row r="2" spans="1:6" ht="15.75" thickBot="1" x14ac:dyDescent="0.3"/>
    <row r="3" spans="1:6" ht="15.75" thickBot="1" x14ac:dyDescent="0.3">
      <c r="A3" s="1" t="s">
        <v>0</v>
      </c>
      <c r="B3" s="31" t="s">
        <v>36</v>
      </c>
      <c r="C3" s="31" t="s">
        <v>37</v>
      </c>
      <c r="D3" s="31" t="s">
        <v>38</v>
      </c>
      <c r="E3" s="31" t="s">
        <v>39</v>
      </c>
      <c r="F3" s="31" t="s">
        <v>1</v>
      </c>
    </row>
    <row r="4" spans="1:6" x14ac:dyDescent="0.25">
      <c r="A4" s="2" t="s">
        <v>2</v>
      </c>
      <c r="B4" s="4">
        <v>0.65559999999999996</v>
      </c>
      <c r="C4" s="4">
        <v>0.52549999999999997</v>
      </c>
      <c r="D4" s="4">
        <v>11.643700000000001</v>
      </c>
      <c r="E4" s="4">
        <v>3.4649999999999999</v>
      </c>
      <c r="F4" s="4">
        <v>0.1938</v>
      </c>
    </row>
    <row r="5" spans="1:6" x14ac:dyDescent="0.25">
      <c r="A5" s="2" t="s">
        <v>3</v>
      </c>
      <c r="B5" s="4">
        <v>0.8478</v>
      </c>
      <c r="C5" s="4">
        <v>0.4012</v>
      </c>
      <c r="D5" s="4">
        <v>7.2533000000000003</v>
      </c>
      <c r="E5" s="4">
        <v>5.8148999999999997</v>
      </c>
      <c r="F5" s="4">
        <v>0.12189999999999999</v>
      </c>
    </row>
    <row r="6" spans="1:6" x14ac:dyDescent="0.25">
      <c r="A6" s="2" t="s">
        <v>4</v>
      </c>
      <c r="B6" s="4">
        <v>0.73740000000000006</v>
      </c>
      <c r="C6" s="4">
        <v>0.503</v>
      </c>
      <c r="D6" s="4">
        <v>12.5738</v>
      </c>
      <c r="E6" s="4">
        <v>5.39</v>
      </c>
      <c r="F6" s="4">
        <v>5.4300000000000001E-2</v>
      </c>
    </row>
    <row r="7" spans="1:6" x14ac:dyDescent="0.25">
      <c r="A7" s="2" t="s">
        <v>5</v>
      </c>
      <c r="B7" s="4">
        <v>0.80579999999999996</v>
      </c>
      <c r="C7" s="4">
        <v>0.66620000000000001</v>
      </c>
      <c r="D7" s="4">
        <v>14.328200000000001</v>
      </c>
      <c r="E7" s="4">
        <v>2.4580000000000002</v>
      </c>
      <c r="F7" s="4">
        <v>4.87E-2</v>
      </c>
    </row>
    <row r="8" spans="1:6" x14ac:dyDescent="0.25">
      <c r="A8" s="2" t="s">
        <v>6</v>
      </c>
      <c r="B8" s="4">
        <v>0.66798000000000002</v>
      </c>
      <c r="C8" s="4">
        <v>0.55149999999999999</v>
      </c>
      <c r="D8" s="4">
        <v>9.4909999999999997</v>
      </c>
      <c r="E8" s="4">
        <v>4.8406000000000002</v>
      </c>
      <c r="F8" s="4">
        <v>0.1404</v>
      </c>
    </row>
    <row r="9" spans="1:6" x14ac:dyDescent="0.25">
      <c r="A9" s="2" t="s">
        <v>7</v>
      </c>
      <c r="B9" s="4">
        <v>0.71560000000000001</v>
      </c>
      <c r="C9" s="4">
        <v>0.52649999999999997</v>
      </c>
      <c r="D9" s="4">
        <v>8.8262</v>
      </c>
      <c r="E9" s="4">
        <v>6.6540999999999997</v>
      </c>
      <c r="F9" s="4">
        <v>6.0600000000000001E-2</v>
      </c>
    </row>
    <row r="10" spans="1:6" x14ac:dyDescent="0.25">
      <c r="A10" s="2" t="s">
        <v>8</v>
      </c>
      <c r="B10" s="4">
        <v>0.75980000000000003</v>
      </c>
      <c r="C10" s="4">
        <v>0.75509999999999999</v>
      </c>
      <c r="D10" s="4">
        <v>11.636900000000001</v>
      </c>
      <c r="E10" s="4">
        <v>3.0971000000000002</v>
      </c>
      <c r="F10" s="4">
        <v>4.24E-2</v>
      </c>
    </row>
    <row r="11" spans="1:6" x14ac:dyDescent="0.25">
      <c r="A11" s="2" t="s">
        <v>9</v>
      </c>
      <c r="B11" s="4">
        <v>1.9074</v>
      </c>
      <c r="C11" s="4">
        <v>0.75900000000000001</v>
      </c>
      <c r="D11" s="4">
        <v>3.2444000000000002</v>
      </c>
      <c r="E11" s="4">
        <v>4.6994999999999996</v>
      </c>
      <c r="F11" s="4">
        <v>7.5200000000000003E-2</v>
      </c>
    </row>
    <row r="12" spans="1:6" x14ac:dyDescent="0.25">
      <c r="A12" s="2" t="s">
        <v>10</v>
      </c>
      <c r="B12" s="4">
        <v>6.4901999999999997</v>
      </c>
      <c r="C12" s="4">
        <v>0.56940000000000002</v>
      </c>
      <c r="D12" s="4">
        <v>1.1308</v>
      </c>
      <c r="E12" s="4">
        <v>4.09</v>
      </c>
      <c r="F12" s="4">
        <v>0.21729999999999999</v>
      </c>
    </row>
    <row r="13" spans="1:6" x14ac:dyDescent="0.25">
      <c r="A13" s="2" t="s">
        <v>11</v>
      </c>
      <c r="B13" s="4">
        <v>0.81340000000000001</v>
      </c>
      <c r="C13" s="4">
        <v>0.50119999999999998</v>
      </c>
      <c r="D13" s="4">
        <v>8.5922999999999998</v>
      </c>
      <c r="E13" s="4">
        <v>5.6875999999999998</v>
      </c>
      <c r="F13" s="4">
        <v>6.6000000000000003E-2</v>
      </c>
    </row>
    <row r="14" spans="1:6" ht="15.75" thickBot="1" x14ac:dyDescent="0.3">
      <c r="A14" s="3" t="s">
        <v>12</v>
      </c>
      <c r="B14" s="5">
        <v>0.96660000000000001</v>
      </c>
      <c r="C14" s="5">
        <v>0.53190000000000004</v>
      </c>
      <c r="D14" s="5">
        <v>7.2548000000000004</v>
      </c>
      <c r="E14" s="5">
        <v>5.0019999999999998</v>
      </c>
      <c r="F14" s="5">
        <v>4.3900000000000002E-2</v>
      </c>
    </row>
    <row r="15" spans="1:6" s="29" customFormat="1" x14ac:dyDescent="0.25">
      <c r="A15" s="32" t="s">
        <v>13</v>
      </c>
      <c r="B15" s="6">
        <f>AVERAGE(B4:B14)</f>
        <v>1.3970527272727271</v>
      </c>
      <c r="C15" s="6">
        <f t="shared" ref="C15:F15" si="0">AVERAGE(C4:C14)</f>
        <v>0.57186363636363635</v>
      </c>
      <c r="D15" s="6">
        <f t="shared" si="0"/>
        <v>8.725036363636363</v>
      </c>
      <c r="E15" s="6">
        <f t="shared" si="0"/>
        <v>4.6544363636363633</v>
      </c>
      <c r="F15" s="6">
        <f t="shared" si="0"/>
        <v>9.6772727272727288E-2</v>
      </c>
    </row>
    <row r="16" spans="1:6" s="29" customFormat="1" ht="15.75" thickBot="1" x14ac:dyDescent="0.3">
      <c r="A16" s="33" t="s">
        <v>14</v>
      </c>
      <c r="B16" s="7">
        <f>STDEV(B4:B14)</f>
        <v>1.7252452477783611</v>
      </c>
      <c r="C16" s="7">
        <f t="shared" ref="C16:F16" si="1">STDEV(C4:C14)</f>
        <v>0.11071668593962981</v>
      </c>
      <c r="D16" s="7">
        <f t="shared" si="1"/>
        <v>3.9478846060321295</v>
      </c>
      <c r="E16" s="7">
        <f t="shared" si="1"/>
        <v>1.2686321809513803</v>
      </c>
      <c r="F16" s="7">
        <f t="shared" si="1"/>
        <v>6.2500785449609964E-2</v>
      </c>
    </row>
    <row r="17" spans="1:6" x14ac:dyDescent="0.25">
      <c r="A17" s="2" t="s">
        <v>15</v>
      </c>
      <c r="B17" s="26">
        <v>0.78110000000000002</v>
      </c>
      <c r="C17" s="26">
        <v>0.7954</v>
      </c>
      <c r="D17" s="27">
        <v>11.468999999999999</v>
      </c>
      <c r="E17" s="27">
        <v>4.3057999999999996</v>
      </c>
      <c r="F17" s="4">
        <v>9.7699999999999995E-2</v>
      </c>
    </row>
    <row r="18" spans="1:6" x14ac:dyDescent="0.25">
      <c r="A18" s="2" t="s">
        <v>16</v>
      </c>
      <c r="B18" s="26">
        <v>0.74229999999999996</v>
      </c>
      <c r="C18" s="26">
        <v>0.78220000000000001</v>
      </c>
      <c r="D18" s="27">
        <v>11.2439</v>
      </c>
      <c r="E18" s="27">
        <v>3.9672999999999998</v>
      </c>
      <c r="F18" s="4">
        <v>7.9299999999999995E-2</v>
      </c>
    </row>
    <row r="19" spans="1:6" x14ac:dyDescent="0.25">
      <c r="A19" s="2" t="s">
        <v>17</v>
      </c>
      <c r="B19" s="26">
        <v>1.8861000000000001</v>
      </c>
      <c r="C19" s="26">
        <v>0.89349999999999996</v>
      </c>
      <c r="D19" s="26">
        <v>26.727599999999999</v>
      </c>
      <c r="E19" s="26">
        <v>3.3245</v>
      </c>
      <c r="F19" s="4">
        <v>0.1744</v>
      </c>
    </row>
    <row r="20" spans="1:6" x14ac:dyDescent="0.25">
      <c r="A20" s="2" t="s">
        <v>18</v>
      </c>
      <c r="B20" s="26">
        <v>3.0547</v>
      </c>
      <c r="C20" s="26">
        <v>0.95179999999999998</v>
      </c>
      <c r="D20" s="26">
        <v>16.339099999999998</v>
      </c>
      <c r="E20" s="26">
        <v>3.177</v>
      </c>
      <c r="F20" s="4">
        <v>0.2203</v>
      </c>
    </row>
    <row r="21" spans="1:6" x14ac:dyDescent="0.25">
      <c r="A21" s="2" t="s">
        <v>19</v>
      </c>
      <c r="B21" s="26">
        <v>2.9184999999999999</v>
      </c>
      <c r="C21" s="26">
        <v>0.87260000000000004</v>
      </c>
      <c r="D21" s="26">
        <v>7.4077999999999999</v>
      </c>
      <c r="E21" s="26">
        <v>3.2927</v>
      </c>
      <c r="F21" s="4">
        <v>0.249</v>
      </c>
    </row>
    <row r="22" spans="1:6" x14ac:dyDescent="0.25">
      <c r="A22" s="2" t="s">
        <v>20</v>
      </c>
      <c r="B22" s="26">
        <v>0.90029999999999999</v>
      </c>
      <c r="C22" s="26">
        <v>0.85851</v>
      </c>
      <c r="D22" s="26">
        <v>52.034799999999997</v>
      </c>
      <c r="E22" s="26">
        <v>3.2286000000000001</v>
      </c>
      <c r="F22" s="4">
        <v>0.2949</v>
      </c>
    </row>
    <row r="23" spans="1:6" x14ac:dyDescent="0.25">
      <c r="A23" s="2" t="s">
        <v>21</v>
      </c>
      <c r="B23" s="26">
        <v>25.920500000000001</v>
      </c>
      <c r="C23" s="26">
        <v>0.75739999999999996</v>
      </c>
      <c r="D23" s="26">
        <v>0.64880000000000004</v>
      </c>
      <c r="E23" s="26">
        <v>2.7511999999999999</v>
      </c>
      <c r="F23" s="4">
        <v>0.41199999999999998</v>
      </c>
    </row>
    <row r="24" spans="1:6" x14ac:dyDescent="0.25">
      <c r="A24" s="2" t="s">
        <v>22</v>
      </c>
      <c r="B24" s="26">
        <v>0.88160000000000005</v>
      </c>
      <c r="C24" s="26">
        <v>0.57909999999999995</v>
      </c>
      <c r="D24" s="26">
        <v>6.5015999999999998</v>
      </c>
      <c r="E24" s="26">
        <v>4.7397999999999998</v>
      </c>
      <c r="F24" s="4">
        <v>0.20469999999999999</v>
      </c>
    </row>
    <row r="25" spans="1:6" ht="15.75" thickBot="1" x14ac:dyDescent="0.3">
      <c r="A25" s="3" t="s">
        <v>23</v>
      </c>
      <c r="B25" s="28">
        <v>0.84889999999999999</v>
      </c>
      <c r="C25" s="28">
        <v>0.47720000000000001</v>
      </c>
      <c r="D25" s="28">
        <v>12.7392</v>
      </c>
      <c r="E25" s="28">
        <v>3.4998</v>
      </c>
      <c r="F25" s="5">
        <v>0.22159999999999999</v>
      </c>
    </row>
    <row r="26" spans="1:6" s="29" customFormat="1" x14ac:dyDescent="0.25">
      <c r="A26" s="32" t="s">
        <v>13</v>
      </c>
      <c r="B26" s="6">
        <f>AVERAGE(B17:B25)</f>
        <v>4.2148888888888889</v>
      </c>
      <c r="C26" s="6">
        <f t="shared" ref="C26:E26" si="2">AVERAGE(C17:C25)</f>
        <v>0.77418999999999982</v>
      </c>
      <c r="D26" s="6">
        <f t="shared" si="2"/>
        <v>16.123533333333331</v>
      </c>
      <c r="E26" s="6">
        <f t="shared" si="2"/>
        <v>3.5874111111111109</v>
      </c>
      <c r="F26" s="6">
        <v>0.24</v>
      </c>
    </row>
    <row r="27" spans="1:6" s="29" customFormat="1" ht="15.75" thickBot="1" x14ac:dyDescent="0.3">
      <c r="A27" s="33" t="s">
        <v>14</v>
      </c>
      <c r="B27" s="7">
        <f>STDEV(B17:B25)</f>
        <v>8.1919201736290823</v>
      </c>
      <c r="C27" s="7">
        <f t="shared" ref="C27:E27" si="3">STDEV(C17:C25)</f>
        <v>0.15396171407203899</v>
      </c>
      <c r="D27" s="7">
        <f t="shared" si="3"/>
        <v>15.276836906490166</v>
      </c>
      <c r="E27" s="7">
        <f t="shared" si="3"/>
        <v>0.62734386791544594</v>
      </c>
      <c r="F27" s="7">
        <v>0.12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B30" sqref="B30"/>
    </sheetView>
  </sheetViews>
  <sheetFormatPr defaultRowHeight="15" x14ac:dyDescent="0.25"/>
  <cols>
    <col min="1" max="1" width="15.7109375" customWidth="1"/>
    <col min="2" max="8" width="17.7109375" customWidth="1"/>
  </cols>
  <sheetData>
    <row r="1" spans="1:11" ht="18.75" x14ac:dyDescent="0.3">
      <c r="A1" s="30" t="s">
        <v>27</v>
      </c>
    </row>
    <row r="2" spans="1:11" ht="18.75" x14ac:dyDescent="0.3">
      <c r="A2" s="30" t="s">
        <v>29</v>
      </c>
    </row>
    <row r="3" spans="1:11" ht="15.75" thickBot="1" x14ac:dyDescent="0.3"/>
    <row r="4" spans="1:11" s="29" customFormat="1" ht="15.75" thickBot="1" x14ac:dyDescent="0.3">
      <c r="A4" s="40" t="s">
        <v>0</v>
      </c>
      <c r="B4" s="41" t="s">
        <v>25</v>
      </c>
      <c r="C4" s="41" t="s">
        <v>31</v>
      </c>
      <c r="D4" s="41" t="s">
        <v>32</v>
      </c>
      <c r="E4" s="41" t="s">
        <v>33</v>
      </c>
      <c r="F4" s="41" t="s">
        <v>34</v>
      </c>
      <c r="G4" s="41" t="s">
        <v>35</v>
      </c>
      <c r="H4" s="41" t="s">
        <v>26</v>
      </c>
    </row>
    <row r="5" spans="1:11" x14ac:dyDescent="0.25">
      <c r="A5" s="2" t="s">
        <v>2</v>
      </c>
      <c r="B5" s="8">
        <v>1.02994228055033</v>
      </c>
      <c r="C5" s="9">
        <v>29.595601876944801</v>
      </c>
      <c r="D5" s="9">
        <v>13.9932662701239</v>
      </c>
      <c r="E5" s="19">
        <v>5.1270077754545902</v>
      </c>
      <c r="F5" s="9">
        <v>5.4520802625608802</v>
      </c>
      <c r="G5" s="9">
        <f>MIN(C5:F5)</f>
        <v>5.1270077754545902</v>
      </c>
      <c r="H5" s="23">
        <v>2</v>
      </c>
      <c r="I5" s="22"/>
      <c r="J5" s="22"/>
      <c r="K5" s="22"/>
    </row>
    <row r="6" spans="1:11" x14ac:dyDescent="0.25">
      <c r="A6" s="2" t="s">
        <v>3</v>
      </c>
      <c r="B6" s="8">
        <v>1.1440506863614499</v>
      </c>
      <c r="C6" s="9">
        <v>14.453028024946899</v>
      </c>
      <c r="D6" s="9">
        <v>10.126771769571899</v>
      </c>
      <c r="E6" s="9">
        <v>5.7701913724574201</v>
      </c>
      <c r="F6" s="19">
        <v>4.8468596089991003</v>
      </c>
      <c r="G6" s="9">
        <f t="shared" ref="G6:G15" si="0">MIN(C6:F6)</f>
        <v>4.8468596089991003</v>
      </c>
      <c r="H6" s="23">
        <v>4</v>
      </c>
      <c r="I6" s="22"/>
      <c r="J6" s="22"/>
      <c r="K6" s="22"/>
    </row>
    <row r="7" spans="1:11" x14ac:dyDescent="0.25">
      <c r="A7" s="2" t="s">
        <v>4</v>
      </c>
      <c r="B7" s="8">
        <v>0.529789497666173</v>
      </c>
      <c r="C7" s="9">
        <v>22.945180373498001</v>
      </c>
      <c r="D7" s="9">
        <v>14.6390832548913</v>
      </c>
      <c r="E7" s="19">
        <v>7.5077161915422801</v>
      </c>
      <c r="F7" s="9">
        <v>7.8896180889604599</v>
      </c>
      <c r="G7" s="9">
        <f t="shared" si="0"/>
        <v>7.5077161915422801</v>
      </c>
      <c r="H7" s="23">
        <v>2</v>
      </c>
      <c r="I7" s="22"/>
      <c r="J7" s="22"/>
      <c r="K7" s="22"/>
    </row>
    <row r="8" spans="1:11" x14ac:dyDescent="0.25">
      <c r="A8" s="2" t="s">
        <v>5</v>
      </c>
      <c r="B8" s="8">
        <v>0.50586865638150103</v>
      </c>
      <c r="C8" s="9">
        <v>24.489065284617698</v>
      </c>
      <c r="D8" s="9">
        <v>23.481771173634701</v>
      </c>
      <c r="E8" s="9">
        <v>12.291413820076899</v>
      </c>
      <c r="F8" s="19">
        <v>9.0648420340690095</v>
      </c>
      <c r="G8" s="9">
        <f t="shared" si="0"/>
        <v>9.0648420340690095</v>
      </c>
      <c r="H8" s="23">
        <v>4</v>
      </c>
      <c r="I8" s="22"/>
      <c r="J8" s="22"/>
      <c r="K8" s="22"/>
    </row>
    <row r="9" spans="1:11" x14ac:dyDescent="0.25">
      <c r="A9" s="2" t="s">
        <v>6</v>
      </c>
      <c r="B9" s="8">
        <v>0.94975472433881503</v>
      </c>
      <c r="C9" s="19">
        <v>8.3384496738735603</v>
      </c>
      <c r="D9" s="9">
        <v>13.509177641713899</v>
      </c>
      <c r="E9" s="9">
        <v>18.927822565933599</v>
      </c>
      <c r="F9" s="9">
        <v>25.304252908583901</v>
      </c>
      <c r="G9" s="9">
        <f t="shared" si="0"/>
        <v>8.3384496738735603</v>
      </c>
      <c r="H9" s="23">
        <v>0</v>
      </c>
      <c r="I9" s="22"/>
      <c r="J9" s="22"/>
    </row>
    <row r="10" spans="1:11" x14ac:dyDescent="0.25">
      <c r="A10" s="2" t="s">
        <v>7</v>
      </c>
      <c r="B10" s="8">
        <v>0.62206276505653002</v>
      </c>
      <c r="C10" s="9">
        <v>26.120634869030201</v>
      </c>
      <c r="D10" s="9">
        <v>18.9781634808195</v>
      </c>
      <c r="E10" s="9">
        <v>13.3310997154533</v>
      </c>
      <c r="F10" s="19">
        <v>7.4105493858056803</v>
      </c>
      <c r="G10" s="9">
        <f t="shared" si="0"/>
        <v>7.4105493858056803</v>
      </c>
      <c r="H10" s="23">
        <v>4</v>
      </c>
      <c r="I10" s="22"/>
      <c r="J10" s="22"/>
    </row>
    <row r="11" spans="1:11" x14ac:dyDescent="0.25">
      <c r="A11" s="2" t="s">
        <v>8</v>
      </c>
      <c r="B11" s="8">
        <v>0.50966852173664901</v>
      </c>
      <c r="C11" s="9">
        <v>12.031111303021801</v>
      </c>
      <c r="D11" s="19">
        <v>6.3231277113964799</v>
      </c>
      <c r="E11" s="9">
        <v>7.2994719120914802</v>
      </c>
      <c r="F11" s="9">
        <v>14.597576178808</v>
      </c>
      <c r="G11" s="9">
        <f t="shared" si="0"/>
        <v>6.3231277113964799</v>
      </c>
      <c r="H11" s="23">
        <v>1</v>
      </c>
    </row>
    <row r="12" spans="1:11" x14ac:dyDescent="0.25">
      <c r="A12" s="2" t="s">
        <v>9</v>
      </c>
      <c r="B12" s="8">
        <v>1.4750462253033501</v>
      </c>
      <c r="C12" s="9">
        <v>19.470693990582099</v>
      </c>
      <c r="D12" s="9">
        <v>26.9570362341533</v>
      </c>
      <c r="E12" s="9">
        <v>12.7702827252813</v>
      </c>
      <c r="F12" s="19">
        <v>6.4143885548169202</v>
      </c>
      <c r="G12" s="9">
        <f t="shared" si="0"/>
        <v>6.4143885548169202</v>
      </c>
      <c r="H12" s="23">
        <v>4</v>
      </c>
    </row>
    <row r="13" spans="1:11" x14ac:dyDescent="0.25">
      <c r="A13" s="2" t="s">
        <v>10</v>
      </c>
      <c r="B13" s="8">
        <v>1.32356448986256</v>
      </c>
      <c r="C13" s="9">
        <v>12.05336136451</v>
      </c>
      <c r="D13" s="9">
        <v>4.1908472460087998</v>
      </c>
      <c r="E13" s="19">
        <v>2.6921595328337502</v>
      </c>
      <c r="F13" s="9">
        <v>8.2800300971924301</v>
      </c>
      <c r="G13" s="9">
        <f t="shared" si="0"/>
        <v>2.6921595328337502</v>
      </c>
      <c r="H13" s="23">
        <v>2</v>
      </c>
    </row>
    <row r="14" spans="1:11" x14ac:dyDescent="0.25">
      <c r="A14" s="2" t="s">
        <v>11</v>
      </c>
      <c r="B14" s="12">
        <v>3.7790372828473102</v>
      </c>
      <c r="C14" s="14">
        <v>18.6109972587466</v>
      </c>
      <c r="D14" s="14">
        <v>7.7745168493617403</v>
      </c>
      <c r="E14" s="20">
        <v>2.4922053232630299</v>
      </c>
      <c r="F14" s="14">
        <v>11.266198438204899</v>
      </c>
      <c r="G14" s="14">
        <f t="shared" si="0"/>
        <v>2.4922053232630299</v>
      </c>
      <c r="H14" s="24">
        <v>2</v>
      </c>
    </row>
    <row r="15" spans="1:11" ht="15.75" thickBot="1" x14ac:dyDescent="0.3">
      <c r="A15" s="3" t="s">
        <v>12</v>
      </c>
      <c r="B15" s="11">
        <v>0.50069527320318497</v>
      </c>
      <c r="C15" s="15">
        <v>23.076538641571599</v>
      </c>
      <c r="D15" s="15">
        <v>20.4631598700743</v>
      </c>
      <c r="E15" s="15">
        <v>10.7827288090797</v>
      </c>
      <c r="F15" s="21">
        <v>5.2273173500538501</v>
      </c>
      <c r="G15" s="15">
        <f t="shared" si="0"/>
        <v>5.2273173500538501</v>
      </c>
      <c r="H15" s="25">
        <v>4</v>
      </c>
    </row>
    <row r="16" spans="1:11" s="29" customFormat="1" x14ac:dyDescent="0.25">
      <c r="A16" s="32" t="s">
        <v>13</v>
      </c>
      <c r="B16" s="34">
        <f>AVERAGE(B5:B15)</f>
        <v>1.1244982184825323</v>
      </c>
      <c r="C16" s="34">
        <f t="shared" ref="C16" si="1">AVERAGE(C5:C15)</f>
        <v>19.198605696485753</v>
      </c>
      <c r="D16" s="34">
        <f t="shared" ref="D16" si="2">AVERAGE(D5:D15)</f>
        <v>14.585174681977254</v>
      </c>
      <c r="E16" s="34">
        <f t="shared" ref="E16" si="3">AVERAGE(E5:E15)</f>
        <v>8.9992817948606696</v>
      </c>
      <c r="F16" s="34">
        <f t="shared" ref="F16" si="4">AVERAGE(F5:F15)</f>
        <v>9.6139739007322831</v>
      </c>
      <c r="G16" s="34">
        <f t="shared" ref="G16:H16" si="5">AVERAGE(G5:G15)</f>
        <v>5.9495111947371138</v>
      </c>
      <c r="H16" s="34">
        <f t="shared" si="5"/>
        <v>2.6363636363636362</v>
      </c>
    </row>
    <row r="17" spans="1:8" s="29" customFormat="1" ht="15.75" thickBot="1" x14ac:dyDescent="0.3">
      <c r="A17" s="33" t="s">
        <v>14</v>
      </c>
      <c r="B17" s="35">
        <f>STDEV(B5:B15)</f>
        <v>0.9489423268033379</v>
      </c>
      <c r="C17" s="35">
        <f t="shared" ref="C17:G17" si="6">STDEV(C5:C15)</f>
        <v>6.7556381657445792</v>
      </c>
      <c r="D17" s="35">
        <f t="shared" si="6"/>
        <v>7.2810600795849698</v>
      </c>
      <c r="E17" s="35">
        <f t="shared" si="6"/>
        <v>5.0817056284342197</v>
      </c>
      <c r="F17" s="35">
        <f t="shared" si="6"/>
        <v>5.9429560554858574</v>
      </c>
      <c r="G17" s="35">
        <f t="shared" si="6"/>
        <v>2.1285645173837269</v>
      </c>
      <c r="H17" s="35">
        <f t="shared" ref="H17" si="7">STDEV(H5:H15)</f>
        <v>1.4333685689819819</v>
      </c>
    </row>
    <row r="18" spans="1:8" x14ac:dyDescent="0.25">
      <c r="A18" s="2" t="s">
        <v>15</v>
      </c>
      <c r="B18" s="8">
        <v>2.7034154262249799</v>
      </c>
      <c r="C18" s="9">
        <v>8.4401027766189802</v>
      </c>
      <c r="D18" s="9"/>
      <c r="E18" s="9"/>
      <c r="F18" s="9"/>
      <c r="G18" s="9">
        <v>8.4401027766189802</v>
      </c>
    </row>
    <row r="19" spans="1:8" x14ac:dyDescent="0.25">
      <c r="A19" s="2" t="s">
        <v>16</v>
      </c>
      <c r="B19" s="8">
        <v>1.3341320912183501</v>
      </c>
      <c r="C19" s="9">
        <v>3.5854675880734299</v>
      </c>
      <c r="D19" s="9"/>
      <c r="E19" s="9"/>
      <c r="F19" s="9"/>
      <c r="G19" s="9">
        <v>3.5854675880734299</v>
      </c>
    </row>
    <row r="20" spans="1:8" x14ac:dyDescent="0.25">
      <c r="A20" s="2" t="s">
        <v>17</v>
      </c>
      <c r="B20" s="8">
        <v>5.33994455387072</v>
      </c>
      <c r="C20" s="9">
        <v>14.461827243744001</v>
      </c>
      <c r="D20" s="9"/>
      <c r="E20" s="9"/>
      <c r="F20" s="9"/>
      <c r="G20" s="9">
        <v>14.461827243744001</v>
      </c>
    </row>
    <row r="21" spans="1:8" x14ac:dyDescent="0.25">
      <c r="A21" s="2" t="s">
        <v>18</v>
      </c>
      <c r="B21" s="8">
        <v>7.4237695265037802</v>
      </c>
      <c r="C21" s="9">
        <v>7.0106045246542603</v>
      </c>
      <c r="D21" s="9"/>
      <c r="E21" s="9"/>
      <c r="F21" s="9"/>
      <c r="G21" s="9">
        <v>7.0106045246542603</v>
      </c>
    </row>
    <row r="22" spans="1:8" x14ac:dyDescent="0.25">
      <c r="A22" s="2" t="s">
        <v>19</v>
      </c>
      <c r="B22" s="8">
        <v>4.91959212879806</v>
      </c>
      <c r="C22" s="9">
        <v>6.6055320177414298</v>
      </c>
      <c r="D22" s="9"/>
      <c r="E22" s="9"/>
      <c r="F22" s="9"/>
      <c r="G22" s="9">
        <v>6.6055320177414298</v>
      </c>
    </row>
    <row r="23" spans="1:8" x14ac:dyDescent="0.25">
      <c r="A23" s="2" t="s">
        <v>20</v>
      </c>
      <c r="B23" s="8">
        <v>5.8497754736066199</v>
      </c>
      <c r="C23" s="9">
        <v>3.5506929911335599</v>
      </c>
      <c r="D23" s="9"/>
      <c r="E23" s="9"/>
      <c r="F23" s="9"/>
      <c r="G23" s="9">
        <v>3.5506929911335599</v>
      </c>
    </row>
    <row r="24" spans="1:8" x14ac:dyDescent="0.25">
      <c r="A24" s="2" t="s">
        <v>21</v>
      </c>
      <c r="B24" s="12">
        <v>2.8349451563578998</v>
      </c>
      <c r="C24" s="14">
        <v>3.76513430577445</v>
      </c>
      <c r="D24" s="14"/>
      <c r="E24" s="14"/>
      <c r="F24" s="14"/>
      <c r="G24" s="14">
        <v>3.76513430577445</v>
      </c>
      <c r="H24" s="13"/>
    </row>
    <row r="25" spans="1:8" x14ac:dyDescent="0.25">
      <c r="A25" s="2" t="s">
        <v>22</v>
      </c>
      <c r="B25" s="12">
        <v>0.81366767048062005</v>
      </c>
      <c r="C25" s="14">
        <v>3.6573118136007299</v>
      </c>
      <c r="D25" s="14"/>
      <c r="E25" s="14"/>
      <c r="F25" s="14"/>
      <c r="G25" s="14">
        <v>3.6573118136007299</v>
      </c>
      <c r="H25" s="13"/>
    </row>
    <row r="26" spans="1:8" ht="15.75" thickBot="1" x14ac:dyDescent="0.3">
      <c r="A26" s="3" t="s">
        <v>23</v>
      </c>
      <c r="B26" s="11">
        <v>1.04198618186476</v>
      </c>
      <c r="C26" s="15">
        <v>4.4495302007198001</v>
      </c>
      <c r="D26" s="15"/>
      <c r="E26" s="15"/>
      <c r="F26" s="15"/>
      <c r="G26" s="15">
        <v>4.4495302007198001</v>
      </c>
      <c r="H26" s="10"/>
    </row>
    <row r="27" spans="1:8" s="29" customFormat="1" x14ac:dyDescent="0.25">
      <c r="A27" s="32" t="s">
        <v>13</v>
      </c>
      <c r="B27" s="36">
        <f>AVERAGE(B18:B25,B26)</f>
        <v>3.584580912102866</v>
      </c>
      <c r="C27" s="36">
        <f>AVERAGE(C18:C25,C26)</f>
        <v>6.1695781624511827</v>
      </c>
      <c r="D27" s="36"/>
      <c r="E27" s="36"/>
      <c r="F27" s="36"/>
      <c r="G27" s="37"/>
      <c r="H27" s="37"/>
    </row>
    <row r="28" spans="1:8" s="29" customFormat="1" ht="15.75" thickBot="1" x14ac:dyDescent="0.3">
      <c r="A28" s="33" t="s">
        <v>14</v>
      </c>
      <c r="B28" s="38">
        <f>STDEV(B18:B25,B26)</f>
        <v>2.3790677405236011</v>
      </c>
      <c r="C28" s="38">
        <f>STDEV(C18:C25,C26)</f>
        <v>3.5951641550647206</v>
      </c>
      <c r="D28" s="38"/>
      <c r="E28" s="38"/>
      <c r="F28" s="38"/>
      <c r="G28" s="39"/>
      <c r="H28" s="39"/>
    </row>
    <row r="36" spans="3:3" x14ac:dyDescent="0.25">
      <c r="C36" s="9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D43" sqref="D43"/>
    </sheetView>
  </sheetViews>
  <sheetFormatPr defaultRowHeight="15" x14ac:dyDescent="0.25"/>
  <cols>
    <col min="1" max="1" width="15.7109375" customWidth="1"/>
    <col min="2" max="7" width="17.7109375" customWidth="1"/>
  </cols>
  <sheetData>
    <row r="1" spans="1:7" ht="18.75" x14ac:dyDescent="0.3">
      <c r="A1" s="30" t="s">
        <v>27</v>
      </c>
    </row>
    <row r="2" spans="1:7" ht="18.75" x14ac:dyDescent="0.3">
      <c r="A2" s="30" t="s">
        <v>30</v>
      </c>
    </row>
    <row r="3" spans="1:7" ht="15.75" thickBot="1" x14ac:dyDescent="0.3"/>
    <row r="4" spans="1:7" s="29" customFormat="1" ht="15.75" thickBot="1" x14ac:dyDescent="0.3">
      <c r="A4" s="40" t="s">
        <v>0</v>
      </c>
      <c r="B4" s="41" t="s">
        <v>25</v>
      </c>
      <c r="C4" s="41" t="s">
        <v>31</v>
      </c>
      <c r="D4" s="41" t="s">
        <v>32</v>
      </c>
      <c r="E4" s="41" t="s">
        <v>33</v>
      </c>
      <c r="F4" s="41" t="s">
        <v>34</v>
      </c>
      <c r="G4" s="41" t="s">
        <v>35</v>
      </c>
    </row>
    <row r="5" spans="1:7" x14ac:dyDescent="0.25">
      <c r="A5" s="2" t="s">
        <v>2</v>
      </c>
      <c r="B5" s="8">
        <v>1.02994228055033</v>
      </c>
      <c r="C5" s="16">
        <v>25.258208023588001</v>
      </c>
      <c r="D5" s="16">
        <v>12.883327189289099</v>
      </c>
      <c r="E5" s="16">
        <v>10.2499594605688</v>
      </c>
      <c r="F5" s="16">
        <v>7.8895845083197198</v>
      </c>
      <c r="G5" s="9">
        <f>MIN(C5:F5)</f>
        <v>7.8895845083197198</v>
      </c>
    </row>
    <row r="6" spans="1:7" x14ac:dyDescent="0.25">
      <c r="A6" s="2" t="s">
        <v>3</v>
      </c>
      <c r="B6" s="8">
        <v>1.1440506863614499</v>
      </c>
      <c r="C6" s="16">
        <v>12.7012792112799</v>
      </c>
      <c r="D6" s="16">
        <v>10.5352777175983</v>
      </c>
      <c r="E6" s="16">
        <v>9.23838432311309</v>
      </c>
      <c r="F6" s="16">
        <v>8.12380034814346</v>
      </c>
      <c r="G6" s="9">
        <f t="shared" ref="G6:G15" si="0">MIN(C6:F6)</f>
        <v>8.12380034814346</v>
      </c>
    </row>
    <row r="7" spans="1:7" x14ac:dyDescent="0.25">
      <c r="A7" s="2" t="s">
        <v>4</v>
      </c>
      <c r="B7" s="8">
        <v>0.529789497666173</v>
      </c>
      <c r="C7" s="16">
        <v>19.0279719850997</v>
      </c>
      <c r="D7" s="16">
        <v>14.1656264135421</v>
      </c>
      <c r="E7" s="16">
        <v>10.641543346054901</v>
      </c>
      <c r="F7" s="16">
        <v>7.5382309720695098</v>
      </c>
      <c r="G7" s="9">
        <f t="shared" si="0"/>
        <v>7.5382309720695098</v>
      </c>
    </row>
    <row r="8" spans="1:7" x14ac:dyDescent="0.25">
      <c r="A8" s="2" t="s">
        <v>5</v>
      </c>
      <c r="B8" s="8">
        <v>0.50586865638150103</v>
      </c>
      <c r="C8" s="16">
        <v>24.489065284617698</v>
      </c>
      <c r="D8" s="16">
        <v>34.282897901922702</v>
      </c>
      <c r="E8" s="16">
        <v>26.412880464580802</v>
      </c>
      <c r="F8" s="16">
        <v>12.3907302375819</v>
      </c>
      <c r="G8" s="9">
        <f t="shared" si="0"/>
        <v>12.3907302375819</v>
      </c>
    </row>
    <row r="9" spans="1:7" x14ac:dyDescent="0.25">
      <c r="A9" s="2" t="s">
        <v>6</v>
      </c>
      <c r="B9" s="8">
        <v>0.94975472433881503</v>
      </c>
      <c r="C9" s="16">
        <v>6.6372325380840502</v>
      </c>
      <c r="D9" s="16">
        <v>9.8825150037616307</v>
      </c>
      <c r="E9" s="16">
        <v>13.871171159279699</v>
      </c>
      <c r="F9" s="16">
        <v>20.2479537680715</v>
      </c>
      <c r="G9" s="9">
        <f t="shared" si="0"/>
        <v>6.6372325380840502</v>
      </c>
    </row>
    <row r="10" spans="1:7" x14ac:dyDescent="0.25">
      <c r="A10" s="2" t="s">
        <v>7</v>
      </c>
      <c r="B10" s="8">
        <v>0.62206276505653002</v>
      </c>
      <c r="C10" s="16">
        <v>21.994788393855899</v>
      </c>
      <c r="D10" s="16">
        <v>19.351497950622001</v>
      </c>
      <c r="E10" s="16">
        <v>16.967507810433101</v>
      </c>
      <c r="F10" s="16">
        <v>14.137905188527</v>
      </c>
      <c r="G10" s="9">
        <f t="shared" si="0"/>
        <v>14.137905188527</v>
      </c>
    </row>
    <row r="11" spans="1:7" x14ac:dyDescent="0.25">
      <c r="A11" s="2" t="s">
        <v>8</v>
      </c>
      <c r="B11" s="8">
        <v>0.50966852173664901</v>
      </c>
      <c r="C11" s="16">
        <v>12.031111303021801</v>
      </c>
      <c r="D11" s="16">
        <v>23.747135830648102</v>
      </c>
      <c r="E11" s="16">
        <v>15.799197833385699</v>
      </c>
      <c r="F11" s="16">
        <v>11.7423943253463</v>
      </c>
      <c r="G11" s="9">
        <f t="shared" si="0"/>
        <v>11.7423943253463</v>
      </c>
    </row>
    <row r="12" spans="1:7" x14ac:dyDescent="0.25">
      <c r="A12" s="2" t="s">
        <v>9</v>
      </c>
      <c r="B12" s="8">
        <v>1.4750462253033501</v>
      </c>
      <c r="C12" s="16">
        <v>19.470693990582099</v>
      </c>
      <c r="D12" s="16">
        <v>29.882910279640001</v>
      </c>
      <c r="E12" s="16">
        <v>32.511237422298599</v>
      </c>
      <c r="F12" s="16">
        <v>19.8286939791046</v>
      </c>
      <c r="G12" s="9">
        <f t="shared" si="0"/>
        <v>19.470693990582099</v>
      </c>
    </row>
    <row r="13" spans="1:7" x14ac:dyDescent="0.25">
      <c r="A13" s="2" t="s">
        <v>10</v>
      </c>
      <c r="B13" s="8">
        <v>1.32356448986256</v>
      </c>
      <c r="C13" s="16">
        <v>15.9196804595821</v>
      </c>
      <c r="D13" s="16">
        <v>7.9436045459049502</v>
      </c>
      <c r="E13" s="16">
        <v>5.4292032465878899</v>
      </c>
      <c r="F13" s="16">
        <v>7.7047083103782201</v>
      </c>
      <c r="G13" s="9">
        <f t="shared" si="0"/>
        <v>5.4292032465878899</v>
      </c>
    </row>
    <row r="14" spans="1:7" x14ac:dyDescent="0.25">
      <c r="A14" s="2" t="s">
        <v>11</v>
      </c>
      <c r="B14" s="12">
        <v>3.7790372828473102</v>
      </c>
      <c r="C14" s="17">
        <v>18.756169850464602</v>
      </c>
      <c r="D14" s="17">
        <v>8.2479240184866498</v>
      </c>
      <c r="E14" s="17">
        <v>5.4774087226513402</v>
      </c>
      <c r="F14" s="17">
        <v>8.9568643097226595</v>
      </c>
      <c r="G14" s="9">
        <f t="shared" si="0"/>
        <v>5.4774087226513402</v>
      </c>
    </row>
    <row r="15" spans="1:7" ht="15.75" thickBot="1" x14ac:dyDescent="0.3">
      <c r="A15" s="3" t="s">
        <v>12</v>
      </c>
      <c r="B15" s="11">
        <v>0.50069527320318497</v>
      </c>
      <c r="C15" s="18">
        <v>23.076538641571599</v>
      </c>
      <c r="D15" s="18">
        <v>25.474532856377799</v>
      </c>
      <c r="E15" s="18">
        <v>21.3379211886073</v>
      </c>
      <c r="F15" s="18">
        <v>15.5124307275228</v>
      </c>
      <c r="G15" s="15">
        <f t="shared" si="0"/>
        <v>15.5124307275228</v>
      </c>
    </row>
    <row r="16" spans="1:7" s="29" customFormat="1" x14ac:dyDescent="0.25">
      <c r="A16" s="32" t="s">
        <v>13</v>
      </c>
      <c r="B16" s="34">
        <f>AVERAGE(B5:B15)</f>
        <v>1.1244982184825323</v>
      </c>
      <c r="C16" s="34">
        <f t="shared" ref="C16:G16" si="1">AVERAGE(C5:C15)</f>
        <v>18.123885425613405</v>
      </c>
      <c r="D16" s="34">
        <f t="shared" si="1"/>
        <v>17.854295427981214</v>
      </c>
      <c r="E16" s="34">
        <f t="shared" si="1"/>
        <v>15.266946816141932</v>
      </c>
      <c r="F16" s="34">
        <f t="shared" si="1"/>
        <v>12.188481515889789</v>
      </c>
      <c r="G16" s="34">
        <f t="shared" si="1"/>
        <v>10.395419527765098</v>
      </c>
    </row>
    <row r="17" spans="1:7" s="29" customFormat="1" ht="15.75" thickBot="1" x14ac:dyDescent="0.3">
      <c r="A17" s="33" t="s">
        <v>14</v>
      </c>
      <c r="B17" s="35">
        <f>STDEV(B5:B15)</f>
        <v>0.9489423268033379</v>
      </c>
      <c r="C17" s="35">
        <f t="shared" ref="C17:F17" si="2">STDEV(C5:C15)</f>
        <v>5.8076333854994173</v>
      </c>
      <c r="D17" s="35">
        <f t="shared" si="2"/>
        <v>9.2496488013807685</v>
      </c>
      <c r="E17" s="35">
        <f t="shared" si="2"/>
        <v>8.5971033116085067</v>
      </c>
      <c r="F17" s="35">
        <f t="shared" si="2"/>
        <v>4.7496450323553967</v>
      </c>
      <c r="G17" s="35">
        <f t="shared" ref="G17" si="3">STDEV(G5:G15)</f>
        <v>4.5926387645197577</v>
      </c>
    </row>
    <row r="18" spans="1:7" x14ac:dyDescent="0.25">
      <c r="A18" s="2" t="s">
        <v>15</v>
      </c>
      <c r="B18" s="8">
        <v>2.7034154262249799</v>
      </c>
      <c r="C18" s="9">
        <v>8.5447601673844797</v>
      </c>
      <c r="D18" s="9"/>
      <c r="E18" s="9"/>
      <c r="F18" s="9"/>
      <c r="G18" s="9">
        <v>8.5447601673844797</v>
      </c>
    </row>
    <row r="19" spans="1:7" x14ac:dyDescent="0.25">
      <c r="A19" s="2" t="s">
        <v>16</v>
      </c>
      <c r="B19" s="8">
        <v>1.3341320912183501</v>
      </c>
      <c r="C19" s="9">
        <v>5.93898916102704</v>
      </c>
      <c r="D19" s="9"/>
      <c r="E19" s="9"/>
      <c r="F19" s="9"/>
      <c r="G19" s="9">
        <v>5.93898916102704</v>
      </c>
    </row>
    <row r="20" spans="1:7" x14ac:dyDescent="0.25">
      <c r="A20" s="2" t="s">
        <v>17</v>
      </c>
      <c r="B20" s="8">
        <v>5.33994455387072</v>
      </c>
      <c r="C20" s="9">
        <v>14.461827243744001</v>
      </c>
      <c r="D20" s="9"/>
      <c r="E20" s="9"/>
      <c r="F20" s="9"/>
      <c r="G20" s="9">
        <v>14.461827243744001</v>
      </c>
    </row>
    <row r="21" spans="1:7" x14ac:dyDescent="0.25">
      <c r="A21" s="2" t="s">
        <v>18</v>
      </c>
      <c r="B21" s="8">
        <v>7.4237695265037802</v>
      </c>
      <c r="C21" s="9">
        <v>16.621291027273301</v>
      </c>
      <c r="D21" s="9"/>
      <c r="E21" s="9"/>
      <c r="F21" s="9"/>
      <c r="G21" s="9">
        <v>16.621291027273301</v>
      </c>
    </row>
    <row r="22" spans="1:7" x14ac:dyDescent="0.25">
      <c r="A22" s="2" t="s">
        <v>19</v>
      </c>
      <c r="B22" s="8">
        <v>4.91959212879806</v>
      </c>
      <c r="C22" s="9">
        <v>8.3094221617621002</v>
      </c>
      <c r="D22" s="9"/>
      <c r="E22" s="9"/>
      <c r="F22" s="9"/>
      <c r="G22" s="9">
        <v>8.3094221617621002</v>
      </c>
    </row>
    <row r="23" spans="1:7" x14ac:dyDescent="0.25">
      <c r="A23" s="2" t="s">
        <v>20</v>
      </c>
      <c r="B23" s="8">
        <v>5.8497754736066199</v>
      </c>
      <c r="C23" s="9">
        <v>12.198794644427499</v>
      </c>
      <c r="D23" s="9"/>
      <c r="E23" s="9"/>
      <c r="F23" s="9"/>
      <c r="G23" s="9">
        <v>12.198794644427499</v>
      </c>
    </row>
    <row r="24" spans="1:7" x14ac:dyDescent="0.25">
      <c r="A24" s="2" t="s">
        <v>21</v>
      </c>
      <c r="B24" s="12">
        <v>2.8349451563578998</v>
      </c>
      <c r="C24" s="14">
        <v>20.087772767958</v>
      </c>
      <c r="D24" s="14"/>
      <c r="E24" s="14"/>
      <c r="F24" s="14"/>
      <c r="G24" s="14">
        <v>20.087772767958</v>
      </c>
    </row>
    <row r="25" spans="1:7" x14ac:dyDescent="0.25">
      <c r="A25" s="2" t="s">
        <v>22</v>
      </c>
      <c r="B25" s="12">
        <v>0.81366767048062005</v>
      </c>
      <c r="C25" s="14">
        <v>3.7848507525436301</v>
      </c>
      <c r="D25" s="14"/>
      <c r="E25" s="14"/>
      <c r="F25" s="14"/>
      <c r="G25" s="14">
        <v>3.7848507525436301</v>
      </c>
    </row>
    <row r="26" spans="1:7" ht="15.75" thickBot="1" x14ac:dyDescent="0.3">
      <c r="A26" s="3" t="s">
        <v>24</v>
      </c>
      <c r="B26" s="11">
        <v>1.04198618186476</v>
      </c>
      <c r="C26" s="15">
        <v>5.0220948963790599</v>
      </c>
      <c r="D26" s="15"/>
      <c r="E26" s="15"/>
      <c r="F26" s="15"/>
      <c r="G26" s="15">
        <v>5.0220948963790599</v>
      </c>
    </row>
    <row r="27" spans="1:7" s="29" customFormat="1" x14ac:dyDescent="0.25">
      <c r="A27" s="32" t="s">
        <v>13</v>
      </c>
      <c r="B27" s="36">
        <f>AVERAGE(B18:B25,B26)</f>
        <v>3.584580912102866</v>
      </c>
      <c r="C27" s="36">
        <f>AVERAGE(C18:C25,C26)</f>
        <v>10.552200313611012</v>
      </c>
      <c r="D27" s="36"/>
      <c r="E27" s="36"/>
      <c r="F27" s="36"/>
      <c r="G27" s="37"/>
    </row>
    <row r="28" spans="1:7" s="29" customFormat="1" ht="15.75" thickBot="1" x14ac:dyDescent="0.3">
      <c r="A28" s="33" t="s">
        <v>14</v>
      </c>
      <c r="B28" s="38">
        <f>STDEV(B18:B25,B26)</f>
        <v>2.3790677405236011</v>
      </c>
      <c r="C28" s="38">
        <f>STDEV(C18:C25,C26)</f>
        <v>5.6178079874477769</v>
      </c>
      <c r="D28" s="38"/>
      <c r="E28" s="38"/>
      <c r="F28" s="38"/>
      <c r="G28" s="3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Optimization results</vt:lpstr>
      <vt:lpstr>FD RMS stretch only</vt:lpstr>
      <vt:lpstr>FD RMS stretch+hold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Marjolein van der Krogt</dc:creator>
  <cp:lastModifiedBy>Marjolein van der Krogt</cp:lastModifiedBy>
  <cp:lastPrinted>2015-04-17T14:33:56Z</cp:lastPrinted>
  <dcterms:created xsi:type="dcterms:W3CDTF">2015-04-17T09:11:51Z</dcterms:created>
  <dcterms:modified xsi:type="dcterms:W3CDTF">2016-06-02T09:24:52Z</dcterms:modified>
</cp:coreProperties>
</file>