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fnpraha-my.sharepoint.com/personal/9670_vfn_cz/Documents/Projekty/__články/Ivana_OCCC_LGSC-molecular/OCCC_manuscript_/6_DiagnosticPathology/Revisions_230511/"/>
    </mc:Choice>
  </mc:AlternateContent>
  <xr:revisionPtr revIDLastSave="3" documentId="8_{0046F2A2-BB28-4B28-9F53-B2E15322EC67}" xr6:coauthVersionLast="36" xr6:coauthVersionMax="47" xr10:uidLastSave="{8240DE52-611A-4304-8B6C-F67B00BFB10C}"/>
  <bookViews>
    <workbookView xWindow="0" yWindow="0" windowWidth="28800" windowHeight="12225" firstSheet="2" activeTab="7" xr2:uid="{00000000-000D-0000-FFFF-FFFF00000000}"/>
  </bookViews>
  <sheets>
    <sheet name="POLE" sheetId="12" r:id="rId1"/>
    <sheet name="ARID1A" sheetId="6" r:id="rId2"/>
    <sheet name="PIK3CA" sheetId="7" r:id="rId3"/>
    <sheet name="TP53" sheetId="9" r:id="rId4"/>
    <sheet name="KRAS" sheetId="8" r:id="rId5"/>
    <sheet name="ATM" sheetId="10" r:id="rId6"/>
    <sheet name="PPP2R1A" sheetId="11" r:id="rId7"/>
    <sheet name="PTEN" sheetId="13" r:id="rId8"/>
    <sheet name="all references" sheetId="17" r:id="rId9"/>
  </sheets>
  <definedNames>
    <definedName name="_xlnm._FilterDatabase" localSheetId="1" hidden="1">ARID1A!$A$1:$E$1</definedName>
    <definedName name="_xlnm._FilterDatabase" localSheetId="5" hidden="1">ATM!$A$1:$E$1</definedName>
    <definedName name="_xlnm._FilterDatabase" localSheetId="4" hidden="1">KRAS!$A$1:$E$1</definedName>
    <definedName name="_xlnm._FilterDatabase" localSheetId="2" hidden="1">PIK3CA!$A$1:$E$1</definedName>
    <definedName name="_xlnm._FilterDatabase" localSheetId="0" hidden="1">POLE!$A$1:$E$1</definedName>
    <definedName name="_xlnm._FilterDatabase" localSheetId="6" hidden="1">PPP2R1A!$A$1:$E$1</definedName>
    <definedName name="_xlnm._FilterDatabase" localSheetId="7" hidden="1">PTEN!$A$1:$E$1</definedName>
    <definedName name="_xlnm._FilterDatabase" localSheetId="3" hidden="1">'TP53'!$A$1:$E$1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3" l="1"/>
  <c r="E18" i="13"/>
  <c r="D17" i="13"/>
  <c r="B17" i="13"/>
  <c r="E15" i="13"/>
  <c r="E16" i="13"/>
  <c r="E18" i="10"/>
  <c r="E19" i="10"/>
  <c r="E15" i="11"/>
  <c r="E14" i="11"/>
  <c r="D13" i="11"/>
  <c r="B13" i="11"/>
  <c r="E12" i="11"/>
  <c r="D17" i="10"/>
  <c r="B17" i="10"/>
  <c r="E16" i="10"/>
  <c r="E29" i="8"/>
  <c r="E28" i="8"/>
  <c r="E26" i="8"/>
  <c r="E25" i="8"/>
  <c r="B27" i="8"/>
  <c r="D27" i="8"/>
  <c r="E24" i="9"/>
  <c r="E23" i="9"/>
  <c r="E21" i="9"/>
  <c r="E20" i="9"/>
  <c r="D22" i="9"/>
  <c r="B22" i="9"/>
  <c r="B30" i="7"/>
  <c r="D30" i="7"/>
  <c r="E29" i="7"/>
  <c r="E28" i="7"/>
  <c r="E21" i="6"/>
  <c r="E20" i="6"/>
  <c r="E19" i="6"/>
  <c r="E18" i="6"/>
  <c r="D19" i="6"/>
  <c r="B19" i="6"/>
  <c r="E15" i="12"/>
  <c r="E14" i="12"/>
  <c r="B13" i="12"/>
  <c r="E12" i="12"/>
  <c r="E11" i="12"/>
  <c r="E14" i="13"/>
  <c r="E11" i="11"/>
  <c r="E15" i="10"/>
  <c r="E24" i="8"/>
  <c r="E19" i="9"/>
  <c r="E27" i="7"/>
  <c r="E17" i="6"/>
  <c r="E13" i="13"/>
  <c r="E10" i="11"/>
  <c r="E14" i="10"/>
  <c r="E23" i="8"/>
  <c r="E26" i="7"/>
  <c r="E18" i="9"/>
  <c r="E17" i="13" l="1"/>
  <c r="E2" i="12"/>
  <c r="E3" i="12"/>
  <c r="E4" i="12"/>
  <c r="E3" i="13" l="1"/>
  <c r="E4" i="13"/>
  <c r="E5" i="13"/>
  <c r="E6" i="13"/>
  <c r="E7" i="13"/>
  <c r="E8" i="13"/>
  <c r="E9" i="13"/>
  <c r="E10" i="13"/>
  <c r="E11" i="13"/>
  <c r="E12" i="13"/>
  <c r="E2" i="13"/>
  <c r="E13" i="12" l="1"/>
  <c r="E7" i="12"/>
  <c r="E8" i="12"/>
  <c r="E9" i="12"/>
  <c r="E10" i="12"/>
  <c r="E6" i="12"/>
  <c r="E13" i="11"/>
  <c r="E3" i="11"/>
  <c r="E4" i="11"/>
  <c r="E5" i="11"/>
  <c r="E6" i="11"/>
  <c r="E7" i="11"/>
  <c r="E8" i="11"/>
  <c r="E9" i="11"/>
  <c r="E2" i="11"/>
  <c r="E17" i="10"/>
  <c r="E3" i="10"/>
  <c r="E4" i="10"/>
  <c r="E5" i="10"/>
  <c r="E6" i="10"/>
  <c r="E7" i="10"/>
  <c r="E8" i="10"/>
  <c r="E9" i="10"/>
  <c r="E10" i="10"/>
  <c r="E11" i="10"/>
  <c r="E12" i="10"/>
  <c r="E13" i="10"/>
  <c r="E2" i="10"/>
  <c r="E22" i="9"/>
  <c r="E3" i="9"/>
  <c r="E4" i="9"/>
  <c r="E5" i="9"/>
  <c r="E6" i="9"/>
  <c r="E7" i="9"/>
  <c r="E8" i="9"/>
  <c r="E9" i="9"/>
  <c r="E10" i="9"/>
  <c r="E11" i="9"/>
  <c r="E12" i="9"/>
  <c r="E13" i="9"/>
  <c r="E14" i="9"/>
  <c r="E15" i="9"/>
  <c r="E16" i="9"/>
  <c r="E17" i="9"/>
  <c r="E2" i="9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" i="8"/>
  <c r="E27" i="8"/>
  <c r="E30" i="7"/>
  <c r="E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" i="7"/>
  <c r="E32" i="7" l="1"/>
  <c r="E31" i="7"/>
  <c r="E3" i="6"/>
  <c r="E4" i="6"/>
  <c r="E5" i="6"/>
  <c r="E6" i="6"/>
  <c r="E7" i="6"/>
  <c r="E8" i="6"/>
  <c r="E9" i="6"/>
  <c r="E10" i="6"/>
  <c r="E11" i="6"/>
  <c r="E12" i="6"/>
  <c r="E13" i="6"/>
  <c r="E14" i="6"/>
  <c r="E15" i="6"/>
  <c r="E2" i="6"/>
</calcChain>
</file>

<file path=xl/sharedStrings.xml><?xml version="1.0" encoding="utf-8"?>
<sst xmlns="http://schemas.openxmlformats.org/spreadsheetml/2006/main" count="390" uniqueCount="85">
  <si>
    <t>methodology</t>
  </si>
  <si>
    <t>Sugino, K., Tamura, R., Nakaoka, H., Yachida, N., Yamaguchi, M., Mori, Y., . . . Enomoto, T. (2019). Germline and somatic mutations of homologous recombination-associated genes in Japanese ovarian cancer patients. Sci Rep, 9(1), 17808. doi:10.1038/s41598-019-54116-y</t>
  </si>
  <si>
    <t>Targeted sequencing of 16 HR-associated genes, 5 ovarian cancer-associated genes, and 4 mismatch repair genes</t>
  </si>
  <si>
    <t>Narikiyo, M., Yano, M., Kamada, K., Katoh, T., Ito, K., Shuto, M., . . . Yasuda, M. (2019). Molecular association of functioning stroma with carcinoma cells in the ovary: A preliminary study. Oncol Lett, 17(3), 3562-3568. doi:10.3892/ol.2019.9992</t>
  </si>
  <si>
    <t>SQ Sanger</t>
  </si>
  <si>
    <t>Shibuya, Y., Tokunaga, H., Saito, S., Shimokawa, K., Katsuoka, F., Bin, L., . . . Yasuda, J. (2018). Identification of somatic genetic alterations in ovarian clear cell carcinoma with next generation sequencing. Genes Chromosomes Cancer, 57(2), 51-60. doi:10.1002/gcc.22507</t>
  </si>
  <si>
    <t>WES</t>
  </si>
  <si>
    <t>Khalique, S., Naidoo, K., Attygalle, A. D., Kriplani, D., Daley, F., Lowe, A., . . . Natrajan, R. (2018). Optimised ARID1A immunohistochemistry is an accurate predictor of ARID1A mutational status in gynaecological cancers. J Pathol Clin Res, 4(3), 154-166. doi:10.1002/cjp2.103</t>
  </si>
  <si>
    <t>NGS target</t>
  </si>
  <si>
    <t>Caumanns, J. J., Berns, K., Wisman, G. B. A., Fehrmann, R. S. N., Tomar, T., Klip, H., . . . de Jong, S. (2018). Integrative Kinome Profiling Identifies mTORC1/2 Inhibition as Treatment Strategy in Ovarian Clear Cell Carcinoma. Clin Cancer Res, 24(16), 3928-3940. doi:10.1158/1078-0432.CCR-17-3060</t>
  </si>
  <si>
    <t>NGS panel sequencing</t>
  </si>
  <si>
    <t xml:space="preserve">Murakami, R., Matsumura, N., Brown, J. B., Higasa, K., Tsutsumi, T., Kamada, M., . . . Mandai, M. (2017). Exome Sequencing Landscape Analysis in Ovarian Clear Cell Carcinoma Shed Light on Key Chromosomal Regions and Mutation Gene Networks. Am J Pathol, 187(10), 2246-2258. doi:10.1016/j.ajpath.2017.06.012
</t>
  </si>
  <si>
    <t>Er, T. K., Su, Y. F., Wu, C. C., Chen, C. C., Wang, J., Hsieh, T. H., . . . Tsai, E. M. (2016). Targeted next-generation sequencing for molecular diagnosis of endometriosis-associated ovarian cancer. J Mol Med (Berl), 94(7), 835-847. doi:10.1007/s00109-016-1395-2</t>
  </si>
  <si>
    <t xml:space="preserve">Anglesio, M. S., Bashashati, A., Wang, Y. K., Senz, J., Ha, G., Yang, W., . . . Huntsman, D. G. (2015). Multifocal endometriotic lesions associated with cancer are clonal and carry a high mutation burden. J Pathol, 236(2), 201-209. doi:10.1002/path.4516
</t>
  </si>
  <si>
    <t>WGS</t>
  </si>
  <si>
    <t>capture NGS, Illumina, OncoSdreen Plus panel (520 cancer related genes, 1.6 MB - Supplementary)</t>
  </si>
  <si>
    <t>targeted DNA NGS</t>
  </si>
  <si>
    <t>Oncomine</t>
  </si>
  <si>
    <t>Kato, N., Sato, Y., Kamataki, A., Fukase, M., Uchigasaki, S., &amp; Kurose, A. (2019). PIK3CA hotspot mutations and cyclooxygenase-2 expression in ovarian clear cell carcinomas: a close association with stromal features. Hum Pathol, 86, 32-37. doi:10.1016/j.humpath.2018.11.013</t>
  </si>
  <si>
    <t>Hauke, J., Hahnen, E., Schneider, S., Reuss, A., Richters, L., Kommoss, S., . . . Harter, P. (2019). Deleterious somatic variants in 473 consecutive individuals with ovarian cancer: results of the observational AGO-TR1 study (NCT02222883). J Med Genet, 56(9), 574-580. doi:10.1136/jmedgenet-2018-105930</t>
  </si>
  <si>
    <t>Zannoni, G. F., Improta, G., Pettinato, A., Brunelli, C., Troncone, G., Scambia, G., &amp; Fraggetta, F. (2016). Molecular status of PI3KCA, KRAS and BRAF in ovarian clear cell carcinoma: an analysis of 63 patients. J Clin Pathol, 69(12), 1088-1092. doi:10.1136/jclinpath-2016-203776</t>
  </si>
  <si>
    <t>SQ pyrosequencing</t>
  </si>
  <si>
    <t>Friedlander, M. L., Russell, K., Millis, S., Gatalica, Z., Bender, R., &amp; Voss, A. (2016). Molecular Profiling of Clear Cell Ovarian Cancers: Identifying Potential Treatment Targets for Clinical Trials. Int J Gynecol Cancer, 26(4), 648-654. doi:10.1097/IGC.0000000000000677</t>
  </si>
  <si>
    <t>NGS panel sequencing, FISH</t>
  </si>
  <si>
    <t xml:space="preserve">Matsumoto, T., Yamazaki, M., Takahashi, H., Kajita, S., Suzuki, E., Tsuruta, T., &amp; Saegusa, M. (2015). Distinct beta-catenin and PIK3CA mutation profiles in endometriosis-associated ovarian endometrioid and clear cell carcinomas. Am J Clin Pathol, 144(3), 452-463. doi:10.1309/AJCPZ5T2POOFMQVN
</t>
  </si>
  <si>
    <t xml:space="preserve">Huang, H. N., Chiang, Y. C., Cheng, W. F., Chen, C. A., Lin, M. C., &amp; Kuo, K. T. (2015). Molecular alterations in endometrial and ovarian clear cell carcinomas: clinical impacts of telomerase reverse transcriptase promoter mutation. Mod Pathol, 28(2), 303-311. doi:10.1038/modpathol.2014.93
</t>
  </si>
  <si>
    <t>SQ sanger</t>
  </si>
  <si>
    <t xml:space="preserve">Despierre, E., Yesilyurt, B. T., Lambrechts, S., Johnson, N., Verheijen, R., van der Burg, M., . . . Group, E. G. T. R. (2014). Epithelial ovarian cancer: rationale for changing the one-fits-all standard treatment regimen to subtype-specific treatment. Int J Gynecol Cancer, 24(3), 468-477. doi:10.1097/IGC.0000000000000089
</t>
  </si>
  <si>
    <t>Sequenom MassArray hotspot KRAS cod 12, BRAF, NRAS, PIK3CA (exon 9 a 20), PTEN, FBXW7, AKT2, AKT3, and FOXL2, ale pouze KRAS, PIK3CA lze rozepsat do jednotlivých subtypů</t>
  </si>
  <si>
    <t>Niskakoski, A., Kaur, S., Renkonen-Sinisalo, L., Lassus, H., Jarvinen, H. J., Mecklin, J. P., . . . Peltomaki, P. (2013). Distinct molecular profiles in Lynch syndrome-associated and sporadic ovarian carcinomas. Int J Cancer, 133(11), 2596-2608. doi:10.1002/ijc.28287</t>
  </si>
  <si>
    <t>Rahman, M., Nakayama, K., Rahman, M. T., Nakayama, N., Ishikawa, M., Katagiri, A., . . . Miyazaki, K. (2012). Clinicopathologic and biological analysis of PIK3CA mutation in ovarian clear cell carcinoma. Hum Pathol, 43(12), 2197-2206. doi:10.1016/j.humpath.2012.03.011</t>
  </si>
  <si>
    <t>Kolasa, I. K., Rembiszewska, A., Felisiak, A., Ziolkowska-Seta, I., Murawska, M., Moes, J., . . . Kupryjanczyk, J. (2009). PIK3CA amplification associates with resistance to chemotherapy in ovarian cancer patients. Cancer Biol Ther, 8(1), 21-26. doi:10.4161/cbt.8.1.7209</t>
  </si>
  <si>
    <t>SQ sanger, mRNA qPCR PI3CA</t>
  </si>
  <si>
    <t>NGS 30 gene panel, including 19 HRR genes: ATM, ATR, BRCA1, BRCA2, BARD1, CHEK1, CHEK2, FANCA, FANCL, PALB2, RAD51B, RAD51C, RAD51D, RAD54L, CDK12, NBN, PPP2R2A, BRIP1, and MRE11A, and 11 genetic and therapyrelated genes: BRAF, CDH1, ESR1, KRAS, TP53, NRAS, PIK3CA, HOXB13, ERBB2, PTEN, and STK11)</t>
  </si>
  <si>
    <t>Rechsteiner, M., Zimmermann, A. K., Wild, P. J., Caduff, R., von Teichman, A., Fink, D., . . . Noske, A. (2013). TP53 mutations are common in all subtypes of epithelial ovarian cancer and occur concomitantly with KRAS mutations in the mucinous type. Exp Mol Pathol, 95(2), 235-241. doi:10.1016/j.yexmp.2013.08.004</t>
  </si>
  <si>
    <t>pyrosequencing</t>
  </si>
  <si>
    <t xml:space="preserve">Hough, C. D., Cho, K. R., Zonderman, A. B., Schwartz, D. R., &amp; Morin, P. J. (2001). Coordinately up-regulated genes in ovarian cancer. Cancer Res, 61(10), 3869-3876. </t>
  </si>
  <si>
    <t>Fujita, M., Enomoto, T., Inoue, M., Tanizawa, O., Ozaki, M., Rice, J. M., &amp; Nomura, T. (1994). Alteration of the p53 tumor suppressor gene occurs independently of K-ras activation and more frequently in serous adenocarcinomas than in other common epithelial tumors of the human ovary. Jpn J Cancer Res, 85(12), 1247-1256. doi:10.1111/j.1349-7006.1994.tb02937.x</t>
  </si>
  <si>
    <t>kit KRAS</t>
  </si>
  <si>
    <t xml:space="preserve">Kolasa, I. K., Rembiszewska, A., Janiec-Jankowska, A., Dansonka-Mieszkowska, A., Lewandowska, A. M., Konopka, B., &amp; Kupryjanczyk, J. (2006). PTEN mutation, expression and LOH at its locus in ovarian carcinomas. Relation to TP53, K-RAS and BRCA1 mutations. Gynecol Oncol, 103(2), 692-697. doi:10.1016/j.ygyno.2006.05.007
</t>
  </si>
  <si>
    <t>SQ sanger, LOH of PTEN</t>
  </si>
  <si>
    <t>Ho, E. S., Lai, C. R., Hsieh, Y. T., Chen, J. T., Lin, A. J., Hung, M. H., &amp; Liu, F. S. (2001). p53 mutation is infrequent in clear cell carcinoma of the ovary. Gynecol Oncol, 80(2), 189-193. doi:10.1006/gyno.2000.6025</t>
  </si>
  <si>
    <t>Shih Ie, M., et al. (2011). "Somatic mutations of PPP2R1A in ovarian and uterine carcinomas." Am J Pathol 178(4): 1442-1447.</t>
  </si>
  <si>
    <t>McConechy, M. K., et al. (2011). "Subtype-specific mutation of PPP2R1A in endometrial and ovarian carcinomas." J Pathol 223(5): 567-573.</t>
  </si>
  <si>
    <t>Maru, Y., Tanaka, N., Ohira, M., Itami, M., Hippo, Y., &amp; Nagase, H. (2017). Identification of novel mutations in Japanese ovarian clear cell carcinoma patients using optimized targeted NGS for clinical diagnosis. Gynecol Oncol, 144(2), 377-383. doi:10.1016/j.ygyno.2016.11.045</t>
  </si>
  <si>
    <t>Sadlecki, P., Walentowicz, P., Bodnar, M., Marszalek, A., Grabiec, M., &amp; Walentowicz-Sadlecka, M. (2017). Determination of BRAF V600E (VE1) protein expression and BRAF gene mutation status in codon 600 in borderline and low-grade ovarian cancers. Tumour Biol, 39(5), 1010428317706230. doi:10.1177/1010428317706230</t>
  </si>
  <si>
    <t>min</t>
  </si>
  <si>
    <t>max</t>
  </si>
  <si>
    <t xml:space="preserve">Zou, Y., Huang, M. Z., Liu, F. Y., Yang, B. C., Wang, L. Q., Wang, F., . . . He, M. (2015). Absence of DICER1, CTCF, RPL22, DNMT3A, TRRAP, IDH1 and IDH2 hotspot mutations in patients with various subtypes of ovarian carcinomas. Biomed Rep, 3(1), 33-37. doi:10.3892/br.2014.378
</t>
  </si>
  <si>
    <t>reference</t>
  </si>
  <si>
    <t xml:space="preserve">number of tested samples </t>
  </si>
  <si>
    <t>capture NGS</t>
  </si>
  <si>
    <t>Ye, S., Li, Q., Wu, Y., Jiang, W., Zhou, S., Zhou, X., . . . Yang, H. (2022). Integrative genomic and transcriptomic analysis reveals immune subtypes and prognostic markers in ovarian clear cell carcinoma. Br J Cancer, 126(8), 1215-1223. doi:10.1038/s41416-022-01705-w</t>
  </si>
  <si>
    <t>Sia, T. Y., Manning-Geist, B., Gordhandas, S., Murali, R., Marra, A., Liu, Y. L., . . . Zamarin, D. (2022). Treatment of ovarian clear cell carcinoma with immune checkpoint blockade: a case series. Int J Gynecol Cancer, 32(8), 1017-1024. doi:10.1136/ijgc-2022-003430</t>
  </si>
  <si>
    <t>Bolton, K. L., Chen, D., Corona de la Fuente, R. I., Fu, Z., Murali, R., M, K. B., . . . Papaemmanuil, E. (2022). Molecular subclasses of clear cell ovarian carcinoma and their impact on disease behavior and outcomes. Clin Cancer Res. doi:10.1158/1078-0432.CCR-21-3817</t>
  </si>
  <si>
    <t>Oliveira, D., Schnack, T. H., Poulsen, T. S., Christiansen, A. P., Hogdall, C. K., &amp; Hogdall, E. V. (2021). Genomic Sub-Classification of Ovarian Clear Cell Carcinoma Revealed by Distinct Mutational Signatures. Cancers (Basel), 13(20). doi:10.3390/cancers13205242</t>
  </si>
  <si>
    <t>Yin, X., Bi, R., Ma, P., Zhang, S., Zhang, Y., Sun, Y., . . . Cai, M. C. (2020). Multiregion whole-genome sequencing depicts intratumour heterogeneity and punctuated evolution in ovarian clear cell carcinoma. J Med Genet, 57(9), 605-609. doi:10.1136/jmedgenet-2019-106418</t>
  </si>
  <si>
    <t>total</t>
  </si>
  <si>
    <t>Liu, H., Zhang, Z., Chen, L., Pang, J., Wu, H., &amp; Liang, Z. (2021). Next-Generation Sequencing Reveals a Very Low Prevalence of Deleterious Mutations of Homologous Recombination Repair Genes and Homologous Recombination Deficiency in Ovarian Clear Cell Carcinoma. Front Oncol, 11, 798173. doi:10.3389/fonc.2021.798173</t>
  </si>
  <si>
    <t>NGS 30 gene panel, including 19 HRR genes</t>
  </si>
  <si>
    <t>target NGS</t>
  </si>
  <si>
    <t xml:space="preserve">Simila-Maarala, J., Soovares, P., Pasanen, A., Ahvenainen, T., Vahteristo, P., Butzow, R., &amp; Lassus, H. (2022). TCGA molecular classification in endometriosis-associated ovarian carcinomas: Novel data on clear cell carcinoma. Gynecol Oncol, 165(3), 577-584. https://doi.org/10.1016/j.ygyno.2022.03.016 </t>
  </si>
  <si>
    <t>Parra-Herran, C., Bassiouny, D., Lerner-Ellis, J., Olkhov-Mitsel, E., Ismiil, N., Hogen, L., Vicus, D., &amp; Nofech-Mozes, S. (2019). p53, Mismatch Repair Protein, and POLE Abnormalities in Ovarian Clear Cell Carcinoma: An Outcome-based Clinicopathologic Analysis. Am J Surg Pathol, 43(12), 1591-1599. https://doi.org/10.1097/PAS.0000000000001328</t>
  </si>
  <si>
    <t>SQ Sanger hot spot</t>
  </si>
  <si>
    <t>We analysed ARID1A (exons 18 and 20),
PIK3CA (exons 9 and 20), KRAS (exons 2 and 3), and PTEN
(exons 5-8) sequences in DNA extracted from the whole 
tumours of 14 patients.</t>
  </si>
  <si>
    <t>% of cases with mutation</t>
  </si>
  <si>
    <t>POLE mut</t>
  </si>
  <si>
    <t>ARID1A mut</t>
  </si>
  <si>
    <t>PTEN mut</t>
  </si>
  <si>
    <t>ATM mut</t>
  </si>
  <si>
    <t>KRAS mut</t>
  </si>
  <si>
    <t>PIK3CA mut</t>
  </si>
  <si>
    <t>TP53 mut</t>
  </si>
  <si>
    <t>AmoyDx® BPTM panel</t>
  </si>
  <si>
    <t>Kim, S. I., Lee, J. W., Lee, M., Kim, H. S., Chung, H. H., Kim, J. W., . . . Seo, J. S. (2018). Genomic landscape of ovarian clear cell carcinoma via whole exome sequencing. Gynecol Oncol, 148(2), 375-382. doi:10.1016/j.ygyno.2017.12.005</t>
  </si>
  <si>
    <t>Ackroyd, S. A., Arguello, D., Ramos, P., Mahdi, H., ElNaggar, A., Winer, I., . . . Mantia-Smaldone, G. (2023). Molecular portraits of clear cell ovarian and endometrial carcinoma with comparison to clear cell renal cell carcinoma. Gynecol Oncol, 169, 164-171. doi:10.1016/j.ygyno.2022.10.020</t>
  </si>
  <si>
    <t>PPP2R1A mut</t>
  </si>
  <si>
    <r>
      <t xml:space="preserve">Elvin, J. A., Chura, J., Gay, L. M., &amp; Markman, M. (2017). Comprehensive genomic profiling (CGP) of ovarian clear cell carcinomas (OCCC) identifies clinically relevant genomic alterations (CRGA) and targeted therapy options. </t>
    </r>
    <r>
      <rPr>
        <i/>
        <sz val="11"/>
        <color theme="1"/>
        <rFont val="Calibri"/>
        <family val="2"/>
        <charset val="238"/>
        <scheme val="minor"/>
      </rPr>
      <t>Gynecol Oncol Rep, 20</t>
    </r>
    <r>
      <rPr>
        <sz val="11"/>
        <color theme="1"/>
        <rFont val="Calibri"/>
        <family val="2"/>
        <charset val="238"/>
        <scheme val="minor"/>
      </rPr>
      <t>, 62-66. doi:10.1016/j.gore.2017.02.007</t>
    </r>
  </si>
  <si>
    <r>
      <t xml:space="preserve">Kuo, K. T., Mao, T. L., Jones, S., Veras, E., Ayhan, A., Wang, T. L., . . . Shih Ie, M. (2009). Frequent activating mutations of PIK3CA in ovarian clear cell carcinoma. </t>
    </r>
    <r>
      <rPr>
        <i/>
        <sz val="11"/>
        <color theme="1"/>
        <rFont val="Calibri"/>
        <family val="2"/>
        <charset val="238"/>
        <scheme val="minor"/>
      </rPr>
      <t>Am J Pathol, 174</t>
    </r>
    <r>
      <rPr>
        <sz val="11"/>
        <color theme="1"/>
        <rFont val="Calibri"/>
        <family val="2"/>
        <charset val="238"/>
        <scheme val="minor"/>
      </rPr>
      <t>(5), 1597-1601. doi:10.2353/ajpath.2009.081000</t>
    </r>
  </si>
  <si>
    <t>target NGS (FoundationOne)</t>
  </si>
  <si>
    <t xml:space="preserve">SQ Sanger </t>
  </si>
  <si>
    <t>PIK3CA exone 1,9,20</t>
  </si>
  <si>
    <t>TP53 exone 3,4,5,6,7</t>
  </si>
  <si>
    <t>KRAS exone 1,2</t>
  </si>
  <si>
    <t>PTEN exone 1,2,3,4,5,6,7,8,9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</si>
</sst>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8">
    <xf numFmtId="0" fontId="0" fillId="0" borderId="0" xfId="0"/>
    <xf numFmtId="9" fontId="0" fillId="0" borderId="0" xfId="1" applyFont="1"/>
    <xf numFmtId="0" fontId="0" fillId="0" borderId="0" xfId="0" applyAlignment="1">
      <alignment horizontal="right"/>
    </xf>
    <xf numFmtId="0" fontId="2" fillId="2" borderId="0" xfId="2"/>
    <xf numFmtId="9" fontId="2" fillId="2" borderId="0" xfId="2" applyNumberFormat="1"/>
    <xf numFmtId="0" fontId="0" fillId="0" borderId="0" xfId="0" applyAlignment="1">
      <alignment wrapText="1"/>
    </xf>
    <xf numFmtId="0" fontId="3" fillId="0" borderId="0" xfId="0" applyFont="1" applyAlignment="1"/>
    <xf numFmtId="0" fontId="0" fillId="0" borderId="0" xfId="0" applyFill="1"/>
    <xf numFmtId="9" fontId="0" fillId="0" borderId="0" xfId="1" applyFont="1" applyFill="1"/>
    <xf numFmtId="0" fontId="4" fillId="0" borderId="0" xfId="0" applyFont="1" applyFill="1"/>
    <xf numFmtId="9" fontId="4" fillId="0" borderId="0" xfId="1" applyFont="1" applyFill="1"/>
    <xf numFmtId="0" fontId="0" fillId="0" borderId="0" xfId="0" applyFill="1" applyAlignment="1"/>
    <xf numFmtId="0" fontId="0" fillId="0" borderId="0" xfId="0" applyFill="1" applyAlignment="1">
      <alignment wrapText="1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Font="1" applyAlignment="1">
      <alignment wrapText="1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</cellXfs>
  <cellStyles count="3">
    <cellStyle name="Neutrální" xfId="2" builtinId="28"/>
    <cellStyle name="Normální" xfId="0" builtinId="0"/>
    <cellStyle name="Procenta" xfId="1" builtinId="5"/>
  </cellStyles>
  <dxfs count="4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workbookViewId="0">
      <selection activeCell="D13" sqref="D13"/>
    </sheetView>
  </sheetViews>
  <sheetFormatPr defaultRowHeight="15" x14ac:dyDescent="0.25"/>
  <cols>
    <col min="1" max="1" width="75.28515625" customWidth="1"/>
    <col min="2" max="2" width="9.140625" customWidth="1"/>
    <col min="3" max="3" width="20.42578125" customWidth="1"/>
    <col min="4" max="4" width="11.5703125" customWidth="1"/>
    <col min="5" max="5" width="9.140625" customWidth="1"/>
  </cols>
  <sheetData>
    <row r="1" spans="1:5" ht="60" x14ac:dyDescent="0.25">
      <c r="A1" s="5" t="s">
        <v>49</v>
      </c>
      <c r="B1" s="5" t="s">
        <v>50</v>
      </c>
      <c r="C1" s="5" t="s">
        <v>0</v>
      </c>
      <c r="D1" s="5" t="s">
        <v>66</v>
      </c>
      <c r="E1" s="5" t="s">
        <v>65</v>
      </c>
    </row>
    <row r="2" spans="1:5" x14ac:dyDescent="0.25">
      <c r="A2" s="11" t="s">
        <v>61</v>
      </c>
      <c r="B2" s="12">
        <v>115</v>
      </c>
      <c r="C2" s="12" t="s">
        <v>63</v>
      </c>
      <c r="D2" s="12">
        <v>1</v>
      </c>
      <c r="E2" s="8">
        <f t="shared" ref="E2:E13" si="0">D2/B2</f>
        <v>8.6956521739130436E-3</v>
      </c>
    </row>
    <row r="3" spans="1:5" x14ac:dyDescent="0.25">
      <c r="A3" s="11" t="s">
        <v>5</v>
      </c>
      <c r="B3" s="7">
        <v>48</v>
      </c>
      <c r="C3" s="7" t="s">
        <v>6</v>
      </c>
      <c r="D3" s="12">
        <v>0</v>
      </c>
      <c r="E3" s="8">
        <f t="shared" si="0"/>
        <v>0</v>
      </c>
    </row>
    <row r="4" spans="1:5" x14ac:dyDescent="0.25">
      <c r="A4" s="11" t="s">
        <v>62</v>
      </c>
      <c r="B4" s="12">
        <v>47</v>
      </c>
      <c r="C4" s="12" t="s">
        <v>6</v>
      </c>
      <c r="D4" s="12">
        <v>0</v>
      </c>
      <c r="E4" s="8">
        <f t="shared" si="0"/>
        <v>0</v>
      </c>
    </row>
    <row r="5" spans="1:5" x14ac:dyDescent="0.25">
      <c r="A5" t="s">
        <v>58</v>
      </c>
      <c r="B5">
        <v>44</v>
      </c>
      <c r="C5" t="s">
        <v>73</v>
      </c>
      <c r="D5" s="12">
        <v>0</v>
      </c>
      <c r="E5" s="8">
        <v>0</v>
      </c>
    </row>
    <row r="6" spans="1:5" x14ac:dyDescent="0.25">
      <c r="A6" s="11" t="s">
        <v>11</v>
      </c>
      <c r="B6" s="7">
        <v>39</v>
      </c>
      <c r="C6" s="7" t="s">
        <v>6</v>
      </c>
      <c r="D6" s="7">
        <v>0</v>
      </c>
      <c r="E6" s="8">
        <f t="shared" si="0"/>
        <v>0</v>
      </c>
    </row>
    <row r="7" spans="1:5" x14ac:dyDescent="0.25">
      <c r="A7" s="11" t="s">
        <v>13</v>
      </c>
      <c r="B7" s="7">
        <v>7</v>
      </c>
      <c r="C7" s="7" t="s">
        <v>14</v>
      </c>
      <c r="D7" s="7">
        <v>1</v>
      </c>
      <c r="E7" s="8">
        <f t="shared" si="0"/>
        <v>0.14285714285714285</v>
      </c>
    </row>
    <row r="8" spans="1:5" x14ac:dyDescent="0.25">
      <c r="A8" s="7" t="s">
        <v>48</v>
      </c>
      <c r="B8" s="7">
        <v>43</v>
      </c>
      <c r="C8" s="7" t="s">
        <v>26</v>
      </c>
      <c r="D8" s="7">
        <v>0</v>
      </c>
      <c r="E8" s="8">
        <f t="shared" si="0"/>
        <v>0</v>
      </c>
    </row>
    <row r="9" spans="1:5" x14ac:dyDescent="0.25">
      <c r="A9" s="7" t="s">
        <v>52</v>
      </c>
      <c r="B9" s="7">
        <v>50</v>
      </c>
      <c r="C9" s="7" t="s">
        <v>51</v>
      </c>
      <c r="D9" s="7">
        <v>0</v>
      </c>
      <c r="E9" s="8">
        <f t="shared" si="0"/>
        <v>0</v>
      </c>
    </row>
    <row r="10" spans="1:5" x14ac:dyDescent="0.25">
      <c r="A10" s="7" t="s">
        <v>53</v>
      </c>
      <c r="B10" s="7">
        <v>12</v>
      </c>
      <c r="C10" s="7" t="s">
        <v>60</v>
      </c>
      <c r="D10" s="7">
        <v>0</v>
      </c>
      <c r="E10" s="8">
        <f t="shared" si="0"/>
        <v>0</v>
      </c>
    </row>
    <row r="11" spans="1:5" x14ac:dyDescent="0.25">
      <c r="A11" t="s">
        <v>74</v>
      </c>
      <c r="B11">
        <v>15</v>
      </c>
      <c r="C11" t="s">
        <v>6</v>
      </c>
      <c r="D11">
        <v>0</v>
      </c>
      <c r="E11" s="8">
        <f t="shared" si="0"/>
        <v>0</v>
      </c>
    </row>
    <row r="12" spans="1:5" x14ac:dyDescent="0.25">
      <c r="A12" s="16" t="s">
        <v>77</v>
      </c>
      <c r="B12">
        <v>125</v>
      </c>
      <c r="C12" t="s">
        <v>79</v>
      </c>
      <c r="D12">
        <v>0</v>
      </c>
      <c r="E12" s="8">
        <f t="shared" si="0"/>
        <v>0</v>
      </c>
    </row>
    <row r="13" spans="1:5" x14ac:dyDescent="0.25">
      <c r="A13" s="2" t="s">
        <v>57</v>
      </c>
      <c r="B13">
        <f>SUM(B2:B12)</f>
        <v>545</v>
      </c>
      <c r="D13" s="3">
        <v>2</v>
      </c>
      <c r="E13" s="4">
        <f t="shared" si="0"/>
        <v>3.669724770642202E-3</v>
      </c>
    </row>
    <row r="14" spans="1:5" x14ac:dyDescent="0.25">
      <c r="D14" s="3" t="s">
        <v>46</v>
      </c>
      <c r="E14" s="4">
        <f>MIN(E2:E12)</f>
        <v>0</v>
      </c>
    </row>
    <row r="15" spans="1:5" x14ac:dyDescent="0.25">
      <c r="D15" s="3" t="s">
        <v>47</v>
      </c>
      <c r="E15" s="4">
        <f>MAX(E2:E12)</f>
        <v>0.14285714285714285</v>
      </c>
    </row>
  </sheetData>
  <autoFilter ref="A1:E1" xr:uid="{00000000-0009-0000-0000-000000000000}"/>
  <conditionalFormatting sqref="E1 A1:C2 A4:C4">
    <cfRule type="duplicateValues" dxfId="48" priority="73"/>
  </conditionalFormatting>
  <conditionalFormatting sqref="D1:D2">
    <cfRule type="duplicateValues" dxfId="47" priority="74"/>
  </conditionalFormatting>
  <conditionalFormatting sqref="D3">
    <cfRule type="duplicateValues" dxfId="46" priority="3"/>
  </conditionalFormatting>
  <conditionalFormatting sqref="D4">
    <cfRule type="duplicateValues" dxfId="45" priority="2"/>
  </conditionalFormatting>
  <conditionalFormatting sqref="D5">
    <cfRule type="duplicateValues" dxfId="44" priority="1"/>
  </conditionalFormatting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K19" sqref="K19"/>
    </sheetView>
  </sheetViews>
  <sheetFormatPr defaultRowHeight="15" x14ac:dyDescent="0.25"/>
  <cols>
    <col min="1" max="1" width="39.85546875" customWidth="1"/>
    <col min="2" max="2" width="15.140625" customWidth="1"/>
    <col min="3" max="3" width="32" customWidth="1"/>
    <col min="4" max="4" width="13.28515625" customWidth="1"/>
  </cols>
  <sheetData>
    <row r="1" spans="1:6" ht="60" x14ac:dyDescent="0.25">
      <c r="A1" t="s">
        <v>49</v>
      </c>
      <c r="B1" t="s">
        <v>50</v>
      </c>
      <c r="C1" t="s">
        <v>0</v>
      </c>
      <c r="D1" t="s">
        <v>67</v>
      </c>
      <c r="E1" s="5" t="s">
        <v>65</v>
      </c>
    </row>
    <row r="2" spans="1:6" x14ac:dyDescent="0.25">
      <c r="A2" s="7" t="s">
        <v>1</v>
      </c>
      <c r="B2" s="7">
        <v>99</v>
      </c>
      <c r="C2" s="7" t="s">
        <v>2</v>
      </c>
      <c r="D2" s="7">
        <v>69</v>
      </c>
      <c r="E2" s="8">
        <f t="shared" ref="E2:E15" si="0">D2/B2</f>
        <v>0.69696969696969702</v>
      </c>
    </row>
    <row r="3" spans="1:6" x14ac:dyDescent="0.25">
      <c r="A3" s="9" t="s">
        <v>3</v>
      </c>
      <c r="B3" s="9">
        <v>7</v>
      </c>
      <c r="C3" s="9" t="s">
        <v>4</v>
      </c>
      <c r="D3" s="9">
        <v>1</v>
      </c>
      <c r="E3" s="10">
        <f t="shared" si="0"/>
        <v>0.14285714285714285</v>
      </c>
      <c r="F3" s="6" t="s">
        <v>64</v>
      </c>
    </row>
    <row r="4" spans="1:6" x14ac:dyDescent="0.25">
      <c r="A4" s="7" t="s">
        <v>5</v>
      </c>
      <c r="B4" s="7">
        <v>48</v>
      </c>
      <c r="C4" s="7" t="s">
        <v>6</v>
      </c>
      <c r="D4" s="7">
        <v>32</v>
      </c>
      <c r="E4" s="8">
        <f t="shared" si="0"/>
        <v>0.66666666666666663</v>
      </c>
    </row>
    <row r="5" spans="1:6" x14ac:dyDescent="0.25">
      <c r="A5" t="s">
        <v>7</v>
      </c>
      <c r="B5">
        <v>17</v>
      </c>
      <c r="C5" t="s">
        <v>8</v>
      </c>
      <c r="D5">
        <v>6</v>
      </c>
      <c r="E5" s="1">
        <f t="shared" si="0"/>
        <v>0.35294117647058826</v>
      </c>
    </row>
    <row r="6" spans="1:6" x14ac:dyDescent="0.25">
      <c r="A6" t="s">
        <v>9</v>
      </c>
      <c r="B6">
        <v>124</v>
      </c>
      <c r="C6" t="s">
        <v>10</v>
      </c>
      <c r="D6">
        <v>54</v>
      </c>
      <c r="E6" s="1">
        <f t="shared" si="0"/>
        <v>0.43548387096774194</v>
      </c>
    </row>
    <row r="7" spans="1:6" x14ac:dyDescent="0.25">
      <c r="A7" t="s">
        <v>11</v>
      </c>
      <c r="B7">
        <v>39</v>
      </c>
      <c r="C7" t="s">
        <v>6</v>
      </c>
      <c r="D7">
        <v>24</v>
      </c>
      <c r="E7" s="1">
        <f t="shared" si="0"/>
        <v>0.61538461538461542</v>
      </c>
    </row>
    <row r="8" spans="1:6" x14ac:dyDescent="0.25">
      <c r="A8" t="s">
        <v>44</v>
      </c>
      <c r="B8">
        <v>18</v>
      </c>
      <c r="C8" t="s">
        <v>10</v>
      </c>
      <c r="D8">
        <v>3</v>
      </c>
      <c r="E8" s="1">
        <f t="shared" si="0"/>
        <v>0.16666666666666666</v>
      </c>
    </row>
    <row r="9" spans="1:6" x14ac:dyDescent="0.25">
      <c r="A9" t="s">
        <v>12</v>
      </c>
      <c r="B9">
        <v>8</v>
      </c>
      <c r="C9" t="s">
        <v>10</v>
      </c>
      <c r="D9">
        <v>4</v>
      </c>
      <c r="E9" s="1">
        <f t="shared" si="0"/>
        <v>0.5</v>
      </c>
    </row>
    <row r="10" spans="1:6" x14ac:dyDescent="0.25">
      <c r="A10" t="s">
        <v>13</v>
      </c>
      <c r="B10">
        <v>7</v>
      </c>
      <c r="C10" t="s">
        <v>14</v>
      </c>
      <c r="D10">
        <v>4</v>
      </c>
      <c r="E10" s="1">
        <f t="shared" si="0"/>
        <v>0.5714285714285714</v>
      </c>
    </row>
    <row r="11" spans="1:6" x14ac:dyDescent="0.25">
      <c r="A11" t="s">
        <v>52</v>
      </c>
      <c r="B11">
        <v>50</v>
      </c>
      <c r="C11" t="s">
        <v>51</v>
      </c>
      <c r="D11">
        <v>25</v>
      </c>
      <c r="E11" s="1">
        <f t="shared" si="0"/>
        <v>0.5</v>
      </c>
    </row>
    <row r="12" spans="1:6" x14ac:dyDescent="0.25">
      <c r="A12" t="s">
        <v>53</v>
      </c>
      <c r="B12">
        <v>12</v>
      </c>
      <c r="C12" t="s">
        <v>60</v>
      </c>
      <c r="D12">
        <v>7</v>
      </c>
      <c r="E12" s="1">
        <f t="shared" si="0"/>
        <v>0.58333333333333337</v>
      </c>
    </row>
    <row r="13" spans="1:6" x14ac:dyDescent="0.25">
      <c r="A13" t="s">
        <v>54</v>
      </c>
      <c r="B13">
        <v>421</v>
      </c>
      <c r="C13" t="s">
        <v>16</v>
      </c>
      <c r="D13">
        <v>205</v>
      </c>
      <c r="E13" s="1">
        <f t="shared" si="0"/>
        <v>0.48693586698337293</v>
      </c>
    </row>
    <row r="14" spans="1:6" x14ac:dyDescent="0.25">
      <c r="A14" t="s">
        <v>55</v>
      </c>
      <c r="B14">
        <v>55</v>
      </c>
      <c r="C14" t="s">
        <v>17</v>
      </c>
      <c r="D14">
        <v>27</v>
      </c>
      <c r="E14" s="1">
        <f t="shared" si="0"/>
        <v>0.49090909090909091</v>
      </c>
    </row>
    <row r="15" spans="1:6" x14ac:dyDescent="0.25">
      <c r="A15" t="s">
        <v>56</v>
      </c>
      <c r="B15">
        <v>6</v>
      </c>
      <c r="C15" t="s">
        <v>14</v>
      </c>
      <c r="D15">
        <v>3</v>
      </c>
      <c r="E15" s="1">
        <f t="shared" si="0"/>
        <v>0.5</v>
      </c>
    </row>
    <row r="16" spans="1:6" x14ac:dyDescent="0.25">
      <c r="A16" s="13" t="s">
        <v>75</v>
      </c>
      <c r="B16">
        <v>164</v>
      </c>
      <c r="C16" t="s">
        <v>51</v>
      </c>
      <c r="D16">
        <v>144</v>
      </c>
      <c r="E16" s="1">
        <v>0.875</v>
      </c>
    </row>
    <row r="17" spans="1:5" x14ac:dyDescent="0.25">
      <c r="A17" t="s">
        <v>74</v>
      </c>
      <c r="B17">
        <v>15</v>
      </c>
      <c r="C17" t="s">
        <v>6</v>
      </c>
      <c r="D17">
        <v>6</v>
      </c>
      <c r="E17" s="1">
        <f>D17/B17</f>
        <v>0.4</v>
      </c>
    </row>
    <row r="18" spans="1:5" x14ac:dyDescent="0.25">
      <c r="A18" s="16" t="s">
        <v>77</v>
      </c>
      <c r="B18">
        <v>125</v>
      </c>
      <c r="C18" t="s">
        <v>79</v>
      </c>
      <c r="D18">
        <v>64</v>
      </c>
      <c r="E18" s="1">
        <f>D18/B18</f>
        <v>0.51200000000000001</v>
      </c>
    </row>
    <row r="19" spans="1:5" x14ac:dyDescent="0.25">
      <c r="A19" s="2" t="s">
        <v>57</v>
      </c>
      <c r="B19">
        <f>SUM(B2:B18)</f>
        <v>1215</v>
      </c>
      <c r="D19" s="3">
        <f>SUM(D2:D18)</f>
        <v>678</v>
      </c>
      <c r="E19" s="4">
        <f>D19/B19</f>
        <v>0.55802469135802468</v>
      </c>
    </row>
    <row r="20" spans="1:5" x14ac:dyDescent="0.25">
      <c r="D20" s="3" t="s">
        <v>46</v>
      </c>
      <c r="E20" s="4">
        <f>MIN(E2:E18)</f>
        <v>0.14285714285714285</v>
      </c>
    </row>
    <row r="21" spans="1:5" x14ac:dyDescent="0.25">
      <c r="D21" s="3" t="s">
        <v>47</v>
      </c>
      <c r="E21" s="4">
        <f>MAX(E2:E18)</f>
        <v>0.875</v>
      </c>
    </row>
  </sheetData>
  <autoFilter ref="A1:E1" xr:uid="{00000000-0009-0000-0000-000001000000}"/>
  <conditionalFormatting sqref="D1">
    <cfRule type="duplicateValues" dxfId="43" priority="11"/>
  </conditionalFormatting>
  <conditionalFormatting sqref="D1">
    <cfRule type="duplicateValues" dxfId="42" priority="12"/>
  </conditionalFormatting>
  <conditionalFormatting sqref="A1:C1">
    <cfRule type="duplicateValues" dxfId="41" priority="40"/>
  </conditionalFormatting>
  <conditionalFormatting sqref="E1">
    <cfRule type="duplicateValues" dxfId="40" priority="1"/>
  </conditionalFormatting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2"/>
  <sheetViews>
    <sheetView topLeftCell="A10" workbookViewId="0">
      <selection activeCell="E31" sqref="E31"/>
    </sheetView>
  </sheetViews>
  <sheetFormatPr defaultRowHeight="15" x14ac:dyDescent="0.25"/>
  <cols>
    <col min="1" max="1" width="58.42578125" customWidth="1"/>
    <col min="3" max="3" width="31.5703125" customWidth="1"/>
  </cols>
  <sheetData>
    <row r="1" spans="1:6" ht="60" x14ac:dyDescent="0.25">
      <c r="A1" t="s">
        <v>49</v>
      </c>
      <c r="B1" t="s">
        <v>50</v>
      </c>
      <c r="C1" t="s">
        <v>0</v>
      </c>
      <c r="D1" t="s">
        <v>71</v>
      </c>
      <c r="E1" s="5" t="s">
        <v>65</v>
      </c>
    </row>
    <row r="2" spans="1:6" x14ac:dyDescent="0.25">
      <c r="A2" s="7" t="s">
        <v>1</v>
      </c>
      <c r="B2" s="7">
        <v>99</v>
      </c>
      <c r="C2" s="7" t="s">
        <v>2</v>
      </c>
      <c r="D2" s="7">
        <v>63</v>
      </c>
      <c r="E2" s="8">
        <f t="shared" ref="E2:E30" si="0">D2/B2</f>
        <v>0.63636363636363635</v>
      </c>
    </row>
    <row r="3" spans="1:6" x14ac:dyDescent="0.25">
      <c r="A3" s="9" t="s">
        <v>3</v>
      </c>
      <c r="B3" s="9">
        <v>7</v>
      </c>
      <c r="C3" s="9" t="s">
        <v>4</v>
      </c>
      <c r="D3" s="9">
        <v>2</v>
      </c>
      <c r="E3" s="10">
        <f t="shared" si="0"/>
        <v>0.2857142857142857</v>
      </c>
      <c r="F3" s="6" t="s">
        <v>64</v>
      </c>
    </row>
    <row r="4" spans="1:6" x14ac:dyDescent="0.25">
      <c r="A4" s="7" t="s">
        <v>18</v>
      </c>
      <c r="B4" s="7">
        <v>54</v>
      </c>
      <c r="C4" s="7" t="s">
        <v>4</v>
      </c>
      <c r="D4" s="7">
        <v>17</v>
      </c>
      <c r="E4" s="8">
        <f t="shared" si="0"/>
        <v>0.31481481481481483</v>
      </c>
    </row>
    <row r="5" spans="1:6" x14ac:dyDescent="0.25">
      <c r="A5" s="7" t="s">
        <v>19</v>
      </c>
      <c r="B5" s="7">
        <v>6</v>
      </c>
      <c r="C5" s="7" t="s">
        <v>4</v>
      </c>
      <c r="D5" s="7">
        <v>4</v>
      </c>
      <c r="E5" s="8">
        <f t="shared" si="0"/>
        <v>0.66666666666666663</v>
      </c>
    </row>
    <row r="6" spans="1:6" x14ac:dyDescent="0.25">
      <c r="A6" t="s">
        <v>5</v>
      </c>
      <c r="B6">
        <v>48</v>
      </c>
      <c r="C6" t="s">
        <v>6</v>
      </c>
      <c r="D6">
        <v>24</v>
      </c>
      <c r="E6" s="1">
        <f t="shared" si="0"/>
        <v>0.5</v>
      </c>
    </row>
    <row r="7" spans="1:6" x14ac:dyDescent="0.25">
      <c r="A7" t="s">
        <v>9</v>
      </c>
      <c r="B7">
        <v>124</v>
      </c>
      <c r="C7" t="s">
        <v>10</v>
      </c>
      <c r="D7">
        <v>54</v>
      </c>
      <c r="E7" s="1">
        <f t="shared" si="0"/>
        <v>0.43548387096774194</v>
      </c>
    </row>
    <row r="8" spans="1:6" x14ac:dyDescent="0.25">
      <c r="A8" t="s">
        <v>11</v>
      </c>
      <c r="B8">
        <v>39</v>
      </c>
      <c r="C8" t="s">
        <v>6</v>
      </c>
      <c r="D8">
        <v>20</v>
      </c>
      <c r="E8" s="1">
        <f t="shared" si="0"/>
        <v>0.51282051282051277</v>
      </c>
    </row>
    <row r="9" spans="1:6" x14ac:dyDescent="0.25">
      <c r="A9" t="s">
        <v>44</v>
      </c>
      <c r="B9">
        <v>18</v>
      </c>
      <c r="C9" t="s">
        <v>10</v>
      </c>
      <c r="D9">
        <v>5</v>
      </c>
      <c r="E9" s="1">
        <f t="shared" si="0"/>
        <v>0.27777777777777779</v>
      </c>
    </row>
    <row r="10" spans="1:6" x14ac:dyDescent="0.25">
      <c r="A10" t="s">
        <v>20</v>
      </c>
      <c r="B10">
        <v>63</v>
      </c>
      <c r="C10" t="s">
        <v>21</v>
      </c>
      <c r="D10">
        <v>20</v>
      </c>
      <c r="E10" s="1">
        <f t="shared" si="0"/>
        <v>0.31746031746031744</v>
      </c>
    </row>
    <row r="11" spans="1:6" x14ac:dyDescent="0.25">
      <c r="A11" t="s">
        <v>22</v>
      </c>
      <c r="B11">
        <v>105</v>
      </c>
      <c r="C11" t="s">
        <v>23</v>
      </c>
      <c r="D11">
        <v>52</v>
      </c>
      <c r="E11" s="1">
        <f t="shared" si="0"/>
        <v>0.49523809523809526</v>
      </c>
    </row>
    <row r="12" spans="1:6" x14ac:dyDescent="0.25">
      <c r="A12" t="s">
        <v>12</v>
      </c>
      <c r="B12">
        <v>8</v>
      </c>
      <c r="C12" t="s">
        <v>10</v>
      </c>
      <c r="D12">
        <v>4</v>
      </c>
      <c r="E12" s="1">
        <f t="shared" si="0"/>
        <v>0.5</v>
      </c>
    </row>
    <row r="13" spans="1:6" x14ac:dyDescent="0.25">
      <c r="A13" t="s">
        <v>24</v>
      </c>
      <c r="B13">
        <v>87</v>
      </c>
      <c r="C13" t="s">
        <v>4</v>
      </c>
      <c r="D13">
        <v>11</v>
      </c>
      <c r="E13" s="1">
        <f t="shared" si="0"/>
        <v>0.12643678160919541</v>
      </c>
    </row>
    <row r="14" spans="1:6" x14ac:dyDescent="0.25">
      <c r="A14" t="s">
        <v>25</v>
      </c>
      <c r="B14">
        <v>56</v>
      </c>
      <c r="C14" t="s">
        <v>26</v>
      </c>
      <c r="D14">
        <v>23</v>
      </c>
      <c r="E14" s="1">
        <f t="shared" si="0"/>
        <v>0.4107142857142857</v>
      </c>
    </row>
    <row r="15" spans="1:6" x14ac:dyDescent="0.25">
      <c r="A15" t="s">
        <v>13</v>
      </c>
      <c r="B15">
        <v>7</v>
      </c>
      <c r="C15" t="s">
        <v>14</v>
      </c>
      <c r="D15">
        <v>2</v>
      </c>
      <c r="E15" s="1">
        <f t="shared" si="0"/>
        <v>0.2857142857142857</v>
      </c>
    </row>
    <row r="16" spans="1:6" x14ac:dyDescent="0.25">
      <c r="A16" t="s">
        <v>27</v>
      </c>
      <c r="B16">
        <v>13</v>
      </c>
      <c r="C16" t="s">
        <v>28</v>
      </c>
      <c r="D16">
        <v>6</v>
      </c>
      <c r="E16" s="1">
        <f t="shared" si="0"/>
        <v>0.46153846153846156</v>
      </c>
    </row>
    <row r="17" spans="1:6" x14ac:dyDescent="0.25">
      <c r="A17" t="s">
        <v>29</v>
      </c>
      <c r="B17">
        <v>39</v>
      </c>
      <c r="C17" t="s">
        <v>4</v>
      </c>
      <c r="D17">
        <v>14</v>
      </c>
      <c r="E17" s="1">
        <f t="shared" si="0"/>
        <v>0.35897435897435898</v>
      </c>
    </row>
    <row r="18" spans="1:6" x14ac:dyDescent="0.25">
      <c r="A18" t="s">
        <v>30</v>
      </c>
      <c r="B18">
        <v>56</v>
      </c>
      <c r="C18" t="s">
        <v>26</v>
      </c>
      <c r="D18">
        <v>16</v>
      </c>
      <c r="E18" s="1">
        <f t="shared" si="0"/>
        <v>0.2857142857142857</v>
      </c>
    </row>
    <row r="19" spans="1:6" x14ac:dyDescent="0.25">
      <c r="A19" t="s">
        <v>31</v>
      </c>
      <c r="B19">
        <v>7</v>
      </c>
      <c r="C19" t="s">
        <v>32</v>
      </c>
      <c r="D19">
        <v>1</v>
      </c>
      <c r="E19" s="1">
        <f t="shared" si="0"/>
        <v>0.14285714285714285</v>
      </c>
    </row>
    <row r="20" spans="1:6" x14ac:dyDescent="0.25">
      <c r="A20" t="s">
        <v>52</v>
      </c>
      <c r="B20">
        <v>50</v>
      </c>
      <c r="C20" t="s">
        <v>15</v>
      </c>
      <c r="D20">
        <v>26</v>
      </c>
      <c r="E20" s="1">
        <f t="shared" si="0"/>
        <v>0.52</v>
      </c>
    </row>
    <row r="21" spans="1:6" x14ac:dyDescent="0.25">
      <c r="A21" t="s">
        <v>53</v>
      </c>
      <c r="B21">
        <v>12</v>
      </c>
      <c r="C21" t="s">
        <v>60</v>
      </c>
      <c r="D21">
        <v>6</v>
      </c>
      <c r="E21" s="1">
        <f t="shared" si="0"/>
        <v>0.5</v>
      </c>
    </row>
    <row r="22" spans="1:6" x14ac:dyDescent="0.25">
      <c r="A22" t="s">
        <v>54</v>
      </c>
      <c r="B22">
        <v>421</v>
      </c>
      <c r="C22" t="s">
        <v>16</v>
      </c>
      <c r="D22">
        <v>188</v>
      </c>
      <c r="E22" s="1">
        <f t="shared" si="0"/>
        <v>0.44655581947743467</v>
      </c>
    </row>
    <row r="23" spans="1:6" x14ac:dyDescent="0.25">
      <c r="A23" t="s">
        <v>55</v>
      </c>
      <c r="B23">
        <v>55</v>
      </c>
      <c r="C23" t="s">
        <v>17</v>
      </c>
      <c r="D23">
        <v>23</v>
      </c>
      <c r="E23" s="1">
        <f t="shared" si="0"/>
        <v>0.41818181818181815</v>
      </c>
    </row>
    <row r="24" spans="1:6" x14ac:dyDescent="0.25">
      <c r="A24" t="s">
        <v>58</v>
      </c>
      <c r="B24">
        <v>44</v>
      </c>
      <c r="C24" t="s">
        <v>33</v>
      </c>
      <c r="D24">
        <v>22</v>
      </c>
      <c r="E24" s="1">
        <f t="shared" si="0"/>
        <v>0.5</v>
      </c>
    </row>
    <row r="25" spans="1:6" x14ac:dyDescent="0.25">
      <c r="A25" t="s">
        <v>56</v>
      </c>
      <c r="B25">
        <v>6</v>
      </c>
      <c r="C25" t="s">
        <v>14</v>
      </c>
      <c r="D25">
        <v>2</v>
      </c>
      <c r="E25" s="1">
        <f t="shared" si="0"/>
        <v>0.33333333333333331</v>
      </c>
    </row>
    <row r="26" spans="1:6" x14ac:dyDescent="0.25">
      <c r="A26" s="13" t="s">
        <v>75</v>
      </c>
      <c r="B26">
        <v>164</v>
      </c>
      <c r="C26" t="s">
        <v>51</v>
      </c>
      <c r="D26">
        <v>77</v>
      </c>
      <c r="E26" s="1">
        <f>D26/B26</f>
        <v>0.46951219512195119</v>
      </c>
    </row>
    <row r="27" spans="1:6" x14ac:dyDescent="0.25">
      <c r="A27" t="s">
        <v>74</v>
      </c>
      <c r="B27">
        <v>15</v>
      </c>
      <c r="C27" t="s">
        <v>6</v>
      </c>
      <c r="D27">
        <v>6</v>
      </c>
      <c r="E27" s="1">
        <f>D27/B27</f>
        <v>0.4</v>
      </c>
    </row>
    <row r="28" spans="1:6" x14ac:dyDescent="0.25">
      <c r="A28" s="16" t="s">
        <v>77</v>
      </c>
      <c r="B28">
        <v>125</v>
      </c>
      <c r="C28" t="s">
        <v>79</v>
      </c>
      <c r="D28">
        <v>66</v>
      </c>
      <c r="E28" s="1">
        <f>D28/B28</f>
        <v>0.52800000000000002</v>
      </c>
    </row>
    <row r="29" spans="1:6" x14ac:dyDescent="0.25">
      <c r="A29" s="16" t="s">
        <v>78</v>
      </c>
      <c r="B29">
        <v>97</v>
      </c>
      <c r="C29" s="5" t="s">
        <v>80</v>
      </c>
      <c r="D29">
        <v>32</v>
      </c>
      <c r="E29" s="1">
        <f>D29/B29</f>
        <v>0.32989690721649484</v>
      </c>
      <c r="F29" t="s">
        <v>81</v>
      </c>
    </row>
    <row r="30" spans="1:6" x14ac:dyDescent="0.25">
      <c r="A30" s="2" t="s">
        <v>57</v>
      </c>
      <c r="B30">
        <f>SUM(B2:B29)</f>
        <v>1825</v>
      </c>
      <c r="D30" s="3">
        <f>SUM(D2:D29)</f>
        <v>786</v>
      </c>
      <c r="E30" s="4">
        <f t="shared" si="0"/>
        <v>0.43068493150684933</v>
      </c>
    </row>
    <row r="31" spans="1:6" x14ac:dyDescent="0.25">
      <c r="D31" s="3" t="s">
        <v>46</v>
      </c>
      <c r="E31" s="4">
        <f>MIN(E2:E27)</f>
        <v>0.12643678160919541</v>
      </c>
    </row>
    <row r="32" spans="1:6" x14ac:dyDescent="0.25">
      <c r="D32" s="3" t="s">
        <v>47</v>
      </c>
      <c r="E32" s="4">
        <f>MAX(E2:E27)</f>
        <v>0.66666666666666663</v>
      </c>
    </row>
  </sheetData>
  <autoFilter ref="A1:E1" xr:uid="{00000000-0009-0000-0000-000003000000}"/>
  <conditionalFormatting sqref="D1">
    <cfRule type="duplicateValues" dxfId="39" priority="17"/>
  </conditionalFormatting>
  <conditionalFormatting sqref="D1">
    <cfRule type="duplicateValues" dxfId="38" priority="18"/>
  </conditionalFormatting>
  <conditionalFormatting sqref="A1:C1">
    <cfRule type="duplicateValues" dxfId="37" priority="49"/>
  </conditionalFormatting>
  <conditionalFormatting sqref="A2:A19">
    <cfRule type="duplicateValues" dxfId="36" priority="4"/>
  </conditionalFormatting>
  <conditionalFormatting sqref="A2:A25">
    <cfRule type="duplicateValues" dxfId="35" priority="3"/>
  </conditionalFormatting>
  <conditionalFormatting sqref="E1">
    <cfRule type="duplicateValues" dxfId="34" priority="2"/>
  </conditionalFormatting>
  <conditionalFormatting sqref="B29">
    <cfRule type="duplicateValues" dxfId="33" priority="1"/>
  </conditionalFormatting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4"/>
  <sheetViews>
    <sheetView workbookViewId="0">
      <selection activeCell="E24" sqref="E24"/>
    </sheetView>
  </sheetViews>
  <sheetFormatPr defaultRowHeight="15" x14ac:dyDescent="0.25"/>
  <cols>
    <col min="1" max="1" width="57.85546875" customWidth="1"/>
    <col min="2" max="2" width="11.7109375" customWidth="1"/>
    <col min="3" max="3" width="14.28515625" customWidth="1"/>
    <col min="4" max="5" width="11.7109375" customWidth="1"/>
  </cols>
  <sheetData>
    <row r="1" spans="1:5" s="5" customFormat="1" ht="45" x14ac:dyDescent="0.25">
      <c r="A1" s="5" t="s">
        <v>49</v>
      </c>
      <c r="B1" s="5" t="s">
        <v>50</v>
      </c>
      <c r="C1" s="5" t="s">
        <v>0</v>
      </c>
      <c r="D1" s="5" t="s">
        <v>72</v>
      </c>
      <c r="E1" s="5" t="s">
        <v>65</v>
      </c>
    </row>
    <row r="2" spans="1:5" x14ac:dyDescent="0.25">
      <c r="A2" t="s">
        <v>1</v>
      </c>
      <c r="B2">
        <v>99</v>
      </c>
      <c r="C2" t="s">
        <v>2</v>
      </c>
      <c r="D2">
        <v>5</v>
      </c>
      <c r="E2" s="1">
        <f t="shared" ref="E2:E22" si="0">D2/B2</f>
        <v>5.0505050505050504E-2</v>
      </c>
    </row>
    <row r="3" spans="1:5" x14ac:dyDescent="0.25">
      <c r="A3" t="s">
        <v>5</v>
      </c>
      <c r="B3">
        <v>48</v>
      </c>
      <c r="C3" t="s">
        <v>6</v>
      </c>
      <c r="D3">
        <v>2</v>
      </c>
      <c r="E3" s="1">
        <f t="shared" si="0"/>
        <v>4.1666666666666664E-2</v>
      </c>
    </row>
    <row r="4" spans="1:5" x14ac:dyDescent="0.25">
      <c r="A4" t="s">
        <v>9</v>
      </c>
      <c r="B4">
        <v>124</v>
      </c>
      <c r="C4" t="s">
        <v>10</v>
      </c>
      <c r="D4">
        <v>14</v>
      </c>
      <c r="E4" s="1">
        <f t="shared" si="0"/>
        <v>0.11290322580645161</v>
      </c>
    </row>
    <row r="5" spans="1:5" x14ac:dyDescent="0.25">
      <c r="A5" t="s">
        <v>11</v>
      </c>
      <c r="B5">
        <v>39</v>
      </c>
      <c r="C5" t="s">
        <v>6</v>
      </c>
      <c r="D5">
        <v>0</v>
      </c>
      <c r="E5" s="1">
        <f t="shared" si="0"/>
        <v>0</v>
      </c>
    </row>
    <row r="6" spans="1:5" x14ac:dyDescent="0.25">
      <c r="A6" t="s">
        <v>44</v>
      </c>
      <c r="B6">
        <v>18</v>
      </c>
      <c r="C6" t="s">
        <v>10</v>
      </c>
      <c r="D6">
        <v>2</v>
      </c>
      <c r="E6" s="1">
        <f t="shared" si="0"/>
        <v>0.1111111111111111</v>
      </c>
    </row>
    <row r="7" spans="1:5" x14ac:dyDescent="0.25">
      <c r="A7" t="s">
        <v>22</v>
      </c>
      <c r="B7">
        <v>105</v>
      </c>
      <c r="C7" t="s">
        <v>23</v>
      </c>
      <c r="D7">
        <v>19</v>
      </c>
      <c r="E7" s="1">
        <f t="shared" si="0"/>
        <v>0.18095238095238095</v>
      </c>
    </row>
    <row r="8" spans="1:5" x14ac:dyDescent="0.25">
      <c r="A8" t="s">
        <v>12</v>
      </c>
      <c r="B8">
        <v>8</v>
      </c>
      <c r="C8" t="s">
        <v>10</v>
      </c>
      <c r="D8">
        <v>0</v>
      </c>
      <c r="E8" s="1">
        <f t="shared" si="0"/>
        <v>0</v>
      </c>
    </row>
    <row r="9" spans="1:5" x14ac:dyDescent="0.25">
      <c r="A9" t="s">
        <v>13</v>
      </c>
      <c r="B9">
        <v>7</v>
      </c>
      <c r="C9" t="s">
        <v>14</v>
      </c>
      <c r="D9">
        <v>0</v>
      </c>
      <c r="E9" s="1">
        <f t="shared" si="0"/>
        <v>0</v>
      </c>
    </row>
    <row r="10" spans="1:5" x14ac:dyDescent="0.25">
      <c r="A10" t="s">
        <v>34</v>
      </c>
      <c r="B10">
        <v>25</v>
      </c>
      <c r="C10" t="s">
        <v>35</v>
      </c>
      <c r="D10">
        <v>13</v>
      </c>
      <c r="E10" s="1">
        <f t="shared" si="0"/>
        <v>0.52</v>
      </c>
    </row>
    <row r="11" spans="1:5" x14ac:dyDescent="0.25">
      <c r="A11" t="s">
        <v>39</v>
      </c>
      <c r="B11">
        <v>8</v>
      </c>
      <c r="C11" t="s">
        <v>40</v>
      </c>
      <c r="D11">
        <v>0</v>
      </c>
      <c r="E11" s="1">
        <f t="shared" si="0"/>
        <v>0</v>
      </c>
    </row>
    <row r="12" spans="1:5" x14ac:dyDescent="0.25">
      <c r="A12" t="s">
        <v>41</v>
      </c>
      <c r="B12">
        <v>38</v>
      </c>
      <c r="C12" t="s">
        <v>4</v>
      </c>
      <c r="D12">
        <v>4</v>
      </c>
      <c r="E12" s="1">
        <f t="shared" si="0"/>
        <v>0.10526315789473684</v>
      </c>
    </row>
    <row r="13" spans="1:5" x14ac:dyDescent="0.25">
      <c r="A13" t="s">
        <v>37</v>
      </c>
      <c r="B13">
        <v>9</v>
      </c>
      <c r="C13" t="s">
        <v>4</v>
      </c>
      <c r="D13">
        <v>1</v>
      </c>
      <c r="E13" s="1">
        <f t="shared" si="0"/>
        <v>0.1111111111111111</v>
      </c>
    </row>
    <row r="14" spans="1:5" x14ac:dyDescent="0.25">
      <c r="A14" t="s">
        <v>52</v>
      </c>
      <c r="B14">
        <v>50</v>
      </c>
      <c r="C14" t="s">
        <v>15</v>
      </c>
      <c r="D14">
        <v>8</v>
      </c>
      <c r="E14" s="1">
        <f t="shared" si="0"/>
        <v>0.16</v>
      </c>
    </row>
    <row r="15" spans="1:5" x14ac:dyDescent="0.25">
      <c r="A15" t="s">
        <v>53</v>
      </c>
      <c r="B15">
        <v>12</v>
      </c>
      <c r="C15" t="s">
        <v>60</v>
      </c>
      <c r="D15">
        <v>3</v>
      </c>
      <c r="E15" s="1">
        <f t="shared" si="0"/>
        <v>0.25</v>
      </c>
    </row>
    <row r="16" spans="1:5" x14ac:dyDescent="0.25">
      <c r="A16" t="s">
        <v>54</v>
      </c>
      <c r="B16">
        <v>421</v>
      </c>
      <c r="C16" t="s">
        <v>16</v>
      </c>
      <c r="D16">
        <v>71</v>
      </c>
      <c r="E16" s="1">
        <f t="shared" si="0"/>
        <v>0.16864608076009502</v>
      </c>
    </row>
    <row r="17" spans="1:6" x14ac:dyDescent="0.25">
      <c r="A17" t="s">
        <v>58</v>
      </c>
      <c r="B17">
        <v>44</v>
      </c>
      <c r="C17" t="s">
        <v>33</v>
      </c>
      <c r="D17">
        <v>4</v>
      </c>
      <c r="E17" s="1">
        <f t="shared" si="0"/>
        <v>9.0909090909090912E-2</v>
      </c>
    </row>
    <row r="18" spans="1:6" x14ac:dyDescent="0.25">
      <c r="A18" s="13" t="s">
        <v>75</v>
      </c>
      <c r="B18">
        <v>164</v>
      </c>
      <c r="C18" t="s">
        <v>51</v>
      </c>
      <c r="D18">
        <v>18</v>
      </c>
      <c r="E18" s="1">
        <f>D18/B18</f>
        <v>0.10975609756097561</v>
      </c>
    </row>
    <row r="19" spans="1:6" x14ac:dyDescent="0.25">
      <c r="A19" t="s">
        <v>74</v>
      </c>
      <c r="B19">
        <v>15</v>
      </c>
      <c r="C19" t="s">
        <v>6</v>
      </c>
      <c r="D19">
        <v>2</v>
      </c>
      <c r="E19" s="1">
        <f>D19/B19</f>
        <v>0.13333333333333333</v>
      </c>
    </row>
    <row r="20" spans="1:6" x14ac:dyDescent="0.25">
      <c r="A20" s="16" t="s">
        <v>77</v>
      </c>
      <c r="B20">
        <v>125</v>
      </c>
      <c r="C20" t="s">
        <v>79</v>
      </c>
      <c r="D20">
        <v>27</v>
      </c>
      <c r="E20" s="1">
        <f>D20/B20</f>
        <v>0.216</v>
      </c>
    </row>
    <row r="21" spans="1:6" x14ac:dyDescent="0.25">
      <c r="A21" s="16" t="s">
        <v>78</v>
      </c>
      <c r="B21">
        <v>97</v>
      </c>
      <c r="C21" s="5" t="s">
        <v>80</v>
      </c>
      <c r="D21">
        <v>15</v>
      </c>
      <c r="E21" s="1">
        <f>D21/B21</f>
        <v>0.15463917525773196</v>
      </c>
      <c r="F21" t="s">
        <v>82</v>
      </c>
    </row>
    <row r="22" spans="1:6" x14ac:dyDescent="0.25">
      <c r="A22" s="2" t="s">
        <v>57</v>
      </c>
      <c r="B22">
        <f>SUM(B2:B21)</f>
        <v>1456</v>
      </c>
      <c r="D22" s="3">
        <f>SUM(D2:D21)</f>
        <v>208</v>
      </c>
      <c r="E22" s="4">
        <f t="shared" si="0"/>
        <v>0.14285714285714285</v>
      </c>
    </row>
    <row r="23" spans="1:6" x14ac:dyDescent="0.25">
      <c r="D23" s="3" t="s">
        <v>46</v>
      </c>
      <c r="E23" s="4">
        <f>MIN(E2:E21)</f>
        <v>0</v>
      </c>
    </row>
    <row r="24" spans="1:6" x14ac:dyDescent="0.25">
      <c r="D24" s="3" t="s">
        <v>47</v>
      </c>
      <c r="E24" s="4">
        <f>MAX(E2:E21)</f>
        <v>0.52</v>
      </c>
    </row>
  </sheetData>
  <autoFilter ref="A1:E1" xr:uid="{00000000-0009-0000-0000-000002000000}"/>
  <conditionalFormatting sqref="D1">
    <cfRule type="duplicateValues" dxfId="32" priority="12"/>
  </conditionalFormatting>
  <conditionalFormatting sqref="D1">
    <cfRule type="duplicateValues" dxfId="31" priority="13"/>
  </conditionalFormatting>
  <conditionalFormatting sqref="A1:C1">
    <cfRule type="duplicateValues" dxfId="30" priority="55"/>
  </conditionalFormatting>
  <conditionalFormatting sqref="E1">
    <cfRule type="duplicateValues" dxfId="29" priority="2"/>
  </conditionalFormatting>
  <conditionalFormatting sqref="B21">
    <cfRule type="duplicateValues" dxfId="28" priority="1"/>
  </conditionalFormatting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9"/>
  <sheetViews>
    <sheetView topLeftCell="A10" workbookViewId="0">
      <selection activeCell="E25" sqref="E25"/>
    </sheetView>
  </sheetViews>
  <sheetFormatPr defaultRowHeight="15" x14ac:dyDescent="0.25"/>
  <cols>
    <col min="1" max="1" width="40.140625" customWidth="1"/>
    <col min="2" max="2" width="10.28515625" customWidth="1"/>
    <col min="3" max="5" width="21.140625" customWidth="1"/>
  </cols>
  <sheetData>
    <row r="1" spans="1:6" s="5" customFormat="1" ht="30" x14ac:dyDescent="0.25">
      <c r="A1" s="5" t="s">
        <v>49</v>
      </c>
      <c r="B1" s="5" t="s">
        <v>50</v>
      </c>
      <c r="C1" s="5" t="s">
        <v>0</v>
      </c>
      <c r="D1" s="5" t="s">
        <v>70</v>
      </c>
      <c r="E1" s="5" t="s">
        <v>65</v>
      </c>
    </row>
    <row r="2" spans="1:6" x14ac:dyDescent="0.25">
      <c r="A2" s="7" t="s">
        <v>1</v>
      </c>
      <c r="B2" s="7">
        <v>99</v>
      </c>
      <c r="C2" s="7" t="s">
        <v>2</v>
      </c>
      <c r="D2" s="7">
        <v>14</v>
      </c>
      <c r="E2" s="8">
        <f t="shared" ref="E2:E27" si="0">D2/B2</f>
        <v>0.14141414141414141</v>
      </c>
    </row>
    <row r="3" spans="1:6" x14ac:dyDescent="0.25">
      <c r="A3" s="9" t="s">
        <v>3</v>
      </c>
      <c r="B3" s="9">
        <v>7</v>
      </c>
      <c r="C3" s="9" t="s">
        <v>4</v>
      </c>
      <c r="D3" s="9">
        <v>3</v>
      </c>
      <c r="E3" s="10">
        <f t="shared" si="0"/>
        <v>0.42857142857142855</v>
      </c>
      <c r="F3" s="6" t="s">
        <v>64</v>
      </c>
    </row>
    <row r="4" spans="1:6" x14ac:dyDescent="0.25">
      <c r="A4" s="7" t="s">
        <v>5</v>
      </c>
      <c r="B4" s="7">
        <v>48</v>
      </c>
      <c r="C4" s="7" t="s">
        <v>6</v>
      </c>
      <c r="D4" s="7">
        <v>8</v>
      </c>
      <c r="E4" s="8">
        <f t="shared" si="0"/>
        <v>0.16666666666666666</v>
      </c>
    </row>
    <row r="5" spans="1:6" x14ac:dyDescent="0.25">
      <c r="A5" s="7" t="s">
        <v>9</v>
      </c>
      <c r="B5" s="7">
        <v>124</v>
      </c>
      <c r="C5" s="7" t="s">
        <v>10</v>
      </c>
      <c r="D5" s="7">
        <v>19</v>
      </c>
      <c r="E5" s="8">
        <f t="shared" si="0"/>
        <v>0.15322580645161291</v>
      </c>
    </row>
    <row r="6" spans="1:6" x14ac:dyDescent="0.25">
      <c r="A6" t="s">
        <v>11</v>
      </c>
      <c r="B6">
        <v>39</v>
      </c>
      <c r="C6" t="s">
        <v>6</v>
      </c>
      <c r="D6">
        <v>4</v>
      </c>
      <c r="E6" s="1">
        <f t="shared" si="0"/>
        <v>0.10256410256410256</v>
      </c>
    </row>
    <row r="7" spans="1:6" x14ac:dyDescent="0.25">
      <c r="A7" t="s">
        <v>44</v>
      </c>
      <c r="B7">
        <v>18</v>
      </c>
      <c r="C7" t="s">
        <v>10</v>
      </c>
      <c r="D7">
        <v>0</v>
      </c>
      <c r="E7" s="1">
        <f t="shared" si="0"/>
        <v>0</v>
      </c>
    </row>
    <row r="8" spans="1:6" x14ac:dyDescent="0.25">
      <c r="A8" t="s">
        <v>20</v>
      </c>
      <c r="B8">
        <v>63</v>
      </c>
      <c r="C8" t="s">
        <v>21</v>
      </c>
      <c r="D8">
        <v>8</v>
      </c>
      <c r="E8" s="1">
        <f t="shared" si="0"/>
        <v>0.12698412698412698</v>
      </c>
    </row>
    <row r="9" spans="1:6" x14ac:dyDescent="0.25">
      <c r="A9" t="s">
        <v>22</v>
      </c>
      <c r="B9">
        <v>105</v>
      </c>
      <c r="C9" t="s">
        <v>23</v>
      </c>
      <c r="D9">
        <v>12</v>
      </c>
      <c r="E9" s="1">
        <f t="shared" si="0"/>
        <v>0.11428571428571428</v>
      </c>
    </row>
    <row r="10" spans="1:6" x14ac:dyDescent="0.25">
      <c r="A10" t="s">
        <v>12</v>
      </c>
      <c r="B10">
        <v>8</v>
      </c>
      <c r="C10" t="s">
        <v>10</v>
      </c>
      <c r="D10">
        <v>1</v>
      </c>
      <c r="E10" s="1">
        <f t="shared" si="0"/>
        <v>0.125</v>
      </c>
    </row>
    <row r="11" spans="1:6" x14ac:dyDescent="0.25">
      <c r="A11" t="s">
        <v>13</v>
      </c>
      <c r="B11">
        <v>7</v>
      </c>
      <c r="C11" t="s">
        <v>14</v>
      </c>
      <c r="D11">
        <v>0</v>
      </c>
      <c r="E11" s="1">
        <f t="shared" si="0"/>
        <v>0</v>
      </c>
    </row>
    <row r="12" spans="1:6" x14ac:dyDescent="0.25">
      <c r="A12" t="s">
        <v>27</v>
      </c>
      <c r="B12">
        <v>13</v>
      </c>
      <c r="C12" t="s">
        <v>28</v>
      </c>
      <c r="D12">
        <v>2</v>
      </c>
      <c r="E12" s="1">
        <f t="shared" si="0"/>
        <v>0.15384615384615385</v>
      </c>
    </row>
    <row r="13" spans="1:6" x14ac:dyDescent="0.25">
      <c r="A13" t="s">
        <v>34</v>
      </c>
      <c r="B13">
        <v>25</v>
      </c>
      <c r="C13" t="s">
        <v>35</v>
      </c>
      <c r="D13">
        <v>0</v>
      </c>
      <c r="E13" s="1">
        <f t="shared" si="0"/>
        <v>0</v>
      </c>
    </row>
    <row r="14" spans="1:6" x14ac:dyDescent="0.25">
      <c r="A14" t="s">
        <v>29</v>
      </c>
      <c r="B14">
        <v>39</v>
      </c>
      <c r="C14" t="s">
        <v>4</v>
      </c>
      <c r="D14">
        <v>3</v>
      </c>
      <c r="E14" s="1">
        <f t="shared" si="0"/>
        <v>7.6923076923076927E-2</v>
      </c>
    </row>
    <row r="15" spans="1:6" x14ac:dyDescent="0.25">
      <c r="A15" t="s">
        <v>30</v>
      </c>
      <c r="B15">
        <v>37</v>
      </c>
      <c r="C15" t="s">
        <v>26</v>
      </c>
      <c r="D15">
        <v>2</v>
      </c>
      <c r="E15" s="1">
        <f t="shared" si="0"/>
        <v>5.4054054054054057E-2</v>
      </c>
    </row>
    <row r="16" spans="1:6" x14ac:dyDescent="0.25">
      <c r="A16" t="s">
        <v>36</v>
      </c>
      <c r="B16">
        <v>6</v>
      </c>
      <c r="C16" t="s">
        <v>4</v>
      </c>
      <c r="D16">
        <v>0</v>
      </c>
      <c r="E16" s="1">
        <f t="shared" si="0"/>
        <v>0</v>
      </c>
    </row>
    <row r="17" spans="1:6" x14ac:dyDescent="0.25">
      <c r="A17" t="s">
        <v>37</v>
      </c>
      <c r="B17">
        <v>9</v>
      </c>
      <c r="C17" t="s">
        <v>4</v>
      </c>
      <c r="D17">
        <v>1</v>
      </c>
      <c r="E17" s="1">
        <f t="shared" si="0"/>
        <v>0.1111111111111111</v>
      </c>
    </row>
    <row r="18" spans="1:6" x14ac:dyDescent="0.25">
      <c r="A18" t="s">
        <v>45</v>
      </c>
      <c r="B18">
        <v>9</v>
      </c>
      <c r="C18" t="s">
        <v>38</v>
      </c>
      <c r="D18">
        <v>0</v>
      </c>
      <c r="E18" s="1">
        <f t="shared" si="0"/>
        <v>0</v>
      </c>
    </row>
    <row r="19" spans="1:6" x14ac:dyDescent="0.25">
      <c r="A19" t="s">
        <v>52</v>
      </c>
      <c r="B19">
        <v>50</v>
      </c>
      <c r="C19" t="s">
        <v>15</v>
      </c>
      <c r="D19">
        <v>4</v>
      </c>
      <c r="E19" s="1">
        <f t="shared" si="0"/>
        <v>0.08</v>
      </c>
    </row>
    <row r="20" spans="1:6" x14ac:dyDescent="0.25">
      <c r="A20" t="s">
        <v>53</v>
      </c>
      <c r="B20">
        <v>12</v>
      </c>
      <c r="C20" t="s">
        <v>60</v>
      </c>
      <c r="D20">
        <v>1</v>
      </c>
      <c r="E20" s="1">
        <f t="shared" si="0"/>
        <v>8.3333333333333329E-2</v>
      </c>
    </row>
    <row r="21" spans="1:6" x14ac:dyDescent="0.25">
      <c r="A21" t="s">
        <v>58</v>
      </c>
      <c r="B21">
        <v>44</v>
      </c>
      <c r="C21" t="s">
        <v>33</v>
      </c>
      <c r="D21">
        <v>5</v>
      </c>
      <c r="E21" s="1">
        <f t="shared" si="0"/>
        <v>0.11363636363636363</v>
      </c>
    </row>
    <row r="22" spans="1:6" x14ac:dyDescent="0.25">
      <c r="A22" t="s">
        <v>56</v>
      </c>
      <c r="B22">
        <v>6</v>
      </c>
      <c r="C22" t="s">
        <v>14</v>
      </c>
      <c r="D22">
        <v>2</v>
      </c>
      <c r="E22" s="1">
        <f t="shared" si="0"/>
        <v>0.33333333333333331</v>
      </c>
    </row>
    <row r="23" spans="1:6" x14ac:dyDescent="0.25">
      <c r="A23" s="13" t="s">
        <v>75</v>
      </c>
      <c r="B23">
        <v>164</v>
      </c>
      <c r="C23" t="s">
        <v>51</v>
      </c>
      <c r="D23">
        <v>17</v>
      </c>
      <c r="E23" s="1">
        <f>D23/B23</f>
        <v>0.10365853658536585</v>
      </c>
    </row>
    <row r="24" spans="1:6" x14ac:dyDescent="0.25">
      <c r="A24" t="s">
        <v>74</v>
      </c>
      <c r="B24">
        <v>15</v>
      </c>
      <c r="C24" t="s">
        <v>6</v>
      </c>
      <c r="D24">
        <v>3</v>
      </c>
      <c r="E24" s="1">
        <f>D24/B24</f>
        <v>0.2</v>
      </c>
    </row>
    <row r="25" spans="1:6" x14ac:dyDescent="0.25">
      <c r="A25" s="16" t="s">
        <v>77</v>
      </c>
      <c r="B25">
        <v>125</v>
      </c>
      <c r="C25" t="s">
        <v>79</v>
      </c>
      <c r="D25">
        <v>10</v>
      </c>
      <c r="E25" s="1">
        <f>D25/B25</f>
        <v>0.08</v>
      </c>
    </row>
    <row r="26" spans="1:6" x14ac:dyDescent="0.25">
      <c r="A26" s="16" t="s">
        <v>78</v>
      </c>
      <c r="B26">
        <v>97</v>
      </c>
      <c r="C26" s="5" t="s">
        <v>80</v>
      </c>
      <c r="D26">
        <v>7</v>
      </c>
      <c r="E26" s="1">
        <f>D26/B26</f>
        <v>7.2164948453608241E-2</v>
      </c>
      <c r="F26" t="s">
        <v>83</v>
      </c>
    </row>
    <row r="27" spans="1:6" x14ac:dyDescent="0.25">
      <c r="A27" s="2" t="s">
        <v>57</v>
      </c>
      <c r="B27">
        <f>SUM(B2:B26)</f>
        <v>1169</v>
      </c>
      <c r="D27" s="3">
        <f>SUM(D2:D26)</f>
        <v>126</v>
      </c>
      <c r="E27" s="4">
        <f t="shared" si="0"/>
        <v>0.10778443113772455</v>
      </c>
    </row>
    <row r="28" spans="1:6" x14ac:dyDescent="0.25">
      <c r="D28" s="3" t="s">
        <v>46</v>
      </c>
      <c r="E28" s="4">
        <f>MIN(E2:E26)</f>
        <v>0</v>
      </c>
    </row>
    <row r="29" spans="1:6" x14ac:dyDescent="0.25">
      <c r="D29" s="3" t="s">
        <v>47</v>
      </c>
      <c r="E29" s="4">
        <f>MAX(E2:E26)</f>
        <v>0.42857142857142855</v>
      </c>
    </row>
  </sheetData>
  <autoFilter ref="A1:E1" xr:uid="{00000000-0009-0000-0000-000004000000}"/>
  <conditionalFormatting sqref="D1">
    <cfRule type="duplicateValues" dxfId="27" priority="17"/>
  </conditionalFormatting>
  <conditionalFormatting sqref="D1">
    <cfRule type="duplicateValues" dxfId="26" priority="18"/>
  </conditionalFormatting>
  <conditionalFormatting sqref="A1:C1">
    <cfRule type="duplicateValues" dxfId="25" priority="53"/>
  </conditionalFormatting>
  <conditionalFormatting sqref="A36:A1048576 A1:A22 A27:A32">
    <cfRule type="duplicateValues" dxfId="24" priority="4"/>
  </conditionalFormatting>
  <conditionalFormatting sqref="E1">
    <cfRule type="duplicateValues" dxfId="23" priority="3"/>
  </conditionalFormatting>
  <conditionalFormatting sqref="B26">
    <cfRule type="duplicateValues" dxfId="22" priority="1"/>
  </conditionalFormatting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9"/>
  <sheetViews>
    <sheetView workbookViewId="0">
      <selection activeCell="E19" sqref="E19"/>
    </sheetView>
  </sheetViews>
  <sheetFormatPr defaultRowHeight="15" x14ac:dyDescent="0.25"/>
  <cols>
    <col min="1" max="1" width="51.85546875" customWidth="1"/>
    <col min="2" max="5" width="14.42578125" customWidth="1"/>
  </cols>
  <sheetData>
    <row r="1" spans="1:5" s="5" customFormat="1" ht="45" x14ac:dyDescent="0.25">
      <c r="A1" s="5" t="s">
        <v>49</v>
      </c>
      <c r="B1" s="5" t="s">
        <v>50</v>
      </c>
      <c r="C1" s="5" t="s">
        <v>0</v>
      </c>
      <c r="D1" s="5" t="s">
        <v>69</v>
      </c>
      <c r="E1" s="5" t="s">
        <v>65</v>
      </c>
    </row>
    <row r="2" spans="1:5" x14ac:dyDescent="0.25">
      <c r="A2" s="7" t="s">
        <v>1</v>
      </c>
      <c r="B2" s="7">
        <v>99</v>
      </c>
      <c r="C2" s="7" t="s">
        <v>2</v>
      </c>
      <c r="D2" s="7">
        <v>9</v>
      </c>
      <c r="E2" s="8">
        <f t="shared" ref="E2:E17" si="0">D2/B2</f>
        <v>9.0909090909090912E-2</v>
      </c>
    </row>
    <row r="3" spans="1:5" x14ac:dyDescent="0.25">
      <c r="A3" s="7" t="s">
        <v>19</v>
      </c>
      <c r="B3" s="7">
        <v>6</v>
      </c>
      <c r="C3" s="7" t="s">
        <v>4</v>
      </c>
      <c r="D3" s="7">
        <v>0</v>
      </c>
      <c r="E3" s="8">
        <f t="shared" si="0"/>
        <v>0</v>
      </c>
    </row>
    <row r="4" spans="1:5" x14ac:dyDescent="0.25">
      <c r="A4" s="7" t="s">
        <v>5</v>
      </c>
      <c r="B4" s="7">
        <v>48</v>
      </c>
      <c r="C4" s="7" t="s">
        <v>6</v>
      </c>
      <c r="D4" s="7">
        <v>3</v>
      </c>
      <c r="E4" s="8">
        <f t="shared" si="0"/>
        <v>6.25E-2</v>
      </c>
    </row>
    <row r="5" spans="1:5" x14ac:dyDescent="0.25">
      <c r="A5" t="s">
        <v>9</v>
      </c>
      <c r="B5">
        <v>124</v>
      </c>
      <c r="C5" t="s">
        <v>10</v>
      </c>
      <c r="D5">
        <v>11</v>
      </c>
      <c r="E5" s="1">
        <f t="shared" si="0"/>
        <v>8.8709677419354843E-2</v>
      </c>
    </row>
    <row r="6" spans="1:5" x14ac:dyDescent="0.25">
      <c r="A6" t="s">
        <v>11</v>
      </c>
      <c r="B6">
        <v>39</v>
      </c>
      <c r="C6" t="s">
        <v>6</v>
      </c>
      <c r="D6">
        <v>0</v>
      </c>
      <c r="E6" s="1">
        <f t="shared" si="0"/>
        <v>0</v>
      </c>
    </row>
    <row r="7" spans="1:5" x14ac:dyDescent="0.25">
      <c r="A7" t="s">
        <v>44</v>
      </c>
      <c r="B7">
        <v>18</v>
      </c>
      <c r="C7" t="s">
        <v>10</v>
      </c>
      <c r="D7">
        <v>0</v>
      </c>
      <c r="E7" s="1">
        <f t="shared" si="0"/>
        <v>0</v>
      </c>
    </row>
    <row r="8" spans="1:5" x14ac:dyDescent="0.25">
      <c r="A8" t="s">
        <v>22</v>
      </c>
      <c r="B8">
        <v>105</v>
      </c>
      <c r="C8" t="s">
        <v>23</v>
      </c>
      <c r="D8">
        <v>4</v>
      </c>
      <c r="E8" s="1">
        <f t="shared" si="0"/>
        <v>3.8095238095238099E-2</v>
      </c>
    </row>
    <row r="9" spans="1:5" x14ac:dyDescent="0.25">
      <c r="A9" t="s">
        <v>12</v>
      </c>
      <c r="B9">
        <v>8</v>
      </c>
      <c r="C9" t="s">
        <v>10</v>
      </c>
      <c r="D9">
        <v>0</v>
      </c>
      <c r="E9" s="1">
        <f t="shared" si="0"/>
        <v>0</v>
      </c>
    </row>
    <row r="10" spans="1:5" x14ac:dyDescent="0.25">
      <c r="A10" t="s">
        <v>13</v>
      </c>
      <c r="B10">
        <v>7</v>
      </c>
      <c r="C10" t="s">
        <v>14</v>
      </c>
      <c r="D10">
        <v>0</v>
      </c>
      <c r="E10" s="1">
        <f t="shared" si="0"/>
        <v>0</v>
      </c>
    </row>
    <row r="11" spans="1:5" x14ac:dyDescent="0.25">
      <c r="A11" t="s">
        <v>52</v>
      </c>
      <c r="B11">
        <v>50</v>
      </c>
      <c r="C11" t="s">
        <v>15</v>
      </c>
      <c r="D11">
        <v>9</v>
      </c>
      <c r="E11" s="1">
        <f t="shared" si="0"/>
        <v>0.18</v>
      </c>
    </row>
    <row r="12" spans="1:5" x14ac:dyDescent="0.25">
      <c r="A12" t="s">
        <v>55</v>
      </c>
      <c r="B12">
        <v>55</v>
      </c>
      <c r="C12" t="s">
        <v>17</v>
      </c>
      <c r="D12">
        <v>7</v>
      </c>
      <c r="E12" s="1">
        <f t="shared" si="0"/>
        <v>0.12727272727272726</v>
      </c>
    </row>
    <row r="13" spans="1:5" x14ac:dyDescent="0.25">
      <c r="A13" t="s">
        <v>58</v>
      </c>
      <c r="B13">
        <v>44</v>
      </c>
      <c r="C13" t="s">
        <v>33</v>
      </c>
      <c r="D13">
        <v>1</v>
      </c>
      <c r="E13" s="1">
        <f>D13/B13</f>
        <v>2.2727272727272728E-2</v>
      </c>
    </row>
    <row r="14" spans="1:5" x14ac:dyDescent="0.25">
      <c r="A14" s="13" t="s">
        <v>75</v>
      </c>
      <c r="B14">
        <v>164</v>
      </c>
      <c r="C14" t="s">
        <v>51</v>
      </c>
      <c r="D14">
        <v>21</v>
      </c>
      <c r="E14" s="1">
        <f>D14/B14</f>
        <v>0.12804878048780488</v>
      </c>
    </row>
    <row r="15" spans="1:5" x14ac:dyDescent="0.25">
      <c r="A15" t="s">
        <v>74</v>
      </c>
      <c r="B15">
        <v>15</v>
      </c>
      <c r="C15" t="s">
        <v>6</v>
      </c>
      <c r="D15">
        <v>0</v>
      </c>
      <c r="E15" s="1">
        <f>D15/B15</f>
        <v>0</v>
      </c>
    </row>
    <row r="16" spans="1:5" x14ac:dyDescent="0.25">
      <c r="A16" s="16" t="s">
        <v>77</v>
      </c>
      <c r="B16">
        <v>125</v>
      </c>
      <c r="C16" t="s">
        <v>79</v>
      </c>
      <c r="D16">
        <v>9</v>
      </c>
      <c r="E16" s="1">
        <f>D16/B16</f>
        <v>7.1999999999999995E-2</v>
      </c>
    </row>
    <row r="17" spans="1:5" x14ac:dyDescent="0.25">
      <c r="A17" s="2" t="s">
        <v>57</v>
      </c>
      <c r="B17">
        <f>SUM(B2:B16)</f>
        <v>907</v>
      </c>
      <c r="D17" s="3">
        <f>SUM(D2:D16)</f>
        <v>74</v>
      </c>
      <c r="E17" s="4">
        <f t="shared" si="0"/>
        <v>8.1587651598676952E-2</v>
      </c>
    </row>
    <row r="18" spans="1:5" x14ac:dyDescent="0.25">
      <c r="D18" s="3" t="s">
        <v>46</v>
      </c>
      <c r="E18" s="4">
        <f>MIN(E2:E16)</f>
        <v>0</v>
      </c>
    </row>
    <row r="19" spans="1:5" x14ac:dyDescent="0.25">
      <c r="D19" s="3" t="s">
        <v>47</v>
      </c>
      <c r="E19" s="4">
        <f>MAX(E2:E16)</f>
        <v>0.18</v>
      </c>
    </row>
  </sheetData>
  <autoFilter ref="A1:E1" xr:uid="{00000000-0009-0000-0000-000005000000}"/>
  <conditionalFormatting sqref="D1">
    <cfRule type="duplicateValues" dxfId="21" priority="12"/>
  </conditionalFormatting>
  <conditionalFormatting sqref="D1">
    <cfRule type="duplicateValues" dxfId="20" priority="13"/>
  </conditionalFormatting>
  <conditionalFormatting sqref="A1:C1">
    <cfRule type="duplicateValues" dxfId="19" priority="58"/>
  </conditionalFormatting>
  <conditionalFormatting sqref="E1">
    <cfRule type="duplicateValues" dxfId="18" priority="2"/>
  </conditionalFormatting>
  <conditionalFormatting sqref="A26:A1048576 A17:A22 A1:A13">
    <cfRule type="duplicateValues" dxfId="17" priority="115"/>
  </conditionalFormatting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5"/>
  <sheetViews>
    <sheetView workbookViewId="0">
      <selection activeCell="E14" sqref="E14"/>
    </sheetView>
  </sheetViews>
  <sheetFormatPr defaultRowHeight="15" x14ac:dyDescent="0.25"/>
  <cols>
    <col min="1" max="1" width="58.5703125" customWidth="1"/>
    <col min="3" max="3" width="20.140625" customWidth="1"/>
    <col min="5" max="5" width="13.140625" customWidth="1"/>
  </cols>
  <sheetData>
    <row r="1" spans="1:5" ht="45" x14ac:dyDescent="0.25">
      <c r="A1" s="5" t="s">
        <v>49</v>
      </c>
      <c r="B1" s="5" t="s">
        <v>50</v>
      </c>
      <c r="C1" s="5" t="s">
        <v>0</v>
      </c>
      <c r="D1" s="15" t="s">
        <v>76</v>
      </c>
      <c r="E1" s="5" t="s">
        <v>65</v>
      </c>
    </row>
    <row r="2" spans="1:5" x14ac:dyDescent="0.25">
      <c r="A2" t="s">
        <v>5</v>
      </c>
      <c r="B2">
        <v>48</v>
      </c>
      <c r="C2" t="s">
        <v>6</v>
      </c>
      <c r="D2">
        <v>5</v>
      </c>
      <c r="E2" s="1">
        <f t="shared" ref="E2:E13" si="0">D2/B2</f>
        <v>0.10416666666666667</v>
      </c>
    </row>
    <row r="3" spans="1:5" x14ac:dyDescent="0.25">
      <c r="A3" t="s">
        <v>11</v>
      </c>
      <c r="B3">
        <v>39</v>
      </c>
      <c r="C3" t="s">
        <v>6</v>
      </c>
      <c r="D3">
        <v>4</v>
      </c>
      <c r="E3" s="1">
        <f t="shared" si="0"/>
        <v>0.10256410256410256</v>
      </c>
    </row>
    <row r="4" spans="1:5" x14ac:dyDescent="0.25">
      <c r="A4" t="s">
        <v>44</v>
      </c>
      <c r="B4">
        <v>18</v>
      </c>
      <c r="C4" t="s">
        <v>10</v>
      </c>
      <c r="D4">
        <v>1</v>
      </c>
      <c r="E4" s="1">
        <f t="shared" si="0"/>
        <v>5.5555555555555552E-2</v>
      </c>
    </row>
    <row r="5" spans="1:5" x14ac:dyDescent="0.25">
      <c r="A5" t="s">
        <v>12</v>
      </c>
      <c r="B5">
        <v>8</v>
      </c>
      <c r="C5" t="s">
        <v>10</v>
      </c>
      <c r="D5">
        <v>2</v>
      </c>
      <c r="E5" s="1">
        <f t="shared" si="0"/>
        <v>0.25</v>
      </c>
    </row>
    <row r="6" spans="1:5" x14ac:dyDescent="0.25">
      <c r="A6" t="s">
        <v>13</v>
      </c>
      <c r="B6">
        <v>7</v>
      </c>
      <c r="C6" t="s">
        <v>14</v>
      </c>
      <c r="D6">
        <v>0</v>
      </c>
      <c r="E6" s="1">
        <f t="shared" si="0"/>
        <v>0</v>
      </c>
    </row>
    <row r="7" spans="1:5" x14ac:dyDescent="0.25">
      <c r="A7" t="s">
        <v>42</v>
      </c>
      <c r="B7">
        <v>44</v>
      </c>
      <c r="C7" t="s">
        <v>4</v>
      </c>
      <c r="D7">
        <v>4</v>
      </c>
      <c r="E7" s="1">
        <f t="shared" si="0"/>
        <v>9.0909090909090912E-2</v>
      </c>
    </row>
    <row r="8" spans="1:5" x14ac:dyDescent="0.25">
      <c r="A8" t="s">
        <v>43</v>
      </c>
      <c r="B8">
        <v>49</v>
      </c>
      <c r="C8" t="s">
        <v>4</v>
      </c>
      <c r="D8">
        <v>2</v>
      </c>
      <c r="E8" s="1">
        <f t="shared" si="0"/>
        <v>4.0816326530612242E-2</v>
      </c>
    </row>
    <row r="9" spans="1:5" x14ac:dyDescent="0.25">
      <c r="A9" t="s">
        <v>52</v>
      </c>
      <c r="B9">
        <v>50</v>
      </c>
      <c r="C9" t="s">
        <v>51</v>
      </c>
      <c r="D9">
        <v>5</v>
      </c>
      <c r="E9" s="1">
        <f t="shared" si="0"/>
        <v>0.1</v>
      </c>
    </row>
    <row r="10" spans="1:5" x14ac:dyDescent="0.25">
      <c r="A10" s="14" t="s">
        <v>75</v>
      </c>
      <c r="B10">
        <v>164</v>
      </c>
      <c r="C10" t="s">
        <v>51</v>
      </c>
      <c r="D10">
        <v>27</v>
      </c>
      <c r="E10" s="1">
        <f>D10/B10</f>
        <v>0.16463414634146342</v>
      </c>
    </row>
    <row r="11" spans="1:5" x14ac:dyDescent="0.25">
      <c r="A11" t="s">
        <v>74</v>
      </c>
      <c r="B11">
        <v>15</v>
      </c>
      <c r="C11" t="s">
        <v>6</v>
      </c>
      <c r="D11">
        <v>3</v>
      </c>
      <c r="E11" s="1">
        <f>D11/B11</f>
        <v>0.2</v>
      </c>
    </row>
    <row r="12" spans="1:5" x14ac:dyDescent="0.25">
      <c r="A12" s="16" t="s">
        <v>77</v>
      </c>
      <c r="B12">
        <v>125</v>
      </c>
      <c r="C12" t="s">
        <v>79</v>
      </c>
      <c r="D12">
        <v>11</v>
      </c>
      <c r="E12" s="1">
        <f>D12/B12</f>
        <v>8.7999999999999995E-2</v>
      </c>
    </row>
    <row r="13" spans="1:5" x14ac:dyDescent="0.25">
      <c r="A13" s="2" t="s">
        <v>57</v>
      </c>
      <c r="B13">
        <f>SUM(B2:B12)</f>
        <v>567</v>
      </c>
      <c r="D13" s="3">
        <f>SUM(D2:D12)</f>
        <v>64</v>
      </c>
      <c r="E13" s="4">
        <f t="shared" si="0"/>
        <v>0.1128747795414462</v>
      </c>
    </row>
    <row r="14" spans="1:5" x14ac:dyDescent="0.25">
      <c r="D14" s="3" t="s">
        <v>46</v>
      </c>
      <c r="E14" s="4">
        <f>MIN(E2:E12)</f>
        <v>0</v>
      </c>
    </row>
    <row r="15" spans="1:5" x14ac:dyDescent="0.25">
      <c r="D15" s="3" t="s">
        <v>47</v>
      </c>
      <c r="E15" s="4">
        <f>MAX(E2:E12)</f>
        <v>0.25</v>
      </c>
    </row>
  </sheetData>
  <autoFilter ref="A1:E1" xr:uid="{00000000-0009-0000-0000-000006000000}"/>
  <conditionalFormatting sqref="D1">
    <cfRule type="duplicateValues" dxfId="16" priority="11"/>
  </conditionalFormatting>
  <conditionalFormatting sqref="D1">
    <cfRule type="duplicateValues" dxfId="15" priority="10"/>
  </conditionalFormatting>
  <conditionalFormatting sqref="D1">
    <cfRule type="duplicateValues" dxfId="14" priority="12"/>
  </conditionalFormatting>
  <conditionalFormatting sqref="A1:C1">
    <cfRule type="duplicateValues" dxfId="13" priority="65"/>
  </conditionalFormatting>
  <conditionalFormatting sqref="A21:A1048576 A1:A9 A13:A18">
    <cfRule type="duplicateValues" dxfId="12" priority="2"/>
  </conditionalFormatting>
  <conditionalFormatting sqref="E1">
    <cfRule type="duplicateValues" dxfId="11" priority="1"/>
  </conditionalFormatting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"/>
  <sheetViews>
    <sheetView tabSelected="1" workbookViewId="0">
      <selection activeCell="B32" sqref="B32"/>
    </sheetView>
  </sheetViews>
  <sheetFormatPr defaultRowHeight="15" x14ac:dyDescent="0.25"/>
  <cols>
    <col min="1" max="1" width="52.28515625" customWidth="1"/>
    <col min="2" max="2" width="18.5703125" customWidth="1"/>
    <col min="3" max="3" width="16.7109375" customWidth="1"/>
  </cols>
  <sheetData>
    <row r="1" spans="1:6" ht="60" x14ac:dyDescent="0.25">
      <c r="A1" s="5" t="s">
        <v>49</v>
      </c>
      <c r="B1" s="5" t="s">
        <v>50</v>
      </c>
      <c r="C1" s="5" t="s">
        <v>0</v>
      </c>
      <c r="D1" s="5" t="s">
        <v>68</v>
      </c>
      <c r="E1" s="5" t="s">
        <v>65</v>
      </c>
    </row>
    <row r="2" spans="1:6" x14ac:dyDescent="0.25">
      <c r="A2" s="7" t="s">
        <v>1</v>
      </c>
      <c r="B2" s="7">
        <v>99</v>
      </c>
      <c r="C2" s="7" t="s">
        <v>2</v>
      </c>
      <c r="D2" s="7">
        <v>4</v>
      </c>
      <c r="E2" s="8">
        <f t="shared" ref="E2:E12" si="0">D2/B2</f>
        <v>4.0404040404040407E-2</v>
      </c>
    </row>
    <row r="3" spans="1:6" x14ac:dyDescent="0.25">
      <c r="A3" s="9" t="s">
        <v>3</v>
      </c>
      <c r="B3" s="9">
        <v>7</v>
      </c>
      <c r="C3" s="9" t="s">
        <v>4</v>
      </c>
      <c r="D3" s="9">
        <v>0</v>
      </c>
      <c r="E3" s="10">
        <f t="shared" si="0"/>
        <v>0</v>
      </c>
      <c r="F3" s="6"/>
    </row>
    <row r="4" spans="1:6" x14ac:dyDescent="0.25">
      <c r="A4" s="9" t="s">
        <v>19</v>
      </c>
      <c r="B4" s="9">
        <v>6</v>
      </c>
      <c r="C4" s="9" t="s">
        <v>4</v>
      </c>
      <c r="D4" s="9">
        <v>1</v>
      </c>
      <c r="E4" s="10">
        <f t="shared" si="0"/>
        <v>0.16666666666666666</v>
      </c>
    </row>
    <row r="5" spans="1:6" x14ac:dyDescent="0.25">
      <c r="A5" s="7" t="s">
        <v>9</v>
      </c>
      <c r="B5" s="7">
        <v>124</v>
      </c>
      <c r="C5" s="7" t="s">
        <v>10</v>
      </c>
      <c r="D5" s="7">
        <v>8</v>
      </c>
      <c r="E5" s="8">
        <f t="shared" si="0"/>
        <v>6.4516129032258063E-2</v>
      </c>
    </row>
    <row r="6" spans="1:6" x14ac:dyDescent="0.25">
      <c r="A6" t="s">
        <v>11</v>
      </c>
      <c r="B6">
        <v>39</v>
      </c>
      <c r="C6" t="s">
        <v>6</v>
      </c>
      <c r="D6">
        <v>3</v>
      </c>
      <c r="E6" s="1">
        <f t="shared" si="0"/>
        <v>7.6923076923076927E-2</v>
      </c>
    </row>
    <row r="7" spans="1:6" x14ac:dyDescent="0.25">
      <c r="A7" t="s">
        <v>44</v>
      </c>
      <c r="B7">
        <v>18</v>
      </c>
      <c r="C7" t="s">
        <v>10</v>
      </c>
      <c r="D7">
        <v>1</v>
      </c>
      <c r="E7" s="1">
        <f t="shared" si="0"/>
        <v>5.5555555555555552E-2</v>
      </c>
    </row>
    <row r="8" spans="1:6" x14ac:dyDescent="0.25">
      <c r="A8" t="s">
        <v>22</v>
      </c>
      <c r="B8">
        <v>105</v>
      </c>
      <c r="C8" t="s">
        <v>10</v>
      </c>
      <c r="D8">
        <v>1</v>
      </c>
      <c r="E8" s="1">
        <f t="shared" si="0"/>
        <v>9.5238095238095247E-3</v>
      </c>
    </row>
    <row r="9" spans="1:6" x14ac:dyDescent="0.25">
      <c r="A9" t="s">
        <v>12</v>
      </c>
      <c r="B9">
        <v>8</v>
      </c>
      <c r="C9" t="s">
        <v>10</v>
      </c>
      <c r="D9">
        <v>0</v>
      </c>
      <c r="E9" s="1">
        <f t="shared" si="0"/>
        <v>0</v>
      </c>
    </row>
    <row r="10" spans="1:6" x14ac:dyDescent="0.25">
      <c r="A10" t="s">
        <v>13</v>
      </c>
      <c r="B10">
        <v>7</v>
      </c>
      <c r="C10" t="s">
        <v>14</v>
      </c>
      <c r="D10">
        <v>0</v>
      </c>
      <c r="E10" s="1">
        <f t="shared" si="0"/>
        <v>0</v>
      </c>
    </row>
    <row r="11" spans="1:6" x14ac:dyDescent="0.25">
      <c r="A11" t="s">
        <v>39</v>
      </c>
      <c r="B11">
        <v>8</v>
      </c>
      <c r="C11" t="s">
        <v>26</v>
      </c>
      <c r="D11">
        <v>1</v>
      </c>
      <c r="E11" s="1">
        <f t="shared" si="0"/>
        <v>0.125</v>
      </c>
    </row>
    <row r="12" spans="1:6" x14ac:dyDescent="0.25">
      <c r="A12" t="s">
        <v>58</v>
      </c>
      <c r="B12">
        <v>44</v>
      </c>
      <c r="C12" t="s">
        <v>59</v>
      </c>
      <c r="D12">
        <v>1</v>
      </c>
      <c r="E12" s="1">
        <f t="shared" si="0"/>
        <v>2.2727272727272728E-2</v>
      </c>
    </row>
    <row r="13" spans="1:6" x14ac:dyDescent="0.25">
      <c r="A13" s="11" t="s">
        <v>75</v>
      </c>
      <c r="B13">
        <v>164</v>
      </c>
      <c r="C13" t="s">
        <v>51</v>
      </c>
      <c r="D13">
        <v>12</v>
      </c>
      <c r="E13" s="1">
        <f>D13/B13</f>
        <v>7.3170731707317069E-2</v>
      </c>
    </row>
    <row r="14" spans="1:6" x14ac:dyDescent="0.25">
      <c r="A14" s="7" t="s">
        <v>74</v>
      </c>
      <c r="B14">
        <v>15</v>
      </c>
      <c r="C14" t="s">
        <v>6</v>
      </c>
      <c r="D14">
        <v>2</v>
      </c>
      <c r="E14" s="1">
        <f>D14/B14</f>
        <v>0.13333333333333333</v>
      </c>
    </row>
    <row r="15" spans="1:6" x14ac:dyDescent="0.25">
      <c r="A15" s="17" t="s">
        <v>77</v>
      </c>
      <c r="B15">
        <v>125</v>
      </c>
      <c r="C15" t="s">
        <v>79</v>
      </c>
      <c r="D15">
        <v>8</v>
      </c>
      <c r="E15" s="1">
        <f t="shared" ref="E15:E16" si="1">D15/B15</f>
        <v>6.4000000000000001E-2</v>
      </c>
    </row>
    <row r="16" spans="1:6" x14ac:dyDescent="0.25">
      <c r="A16" s="17" t="s">
        <v>78</v>
      </c>
      <c r="B16">
        <v>97</v>
      </c>
      <c r="C16" s="5" t="s">
        <v>80</v>
      </c>
      <c r="D16">
        <v>5</v>
      </c>
      <c r="E16" s="1">
        <f t="shared" si="1"/>
        <v>5.1546391752577317E-2</v>
      </c>
      <c r="F16" t="s">
        <v>84</v>
      </c>
    </row>
    <row r="17" spans="1:5" x14ac:dyDescent="0.25">
      <c r="A17" s="2" t="s">
        <v>57</v>
      </c>
      <c r="B17">
        <f>SUM(B2:B16)</f>
        <v>866</v>
      </c>
      <c r="D17" s="3">
        <f>SUM(D2:D16)</f>
        <v>47</v>
      </c>
      <c r="E17" s="4">
        <f>D17/B17</f>
        <v>5.4272517321016164E-2</v>
      </c>
    </row>
    <row r="18" spans="1:5" x14ac:dyDescent="0.25">
      <c r="D18" s="3" t="s">
        <v>46</v>
      </c>
      <c r="E18" s="4">
        <f>MIN(E2:E16)</f>
        <v>0</v>
      </c>
    </row>
    <row r="19" spans="1:5" x14ac:dyDescent="0.25">
      <c r="D19" s="3" t="s">
        <v>47</v>
      </c>
      <c r="E19" s="4">
        <f>MAX(E2:E16)</f>
        <v>0.16666666666666666</v>
      </c>
    </row>
  </sheetData>
  <autoFilter ref="A1:E1" xr:uid="{00000000-0009-0000-0000-000007000000}"/>
  <conditionalFormatting sqref="D1">
    <cfRule type="duplicateValues" dxfId="10" priority="10"/>
  </conditionalFormatting>
  <conditionalFormatting sqref="D1">
    <cfRule type="duplicateValues" dxfId="9" priority="11"/>
  </conditionalFormatting>
  <conditionalFormatting sqref="E1">
    <cfRule type="duplicateValues" dxfId="8" priority="2"/>
  </conditionalFormatting>
  <conditionalFormatting sqref="A1:C1">
    <cfRule type="duplicateValues" dxfId="7" priority="61"/>
  </conditionalFormatting>
  <conditionalFormatting sqref="B16">
    <cfRule type="duplicateValues" dxfId="6" priority="1"/>
  </conditionalFormatting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600ED-06CD-49A1-A4CD-9B3ADB7759F2}">
  <dimension ref="A1:A35"/>
  <sheetViews>
    <sheetView workbookViewId="0">
      <selection activeCell="A32" sqref="A32:A35"/>
    </sheetView>
  </sheetViews>
  <sheetFormatPr defaultRowHeight="15" x14ac:dyDescent="0.25"/>
  <sheetData>
    <row r="1" spans="1:1" x14ac:dyDescent="0.25">
      <c r="A1" t="s">
        <v>13</v>
      </c>
    </row>
    <row r="2" spans="1:1" x14ac:dyDescent="0.25">
      <c r="A2" t="s">
        <v>54</v>
      </c>
    </row>
    <row r="3" spans="1:1" x14ac:dyDescent="0.25">
      <c r="A3" s="7" t="s">
        <v>9</v>
      </c>
    </row>
    <row r="4" spans="1:1" x14ac:dyDescent="0.25">
      <c r="A4" t="s">
        <v>27</v>
      </c>
    </row>
    <row r="5" spans="1:1" x14ac:dyDescent="0.25">
      <c r="A5" t="s">
        <v>12</v>
      </c>
    </row>
    <row r="6" spans="1:1" x14ac:dyDescent="0.25">
      <c r="A6" t="s">
        <v>22</v>
      </c>
    </row>
    <row r="7" spans="1:1" x14ac:dyDescent="0.25">
      <c r="A7" t="s">
        <v>37</v>
      </c>
    </row>
    <row r="8" spans="1:1" x14ac:dyDescent="0.25">
      <c r="A8" s="7" t="s">
        <v>19</v>
      </c>
    </row>
    <row r="9" spans="1:1" x14ac:dyDescent="0.25">
      <c r="A9" t="s">
        <v>41</v>
      </c>
    </row>
    <row r="10" spans="1:1" x14ac:dyDescent="0.25">
      <c r="A10" t="s">
        <v>36</v>
      </c>
    </row>
    <row r="11" spans="1:1" x14ac:dyDescent="0.25">
      <c r="A11" t="s">
        <v>39</v>
      </c>
    </row>
    <row r="12" spans="1:1" x14ac:dyDescent="0.25">
      <c r="A12" t="s">
        <v>58</v>
      </c>
    </row>
    <row r="13" spans="1:1" x14ac:dyDescent="0.25">
      <c r="A13" t="s">
        <v>44</v>
      </c>
    </row>
    <row r="14" spans="1:1" x14ac:dyDescent="0.25">
      <c r="A14" t="s">
        <v>43</v>
      </c>
    </row>
    <row r="15" spans="1:1" x14ac:dyDescent="0.25">
      <c r="A15" s="11" t="s">
        <v>11</v>
      </c>
    </row>
    <row r="16" spans="1:1" x14ac:dyDescent="0.25">
      <c r="A16" s="9" t="s">
        <v>3</v>
      </c>
    </row>
    <row r="17" spans="1:1" x14ac:dyDescent="0.25">
      <c r="A17" t="s">
        <v>29</v>
      </c>
    </row>
    <row r="18" spans="1:1" x14ac:dyDescent="0.25">
      <c r="A18" t="s">
        <v>55</v>
      </c>
    </row>
    <row r="19" spans="1:1" x14ac:dyDescent="0.25">
      <c r="A19" s="11" t="s">
        <v>62</v>
      </c>
    </row>
    <row r="20" spans="1:1" x14ac:dyDescent="0.25">
      <c r="A20" t="s">
        <v>30</v>
      </c>
    </row>
    <row r="21" spans="1:1" x14ac:dyDescent="0.25">
      <c r="A21" t="s">
        <v>34</v>
      </c>
    </row>
    <row r="22" spans="1:1" x14ac:dyDescent="0.25">
      <c r="A22" t="s">
        <v>45</v>
      </c>
    </row>
    <row r="23" spans="1:1" x14ac:dyDescent="0.25">
      <c r="A23" s="11" t="s">
        <v>5</v>
      </c>
    </row>
    <row r="24" spans="1:1" x14ac:dyDescent="0.25">
      <c r="A24" t="s">
        <v>42</v>
      </c>
    </row>
    <row r="25" spans="1:1" x14ac:dyDescent="0.25">
      <c r="A25" s="7" t="s">
        <v>53</v>
      </c>
    </row>
    <row r="26" spans="1:1" x14ac:dyDescent="0.25">
      <c r="A26" s="11" t="s">
        <v>61</v>
      </c>
    </row>
    <row r="27" spans="1:1" x14ac:dyDescent="0.25">
      <c r="A27" t="s">
        <v>1</v>
      </c>
    </row>
    <row r="28" spans="1:1" x14ac:dyDescent="0.25">
      <c r="A28" s="7" t="s">
        <v>52</v>
      </c>
    </row>
    <row r="29" spans="1:1" x14ac:dyDescent="0.25">
      <c r="A29" t="s">
        <v>56</v>
      </c>
    </row>
    <row r="30" spans="1:1" x14ac:dyDescent="0.25">
      <c r="A30" t="s">
        <v>20</v>
      </c>
    </row>
    <row r="31" spans="1:1" x14ac:dyDescent="0.25">
      <c r="A31" s="7" t="s">
        <v>48</v>
      </c>
    </row>
    <row r="32" spans="1:1" x14ac:dyDescent="0.25">
      <c r="A32" s="11" t="s">
        <v>75</v>
      </c>
    </row>
    <row r="33" spans="1:1" x14ac:dyDescent="0.25">
      <c r="A33" s="7" t="s">
        <v>74</v>
      </c>
    </row>
    <row r="34" spans="1:1" x14ac:dyDescent="0.25">
      <c r="A34" s="17" t="s">
        <v>77</v>
      </c>
    </row>
    <row r="35" spans="1:1" x14ac:dyDescent="0.25">
      <c r="A35" s="17" t="s">
        <v>78</v>
      </c>
    </row>
  </sheetData>
  <conditionalFormatting sqref="A1:A31 A36:A1048576">
    <cfRule type="duplicateValues" dxfId="5" priority="1"/>
  </conditionalFormatting>
  <conditionalFormatting sqref="A1">
    <cfRule type="duplicateValues" dxfId="4" priority="76"/>
  </conditionalFormatting>
  <conditionalFormatting sqref="A9:A15">
    <cfRule type="duplicateValues" dxfId="3" priority="93"/>
  </conditionalFormatting>
  <conditionalFormatting sqref="A16:A21">
    <cfRule type="duplicateValues" dxfId="2" priority="97"/>
  </conditionalFormatting>
  <conditionalFormatting sqref="A22:A25">
    <cfRule type="duplicateValues" dxfId="1" priority="110"/>
  </conditionalFormatting>
  <conditionalFormatting sqref="A26:A27">
    <cfRule type="duplicateValues" dxfId="0" priority="114"/>
  </conditionalFormatting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9d82554-40e0-4065-8da2-1cd261041c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2A455B93A1EE43936356104911AB54" ma:contentTypeVersion="15" ma:contentTypeDescription="Create a new document." ma:contentTypeScope="" ma:versionID="3085da5710360cb29681180c7e431d30">
  <xsd:schema xmlns:xsd="http://www.w3.org/2001/XMLSchema" xmlns:xs="http://www.w3.org/2001/XMLSchema" xmlns:p="http://schemas.microsoft.com/office/2006/metadata/properties" xmlns:ns3="d9d82554-40e0-4065-8da2-1cd261041cef" xmlns:ns4="63534647-da44-4845-add9-c424c18ccb7c" targetNamespace="http://schemas.microsoft.com/office/2006/metadata/properties" ma:root="true" ma:fieldsID="43f39586b5d799796e3ec877fbfb0931" ns3:_="" ns4:_="">
    <xsd:import namespace="d9d82554-40e0-4065-8da2-1cd261041cef"/>
    <xsd:import namespace="63534647-da44-4845-add9-c424c18ccb7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82554-40e0-4065-8da2-1cd261041c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34647-da44-4845-add9-c424c18ccb7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B83381-482A-4F98-8AFA-EF3E21C9087D}">
  <ds:schemaRefs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63534647-da44-4845-add9-c424c18ccb7c"/>
    <ds:schemaRef ds:uri="d9d82554-40e0-4065-8da2-1cd261041cef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123AC94-35BD-49C3-A5A3-D806D7C616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613C6A-F070-4BDE-8AA5-32975DF7F9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d82554-40e0-4065-8da2-1cd261041cef"/>
    <ds:schemaRef ds:uri="63534647-da44-4845-add9-c424c18ccb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POLE</vt:lpstr>
      <vt:lpstr>ARID1A</vt:lpstr>
      <vt:lpstr>PIK3CA</vt:lpstr>
      <vt:lpstr>TP53</vt:lpstr>
      <vt:lpstr>KRAS</vt:lpstr>
      <vt:lpstr>ATM</vt:lpstr>
      <vt:lpstr>PPP2R1A</vt:lpstr>
      <vt:lpstr>PTEN</vt:lpstr>
      <vt:lpstr>all references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Hájková Nikola, Mgr.</dc:creator>
  <cp:lastModifiedBy>user</cp:lastModifiedBy>
  <dcterms:created xsi:type="dcterms:W3CDTF">2022-09-14T14:05:36Z</dcterms:created>
  <dcterms:modified xsi:type="dcterms:W3CDTF">2023-05-15T12:32:35Z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063cd7f-2d21-486a-9f29-9c1683fdd175_Enabled">
    <vt:lpwstr>true</vt:lpwstr>
  </property>
  <property fmtid="{D5CDD505-2E9C-101B-9397-08002B2CF9AE}" pid="3" name="MSIP_Label_2063cd7f-2d21-486a-9f29-9c1683fdd175_SetDate">
    <vt:lpwstr>2022-09-14T14:05:37Z</vt:lpwstr>
  </property>
  <property fmtid="{D5CDD505-2E9C-101B-9397-08002B2CF9AE}" pid="4" name="MSIP_Label_2063cd7f-2d21-486a-9f29-9c1683fdd175_Method">
    <vt:lpwstr>Standard</vt:lpwstr>
  </property>
  <property fmtid="{D5CDD505-2E9C-101B-9397-08002B2CF9AE}" pid="5" name="MSIP_Label_2063cd7f-2d21-486a-9f29-9c1683fdd175_Name">
    <vt:lpwstr>2063cd7f-2d21-486a-9f29-9c1683fdd175</vt:lpwstr>
  </property>
  <property fmtid="{D5CDD505-2E9C-101B-9397-08002B2CF9AE}" pid="6" name="MSIP_Label_2063cd7f-2d21-486a-9f29-9c1683fdd175_SiteId">
    <vt:lpwstr>0f277086-d4e0-4971-bc1a-bbc5df0eb246</vt:lpwstr>
  </property>
  <property fmtid="{D5CDD505-2E9C-101B-9397-08002B2CF9AE}" pid="7" name="MSIP_Label_2063cd7f-2d21-486a-9f29-9c1683fdd175_ActionId">
    <vt:lpwstr>4a4b0714-f7f6-4ed7-bb4d-e1292fedb1e1</vt:lpwstr>
  </property>
  <property fmtid="{D5CDD505-2E9C-101B-9397-08002B2CF9AE}" pid="8" name="MSIP_Label_2063cd7f-2d21-486a-9f29-9c1683fdd175_ContentBits">
    <vt:lpwstr>0</vt:lpwstr>
  </property>
  <property fmtid="{D5CDD505-2E9C-101B-9397-08002B2CF9AE}" pid="9" name="ContentTypeId">
    <vt:lpwstr>0x010100052A455B93A1EE43936356104911AB54</vt:lpwstr>
  </property>
</Properties>
</file>