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nksouri\Desktop\Deposito_Thesis\Articles\ddRAD-PlantMethods\Revision_June\"/>
    </mc:Choice>
  </mc:AlternateContent>
  <xr:revisionPtr revIDLastSave="0" documentId="8_{A61368E3-24C4-4940-86C8-8C40843E9193}" xr6:coauthVersionLast="47" xr6:coauthVersionMax="47" xr10:uidLastSave="{00000000-0000-0000-0000-000000000000}"/>
  <bookViews>
    <workbookView xWindow="615" yWindow="450" windowWidth="27270" windowHeight="13635" tabRatio="500" activeTab="3" xr2:uid="{00000000-000D-0000-FFFF-FFFF00000000}"/>
  </bookViews>
  <sheets>
    <sheet name="Table S1" sheetId="1" r:id="rId1"/>
    <sheet name="Table S2" sheetId="4" r:id="rId2"/>
    <sheet name="Table S3" sheetId="2" r:id="rId3"/>
    <sheet name="Table S4" sheetId="3" r:id="rId4"/>
  </sheets>
  <definedNames>
    <definedName name="_xlnm.Print_Area" localSheetId="3">'Table S4'!$A$1:$S$46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P46" i="3" l="1"/>
  <c r="S44" i="3"/>
  <c r="R44" i="3"/>
  <c r="R43" i="3"/>
  <c r="R42" i="3"/>
  <c r="R41" i="3"/>
  <c r="R40" i="3"/>
  <c r="R39" i="3"/>
  <c r="R37" i="3"/>
  <c r="R36" i="3"/>
  <c r="R35" i="3"/>
  <c r="R34" i="3"/>
  <c r="R33" i="3"/>
  <c r="R32" i="3"/>
  <c r="R31" i="3"/>
  <c r="R30" i="3"/>
  <c r="R29" i="3"/>
  <c r="R28" i="3"/>
  <c r="R27" i="3"/>
  <c r="R26" i="3"/>
  <c r="R25" i="3"/>
  <c r="R24" i="3"/>
  <c r="R23" i="3"/>
  <c r="S21" i="3"/>
  <c r="R21" i="3"/>
  <c r="S20" i="3"/>
  <c r="R20" i="3"/>
  <c r="S19" i="3"/>
  <c r="R19" i="3"/>
  <c r="R18" i="3"/>
  <c r="S17" i="3"/>
  <c r="S15" i="3"/>
  <c r="R15" i="3"/>
  <c r="R14" i="3"/>
  <c r="R13" i="3"/>
  <c r="S12" i="3"/>
  <c r="R12" i="3"/>
  <c r="S11" i="3"/>
  <c r="S10" i="3"/>
  <c r="S9" i="3"/>
  <c r="R9" i="3"/>
  <c r="S8" i="3"/>
  <c r="R8" i="3"/>
  <c r="S7" i="3"/>
  <c r="R7" i="3"/>
  <c r="S6" i="3"/>
  <c r="R6" i="3"/>
  <c r="S5" i="3"/>
  <c r="R5" i="3"/>
  <c r="S4" i="3"/>
  <c r="R4" i="3"/>
</calcChain>
</file>

<file path=xl/sharedStrings.xml><?xml version="1.0" encoding="utf-8"?>
<sst xmlns="http://schemas.openxmlformats.org/spreadsheetml/2006/main" count="2196" uniqueCount="756">
  <si>
    <t>Sample_IDs</t>
  </si>
  <si>
    <t>Variety</t>
  </si>
  <si>
    <t>Cultivar_origin</t>
  </si>
  <si>
    <t>Origin</t>
  </si>
  <si>
    <t>Cultivar_classification</t>
  </si>
  <si>
    <t>Fruit_type</t>
  </si>
  <si>
    <t>Flesh_colour</t>
  </si>
  <si>
    <t>Flesh_type</t>
  </si>
  <si>
    <t>Skin_colour</t>
  </si>
  <si>
    <t>Shape_type</t>
  </si>
  <si>
    <t>Stone_type</t>
  </si>
  <si>
    <t>Gland_type</t>
  </si>
  <si>
    <t>Bloom_type</t>
  </si>
  <si>
    <t>Adriática_(3323)</t>
  </si>
  <si>
    <t xml:space="preserve">Adriática </t>
  </si>
  <si>
    <t>Foreign</t>
  </si>
  <si>
    <t>Europe</t>
  </si>
  <si>
    <t>Italy</t>
  </si>
  <si>
    <t>Landrace</t>
  </si>
  <si>
    <t>Peach</t>
  </si>
  <si>
    <t>Yellow</t>
  </si>
  <si>
    <t>Non-melting</t>
  </si>
  <si>
    <t>Bicolour</t>
  </si>
  <si>
    <t>Round</t>
  </si>
  <si>
    <t>Clingstone</t>
  </si>
  <si>
    <t>Reniform</t>
  </si>
  <si>
    <t>Showy</t>
  </si>
  <si>
    <t>Alcañiz1_(3097)</t>
  </si>
  <si>
    <t>Alcañiz1</t>
  </si>
  <si>
    <t xml:space="preserve">Local </t>
  </si>
  <si>
    <t>Yellow/Orange</t>
  </si>
  <si>
    <t>Orange</t>
  </si>
  <si>
    <t>Alcañiz2_(3098)</t>
  </si>
  <si>
    <t>Alcañiz 2</t>
  </si>
  <si>
    <t>Alejandro-Dumas_(351)</t>
  </si>
  <si>
    <t>Alejandro-Dumas</t>
  </si>
  <si>
    <t>Non-showy</t>
  </si>
  <si>
    <t>Amarillo-Calanda_(131)</t>
  </si>
  <si>
    <t>Amarillo-Calanda</t>
  </si>
  <si>
    <t>Andora_(2273)</t>
  </si>
  <si>
    <t>Andora</t>
  </si>
  <si>
    <t>North america</t>
  </si>
  <si>
    <t>USA</t>
  </si>
  <si>
    <t>Andross_(3253)</t>
  </si>
  <si>
    <t>Andross</t>
  </si>
  <si>
    <t>Globose</t>
  </si>
  <si>
    <t>BabyGold-5_(2562)</t>
  </si>
  <si>
    <t>BabyGold-5</t>
  </si>
  <si>
    <t>Modern Breeding line</t>
  </si>
  <si>
    <t>BabyGold-6_(2563)</t>
  </si>
  <si>
    <t>BabyGold-6</t>
  </si>
  <si>
    <t>BabyGold-7_(2564)</t>
  </si>
  <si>
    <t>BabyGold-7</t>
  </si>
  <si>
    <t>BabyGold-8_(2565)</t>
  </si>
  <si>
    <t>BabyGold-8</t>
  </si>
  <si>
    <t>BabyGold-9_(2566)</t>
  </si>
  <si>
    <t>BabyGold-9</t>
  </si>
  <si>
    <t>Baladin_(3209)</t>
  </si>
  <si>
    <t>Baladin</t>
  </si>
  <si>
    <t>France</t>
  </si>
  <si>
    <t>Benasque_(3135)</t>
  </si>
  <si>
    <t>Benasque</t>
  </si>
  <si>
    <t>White</t>
  </si>
  <si>
    <t>Melting</t>
  </si>
  <si>
    <t>Ovate</t>
  </si>
  <si>
    <t>Freestone</t>
  </si>
  <si>
    <t>BigTop_(3656)</t>
  </si>
  <si>
    <t>BigTop</t>
  </si>
  <si>
    <t>Nectarine</t>
  </si>
  <si>
    <t>Red</t>
  </si>
  <si>
    <t>Bonet-I_(2831)</t>
  </si>
  <si>
    <t>Bonet-I</t>
  </si>
  <si>
    <t>Bonet-II_(2832)</t>
  </si>
  <si>
    <t>Bonet-II</t>
  </si>
  <si>
    <t>Bonet-III (2833)</t>
  </si>
  <si>
    <t>Bonet-III</t>
  </si>
  <si>
    <t>Bonet-IV_(2834)</t>
  </si>
  <si>
    <t>Bonet-IV</t>
  </si>
  <si>
    <t>Bonet-V_(2835)</t>
  </si>
  <si>
    <t>Bonet-V</t>
  </si>
  <si>
    <t>Borracho-de-Jarque_(3185)</t>
  </si>
  <si>
    <t>Borracho-de-Jarque</t>
  </si>
  <si>
    <t>Brasileño_(2184)</t>
  </si>
  <si>
    <t>Brasileno</t>
  </si>
  <si>
    <t>Calabacero_(2247)</t>
  </si>
  <si>
    <t>Calabacero</t>
  </si>
  <si>
    <t>Calanda-San-Miguel_(2383)</t>
  </si>
  <si>
    <t>Calanda-San-Miguel</t>
  </si>
  <si>
    <t>Calanda-Tardío_(1920)</t>
  </si>
  <si>
    <t>Calanda-Tardio</t>
  </si>
  <si>
    <t>Campiel-Rojo_(3142)</t>
  </si>
  <si>
    <t>Campiel-Rojo</t>
  </si>
  <si>
    <t>Carolyn_(2274)</t>
  </si>
  <si>
    <t>Carolyn</t>
  </si>
  <si>
    <t>Carson_(2957)</t>
  </si>
  <si>
    <t>Carson</t>
  </si>
  <si>
    <t>clingstone</t>
  </si>
  <si>
    <t>Diamante-Amarillo_(2581)</t>
  </si>
  <si>
    <t>Diamante-Amarillo</t>
  </si>
  <si>
    <t>Dixon (2278)</t>
  </si>
  <si>
    <t>Dixon</t>
  </si>
  <si>
    <t>Everst_(3060)</t>
  </si>
  <si>
    <t>Everst</t>
  </si>
  <si>
    <t>Fantasia_(2971)</t>
  </si>
  <si>
    <t>Fantasia</t>
  </si>
  <si>
    <t>Flamekist_(2970)</t>
  </si>
  <si>
    <t>Flamekist</t>
  </si>
  <si>
    <t>FlavorTop</t>
  </si>
  <si>
    <t>Fortuna_(2279)</t>
  </si>
  <si>
    <t>Fortuna</t>
  </si>
  <si>
    <t>Fraga_(3139)</t>
  </si>
  <si>
    <t>Fraga</t>
  </si>
  <si>
    <t>GF3_(3045)</t>
  </si>
  <si>
    <t>GF3</t>
  </si>
  <si>
    <t>Goiri_(3035)</t>
  </si>
  <si>
    <t>Goiri</t>
  </si>
  <si>
    <t>Golden-Queen (2282)</t>
  </si>
  <si>
    <t>Golden-Queen</t>
  </si>
  <si>
    <t>New Zealand</t>
  </si>
  <si>
    <t>Gomes_(3063)</t>
  </si>
  <si>
    <t>Gomes</t>
  </si>
  <si>
    <t>Halford_(3059)</t>
  </si>
  <si>
    <t>Halford</t>
  </si>
  <si>
    <t>Infanta-Isabel (1068)</t>
  </si>
  <si>
    <t>Infanta-Isabel</t>
  </si>
  <si>
    <t>Jeronimo-de-Alfaro_(3010)</t>
  </si>
  <si>
    <t>Jeronimo-de-Afaro</t>
  </si>
  <si>
    <t>Jungerman_(2959)</t>
  </si>
  <si>
    <t>Jungerman</t>
  </si>
  <si>
    <t>Kakamas_(2801)</t>
  </si>
  <si>
    <t>Kakamas</t>
  </si>
  <si>
    <t>South Africa</t>
  </si>
  <si>
    <t>Keimoes_(3245)</t>
  </si>
  <si>
    <t>Keimoes</t>
  </si>
  <si>
    <t>Klamt_(3144)</t>
  </si>
  <si>
    <t>Klamt</t>
  </si>
  <si>
    <t>Loadel_(2802)</t>
  </si>
  <si>
    <t>Loadel</t>
  </si>
  <si>
    <t>Lovell_(3046)</t>
  </si>
  <si>
    <t>Lovell</t>
  </si>
  <si>
    <t>Maluenda_(2375)</t>
  </si>
  <si>
    <t>Maluenda</t>
  </si>
  <si>
    <t>Maria_Serena</t>
  </si>
  <si>
    <t>Maruja_(2261)</t>
  </si>
  <si>
    <t>Maruja_23</t>
  </si>
  <si>
    <t>Maruja-Porvenir_(2955)</t>
  </si>
  <si>
    <t>Maruja-Porvenir</t>
  </si>
  <si>
    <t>Miraflores (2844)</t>
  </si>
  <si>
    <t>Miraflores</t>
  </si>
  <si>
    <t>Mountain-Gold_(3254)</t>
  </si>
  <si>
    <t>Mountain-Gold</t>
  </si>
  <si>
    <t>Nectar-del-Jalon (561)</t>
  </si>
  <si>
    <t>Nectar-del-Jalon</t>
  </si>
  <si>
    <t>NJC-97</t>
  </si>
  <si>
    <t>Nuevo_(2803)</t>
  </si>
  <si>
    <t>Nuevo-2803</t>
  </si>
  <si>
    <t>Oropel_(2582)</t>
  </si>
  <si>
    <t>Oropel</t>
  </si>
  <si>
    <t>Paloro-A_(3057)</t>
  </si>
  <si>
    <t>Paloro-A</t>
  </si>
  <si>
    <t>Paloro-B-(3058)</t>
  </si>
  <si>
    <t>Paloro-B</t>
  </si>
  <si>
    <t>Queen-Giant_(3639)</t>
  </si>
  <si>
    <t>Queen-Giant</t>
  </si>
  <si>
    <t>Redhaven_(3640)</t>
  </si>
  <si>
    <t>Redhaven</t>
  </si>
  <si>
    <t>Rojo-del-Rito_(3189)</t>
  </si>
  <si>
    <t>Rojo-del-Rito</t>
  </si>
  <si>
    <t>San-Jaime_(2355)</t>
  </si>
  <si>
    <t>San-Jaime</t>
  </si>
  <si>
    <t>San-Lorenzo_(2358)</t>
  </si>
  <si>
    <t>San-Lorenzo</t>
  </si>
  <si>
    <t>Selma_(255)</t>
  </si>
  <si>
    <t>Selma</t>
  </si>
  <si>
    <t>Shasta_(2286)</t>
  </si>
  <si>
    <t>Shasta</t>
  </si>
  <si>
    <t>Stanford_(2033)</t>
  </si>
  <si>
    <t>Stanford</t>
  </si>
  <si>
    <t>Sudanell-1_(2211)</t>
  </si>
  <si>
    <t>Sudanell-1</t>
  </si>
  <si>
    <t>Sudanell-2_(2212)</t>
  </si>
  <si>
    <t>Sudanell-2</t>
  </si>
  <si>
    <t>Sudanell-3_(2213)</t>
  </si>
  <si>
    <t>Sudanell-3</t>
  </si>
  <si>
    <t>Sudanell-Blanco (3099)</t>
  </si>
  <si>
    <t>Sudanell-Blanco</t>
  </si>
  <si>
    <t>Sudanell-GF(2804)</t>
  </si>
  <si>
    <t>Sudanell-GF1</t>
  </si>
  <si>
    <t>Sudanell-GF(2972)</t>
  </si>
  <si>
    <t>Sudanell-GF2</t>
  </si>
  <si>
    <t>Suncling_(2805)</t>
  </si>
  <si>
    <t>Suncling</t>
  </si>
  <si>
    <t>Super-Crimson-Gold_(3657)</t>
  </si>
  <si>
    <t>Super-Crimson-Gold</t>
  </si>
  <si>
    <t>Tempranillo-de-Aytona_(3138)</t>
  </si>
  <si>
    <t>Tempranillo-de-Aytona</t>
  </si>
  <si>
    <t>Tipo-Campiel_(2921)</t>
  </si>
  <si>
    <t>Tipo-Campiel</t>
  </si>
  <si>
    <t>Venus_(3660)</t>
  </si>
  <si>
    <t>Venus</t>
  </si>
  <si>
    <t>Vesuvio_(2288)</t>
  </si>
  <si>
    <t>Vesuvio</t>
  </si>
  <si>
    <t>Vivian_(2289)</t>
  </si>
  <si>
    <t>Vivian</t>
  </si>
  <si>
    <t>Walgant_(3247)</t>
  </si>
  <si>
    <t>Walgant</t>
  </si>
  <si>
    <t>Wiser_(3064)</t>
  </si>
  <si>
    <t>Wiser</t>
  </si>
  <si>
    <t>Zaragozano_(553)</t>
  </si>
  <si>
    <t>Zaragozano</t>
  </si>
  <si>
    <t>Zaragozano-Amarillo_(2857)</t>
  </si>
  <si>
    <t>Zaragozano-Amarillo</t>
  </si>
  <si>
    <t>Zaragozano-Rojo_(2858)</t>
  </si>
  <si>
    <t>Zaragozano-Rojo</t>
  </si>
  <si>
    <r>
      <t>Table S1.</t>
    </r>
    <r>
      <rPr>
        <sz val="12"/>
        <color theme="1"/>
        <rFont val="Times New Roman"/>
        <family val="1"/>
      </rPr>
      <t xml:space="preserve"> List of peach accessions, fruit characteristics and origin</t>
    </r>
  </si>
  <si>
    <t>Traits</t>
  </si>
  <si>
    <t>SNP_IDs</t>
  </si>
  <si>
    <t>Alleles</t>
  </si>
  <si>
    <t>Chromosome</t>
  </si>
  <si>
    <t>Physical position</t>
  </si>
  <si>
    <t>MAF</t>
  </si>
  <si>
    <t>Haplotype block</t>
  </si>
  <si>
    <t>Block start</t>
  </si>
  <si>
    <t>Block end</t>
  </si>
  <si>
    <t>Block length (Kbp)</t>
  </si>
  <si>
    <t>SNPs Number per block</t>
  </si>
  <si>
    <t>Genomic location of significant SNPs</t>
  </si>
  <si>
    <r>
      <t>Differential expression Log</t>
    </r>
    <r>
      <rPr>
        <b/>
        <vertAlign val="subscript"/>
        <sz val="12"/>
        <color rgb="FF000000"/>
        <rFont val="Times New Roman"/>
        <family val="1"/>
      </rPr>
      <t>2</t>
    </r>
    <r>
      <rPr>
        <b/>
        <sz val="12"/>
        <color rgb="FF000000"/>
        <rFont val="Times New Roman"/>
        <family val="1"/>
      </rPr>
      <t xml:space="preserve">FC </t>
    </r>
  </si>
  <si>
    <t>HvD</t>
  </si>
  <si>
    <t>SNC_034012.1_10916234</t>
  </si>
  <si>
    <t>G/T</t>
  </si>
  <si>
    <t>block 1</t>
  </si>
  <si>
    <t>Prupe.4G183500</t>
  </si>
  <si>
    <t>pentatricopeptide repeat-containing protein At4g21705, mitochondrial</t>
  </si>
  <si>
    <t>intergenic</t>
  </si>
  <si>
    <t>Prupe.4G183700</t>
  </si>
  <si>
    <t>putative F-box/FBD/LRR-repeat protein At5g56810</t>
  </si>
  <si>
    <t>Prupe.4G183900</t>
  </si>
  <si>
    <t>choline transporter-like protein 2</t>
  </si>
  <si>
    <t>Prupe.4G184400</t>
  </si>
  <si>
    <t>keratin-associated protein 6-2-like</t>
  </si>
  <si>
    <t>Prupe.4G184800</t>
  </si>
  <si>
    <t>plant intracellular Ras-group-related LRR protein 6</t>
  </si>
  <si>
    <t>Prupe.4G185200</t>
  </si>
  <si>
    <t>ultraviolet-B receptor UVR8</t>
  </si>
  <si>
    <t>SNC_034012.1_14096987</t>
  </si>
  <si>
    <t>A/C</t>
  </si>
  <si>
    <t>0.14</t>
  </si>
  <si>
    <t>Prupe.4G224100</t>
  </si>
  <si>
    <t>putative BPI/LBP family protein At1g04970</t>
  </si>
  <si>
    <t>intron 1</t>
  </si>
  <si>
    <t>Prupe.4G224500</t>
  </si>
  <si>
    <t>TMV resistance protein N</t>
  </si>
  <si>
    <t>SNC_034013.1_13023165</t>
  </si>
  <si>
    <t>T/A</t>
  </si>
  <si>
    <t>0.16</t>
  </si>
  <si>
    <t>block 5</t>
  </si>
  <si>
    <t>germin-like protein subfamily 3 member 4</t>
  </si>
  <si>
    <t>exon 1</t>
  </si>
  <si>
    <t>Prupe.5G139000</t>
  </si>
  <si>
    <t>ribonuclease TUDOR 1</t>
  </si>
  <si>
    <t>Prupe.5G139100</t>
  </si>
  <si>
    <t>calnexin homolog 1</t>
  </si>
  <si>
    <t>Prupe.5G139700</t>
  </si>
  <si>
    <t>calcium-binding mitochondrial carrier protein SCaMC-1</t>
  </si>
  <si>
    <t>Prupe.5G140100</t>
  </si>
  <si>
    <t>succinate dehydrogenase assembly factor 2, mitochondrial</t>
  </si>
  <si>
    <t>SNC_034014.1_7012470</t>
  </si>
  <si>
    <t>A/T</t>
  </si>
  <si>
    <t>no candidate genes</t>
  </si>
  <si>
    <t>SNC_034016.1_18841643</t>
  </si>
  <si>
    <t>A/G</t>
  </si>
  <si>
    <t>block 7</t>
  </si>
  <si>
    <t>Prupe.8G196800</t>
  </si>
  <si>
    <t>cytochrome P450 82G1</t>
  </si>
  <si>
    <t>Prupe.8G196900</t>
  </si>
  <si>
    <t>Prupe.8G197100</t>
  </si>
  <si>
    <t>cytochrome P450 CYP82D47</t>
  </si>
  <si>
    <t>Prupe.8G197300</t>
  </si>
  <si>
    <t>Prupe.8G197700</t>
  </si>
  <si>
    <t>galacturonosyltransferase 8</t>
  </si>
  <si>
    <t>Prupe.8G198700</t>
  </si>
  <si>
    <t>ethylene-responsive transcription factor-like protein At4g13040</t>
  </si>
  <si>
    <t>Prupe.8G199700</t>
  </si>
  <si>
    <t>cell division control protein 45 homolog</t>
  </si>
  <si>
    <t>FW</t>
  </si>
  <si>
    <t>SNC_034011.1_26371177</t>
  </si>
  <si>
    <t xml:space="preserve"> T/A</t>
  </si>
  <si>
    <t>0.18</t>
  </si>
  <si>
    <t>Prupe.3G296900</t>
  </si>
  <si>
    <t>exon 2</t>
  </si>
  <si>
    <t>Prupe.3G298200</t>
  </si>
  <si>
    <t>Beta-galactosidase</t>
  </si>
  <si>
    <t>Prupe.3G298800</t>
  </si>
  <si>
    <t>peptidyl serine alpha-galactosyltransferase</t>
  </si>
  <si>
    <t>Prupe.3G300400</t>
  </si>
  <si>
    <t>cytosolic Fe-S cluster assembly factor NBP35</t>
  </si>
  <si>
    <t>Prupe.3G300700</t>
  </si>
  <si>
    <t>prohibitin-3, mitochondrial</t>
  </si>
  <si>
    <t>Prupe.3G300900</t>
  </si>
  <si>
    <t>lysine histidine transporter 1</t>
  </si>
  <si>
    <t>Prupe.3G300500</t>
  </si>
  <si>
    <t>trihelix GT-4 transcription factor</t>
  </si>
  <si>
    <t>Prupe.3G301300</t>
  </si>
  <si>
    <t>transcription factor GTE8</t>
  </si>
  <si>
    <t>Prupe.3G301400</t>
  </si>
  <si>
    <t>thymidylate kinase</t>
  </si>
  <si>
    <t>SNC_034014.1_1805059</t>
  </si>
  <si>
    <t>0.08</t>
  </si>
  <si>
    <t>block 4</t>
  </si>
  <si>
    <t>SNC_034016.1_16407694</t>
  </si>
  <si>
    <t>0.12</t>
  </si>
  <si>
    <t>Prupe.8G150800</t>
  </si>
  <si>
    <t>uncharacterized LOC18768737</t>
  </si>
  <si>
    <t>FF</t>
  </si>
  <si>
    <t>7,012,470</t>
  </si>
  <si>
    <t>block 3</t>
  </si>
  <si>
    <t>Prupe.6G100500</t>
  </si>
  <si>
    <t>probable E3 ubiquitin-protein ligase LUL2</t>
  </si>
  <si>
    <t>Prupe.6G101000</t>
  </si>
  <si>
    <t>4-hydroxy-3-methylbut-2-en-1-yl diphosphate synthase (ferredoxin)</t>
  </si>
  <si>
    <t>Prupe.6G101100</t>
  </si>
  <si>
    <t>vegetative cell wall protein gp1</t>
  </si>
  <si>
    <t>Prupe.6G101200</t>
  </si>
  <si>
    <t>protein disulfide isomerase-like 1-4</t>
  </si>
  <si>
    <t>Prupe.6G101600</t>
  </si>
  <si>
    <t>aquaporin PIP2-2</t>
  </si>
  <si>
    <t>Prupe.6G102300</t>
  </si>
  <si>
    <t>homeobox-leucine zipper protein REVOLUTA</t>
  </si>
  <si>
    <t>Flvs</t>
  </si>
  <si>
    <t>SNC_034010.1_643430</t>
  </si>
  <si>
    <t>T/C</t>
  </si>
  <si>
    <t>block 6</t>
  </si>
  <si>
    <t>Prupe.2G005300</t>
  </si>
  <si>
    <t>linoleate 13S-lipoxygenase 2-1, chloroplastic</t>
  </si>
  <si>
    <t>Prupe.2G005900</t>
  </si>
  <si>
    <t>siroheme synthase</t>
  </si>
  <si>
    <t>Prupe.2G007300</t>
  </si>
  <si>
    <t>sister chromatid cohesion 1 protein 3</t>
  </si>
  <si>
    <t>Prupe.2G007400</t>
  </si>
  <si>
    <t>30S ribosomal protein 2, chloroplastic</t>
  </si>
  <si>
    <t>Prupe.2G007500</t>
  </si>
  <si>
    <t>60S ribosomal protein L6-3</t>
  </si>
  <si>
    <t>Prupe.2G007600</t>
  </si>
  <si>
    <t>FT-interacting protein 1</t>
  </si>
  <si>
    <t>Prupe.2G007700</t>
  </si>
  <si>
    <t>chaperone protein dnaJ GFA2, mitochondrial</t>
  </si>
  <si>
    <t>Prupe.2G008700</t>
  </si>
  <si>
    <t>elongation factor 1-delta 2</t>
  </si>
  <si>
    <t>Prupe.2G008800</t>
  </si>
  <si>
    <t>probable inactive ATP-dependent zinc metalloprotease FTSHI 4,</t>
  </si>
  <si>
    <t>Prupe.2G009100</t>
  </si>
  <si>
    <t>transcription factor bHLH130</t>
  </si>
  <si>
    <t>SNC_034014.1_3066620</t>
  </si>
  <si>
    <t>Prupe.6G041000</t>
  </si>
  <si>
    <t>B3 domain-containing transcription factor Os07g0679700</t>
  </si>
  <si>
    <t>Prupe.6G041400</t>
  </si>
  <si>
    <t xml:space="preserve"> bZIP transcription factor</t>
  </si>
  <si>
    <t>Prupe.6G041500</t>
  </si>
  <si>
    <t>non-specific lipid-transfer protein 1-like</t>
  </si>
  <si>
    <t>Prupe.6G042000</t>
  </si>
  <si>
    <t>Expansin-A4</t>
  </si>
  <si>
    <t>ACNs</t>
  </si>
  <si>
    <t>SNC_034013.1_12838635</t>
  </si>
  <si>
    <t>12,838,635</t>
  </si>
  <si>
    <t>Prupe.5G134900</t>
  </si>
  <si>
    <t>B3 domain-containing transcription factor</t>
  </si>
  <si>
    <t>Prupe.5G134200</t>
  </si>
  <si>
    <t>50S ribosomal protein L11, chloroplastic</t>
  </si>
  <si>
    <t>Prupe.5G134800</t>
  </si>
  <si>
    <t>mitochondrial import inner membrane translocase subunit</t>
  </si>
  <si>
    <t>Prupe.5G135200</t>
  </si>
  <si>
    <t>heavy metal-associated isoprenylated plant protein 30</t>
  </si>
  <si>
    <t>SRB</t>
  </si>
  <si>
    <t>SNC_034009.1_27061825</t>
  </si>
  <si>
    <t>SNC_034010.1_3682553</t>
  </si>
  <si>
    <t>G/C</t>
  </si>
  <si>
    <t>3,682,553</t>
  </si>
  <si>
    <t>0.32</t>
  </si>
  <si>
    <t>Prupe.2G034300</t>
  </si>
  <si>
    <t>flowering time control protein FY</t>
  </si>
  <si>
    <t>intron 3</t>
  </si>
  <si>
    <t>Prupe.2G033600</t>
  </si>
  <si>
    <t>heavy metal-associated isoprenylated plant protein 3-like</t>
  </si>
  <si>
    <t>Prupe.2G033700</t>
  </si>
  <si>
    <t>heavy metal-associated isoprenylated plant protein 3</t>
  </si>
  <si>
    <t>Prupe.2G034700</t>
  </si>
  <si>
    <t>two-component response regulator ORR10</t>
  </si>
  <si>
    <t>SNC_034014.1_28343678</t>
  </si>
  <si>
    <t>G/A</t>
  </si>
  <si>
    <t>28,343,678</t>
  </si>
  <si>
    <t>Prupe.6G320000</t>
  </si>
  <si>
    <t>serine/arginine-rich splicing factor SR30</t>
  </si>
  <si>
    <t>intron 11</t>
  </si>
  <si>
    <t>Prupe.6G315300</t>
  </si>
  <si>
    <t>ATP-dependent DNA helicase Q-like 1</t>
  </si>
  <si>
    <t>Prupe.6G315700</t>
  </si>
  <si>
    <t>calmodulin-binding protein 60 G</t>
  </si>
  <si>
    <t>Prupe.6G315900</t>
  </si>
  <si>
    <t>importin subunit alpha-2</t>
  </si>
  <si>
    <t>Prupe.6G316100</t>
  </si>
  <si>
    <t>exonuclease DPD1, chloroplastic/mitochondrial</t>
  </si>
  <si>
    <t>Prupe.6G317500</t>
  </si>
  <si>
    <t>topless-related protein 3</t>
  </si>
  <si>
    <t>Prupe.6G317900</t>
  </si>
  <si>
    <t>phospholipase D zeta 1</t>
  </si>
  <si>
    <t>Prupe.6G318500</t>
  </si>
  <si>
    <t>putative pectinesterase/pectinesterase inhibitor 22</t>
  </si>
  <si>
    <t>Prupe.6G318700</t>
  </si>
  <si>
    <t>60S ribosomal protein L18-2</t>
  </si>
  <si>
    <t>Prupe.6G318800</t>
  </si>
  <si>
    <t>serine/threonine-protein phosphatase PP1</t>
  </si>
  <si>
    <t>Prupe.6G319600</t>
  </si>
  <si>
    <t>dormancy-associated protein homolog 3</t>
  </si>
  <si>
    <t>Prupe.6G321200</t>
  </si>
  <si>
    <t>rapid alkalinization factor</t>
  </si>
  <si>
    <t>Prupe.6G321300</t>
  </si>
  <si>
    <t>cell cycle checkpoint control protein RAD9A</t>
  </si>
  <si>
    <t>Prupe.6G321400</t>
  </si>
  <si>
    <t>heavy metal-associated isoprenylated plant protein 36</t>
  </si>
  <si>
    <t>Prupe.6G321700</t>
  </si>
  <si>
    <t>luminal-binding protein 5</t>
  </si>
  <si>
    <t>Prupe.8G199600</t>
  </si>
  <si>
    <t>E3 ubiquitin-protein ligase RNF4</t>
  </si>
  <si>
    <t>Prupe.8G200100</t>
  </si>
  <si>
    <t>probable methionine--tRNA ligase</t>
  </si>
  <si>
    <t>Identified SNPs (Ksouri et al., 2023)</t>
  </si>
  <si>
    <t>QTLs review</t>
  </si>
  <si>
    <t>Identified SNPs  (Font i Forcada et al., 2019)</t>
  </si>
  <si>
    <t>Distance comparison (bp)</t>
  </si>
  <si>
    <t>Significant SNPs (Ksouri et al., 2023)</t>
  </si>
  <si>
    <t>Linkage Group</t>
  </si>
  <si>
    <t>QTL Label</t>
  </si>
  <si>
    <t>QTL Symbol</t>
  </si>
  <si>
    <t>QTL position (cM)</t>
  </si>
  <si>
    <t>QTL position (bp)</t>
  </si>
  <si>
    <t>Map</t>
  </si>
  <si>
    <t>Population</t>
  </si>
  <si>
    <t>Nearest marker</t>
  </si>
  <si>
    <t>Colocolyzing marker</t>
  </si>
  <si>
    <t>Maker position on the genetic map (cM)</t>
  </si>
  <si>
    <t>Marker  physical position (bp)</t>
  </si>
  <si>
    <t>Reference</t>
  </si>
  <si>
    <t>Closest significant SNPs to QTL</t>
  </si>
  <si>
    <t>Position</t>
  </si>
  <si>
    <t>QTL - SNP (Ksouri et al., 2023)</t>
  </si>
  <si>
    <t>QTL - SNP (Font i Forcada et al., 2019)</t>
  </si>
  <si>
    <t>Harvest date (HvD)</t>
  </si>
  <si>
    <t>LG4</t>
  </si>
  <si>
    <t>qDMAT.BA-G4.2013.Armking</t>
  </si>
  <si>
    <t xml:space="preserve">qP-MD4
</t>
  </si>
  <si>
    <t>-</t>
  </si>
  <si>
    <t>Peach-Armking-F1</t>
  </si>
  <si>
    <t>‘Bigtop’ × ‘Armking’</t>
  </si>
  <si>
    <t>SNP_IGA_409351</t>
  </si>
  <si>
    <t>Serra et al., 2017;   https://doi.org/10.1007/s11295-017-1160-×</t>
  </si>
  <si>
    <t>SNP_IGA_403613</t>
  </si>
  <si>
    <t xml:space="preserve">qDMAT.BA-G4.2014.Armking
</t>
  </si>
  <si>
    <t>qMD4 (2017-2018)</t>
  </si>
  <si>
    <t>qMD4_1</t>
  </si>
  <si>
    <t xml:space="preserve">E×E </t>
  </si>
  <si>
    <t>‘Earlygold’ F2 population</t>
  </si>
  <si>
    <t>SNP_IGA_405773</t>
  </si>
  <si>
    <t>Kalluri et al., 2022; https://doi.org/10.1016/j.scienta.2021.110726</t>
  </si>
  <si>
    <t>HD-2011-EJ</t>
  </si>
  <si>
    <t>HD-EJ-4</t>
  </si>
  <si>
    <t xml:space="preserve">V6 </t>
  </si>
  <si>
    <t>‘V6’ × ‘Granada’</t>
  </si>
  <si>
    <t>SNP_IGA_411147</t>
  </si>
  <si>
    <t>Romeu et al., 2014; https://doi.org/10.1186/1471-2229-14-52</t>
  </si>
  <si>
    <t>HD-2012-EJ</t>
  </si>
  <si>
    <t>V6</t>
  </si>
  <si>
    <t>qMD4.1</t>
  </si>
  <si>
    <t>qMD4.1_WB</t>
  </si>
  <si>
    <t>10,981,971 - 11,208,347</t>
  </si>
  <si>
    <t xml:space="preserve">W×By </t>
  </si>
  <si>
    <t>(N.J. Weeping) × Bounty (By)</t>
  </si>
  <si>
    <t>Pirona et al., 2013 ; 10.1186/1471-2229-13-166</t>
  </si>
  <si>
    <t>qMD4.1_CA</t>
  </si>
  <si>
    <t>10,870,000 - 12,090,000</t>
  </si>
  <si>
    <t>C×A</t>
  </si>
  <si>
    <t>Contender × Ambra</t>
  </si>
  <si>
    <t>within</t>
  </si>
  <si>
    <t xml:space="preserve">qMD4
</t>
  </si>
  <si>
    <t>qMD4_2</t>
  </si>
  <si>
    <t>11,208,348 - 14,108,774</t>
  </si>
  <si>
    <t>‘Ferjalou Jalousia’ × ‘Fantasia’</t>
  </si>
  <si>
    <t>Hernández Mora et al., 2017; https://doi.org/10.1186/s12864-017-3783-6</t>
  </si>
  <si>
    <t>LG5</t>
  </si>
  <si>
    <t>qDMAT.BA-G5.2013.Bigtop</t>
  </si>
  <si>
    <t xml:space="preserve">qP-MD5
</t>
  </si>
  <si>
    <t>Peach-Bigtop-F1</t>
  </si>
  <si>
    <t>‘Bigtop’ × ‘Bigtop’</t>
  </si>
  <si>
    <t>SNP_IGA_588670</t>
  </si>
  <si>
    <t>SNP_IGA_600691</t>
  </si>
  <si>
    <t>QTLMD-LG5_2015</t>
  </si>
  <si>
    <t>QTLMD5</t>
  </si>
  <si>
    <t>O’Henry</t>
  </si>
  <si>
    <t>‘O'Henry’ × ‘NR-053’</t>
  </si>
  <si>
    <t>G Nuñez-Lillo · 2019; https://doi.org/10.1016/j.scienta.2019.108734</t>
  </si>
  <si>
    <t>QTLMD-LG5_2016</t>
  </si>
  <si>
    <t xml:space="preserve">O’Henry </t>
  </si>
  <si>
    <t xml:space="preserve">qMD5
</t>
  </si>
  <si>
    <t>SNP_IGA_544157</t>
  </si>
  <si>
    <t>LG6</t>
  </si>
  <si>
    <t>QTLMD-LG6_2015</t>
  </si>
  <si>
    <t>QTLMD6.1</t>
  </si>
  <si>
    <t>O×N</t>
  </si>
  <si>
    <t>SNP_IGA_619807</t>
  </si>
  <si>
    <t>QTLMD-LG6_2016</t>
  </si>
  <si>
    <t>QTLMD6.2</t>
  </si>
  <si>
    <t>SNP_IGA_700469</t>
  </si>
  <si>
    <t>qMD6.1</t>
  </si>
  <si>
    <t>qMD6.2</t>
  </si>
  <si>
    <t>SNP_IGA_636280</t>
  </si>
  <si>
    <t>HD-EJ-6</t>
  </si>
  <si>
    <t>SNP_IGA_620767</t>
  </si>
  <si>
    <t>Romeu et al., 2014;  https://doi.org/10.1186/1471-2229-14-52</t>
  </si>
  <si>
    <t>SNC_034016.1_18841611</t>
  </si>
  <si>
    <t>LG8</t>
  </si>
  <si>
    <t>Fruit weight (FW)</t>
  </si>
  <si>
    <t>LG3</t>
  </si>
  <si>
    <t>qFRW.ZC_3.1_2013</t>
  </si>
  <si>
    <t>qFRW.ZC_3</t>
  </si>
  <si>
    <t>Peach-ZC-F2_2018</t>
  </si>
  <si>
    <t>‘Zin Dai’ × ‘Crimson Lady’</t>
  </si>
  <si>
    <t>SNP_IGA_344612</t>
  </si>
  <si>
    <t>Abdelghafar et al., 2020; https://doi.org/10.1007/s11032-020-01114-y</t>
  </si>
  <si>
    <t>No signficant association was found for fruit weight</t>
  </si>
  <si>
    <t>qFRW.WB-LG3.1</t>
  </si>
  <si>
    <t>qFRW.WB</t>
  </si>
  <si>
    <t>Peach-WB-F2-2015</t>
  </si>
  <si>
    <t>NJ_Weeping_×_Bounty</t>
  </si>
  <si>
    <t>SNP_IGA_356179</t>
  </si>
  <si>
    <t>Da Silva et al., 2015; https://link.springer.com/article/10.1007/s11032-015-0271-z</t>
  </si>
  <si>
    <t>qFRW.ZC_6.1_2013</t>
  </si>
  <si>
    <t>qFRW.ZC_6</t>
  </si>
  <si>
    <t>SNP_IGA_616119</t>
  </si>
  <si>
    <t xml:space="preserve">qFRFW.JF-ch6.1995
</t>
  </si>
  <si>
    <t>qFRFW.JF</t>
  </si>
  <si>
    <t>Prunus-TE-F2</t>
  </si>
  <si>
    <t>Texas × Earlygold</t>
  </si>
  <si>
    <t>PGL1 (RFLP)</t>
  </si>
  <si>
    <t xml:space="preserve">Dirlewanger et al., 1999; https://doi.org/10.1007/s001220051035
</t>
  </si>
  <si>
    <t xml:space="preserve">qFRFW.SZ-LG6.1_S
</t>
  </si>
  <si>
    <t>FW_SZ_6</t>
  </si>
  <si>
    <t xml:space="preserve"> Peach-DvsS-BC2</t>
  </si>
  <si>
    <t>Zephyr_×_(SD40_×_Summergrand)</t>
  </si>
  <si>
    <t>SNP_IGA_687583</t>
  </si>
  <si>
    <t>Desnoues et al., 2016; https://doi.org/10.1093/j×b/erw169</t>
  </si>
  <si>
    <t>qFW6.1</t>
  </si>
  <si>
    <t>Prunus-18-peachV2.0-physical</t>
  </si>
  <si>
    <t>commercial progenies</t>
  </si>
  <si>
    <t>qFW6.2</t>
  </si>
  <si>
    <t>qFRW.WB-LG6.1</t>
  </si>
  <si>
    <t>qFRW.WB_6</t>
  </si>
  <si>
    <t>SNP_IGA_669440</t>
  </si>
  <si>
    <t>Da Silva et al., 2015; https://doi.org/10.1007/s11032-015-0271-z</t>
  </si>
  <si>
    <t>FW_2011</t>
  </si>
  <si>
    <t>qFW_2011</t>
  </si>
  <si>
    <t>RosBREED</t>
  </si>
  <si>
    <t xml:space="preserve"> RosBREED germplasm</t>
  </si>
  <si>
    <t>Fresnedo-Ramírez et al., 2015  https://doi.org/10.1007/s11295-016-0985-z</t>
  </si>
  <si>
    <t>FW_2012</t>
  </si>
  <si>
    <t>qFW_2012</t>
  </si>
  <si>
    <t>qP-FW6.1</t>
  </si>
  <si>
    <r>
      <t xml:space="preserve">‘Shahong’ (SH) and </t>
    </r>
    <r>
      <rPr>
        <i/>
        <sz val="12"/>
        <color rgb="FF000000"/>
        <rFont val="Times New Roman"/>
        <family val="1"/>
      </rPr>
      <t>Prunus persica</t>
    </r>
    <r>
      <rPr>
        <sz val="12"/>
        <color rgb="FF000000"/>
        <rFont val="Times New Roman"/>
        <family val="1"/>
        <charset val="1"/>
      </rPr>
      <t xml:space="preserve"> cv. ‘Hongfurong’ (HFR)</t>
    </r>
  </si>
  <si>
    <t>Shi et al., 2020   https://doi.org/10.1186/s12870-020-02557-3</t>
  </si>
  <si>
    <t>qFRW.BT-Ch8-2010</t>
  </si>
  <si>
    <t>FW 10-b</t>
  </si>
  <si>
    <t>peach-V×BT-F1-Big_Top</t>
  </si>
  <si>
    <t>‘Venus’ × ‘Big Top’</t>
  </si>
  <si>
    <t>SNP_IGA_835981</t>
  </si>
  <si>
    <t>Zeballos et al., 2016; https://doi.org/10.1007/s11295-016-0996-9</t>
  </si>
  <si>
    <t xml:space="preserve"> Firmness (FF)</t>
  </si>
  <si>
    <t>qFRFRMLS.BN-G6.2013</t>
  </si>
  <si>
    <t>qP-FL5d6</t>
  </si>
  <si>
    <t>Peach-BN-F1-2017</t>
  </si>
  <si>
    <t xml:space="preserve">Bigtop_×_Nectaross  </t>
  </si>
  <si>
    <t>SNP_IGA_695629</t>
  </si>
  <si>
    <t>No signficant association was found for fruit firmness</t>
  </si>
  <si>
    <t>Flavonoid contents (Flvs)</t>
  </si>
  <si>
    <t>LG2</t>
  </si>
  <si>
    <t>qFV.BT-Ch2-2010</t>
  </si>
  <si>
    <t>FLV 10-b</t>
  </si>
  <si>
    <t>SNP_IGA_161939</t>
  </si>
  <si>
    <t>Zeballos et al., 2016;  https://doi.org/10.1007/s11295-016-0996-9</t>
  </si>
  <si>
    <t>No signficant association in LG2</t>
  </si>
  <si>
    <t>qFV.V-Ch2_2-2010</t>
  </si>
  <si>
    <t>FLV 10-a</t>
  </si>
  <si>
    <t>peach-V×BT-F1-Venus</t>
  </si>
  <si>
    <t>SNP_IGA_185060</t>
  </si>
  <si>
    <t xml:space="preserve">Zeballos et al., 2016   https://doi.org/10.1007/s11295-016-0996-9; </t>
  </si>
  <si>
    <t>Anthocyanin contents (ACNs)</t>
  </si>
  <si>
    <t>qATCYN.BT-Ch5-2009</t>
  </si>
  <si>
    <t>qANT</t>
  </si>
  <si>
    <t>SNP_IGA_544961</t>
  </si>
  <si>
    <t>No signficant association in LG5</t>
  </si>
  <si>
    <t>qATCYN.BT-Ch5-2010</t>
  </si>
  <si>
    <t>Zeballos et al., 2016   https://doi.org/10.1007/s11295-016-0996-9</t>
  </si>
  <si>
    <t>qATCYN.ZC_5.1_2014</t>
  </si>
  <si>
    <t>qATCYN.ZC</t>
  </si>
  <si>
    <t>9.60 – 11.78</t>
  </si>
  <si>
    <t>ZC2</t>
  </si>
  <si>
    <t>SNP_IGA_593629</t>
  </si>
  <si>
    <t xml:space="preserve">qPSC5  </t>
  </si>
  <si>
    <t>Sorbitol content (SOR)</t>
  </si>
  <si>
    <t>LG1</t>
  </si>
  <si>
    <t>qSOR.SZ-LG1.1_S</t>
  </si>
  <si>
    <t>qSOR_1</t>
  </si>
  <si>
    <t>29.1 – 33</t>
  </si>
  <si>
    <t>Peach-DvsS-BC2</t>
  </si>
  <si>
    <t>PC78 (RFLP)</t>
  </si>
  <si>
    <t>Desnoues et al., 2016; https://doi.org/10.1093/jxb/erw169</t>
  </si>
  <si>
    <t>No signficant association in LG1</t>
  </si>
  <si>
    <t>qSOR.SZ-LG2.6_Z</t>
  </si>
  <si>
    <t>qSOR_2</t>
  </si>
  <si>
    <t>0 – 2.7</t>
  </si>
  <si>
    <t>Peach-SNP_Z-BC2</t>
  </si>
  <si>
    <t>Zephyr_x_(SD40_×_Summergrand)</t>
  </si>
  <si>
    <t>SNP_IGA_139612</t>
  </si>
  <si>
    <t>SNP_IGA_152976</t>
  </si>
  <si>
    <t>Clades_PCA</t>
  </si>
  <si>
    <t>Catherina_(3137)</t>
  </si>
  <si>
    <t>Del-Gorro_(2830)</t>
  </si>
  <si>
    <t>Flavor-Top_(2969)</t>
  </si>
  <si>
    <t>Maria-Serena_(3320)</t>
  </si>
  <si>
    <t>Sarell_Oom_(3246)</t>
  </si>
  <si>
    <t>Catherina</t>
  </si>
  <si>
    <t>Del-Gorro</t>
  </si>
  <si>
    <t>Sarell_Oom</t>
  </si>
  <si>
    <t>Mean years</t>
  </si>
  <si>
    <t>Max</t>
  </si>
  <si>
    <t>Min</t>
  </si>
  <si>
    <t>Mean</t>
  </si>
  <si>
    <t>NA’s</t>
  </si>
  <si>
    <t>NA</t>
  </si>
  <si>
    <t>SSC</t>
  </si>
  <si>
    <t>TA</t>
  </si>
  <si>
    <t>RI</t>
  </si>
  <si>
    <t>Vit C</t>
  </si>
  <si>
    <t>Phen</t>
  </si>
  <si>
    <t>Flv</t>
  </si>
  <si>
    <t>Suc</t>
  </si>
  <si>
    <t>Glu</t>
  </si>
  <si>
    <t>Fruc</t>
  </si>
  <si>
    <t>TS</t>
  </si>
  <si>
    <t>RAC</t>
  </si>
  <si>
    <t>ANOVA</t>
  </si>
  <si>
    <t>ns</t>
  </si>
  <si>
    <t>sig</t>
  </si>
  <si>
    <t>gentypes</t>
  </si>
  <si>
    <t>years</t>
  </si>
  <si>
    <r>
      <t>Table S2</t>
    </r>
    <r>
      <rPr>
        <sz val="12"/>
        <rFont val="Times New Roman"/>
        <family val="1"/>
        <charset val="1"/>
      </rPr>
      <t xml:space="preserve">. Descriptive statistics and variance component analysis of 16 traits evaluated during three consecutive years (2009, 2010 and 2011) in a collection of 90 </t>
    </r>
    <r>
      <rPr>
        <i/>
        <sz val="12"/>
        <rFont val="Times New Roman"/>
        <family val="1"/>
      </rPr>
      <t>Prunus persica</t>
    </r>
    <r>
      <rPr>
        <sz val="12"/>
        <rFont val="Times New Roman"/>
        <family val="1"/>
        <charset val="1"/>
      </rPr>
      <t xml:space="preserve"> accessions.  Abbreviations are as follow: </t>
    </r>
    <r>
      <rPr>
        <sz val="12"/>
        <rFont val="Times New Roman"/>
        <family val="1"/>
      </rPr>
      <t>Harvest date (HvD; Julian days), fruit weight (FW; grams), flesh firmness (FF; Newton), soluble solids content (SSC; °Brix), titratable acidity (TA; grams malic acid/100 g flesh weight), ripening index (RI; SSC/TA), vitamin C (Vit C; mg of ascorbic acid/100 g flesh weight), total phenolics (Phen; mg of gallic acid equivalents/100 g flesh weight), contents of flavonoid (Flv; catechin equivalents/100 g flesh weight), anthocyanin (ACNs; cyanidin-3-glucoside/kg flesh weight), sucrose (Suc; g/kg flesh weight), glucose (Glu; g/kg flesh weight), fructose (Fruc; g/kg flesh weight), sorbitol (SRB; g/kg flesh weight), total sugars (TS; g/kg flesh weight) and relative antioxidant capacity (RAC; μg TE/g flesh weight).</t>
    </r>
  </si>
  <si>
    <r>
      <t xml:space="preserve">Table S4. </t>
    </r>
    <r>
      <rPr>
        <sz val="12"/>
        <color rgb="FF000000"/>
        <rFont val="Times New Roman"/>
        <family val="1"/>
      </rPr>
      <t xml:space="preserve">List of significantly associated SNPs yielded from ddRAD-seq and peach 9K SNP array together with  QTL hotspots mapped at the same linkage group </t>
    </r>
  </si>
  <si>
    <t>Physical position (bp)</t>
  </si>
  <si>
    <t>18,841,643</t>
  </si>
  <si>
    <t>27,061,825</t>
  </si>
  <si>
    <t>3,066,620</t>
  </si>
  <si>
    <t>16,407,694</t>
  </si>
  <si>
    <t>1,805,059</t>
  </si>
  <si>
    <t>26,371,177</t>
  </si>
  <si>
    <t>18,841,611</t>
  </si>
  <si>
    <t>13,023,165</t>
  </si>
  <si>
    <t>14,096,987</t>
  </si>
  <si>
    <t>10,916,234</t>
  </si>
  <si>
    <t>0.078</t>
  </si>
  <si>
    <t>0.45</t>
  </si>
  <si>
    <t>0.11</t>
  </si>
  <si>
    <t>0.44</t>
  </si>
  <si>
    <t>10,861,274</t>
  </si>
  <si>
    <t>14,057,167</t>
  </si>
  <si>
    <t>13,014,155</t>
  </si>
  <si>
    <t>18,820,036</t>
  </si>
  <si>
    <t>26,359,847</t>
  </si>
  <si>
    <t>1,805,058</t>
  </si>
  <si>
    <t>16,398,083</t>
  </si>
  <si>
    <t>7,002,576</t>
  </si>
  <si>
    <t>3,027,285</t>
  </si>
  <si>
    <t>12,800,495</t>
  </si>
  <si>
    <t>3,549,818</t>
  </si>
  <si>
    <t>28,103,050</t>
  </si>
  <si>
    <t>18,970,972</t>
  </si>
  <si>
    <t>28,426,454</t>
  </si>
  <si>
    <t>3,760,535</t>
  </si>
  <si>
    <t>12,853,274</t>
  </si>
  <si>
    <t>3,105,941</t>
  </si>
  <si>
    <t>7,125,788</t>
  </si>
  <si>
    <t>16,407,737</t>
  </si>
  <si>
    <t>1,805,142</t>
  </si>
  <si>
    <t>26,602,797</t>
  </si>
  <si>
    <t>13,097,075</t>
  </si>
  <si>
    <t>14,178,907</t>
  </si>
  <si>
    <t>10,985,707</t>
  </si>
  <si>
    <t>124.43</t>
  </si>
  <si>
    <t>121.74</t>
  </si>
  <si>
    <t>82.92</t>
  </si>
  <si>
    <t>150.94</t>
  </si>
  <si>
    <t>242.95</t>
  </si>
  <si>
    <t>0.084</t>
  </si>
  <si>
    <t>9.65</t>
  </si>
  <si>
    <t>123.12</t>
  </si>
  <si>
    <t>347.38</t>
  </si>
  <si>
    <t>78.66</t>
  </si>
  <si>
    <t>52.78</t>
  </si>
  <si>
    <t>323.4</t>
  </si>
  <si>
    <t>1.98</t>
  </si>
  <si>
    <t>2.30</t>
  </si>
  <si>
    <t>4.17</t>
  </si>
  <si>
    <t>28.76 – 29.19</t>
  </si>
  <si>
    <t>40.9 – 50.9</t>
  </si>
  <si>
    <t>72 – 83</t>
  </si>
  <si>
    <t xml:space="preserve">0.59 – 1.17  </t>
  </si>
  <si>
    <t>50.22 – 50.65</t>
  </si>
  <si>
    <t>41.65 – 42.09</t>
  </si>
  <si>
    <t xml:space="preserve">0.0 – 23.9
</t>
  </si>
  <si>
    <t xml:space="preserve">0.0 – 20.9
</t>
  </si>
  <si>
    <t>34.3 – 37.1</t>
  </si>
  <si>
    <t xml:space="preserve">50.5 – 57.0
</t>
  </si>
  <si>
    <t xml:space="preserve">52.9 – 56.8
</t>
  </si>
  <si>
    <t>36.9 – 37.9</t>
  </si>
  <si>
    <t xml:space="preserve">41.05 – 43.02 </t>
  </si>
  <si>
    <t>17,920,002 – 18,236,498</t>
  </si>
  <si>
    <t>28,159,465 – 28,159,465</t>
  </si>
  <si>
    <t>5,177,985 – 6,816,444</t>
  </si>
  <si>
    <t>6,352,097 – 9,279,529</t>
  </si>
  <si>
    <t xml:space="preserve">27,164,548 – 30,104,758  </t>
  </si>
  <si>
    <t xml:space="preserve">3,163,789 – 6,049,306  </t>
  </si>
  <si>
    <t xml:space="preserve">17,252,031 – 18,109,410
</t>
  </si>
  <si>
    <t xml:space="preserve">3,163,789 – 6,049,306
</t>
  </si>
  <si>
    <t>1,513,504 – 29,955,077</t>
  </si>
  <si>
    <t>1,513,504 – 23,903,548</t>
  </si>
  <si>
    <t>14,383,433 – 17,645,934</t>
  </si>
  <si>
    <t xml:space="preserve">1,376,476 – 2,240,658
</t>
  </si>
  <si>
    <t>City/Country</t>
  </si>
  <si>
    <t>Alcañiz/Spain</t>
  </si>
  <si>
    <t>La Rioja/Spain</t>
  </si>
  <si>
    <t>Huesca/Spain</t>
  </si>
  <si>
    <t>Zaragoza/Spain</t>
  </si>
  <si>
    <t>Murcia/Spain</t>
  </si>
  <si>
    <t>Bilbao/Spain</t>
  </si>
  <si>
    <t>Lleida/Spain</t>
  </si>
  <si>
    <t>Castellon/Spain</t>
  </si>
  <si>
    <t>Aragon/Spain</t>
  </si>
  <si>
    <t>Spain</t>
  </si>
  <si>
    <t>Teruel/Spain</t>
  </si>
  <si>
    <t>hypothetical protein; uncharacterized LOC109948228</t>
  </si>
  <si>
    <t>Candidate genes in LD blocks and their annotations</t>
  </si>
  <si>
    <r>
      <t xml:space="preserve">exon 1 but </t>
    </r>
    <r>
      <rPr>
        <b/>
        <sz val="12"/>
        <color rgb="FF000000"/>
        <rFont val="Times New Roman"/>
        <family val="1"/>
      </rPr>
      <t>5' UTR</t>
    </r>
  </si>
  <si>
    <t>exon 1 /2 [missense]</t>
  </si>
  <si>
    <t>exon 2 [missense]</t>
  </si>
  <si>
    <t>Prupe.1G261800</t>
  </si>
  <si>
    <t>exon 5 [missense]</t>
  </si>
  <si>
    <t>WVD2-like 7 protein</t>
  </si>
  <si>
    <t>LOC18777948</t>
  </si>
  <si>
    <r>
      <rPr>
        <b/>
        <sz val="12"/>
        <color rgb="FF000000"/>
        <rFont val="Times New Roman"/>
        <family val="1"/>
      </rPr>
      <t>Table S3</t>
    </r>
    <r>
      <rPr>
        <sz val="12"/>
        <color rgb="FF000000"/>
        <rFont val="Times New Roman"/>
        <family val="1"/>
      </rPr>
      <t xml:space="preserve">. List of significantly associated SNPs to fruit related traits in peach germplasm and LD block analysis. Genes highlighted in bold correspond to the prime causal candidates where the lead SNPs were mapped. Harvest date (HvD), fruit firmness (FF), fruit weight (FW), contents of anthocyanins (ACNs), flavonoid (Flvs),  and sorbitol (SRB). Variants in bold correspond to the lead SNPs. Please note that all the genomic location of the SNPs reported in this study, refer to the </t>
    </r>
    <r>
      <rPr>
        <i/>
        <sz val="12"/>
        <color rgb="FF000000"/>
        <rFont val="Times New Roman"/>
        <family val="1"/>
      </rPr>
      <t>Prunus persica</t>
    </r>
    <r>
      <rPr>
        <sz val="12"/>
        <color rgb="FF000000"/>
        <rFont val="Times New Roman"/>
        <family val="1"/>
      </rPr>
      <t xml:space="preserve"> reference genome v2.0 (NCBI RefSeq GCF_000346465.2).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</si>
</sst>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font>
      <sz val="10"/>
      <name val="Arial"/>
      <family val="2"/>
      <charset val="1"/>
    </font>
    <font>
      <b/>
      <sz val="12"/>
      <name val="Times New Roman"/>
      <family val="1"/>
    </font>
    <font>
      <sz val="12"/>
      <name val="Times New Roman"/>
      <family val="1"/>
    </font>
    <font>
      <b/>
      <sz val="12"/>
      <color theme="1"/>
      <name val="Times New Roman"/>
      <family val="1"/>
    </font>
    <font>
      <sz val="12"/>
      <color theme="1"/>
      <name val="Times New Roman"/>
      <family val="1"/>
    </font>
    <font>
      <sz val="11"/>
      <color theme="1"/>
      <name val="Times New Roman"/>
      <family val="1"/>
    </font>
    <font>
      <sz val="12"/>
      <color rgb="FF000000"/>
      <name val="Times New Roman"/>
      <family val="1"/>
    </font>
    <font>
      <b/>
      <sz val="12"/>
      <color rgb="FF000000"/>
      <name val="Times New Roman"/>
      <family val="1"/>
    </font>
    <font>
      <b/>
      <vertAlign val="subscript"/>
      <sz val="12"/>
      <color rgb="FF000000"/>
      <name val="Times New Roman"/>
      <family val="1"/>
    </font>
    <font>
      <sz val="11"/>
      <color rgb="FF000000"/>
      <name val="Calibri1"/>
    </font>
    <font>
      <i/>
      <sz val="12"/>
      <color rgb="FF000000"/>
      <name val="Times New Roman"/>
      <family val="1"/>
    </font>
    <font>
      <b/>
      <i/>
      <sz val="12"/>
      <color rgb="FF000000"/>
      <name val="Times New Roman"/>
      <family val="1"/>
    </font>
    <font>
      <i/>
      <sz val="12"/>
      <color rgb="FF444444"/>
      <name val="Times New Roman"/>
      <family val="1"/>
    </font>
    <font>
      <sz val="12"/>
      <color rgb="FF000000"/>
      <name val="Times New Roman"/>
      <family val="1"/>
      <charset val="1"/>
    </font>
    <font>
      <sz val="12"/>
      <color rgb="FF000000"/>
      <name val="Arial"/>
      <family val="2"/>
    </font>
    <font>
      <b/>
      <sz val="12"/>
      <color rgb="FF000000"/>
      <name val="Times New Roman"/>
      <family val="1"/>
      <charset val="1"/>
    </font>
    <font>
      <u/>
      <sz val="12"/>
      <color rgb="FF000000"/>
      <name val="Times New Roman"/>
      <family val="1"/>
      <charset val="1"/>
    </font>
    <font>
      <sz val="12"/>
      <name val="Times New Roman"/>
      <family val="1"/>
      <charset val="1"/>
    </font>
    <font>
      <b/>
      <sz val="12"/>
      <name val="Times New Roman"/>
      <family val="1"/>
      <charset val="1"/>
    </font>
    <font>
      <i/>
      <sz val="12"/>
      <name val="Times New Roman"/>
      <family val="1"/>
    </font>
  </fonts>
  <fills count="13">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249977111117893"/>
        <bgColor indexed="64"/>
      </patternFill>
    </fill>
    <fill>
      <patternFill patternType="solid">
        <fgColor theme="0" tint="-0.249977111117893"/>
        <bgColor rgb="FFFFFFFF"/>
      </patternFill>
    </fill>
    <fill>
      <patternFill patternType="solid">
        <fgColor rgb="FFFFFFFF"/>
        <bgColor rgb="FFF2F2F2"/>
      </patternFill>
    </fill>
    <fill>
      <patternFill patternType="solid">
        <fgColor rgb="FFF2F2F2"/>
        <bgColor rgb="FFEEECE1"/>
      </patternFill>
    </fill>
    <fill>
      <patternFill patternType="solid">
        <fgColor rgb="FFD9D9D9"/>
        <bgColor rgb="FFDDDDDD"/>
      </patternFill>
    </fill>
    <fill>
      <patternFill patternType="solid">
        <fgColor theme="0"/>
        <bgColor rgb="FFFFFF00"/>
      </patternFill>
    </fill>
    <fill>
      <patternFill patternType="solid">
        <fgColor rgb="FFFFFFFF"/>
        <bgColor rgb="FFFFFFCC"/>
      </patternFill>
    </fill>
    <fill>
      <patternFill patternType="solid">
        <fgColor rgb="FFDDDDDD"/>
        <bgColor rgb="FFD9D9D9"/>
      </patternFill>
    </fill>
    <fill>
      <patternFill patternType="solid">
        <fgColor theme="0"/>
        <bgColor rgb="FFFFFFFF"/>
      </patternFill>
    </fill>
  </fills>
  <borders count="17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double">
        <color rgb="FF000000"/>
      </top>
      <bottom/>
      <diagonal/>
    </border>
    <border>
      <left/>
      <right style="medium">
        <color rgb="FF000000"/>
      </right>
      <top style="double">
        <color rgb="FF000000"/>
      </top>
      <bottom/>
      <diagonal/>
    </border>
    <border>
      <left style="medium">
        <color rgb="FF000000"/>
      </left>
      <right style="medium">
        <color rgb="FF000000"/>
      </right>
      <top style="double">
        <color rgb="FF000000"/>
      </top>
      <bottom/>
      <diagonal/>
    </border>
    <border>
      <left style="medium">
        <color rgb="FF000000"/>
      </left>
      <right style="thin">
        <color rgb="FF000000"/>
      </right>
      <top style="double">
        <color rgb="FF000000"/>
      </top>
      <bottom/>
      <diagonal/>
    </border>
    <border>
      <left style="medium">
        <color indexed="64"/>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thin">
        <color rgb="FF000000"/>
      </right>
      <top/>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double">
        <color rgb="FF000000"/>
      </bottom>
      <diagonal/>
    </border>
    <border>
      <left/>
      <right style="medium">
        <color rgb="FF000000"/>
      </right>
      <top/>
      <bottom style="double">
        <color rgb="FF000000"/>
      </bottom>
      <diagonal/>
    </border>
    <border>
      <left style="medium">
        <color rgb="FF000000"/>
      </left>
      <right style="medium">
        <color rgb="FF000000"/>
      </right>
      <top/>
      <bottom style="double">
        <color rgb="FF000000"/>
      </bottom>
      <diagonal/>
    </border>
    <border>
      <left style="medium">
        <color rgb="FF000000"/>
      </left>
      <right style="thin">
        <color rgb="FF000000"/>
      </right>
      <top/>
      <bottom style="double">
        <color rgb="FF000000"/>
      </bottom>
      <diagonal/>
    </border>
    <border>
      <left/>
      <right style="thin">
        <color rgb="FF000000"/>
      </right>
      <top style="double">
        <color rgb="FF000000"/>
      </top>
      <bottom/>
      <diagonal/>
    </border>
    <border>
      <left style="thin">
        <color rgb="FF000000"/>
      </left>
      <right style="medium">
        <color rgb="FF000000"/>
      </right>
      <top style="double">
        <color rgb="FF000000"/>
      </top>
      <bottom/>
      <diagonal/>
    </border>
    <border>
      <left/>
      <right style="thin">
        <color rgb="FF000000"/>
      </right>
      <top/>
      <bottom/>
      <diagonal/>
    </border>
    <border>
      <left style="thin">
        <color rgb="FF000000"/>
      </left>
      <right style="medium">
        <color rgb="FF000000"/>
      </right>
      <top/>
      <bottom/>
      <diagonal/>
    </border>
    <border>
      <left/>
      <right style="thin">
        <color rgb="FF000000"/>
      </right>
      <top/>
      <bottom style="thin">
        <color rgb="FF000000"/>
      </bottom>
      <diagonal/>
    </border>
    <border>
      <left/>
      <right/>
      <top/>
      <bottom style="double">
        <color rgb="FF000000"/>
      </bottom>
      <diagonal/>
    </border>
    <border>
      <left style="medium">
        <color rgb="FF000000"/>
      </left>
      <right/>
      <top/>
      <bottom style="double">
        <color rgb="FF000000"/>
      </bottom>
      <diagonal/>
    </border>
    <border>
      <left style="thin">
        <color rgb="FF000000"/>
      </left>
      <right style="medium">
        <color rgb="FF000000"/>
      </right>
      <top/>
      <bottom style="double">
        <color rgb="FF000000"/>
      </bottom>
      <diagonal/>
    </border>
    <border>
      <left style="medium">
        <color indexed="64"/>
      </left>
      <right style="medium">
        <color indexed="64"/>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indexed="64"/>
      </left>
      <right style="medium">
        <color rgb="FF000000"/>
      </right>
      <top style="double">
        <color rgb="FF000000"/>
      </top>
      <bottom style="thin">
        <color indexed="64"/>
      </bottom>
      <diagonal/>
    </border>
    <border>
      <left style="medium">
        <color rgb="FF000000"/>
      </left>
      <right style="medium">
        <color rgb="FF000000"/>
      </right>
      <top style="double">
        <color rgb="FF000000"/>
      </top>
      <bottom style="thin">
        <color indexed="64"/>
      </bottom>
      <diagonal/>
    </border>
    <border>
      <left style="medium">
        <color rgb="FF000000"/>
      </left>
      <right style="medium">
        <color rgb="FF000000"/>
      </right>
      <top style="double">
        <color rgb="FF000000"/>
      </top>
      <bottom style="thin">
        <color rgb="FF000000"/>
      </bottom>
      <diagonal/>
    </border>
    <border>
      <left/>
      <right/>
      <top style="double">
        <color rgb="FF000000"/>
      </top>
      <bottom style="thin">
        <color rgb="FF000000"/>
      </bottom>
      <diagonal/>
    </border>
    <border>
      <left/>
      <right style="medium">
        <color rgb="FF000000"/>
      </right>
      <top style="double">
        <color rgb="FF000000"/>
      </top>
      <bottom style="thin">
        <color rgb="FF000000"/>
      </bottom>
      <diagonal/>
    </border>
    <border>
      <left style="medium">
        <color rgb="FF000000"/>
      </left>
      <right style="medium">
        <color rgb="FF000000"/>
      </right>
      <top style="thin">
        <color indexed="64"/>
      </top>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top/>
      <bottom style="thin">
        <color indexed="64"/>
      </bottom>
      <diagonal/>
    </border>
    <border>
      <left/>
      <right style="thick">
        <color indexed="64"/>
      </right>
      <top/>
      <bottom style="thin">
        <color indexed="64"/>
      </bottom>
      <diagonal/>
    </border>
    <border>
      <left style="medium">
        <color indexed="64"/>
      </left>
      <right style="medium">
        <color indexed="64"/>
      </right>
      <top style="medium">
        <color indexed="64"/>
      </top>
      <bottom style="double">
        <color auto="1"/>
      </bottom>
      <diagonal/>
    </border>
    <border>
      <left/>
      <right style="thick">
        <color auto="1"/>
      </right>
      <top/>
      <bottom style="thick">
        <color auto="1"/>
      </bottom>
      <diagonal/>
    </border>
    <border>
      <left style="thick">
        <color auto="1"/>
      </left>
      <right/>
      <top/>
      <bottom style="thick">
        <color auto="1"/>
      </bottom>
      <diagonal/>
    </border>
    <border>
      <left style="thick">
        <color auto="1"/>
      </left>
      <right style="thick">
        <color auto="1"/>
      </right>
      <top/>
      <bottom style="thick">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style="thick">
        <color auto="1"/>
      </left>
      <right style="thin">
        <color auto="1"/>
      </right>
      <top/>
      <bottom style="double">
        <color auto="1"/>
      </bottom>
      <diagonal/>
    </border>
    <border>
      <left/>
      <right/>
      <top/>
      <bottom style="double">
        <color auto="1"/>
      </bottom>
      <diagonal/>
    </border>
    <border>
      <left style="thin">
        <color auto="1"/>
      </left>
      <right style="thin">
        <color auto="1"/>
      </right>
      <top style="thick">
        <color auto="1"/>
      </top>
      <bottom style="double">
        <color auto="1"/>
      </bottom>
      <diagonal/>
    </border>
    <border>
      <left style="thin">
        <color auto="1"/>
      </left>
      <right style="thick">
        <color auto="1"/>
      </right>
      <top/>
      <bottom style="double">
        <color auto="1"/>
      </bottom>
      <diagonal/>
    </border>
    <border>
      <left style="thick">
        <color auto="1"/>
      </left>
      <right style="thick">
        <color auto="1"/>
      </right>
      <top/>
      <bottom style="double">
        <color auto="1"/>
      </bottom>
      <diagonal/>
    </border>
    <border>
      <left style="medium">
        <color indexed="64"/>
      </left>
      <right style="medium">
        <color indexed="64"/>
      </right>
      <top style="double">
        <color auto="1"/>
      </top>
      <bottom style="thick">
        <color auto="1"/>
      </bottom>
      <diagonal/>
    </border>
    <border>
      <left/>
      <right style="thin">
        <color auto="1"/>
      </right>
      <top style="double">
        <color auto="1"/>
      </top>
      <bottom/>
      <diagonal/>
    </border>
    <border>
      <left style="thin">
        <color auto="1"/>
      </left>
      <right style="thin">
        <color auto="1"/>
      </right>
      <top style="double">
        <color auto="1"/>
      </top>
      <bottom/>
      <diagonal/>
    </border>
    <border>
      <left style="thin">
        <color auto="1"/>
      </left>
      <right style="thick">
        <color auto="1"/>
      </right>
      <top style="double">
        <color auto="1"/>
      </top>
      <bottom/>
      <diagonal/>
    </border>
    <border>
      <left/>
      <right style="thin">
        <color auto="1"/>
      </right>
      <top style="double">
        <color auto="1"/>
      </top>
      <bottom style="dashDot">
        <color auto="1"/>
      </bottom>
      <diagonal/>
    </border>
    <border>
      <left style="thin">
        <color auto="1"/>
      </left>
      <right style="thin">
        <color auto="1"/>
      </right>
      <top style="double">
        <color auto="1"/>
      </top>
      <bottom style="dashDot">
        <color auto="1"/>
      </bottom>
      <diagonal/>
    </border>
    <border>
      <left style="thin">
        <color auto="1"/>
      </left>
      <right/>
      <top style="double">
        <color auto="1"/>
      </top>
      <bottom/>
      <diagonal/>
    </border>
    <border>
      <left style="thick">
        <color auto="1"/>
      </left>
      <right style="thin">
        <color auto="1"/>
      </right>
      <top style="double">
        <color auto="1"/>
      </top>
      <bottom/>
      <diagonal/>
    </border>
    <border>
      <left/>
      <right style="thick">
        <color auto="1"/>
      </right>
      <top style="double">
        <color auto="1"/>
      </top>
      <bottom/>
      <diagonal/>
    </border>
    <border>
      <left style="thick">
        <color auto="1"/>
      </left>
      <right style="thick">
        <color auto="1"/>
      </right>
      <top/>
      <bottom/>
      <diagonal/>
    </border>
    <border>
      <left style="thick">
        <color auto="1"/>
      </left>
      <right style="thick">
        <color auto="1"/>
      </right>
      <top style="double">
        <color auto="1"/>
      </top>
      <bottom/>
      <diagonal/>
    </border>
    <border>
      <left/>
      <right style="thin">
        <color auto="1"/>
      </right>
      <top/>
      <bottom/>
      <diagonal/>
    </border>
    <border>
      <left style="thin">
        <color auto="1"/>
      </left>
      <right style="thick">
        <color auto="1"/>
      </right>
      <top/>
      <bottom/>
      <diagonal/>
    </border>
    <border>
      <left/>
      <right style="thin">
        <color auto="1"/>
      </right>
      <top style="dashDot">
        <color auto="1"/>
      </top>
      <bottom style="dashDot">
        <color auto="1"/>
      </bottom>
      <diagonal/>
    </border>
    <border>
      <left style="thin">
        <color auto="1"/>
      </left>
      <right style="thin">
        <color auto="1"/>
      </right>
      <top style="dashDot">
        <color auto="1"/>
      </top>
      <bottom/>
      <diagonal/>
    </border>
    <border>
      <left style="thin">
        <color auto="1"/>
      </left>
      <right style="thin">
        <color auto="1"/>
      </right>
      <top style="dashDot">
        <color auto="1"/>
      </top>
      <bottom style="dashDot">
        <color auto="1"/>
      </bottom>
      <diagonal/>
    </border>
    <border>
      <left style="thin">
        <color auto="1"/>
      </left>
      <right style="thick">
        <color auto="1"/>
      </right>
      <top style="dashDot">
        <color auto="1"/>
      </top>
      <bottom style="dashDot">
        <color auto="1"/>
      </bottom>
      <diagonal/>
    </border>
    <border>
      <left style="thick">
        <color auto="1"/>
      </left>
      <right style="thin">
        <color auto="1"/>
      </right>
      <top style="dashDot">
        <color auto="1"/>
      </top>
      <bottom/>
      <diagonal/>
    </border>
    <border>
      <left style="thin">
        <color auto="1"/>
      </left>
      <right style="thick">
        <color auto="1"/>
      </right>
      <top style="dashDot">
        <color auto="1"/>
      </top>
      <bottom/>
      <diagonal/>
    </border>
    <border>
      <left style="thick">
        <color auto="1"/>
      </left>
      <right style="thick">
        <color auto="1"/>
      </right>
      <top style="dashDot">
        <color auto="1"/>
      </top>
      <bottom/>
      <diagonal/>
    </border>
    <border>
      <left style="thick">
        <color auto="1"/>
      </left>
      <right style="thin">
        <color auto="1"/>
      </right>
      <top style="dashDot">
        <color auto="1"/>
      </top>
      <bottom style="dashDot">
        <color auto="1"/>
      </bottom>
      <diagonal/>
    </border>
    <border>
      <left style="thin">
        <color auto="1"/>
      </left>
      <right/>
      <top/>
      <bottom/>
      <diagonal/>
    </border>
    <border>
      <left style="thin">
        <color auto="1"/>
      </left>
      <right/>
      <top style="dashDot">
        <color auto="1"/>
      </top>
      <bottom style="dashDot">
        <color auto="1"/>
      </bottom>
      <diagonal/>
    </border>
    <border>
      <left style="thick">
        <color auto="1"/>
      </left>
      <right style="thick">
        <color auto="1"/>
      </right>
      <top style="dashDot">
        <color auto="1"/>
      </top>
      <bottom style="dashDot">
        <color auto="1"/>
      </bottom>
      <diagonal/>
    </border>
    <border>
      <left/>
      <right style="thick">
        <color auto="1"/>
      </right>
      <top/>
      <bottom/>
      <diagonal/>
    </border>
    <border>
      <left style="thick">
        <color auto="1"/>
      </left>
      <right style="thin">
        <color auto="1"/>
      </right>
      <top/>
      <bottom/>
      <diagonal/>
    </border>
    <border>
      <left style="thick">
        <color auto="1"/>
      </left>
      <right style="thin">
        <color auto="1"/>
      </right>
      <top style="dashDot">
        <color auto="1"/>
      </top>
      <bottom style="double">
        <color auto="1"/>
      </bottom>
      <diagonal/>
    </border>
    <border>
      <left style="thin">
        <color auto="1"/>
      </left>
      <right style="thick">
        <color auto="1"/>
      </right>
      <top style="dashDot">
        <color auto="1"/>
      </top>
      <bottom style="double">
        <color auto="1"/>
      </bottom>
      <diagonal/>
    </border>
    <border>
      <left style="thick">
        <color auto="1"/>
      </left>
      <right style="thick">
        <color auto="1"/>
      </right>
      <top style="dashDot">
        <color auto="1"/>
      </top>
      <bottom style="double">
        <color auto="1"/>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thick">
        <color auto="1"/>
      </right>
      <top style="double">
        <color auto="1"/>
      </top>
      <bottom style="double">
        <color auto="1"/>
      </bottom>
      <diagonal/>
    </border>
    <border>
      <left style="thick">
        <color auto="1"/>
      </left>
      <right style="thick">
        <color auto="1"/>
      </right>
      <top style="double">
        <color auto="1"/>
      </top>
      <bottom style="double">
        <color auto="1"/>
      </bottom>
      <diagonal/>
    </border>
    <border>
      <left style="thick">
        <color auto="1"/>
      </left>
      <right style="thin">
        <color auto="1"/>
      </right>
      <top style="double">
        <color auto="1"/>
      </top>
      <bottom style="dashDot">
        <color auto="1"/>
      </bottom>
      <diagonal/>
    </border>
    <border>
      <left style="thin">
        <color auto="1"/>
      </left>
      <right style="thin">
        <color auto="1"/>
      </right>
      <top/>
      <bottom style="dashDot">
        <color auto="1"/>
      </bottom>
      <diagonal/>
    </border>
    <border>
      <left style="thin">
        <color auto="1"/>
      </left>
      <right style="thick">
        <color auto="1"/>
      </right>
      <top style="double">
        <color auto="1"/>
      </top>
      <bottom style="dashDot">
        <color auto="1"/>
      </bottom>
      <diagonal/>
    </border>
    <border>
      <left style="thin">
        <color auto="1"/>
      </left>
      <right style="thick">
        <color auto="1"/>
      </right>
      <top/>
      <bottom style="dashDot">
        <color auto="1"/>
      </bottom>
      <diagonal/>
    </border>
    <border>
      <left/>
      <right style="thin">
        <color auto="1"/>
      </right>
      <top style="dashDot">
        <color auto="1"/>
      </top>
      <bottom/>
      <diagonal/>
    </border>
    <border>
      <left/>
      <right style="dashDot">
        <color auto="1"/>
      </right>
      <top style="dashDot">
        <color auto="1"/>
      </top>
      <bottom style="dashDot">
        <color auto="1"/>
      </bottom>
      <diagonal/>
    </border>
    <border>
      <left style="thin">
        <color auto="1"/>
      </left>
      <right style="thin">
        <color auto="1"/>
      </right>
      <top style="dashDot">
        <color auto="1"/>
      </top>
      <bottom style="double">
        <color auto="1"/>
      </bottom>
      <diagonal/>
    </border>
    <border>
      <left style="thick">
        <color auto="1"/>
      </left>
      <right style="thick">
        <color auto="1"/>
      </right>
      <top style="double">
        <color auto="1"/>
      </top>
      <bottom style="dashDot">
        <color auto="1"/>
      </bottom>
      <diagonal/>
    </border>
    <border>
      <left style="thin">
        <color auto="1"/>
      </left>
      <right style="dashDot">
        <color auto="1"/>
      </right>
      <top style="dashDot">
        <color auto="1"/>
      </top>
      <bottom style="dashDot">
        <color auto="1"/>
      </bottom>
      <diagonal/>
    </border>
    <border>
      <left style="dashDot">
        <color auto="1"/>
      </left>
      <right style="thick">
        <color auto="1"/>
      </right>
      <top/>
      <bottom style="dashDot">
        <color auto="1"/>
      </bottom>
      <diagonal/>
    </border>
    <border>
      <left style="dashDot">
        <color auto="1"/>
      </left>
      <right style="thick">
        <color auto="1"/>
      </right>
      <top style="dashDot">
        <color auto="1"/>
      </top>
      <bottom style="dashDot">
        <color auto="1"/>
      </bottom>
      <diagonal/>
    </border>
    <border>
      <left style="thick">
        <color auto="1"/>
      </left>
      <right/>
      <top style="dashDot">
        <color auto="1"/>
      </top>
      <bottom style="dashDot">
        <color auto="1"/>
      </bottom>
      <diagonal/>
    </border>
    <border>
      <left style="thin">
        <color auto="1"/>
      </left>
      <right/>
      <top style="dashDot">
        <color auto="1"/>
      </top>
      <bottom/>
      <diagonal/>
    </border>
    <border>
      <left/>
      <right style="thin">
        <color auto="1"/>
      </right>
      <top style="double">
        <color auto="1"/>
      </top>
      <bottom style="thick">
        <color auto="1"/>
      </bottom>
      <diagonal/>
    </border>
    <border>
      <left style="thin">
        <color auto="1"/>
      </left>
      <right style="thin">
        <color auto="1"/>
      </right>
      <top style="double">
        <color auto="1"/>
      </top>
      <bottom style="thick">
        <color auto="1"/>
      </bottom>
      <diagonal/>
    </border>
    <border>
      <left style="thin">
        <color auto="1"/>
      </left>
      <right style="thick">
        <color auto="1"/>
      </right>
      <top style="double">
        <color auto="1"/>
      </top>
      <bottom style="thick">
        <color auto="1"/>
      </bottom>
      <diagonal/>
    </border>
    <border>
      <left style="thick">
        <color auto="1"/>
      </left>
      <right style="thin">
        <color auto="1"/>
      </right>
      <top/>
      <bottom style="thick">
        <color auto="1"/>
      </bottom>
      <diagonal/>
    </border>
    <border>
      <left style="thick">
        <color auto="1"/>
      </left>
      <right style="thin">
        <color auto="1"/>
      </right>
      <top style="double">
        <color auto="1"/>
      </top>
      <bottom style="thick">
        <color auto="1"/>
      </bottom>
      <diagonal/>
    </border>
    <border>
      <left/>
      <right/>
      <top/>
      <bottom style="thick">
        <color auto="1"/>
      </bottom>
      <diagonal/>
    </border>
    <border>
      <left style="thick">
        <color auto="1"/>
      </left>
      <right style="thick">
        <color auto="1"/>
      </right>
      <top style="double">
        <color auto="1"/>
      </top>
      <bottom style="thick">
        <color auto="1"/>
      </bottom>
      <diagonal/>
    </border>
    <border>
      <left style="medium">
        <color indexed="64"/>
      </left>
      <right style="medium">
        <color indexed="64"/>
      </right>
      <top style="thick">
        <color auto="1"/>
      </top>
      <bottom/>
      <diagonal/>
    </border>
    <border>
      <left/>
      <right style="thin">
        <color rgb="FFA6A6A6"/>
      </right>
      <top style="thick">
        <color auto="1"/>
      </top>
      <bottom/>
      <diagonal/>
    </border>
    <border>
      <left style="thin">
        <color rgb="FFA6A6A6"/>
      </left>
      <right/>
      <top style="thick">
        <color auto="1"/>
      </top>
      <bottom/>
      <diagonal/>
    </border>
    <border>
      <left style="thin">
        <color auto="1"/>
      </left>
      <right style="thick">
        <color auto="1"/>
      </right>
      <top style="thick">
        <color auto="1"/>
      </top>
      <bottom style="double">
        <color auto="1"/>
      </bottom>
      <diagonal/>
    </border>
    <border>
      <left/>
      <right style="thin">
        <color auto="1"/>
      </right>
      <top style="thick">
        <color auto="1"/>
      </top>
      <bottom/>
      <diagonal/>
    </border>
    <border>
      <left/>
      <right style="thin">
        <color auto="1"/>
      </right>
      <top style="thick">
        <color auto="1"/>
      </top>
      <bottom style="dashDot">
        <color auto="1"/>
      </bottom>
      <diagonal/>
    </border>
    <border>
      <left style="thin">
        <color auto="1"/>
      </left>
      <right style="thin">
        <color auto="1"/>
      </right>
      <top style="thick">
        <color auto="1"/>
      </top>
      <bottom style="dashDot">
        <color auto="1"/>
      </bottom>
      <diagonal/>
    </border>
    <border>
      <left/>
      <right/>
      <top style="thick">
        <color auto="1"/>
      </top>
      <bottom/>
      <diagonal/>
    </border>
    <border>
      <left style="thin">
        <color auto="1"/>
      </left>
      <right/>
      <top style="thick">
        <color auto="1"/>
      </top>
      <bottom style="dashDot">
        <color auto="1"/>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right/>
      <top style="dashDot">
        <color auto="1"/>
      </top>
      <bottom style="dashDot">
        <color auto="1"/>
      </bottom>
      <diagonal/>
    </border>
    <border>
      <left style="dashDot">
        <color auto="1"/>
      </left>
      <right style="thin">
        <color auto="1"/>
      </right>
      <top style="dashDot">
        <color auto="1"/>
      </top>
      <bottom style="dashDot">
        <color auto="1"/>
      </bottom>
      <diagonal/>
    </border>
    <border>
      <left/>
      <right style="thin">
        <color auto="1"/>
      </right>
      <top/>
      <bottom style="dashDot">
        <color auto="1"/>
      </bottom>
      <diagonal/>
    </border>
    <border>
      <left style="thin">
        <color auto="1"/>
      </left>
      <right style="thin">
        <color auto="1"/>
      </right>
      <top/>
      <bottom style="thick">
        <color auto="1"/>
      </bottom>
      <diagonal/>
    </border>
    <border>
      <left style="thin">
        <color auto="1"/>
      </left>
      <right/>
      <top style="double">
        <color auto="1"/>
      </top>
      <bottom style="thick">
        <color auto="1"/>
      </bottom>
      <diagonal/>
    </border>
    <border>
      <left style="medium">
        <color indexed="64"/>
      </left>
      <right style="medium">
        <color indexed="64"/>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style="thick">
        <color auto="1"/>
      </top>
      <bottom/>
      <diagonal/>
    </border>
    <border>
      <left style="thin">
        <color auto="1"/>
      </left>
      <right style="thick">
        <color auto="1"/>
      </right>
      <top style="thick">
        <color auto="1"/>
      </top>
      <bottom style="dashDot">
        <color auto="1"/>
      </bottom>
      <diagonal/>
    </border>
    <border>
      <left style="thick">
        <color auto="1"/>
      </left>
      <right style="thick">
        <color auto="1"/>
      </right>
      <top style="thick">
        <color auto="1"/>
      </top>
      <bottom style="double">
        <color auto="1"/>
      </bottom>
      <diagonal/>
    </border>
    <border>
      <left style="thick">
        <color auto="1"/>
      </left>
      <right style="thick">
        <color auto="1"/>
      </right>
      <top style="thick">
        <color auto="1"/>
      </top>
      <bottom style="dashDot">
        <color auto="1"/>
      </bottom>
      <diagonal/>
    </border>
    <border>
      <left style="thick">
        <color auto="1"/>
      </left>
      <right style="thin">
        <color auto="1"/>
      </right>
      <top style="thick">
        <color auto="1"/>
      </top>
      <bottom style="dashDot">
        <color auto="1"/>
      </bottom>
      <diagonal/>
    </border>
    <border>
      <left style="thin">
        <color auto="1"/>
      </left>
      <right style="thick">
        <color auto="1"/>
      </right>
      <top/>
      <bottom style="thick">
        <color auto="1"/>
      </bottom>
      <diagonal/>
    </border>
    <border>
      <left style="thick">
        <color auto="1"/>
      </left>
      <right style="thin">
        <color auto="1"/>
      </right>
      <top style="dashDot">
        <color auto="1"/>
      </top>
      <bottom style="thick">
        <color auto="1"/>
      </bottom>
      <diagonal/>
    </border>
    <border>
      <left style="thin">
        <color auto="1"/>
      </left>
      <right style="thin">
        <color auto="1"/>
      </right>
      <top style="dashDot">
        <color auto="1"/>
      </top>
      <bottom style="thick">
        <color auto="1"/>
      </bottom>
      <diagonal/>
    </border>
    <border>
      <left style="thin">
        <color auto="1"/>
      </left>
      <right/>
      <top style="dashDot">
        <color auto="1"/>
      </top>
      <bottom style="thick">
        <color auto="1"/>
      </bottom>
      <diagonal/>
    </border>
    <border>
      <left style="thick">
        <color auto="1"/>
      </left>
      <right style="thin">
        <color auto="1"/>
      </right>
      <top style="double">
        <color auto="1"/>
      </top>
      <bottom style="double">
        <color auto="1"/>
      </bottom>
      <diagonal/>
    </border>
    <border>
      <left/>
      <right style="thick">
        <color auto="1"/>
      </right>
      <top/>
      <bottom style="double">
        <color auto="1"/>
      </bottom>
      <diagonal/>
    </border>
    <border>
      <left/>
      <right style="thin">
        <color auto="1"/>
      </right>
      <top style="double">
        <color auto="1"/>
      </top>
      <bottom style="thin">
        <color rgb="FF808080"/>
      </bottom>
      <diagonal/>
    </border>
    <border>
      <left style="thin">
        <color auto="1"/>
      </left>
      <right style="thin">
        <color auto="1"/>
      </right>
      <top style="double">
        <color auto="1"/>
      </top>
      <bottom style="thin">
        <color rgb="FF808080"/>
      </bottom>
      <diagonal/>
    </border>
    <border>
      <left style="thin">
        <color auto="1"/>
      </left>
      <right style="thick">
        <color auto="1"/>
      </right>
      <top style="double">
        <color auto="1"/>
      </top>
      <bottom style="thin">
        <color rgb="FF808080"/>
      </bottom>
      <diagonal/>
    </border>
    <border>
      <left style="thick">
        <color auto="1"/>
      </left>
      <right/>
      <top style="double">
        <color auto="1"/>
      </top>
      <bottom style="double">
        <color auto="1"/>
      </bottom>
      <diagonal/>
    </border>
    <border>
      <left/>
      <right style="thin">
        <color auto="1"/>
      </right>
      <top style="thin">
        <color rgb="FF808080"/>
      </top>
      <bottom style="thick">
        <color auto="1"/>
      </bottom>
      <diagonal/>
    </border>
    <border>
      <left style="thin">
        <color auto="1"/>
      </left>
      <right style="thin">
        <color auto="1"/>
      </right>
      <top style="thin">
        <color rgb="FF808080"/>
      </top>
      <bottom style="thick">
        <color auto="1"/>
      </bottom>
      <diagonal/>
    </border>
    <border>
      <left/>
      <right style="thin">
        <color auto="1"/>
      </right>
      <top/>
      <bottom style="thick">
        <color auto="1"/>
      </bottom>
      <diagonal/>
    </border>
    <border>
      <left/>
      <right style="thin">
        <color auto="1"/>
      </right>
      <top/>
      <bottom style="thin">
        <color auto="1"/>
      </bottom>
      <diagonal/>
    </border>
    <border>
      <left/>
      <right style="hair">
        <color auto="1"/>
      </right>
      <top/>
      <bottom/>
      <diagonal/>
    </border>
    <border>
      <left/>
      <right style="thin">
        <color auto="1"/>
      </right>
      <top style="thin">
        <color auto="1"/>
      </top>
      <bottom style="medium">
        <color indexed="64"/>
      </bottom>
      <diagonal/>
    </border>
    <border>
      <left/>
      <right style="hair">
        <color auto="1"/>
      </right>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right style="thin">
        <color auto="1"/>
      </right>
      <top style="medium">
        <color indexed="64"/>
      </top>
      <bottom/>
      <diagonal/>
    </border>
    <border>
      <left style="thin">
        <color rgb="FF000000"/>
      </left>
      <right style="thin">
        <color indexed="64"/>
      </right>
      <top style="double">
        <color rgb="FF000000"/>
      </top>
      <bottom style="thin">
        <color rgb="FF000000"/>
      </bottom>
      <diagonal/>
    </border>
  </borders>
  <cellStyleXfs count="4">
    <xf numFmtId="0" fontId="0" fillId="0" borderId="0"/>
    <xf numFmtId="0" fontId="9" fillId="0" borderId="0" applyNumberFormat="0" applyBorder="0" applyProtection="0"/>
    <xf numFmtId="0" fontId="9" fillId="0" borderId="0" applyNumberFormat="0" applyBorder="0" applyProtection="0"/>
    <xf numFmtId="0" fontId="9" fillId="0" borderId="0" applyNumberFormat="0" applyBorder="0" applyProtection="0"/>
  </cellStyleXfs>
  <cellXfs count="497">
    <xf numFmtId="0" fontId="0" fillId="0" borderId="0" xfId="0"/>
    <xf numFmtId="0" fontId="1" fillId="0" borderId="0" xfId="0" applyFont="1" applyAlignment="1">
      <alignment vertical="center"/>
    </xf>
    <xf numFmtId="0" fontId="2" fillId="0" borderId="0" xfId="0" applyFont="1"/>
    <xf numFmtId="0" fontId="5" fillId="0" borderId="0" xfId="0" applyFont="1"/>
    <xf numFmtId="0" fontId="2" fillId="2" borderId="1" xfId="0" applyFont="1" applyFill="1" applyBorder="1" applyAlignment="1">
      <alignment horizontal="center"/>
    </xf>
    <xf numFmtId="0" fontId="2" fillId="0" borderId="0" xfId="0" applyFont="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xf>
    <xf numFmtId="0" fontId="7" fillId="0" borderId="5"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10" fillId="3" borderId="13" xfId="1" applyFont="1" applyFill="1" applyBorder="1"/>
    <xf numFmtId="0" fontId="6" fillId="3" borderId="11" xfId="1" applyFont="1" applyFill="1" applyBorder="1"/>
    <xf numFmtId="2" fontId="6" fillId="3" borderId="11" xfId="0" applyNumberFormat="1" applyFont="1" applyFill="1" applyBorder="1" applyAlignment="1">
      <alignment horizontal="center"/>
    </xf>
    <xf numFmtId="0" fontId="10" fillId="3" borderId="17" xfId="1" applyFont="1" applyFill="1" applyBorder="1"/>
    <xf numFmtId="0" fontId="6" fillId="3" borderId="15" xfId="1" applyFont="1" applyFill="1" applyBorder="1"/>
    <xf numFmtId="2" fontId="6" fillId="3" borderId="15" xfId="0" applyNumberFormat="1" applyFont="1" applyFill="1" applyBorder="1" applyAlignment="1">
      <alignment horizontal="center"/>
    </xf>
    <xf numFmtId="0" fontId="10" fillId="3" borderId="20" xfId="1" applyFont="1" applyFill="1" applyBorder="1"/>
    <xf numFmtId="2" fontId="6" fillId="3" borderId="19" xfId="0" applyNumberFormat="1" applyFont="1" applyFill="1" applyBorder="1" applyAlignment="1">
      <alignment horizontal="center"/>
    </xf>
    <xf numFmtId="0" fontId="10" fillId="3" borderId="23" xfId="1" applyFont="1" applyFill="1" applyBorder="1"/>
    <xf numFmtId="0" fontId="7" fillId="3" borderId="21" xfId="1" applyFont="1" applyFill="1" applyBorder="1"/>
    <xf numFmtId="0" fontId="6" fillId="3" borderId="15" xfId="0" applyFont="1" applyFill="1" applyBorder="1" applyAlignment="1">
      <alignment horizontal="center"/>
    </xf>
    <xf numFmtId="0" fontId="6" fillId="3" borderId="19" xfId="0" applyFont="1" applyFill="1" applyBorder="1" applyAlignment="1">
      <alignment horizontal="center"/>
    </xf>
    <xf numFmtId="2" fontId="6" fillId="3" borderId="18" xfId="0" applyNumberFormat="1" applyFont="1" applyFill="1" applyBorder="1" applyAlignment="1">
      <alignment horizontal="center"/>
    </xf>
    <xf numFmtId="0" fontId="7" fillId="3" borderId="21" xfId="0" applyFont="1" applyFill="1" applyBorder="1" applyAlignment="1">
      <alignment horizontal="left"/>
    </xf>
    <xf numFmtId="0" fontId="6" fillId="3" borderId="15" xfId="0" applyFont="1" applyFill="1" applyBorder="1" applyAlignment="1">
      <alignment horizontal="left"/>
    </xf>
    <xf numFmtId="0" fontId="6" fillId="3" borderId="24" xfId="0" applyFont="1" applyFill="1" applyBorder="1" applyAlignment="1">
      <alignment horizontal="center"/>
    </xf>
    <xf numFmtId="0" fontId="6" fillId="0" borderId="25" xfId="0" applyFont="1" applyBorder="1" applyAlignment="1">
      <alignment horizontal="left" vertical="center"/>
    </xf>
    <xf numFmtId="0" fontId="6" fillId="0" borderId="26" xfId="0" applyFont="1" applyBorder="1" applyAlignment="1">
      <alignment horizontal="center" vertical="center"/>
    </xf>
    <xf numFmtId="11" fontId="6" fillId="0" borderId="26" xfId="0" applyNumberFormat="1" applyFont="1" applyBorder="1" applyAlignment="1">
      <alignment horizontal="center" vertical="center"/>
    </xf>
    <xf numFmtId="0" fontId="6" fillId="0" borderId="26" xfId="2" applyFont="1" applyBorder="1" applyAlignment="1">
      <alignment horizontal="center" vertical="center"/>
    </xf>
    <xf numFmtId="0" fontId="6" fillId="0" borderId="27" xfId="2" applyFont="1" applyBorder="1" applyAlignment="1">
      <alignment horizontal="center" vertical="center"/>
    </xf>
    <xf numFmtId="0" fontId="6" fillId="3" borderId="29" xfId="0" applyFont="1" applyFill="1" applyBorder="1" applyAlignment="1">
      <alignment horizontal="center" vertical="center"/>
    </xf>
    <xf numFmtId="0" fontId="6" fillId="0" borderId="25" xfId="1" applyFont="1" applyBorder="1"/>
    <xf numFmtId="0" fontId="10" fillId="3" borderId="33" xfId="1" applyFont="1" applyFill="1" applyBorder="1"/>
    <xf numFmtId="0" fontId="6" fillId="3" borderId="31" xfId="1" applyFont="1" applyFill="1" applyBorder="1"/>
    <xf numFmtId="2" fontId="6" fillId="3" borderId="31" xfId="0" applyNumberFormat="1" applyFont="1" applyFill="1" applyBorder="1" applyAlignment="1">
      <alignment horizontal="center"/>
    </xf>
    <xf numFmtId="0" fontId="11" fillId="3" borderId="17" xfId="0" applyFont="1" applyFill="1" applyBorder="1" applyAlignment="1">
      <alignment wrapText="1"/>
    </xf>
    <xf numFmtId="0" fontId="7" fillId="3" borderId="0" xfId="1" applyFont="1" applyFill="1"/>
    <xf numFmtId="0" fontId="6" fillId="3" borderId="12" xfId="0" applyFont="1" applyFill="1" applyBorder="1" applyAlignment="1">
      <alignment horizontal="center"/>
    </xf>
    <xf numFmtId="0" fontId="6" fillId="3" borderId="0" xfId="1" applyFont="1" applyFill="1"/>
    <xf numFmtId="0" fontId="6" fillId="3" borderId="16" xfId="0" applyFont="1" applyFill="1" applyBorder="1" applyAlignment="1">
      <alignment horizontal="center"/>
    </xf>
    <xf numFmtId="0" fontId="6" fillId="3" borderId="37" xfId="1" applyFont="1" applyFill="1" applyBorder="1"/>
    <xf numFmtId="0" fontId="6" fillId="3" borderId="15" xfId="0" applyFont="1" applyFill="1" applyBorder="1"/>
    <xf numFmtId="0" fontId="6" fillId="3" borderId="24" xfId="1" applyFont="1" applyFill="1" applyBorder="1"/>
    <xf numFmtId="0" fontId="6" fillId="3" borderId="18" xfId="0" applyFont="1" applyFill="1" applyBorder="1" applyAlignment="1">
      <alignment horizontal="center"/>
    </xf>
    <xf numFmtId="0" fontId="7" fillId="0" borderId="25" xfId="0" applyFont="1" applyBorder="1" applyAlignment="1">
      <alignment horizontal="left" vertical="center"/>
    </xf>
    <xf numFmtId="3" fontId="6" fillId="0" borderId="26" xfId="0" applyNumberFormat="1" applyFont="1" applyBorder="1" applyAlignment="1">
      <alignment horizontal="center" vertical="center"/>
    </xf>
    <xf numFmtId="3" fontId="6" fillId="0" borderId="26" xfId="2" applyNumberFormat="1" applyFont="1" applyBorder="1" applyAlignment="1">
      <alignment horizontal="center" vertical="center"/>
    </xf>
    <xf numFmtId="164" fontId="6" fillId="0" borderId="26" xfId="0" applyNumberFormat="1" applyFont="1" applyBorder="1" applyAlignment="1">
      <alignment horizontal="center" vertical="center"/>
    </xf>
    <xf numFmtId="0" fontId="6" fillId="0" borderId="25" xfId="2" applyFont="1" applyBorder="1" applyAlignment="1">
      <alignment horizontal="center" vertical="center"/>
    </xf>
    <xf numFmtId="0" fontId="6" fillId="3" borderId="25" xfId="0" applyFont="1" applyFill="1" applyBorder="1"/>
    <xf numFmtId="0" fontId="6" fillId="0" borderId="31" xfId="0" applyFont="1" applyBorder="1" applyAlignment="1">
      <alignment horizontal="left" vertical="center"/>
    </xf>
    <xf numFmtId="0" fontId="6" fillId="0" borderId="32" xfId="0" applyFont="1" applyBorder="1" applyAlignment="1">
      <alignment horizontal="center" vertical="center"/>
    </xf>
    <xf numFmtId="3" fontId="6" fillId="0" borderId="32" xfId="0" applyNumberFormat="1" applyFont="1" applyBorder="1" applyAlignment="1">
      <alignment horizontal="center" vertical="center"/>
    </xf>
    <xf numFmtId="4" fontId="6" fillId="0" borderId="32" xfId="0" applyNumberFormat="1" applyFont="1" applyBorder="1" applyAlignment="1">
      <alignment horizontal="center" vertical="center"/>
    </xf>
    <xf numFmtId="0" fontId="6" fillId="0" borderId="39" xfId="0" applyFont="1" applyBorder="1" applyAlignment="1">
      <alignment horizontal="center" vertical="center"/>
    </xf>
    <xf numFmtId="0" fontId="12" fillId="3" borderId="40" xfId="0" applyFont="1" applyFill="1" applyBorder="1"/>
    <xf numFmtId="0" fontId="7" fillId="3" borderId="41" xfId="0" applyFont="1" applyFill="1" applyBorder="1"/>
    <xf numFmtId="0" fontId="6" fillId="3" borderId="32" xfId="0" applyFont="1" applyFill="1" applyBorder="1" applyAlignment="1">
      <alignment horizontal="center"/>
    </xf>
    <xf numFmtId="4" fontId="10" fillId="3" borderId="33" xfId="0" applyNumberFormat="1" applyFont="1" applyFill="1" applyBorder="1"/>
    <xf numFmtId="4" fontId="6" fillId="3" borderId="31" xfId="0" applyNumberFormat="1" applyFont="1" applyFill="1" applyBorder="1"/>
    <xf numFmtId="0" fontId="6" fillId="3" borderId="18" xfId="0" applyFont="1" applyFill="1" applyBorder="1"/>
    <xf numFmtId="0" fontId="6" fillId="3" borderId="21" xfId="0" applyFont="1" applyFill="1" applyBorder="1"/>
    <xf numFmtId="0" fontId="6" fillId="3" borderId="22" xfId="0" applyFont="1" applyFill="1" applyBorder="1" applyAlignment="1">
      <alignment horizontal="center"/>
    </xf>
    <xf numFmtId="0" fontId="11" fillId="3" borderId="17" xfId="1" applyFont="1" applyFill="1" applyBorder="1"/>
    <xf numFmtId="0" fontId="7" fillId="3" borderId="15" xfId="0" applyFont="1" applyFill="1" applyBorder="1"/>
    <xf numFmtId="0" fontId="6" fillId="3" borderId="31" xfId="0" applyFont="1" applyFill="1" applyBorder="1"/>
    <xf numFmtId="4" fontId="11" fillId="3" borderId="45" xfId="0" applyNumberFormat="1" applyFont="1" applyFill="1" applyBorder="1"/>
    <xf numFmtId="4" fontId="7" fillId="3" borderId="43" xfId="0" applyNumberFormat="1" applyFont="1" applyFill="1" applyBorder="1"/>
    <xf numFmtId="4" fontId="6" fillId="3" borderId="15" xfId="0" applyNumberFormat="1" applyFont="1" applyFill="1" applyBorder="1" applyAlignment="1">
      <alignment horizontal="center"/>
    </xf>
    <xf numFmtId="4" fontId="10" fillId="3" borderId="17" xfId="0" applyNumberFormat="1" applyFont="1" applyFill="1" applyBorder="1"/>
    <xf numFmtId="4" fontId="6" fillId="3" borderId="15" xfId="0" applyNumberFormat="1" applyFont="1" applyFill="1" applyBorder="1"/>
    <xf numFmtId="4" fontId="6" fillId="3" borderId="16" xfId="0" applyNumberFormat="1" applyFont="1" applyFill="1" applyBorder="1" applyAlignment="1">
      <alignment horizontal="center"/>
    </xf>
    <xf numFmtId="4" fontId="6" fillId="3" borderId="32" xfId="0" applyNumberFormat="1" applyFont="1" applyFill="1" applyBorder="1" applyAlignment="1">
      <alignment horizontal="center"/>
    </xf>
    <xf numFmtId="0" fontId="6" fillId="0" borderId="46" xfId="1" applyFont="1" applyBorder="1" applyAlignment="1">
      <alignment horizontal="left" vertical="center"/>
    </xf>
    <xf numFmtId="0" fontId="6" fillId="0" borderId="47" xfId="1" applyFont="1" applyBorder="1" applyAlignment="1">
      <alignment horizontal="center" vertical="center"/>
    </xf>
    <xf numFmtId="0" fontId="6" fillId="0" borderId="12" xfId="1" applyFont="1" applyBorder="1" applyAlignment="1">
      <alignment horizontal="center" vertical="center"/>
    </xf>
    <xf numFmtId="0" fontId="6" fillId="0" borderId="48" xfId="1"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0" xfId="0" applyFont="1" applyBorder="1" applyAlignment="1">
      <alignment horizontal="center"/>
    </xf>
    <xf numFmtId="2" fontId="6" fillId="0" borderId="50" xfId="0" applyNumberFormat="1" applyFont="1" applyBorder="1" applyAlignment="1">
      <alignment horizontal="center"/>
    </xf>
    <xf numFmtId="0" fontId="7" fillId="3" borderId="15" xfId="1" applyFont="1" applyFill="1" applyBorder="1"/>
    <xf numFmtId="0" fontId="6" fillId="3" borderId="15" xfId="1" applyFont="1" applyFill="1" applyBorder="1" applyAlignment="1">
      <alignment horizontal="center"/>
    </xf>
    <xf numFmtId="2" fontId="6" fillId="3" borderId="15" xfId="1" applyNumberFormat="1" applyFont="1" applyFill="1" applyBorder="1" applyAlignment="1">
      <alignment horizontal="center"/>
    </xf>
    <xf numFmtId="0" fontId="10" fillId="3" borderId="17" xfId="2" applyFont="1" applyFill="1" applyBorder="1"/>
    <xf numFmtId="0" fontId="10" fillId="3" borderId="20" xfId="2" applyFont="1" applyFill="1" applyBorder="1"/>
    <xf numFmtId="0" fontId="10" fillId="3" borderId="52" xfId="1" applyFont="1" applyFill="1" applyBorder="1"/>
    <xf numFmtId="0" fontId="10" fillId="3" borderId="36" xfId="1" applyFont="1" applyFill="1" applyBorder="1"/>
    <xf numFmtId="0" fontId="6" fillId="3" borderId="18" xfId="1" applyFont="1" applyFill="1" applyBorder="1"/>
    <xf numFmtId="0" fontId="10" fillId="3" borderId="23" xfId="2" applyFont="1" applyFill="1" applyBorder="1"/>
    <xf numFmtId="2" fontId="6" fillId="3" borderId="22" xfId="0" applyNumberFormat="1" applyFont="1" applyFill="1" applyBorder="1" applyAlignment="1">
      <alignment horizontal="center"/>
    </xf>
    <xf numFmtId="0" fontId="10" fillId="3" borderId="33" xfId="2" applyFont="1" applyFill="1" applyBorder="1"/>
    <xf numFmtId="0" fontId="6" fillId="0" borderId="0" xfId="1" applyFont="1" applyAlignment="1">
      <alignment horizontal="center" vertical="center"/>
    </xf>
    <xf numFmtId="0" fontId="6" fillId="0" borderId="0" xfId="1" applyFont="1" applyAlignment="1">
      <alignment horizontal="left" vertical="center"/>
    </xf>
    <xf numFmtId="0" fontId="6" fillId="0" borderId="0" xfId="1" applyFont="1"/>
    <xf numFmtId="0" fontId="6" fillId="0" borderId="0" xfId="1" applyFont="1" applyAlignment="1">
      <alignment horizont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xf numFmtId="0" fontId="6" fillId="0" borderId="0" xfId="0" applyFont="1" applyAlignment="1">
      <alignment horizontal="center"/>
    </xf>
    <xf numFmtId="0" fontId="13" fillId="2" borderId="54" xfId="0" applyFont="1" applyFill="1" applyBorder="1" applyAlignment="1">
      <alignment horizontal="left" vertical="center"/>
    </xf>
    <xf numFmtId="0" fontId="14" fillId="2" borderId="54" xfId="0" applyFont="1" applyFill="1" applyBorder="1" applyAlignment="1">
      <alignment horizontal="left" vertical="center"/>
    </xf>
    <xf numFmtId="0" fontId="15" fillId="0" borderId="0" xfId="0" applyFont="1" applyAlignment="1">
      <alignment vertical="center"/>
    </xf>
    <xf numFmtId="0" fontId="15" fillId="0" borderId="0" xfId="0" applyFont="1"/>
    <xf numFmtId="0" fontId="15" fillId="8" borderId="60" xfId="0" applyFont="1" applyFill="1" applyBorder="1" applyAlignment="1">
      <alignment horizontal="center" vertical="center" wrapText="1"/>
    </xf>
    <xf numFmtId="0" fontId="15" fillId="8" borderId="61" xfId="0" applyFont="1" applyFill="1" applyBorder="1" applyAlignment="1">
      <alignment horizontal="center" vertical="center" wrapText="1"/>
    </xf>
    <xf numFmtId="0" fontId="15" fillId="8" borderId="62" xfId="0" applyFont="1" applyFill="1" applyBorder="1" applyAlignment="1">
      <alignment horizontal="center" vertical="center" wrapText="1"/>
    </xf>
    <xf numFmtId="0" fontId="15" fillId="8" borderId="63" xfId="0" applyFont="1" applyFill="1" applyBorder="1" applyAlignment="1">
      <alignment horizontal="center" vertical="center"/>
    </xf>
    <xf numFmtId="0" fontId="15" fillId="8" borderId="64" xfId="0" applyFont="1" applyFill="1" applyBorder="1" applyAlignment="1">
      <alignment horizontal="center" vertical="center"/>
    </xf>
    <xf numFmtId="0" fontId="15" fillId="8" borderId="65" xfId="0" applyFont="1" applyFill="1" applyBorder="1" applyAlignment="1">
      <alignment horizontal="center" vertical="center" wrapText="1"/>
    </xf>
    <xf numFmtId="0" fontId="15" fillId="8" borderId="60" xfId="0" applyFont="1" applyFill="1" applyBorder="1" applyAlignment="1">
      <alignment horizontal="center" vertical="center"/>
    </xf>
    <xf numFmtId="0" fontId="15" fillId="8" borderId="61" xfId="0" applyFont="1" applyFill="1" applyBorder="1" applyAlignment="1">
      <alignment horizontal="center" vertical="center"/>
    </xf>
    <xf numFmtId="0" fontId="15" fillId="8" borderId="64" xfId="0" applyFont="1" applyFill="1" applyBorder="1" applyAlignment="1">
      <alignment horizontal="center" vertical="center" wrapText="1"/>
    </xf>
    <xf numFmtId="0" fontId="15" fillId="8" borderId="66" xfId="0" applyFont="1" applyFill="1" applyBorder="1" applyAlignment="1">
      <alignment horizontal="center" vertical="center" wrapText="1"/>
    </xf>
    <xf numFmtId="0" fontId="15" fillId="8" borderId="67" xfId="0" applyFont="1" applyFill="1" applyBorder="1" applyAlignment="1">
      <alignment horizontal="center" vertical="center" wrapText="1"/>
    </xf>
    <xf numFmtId="0" fontId="13" fillId="6" borderId="72" xfId="0" applyFont="1" applyFill="1" applyBorder="1" applyAlignment="1">
      <alignment horizontal="center" vertical="center"/>
    </xf>
    <xf numFmtId="0" fontId="13" fillId="6" borderId="70" xfId="0" applyFont="1" applyFill="1" applyBorder="1" applyAlignment="1">
      <alignment horizontal="center" vertical="center"/>
    </xf>
    <xf numFmtId="0" fontId="13" fillId="6" borderId="73" xfId="0" applyFont="1" applyFill="1" applyBorder="1" applyAlignment="1">
      <alignment horizontal="center" vertical="center" wrapText="1"/>
    </xf>
    <xf numFmtId="0" fontId="13" fillId="6" borderId="69" xfId="0" applyFont="1" applyFill="1" applyBorder="1" applyAlignment="1">
      <alignment horizontal="center" vertical="center"/>
    </xf>
    <xf numFmtId="0" fontId="13" fillId="6" borderId="70" xfId="0" applyFont="1" applyFill="1" applyBorder="1" applyAlignment="1">
      <alignment horizontal="center" vertical="center" wrapText="1"/>
    </xf>
    <xf numFmtId="0" fontId="13" fillId="6" borderId="73" xfId="0" applyFont="1" applyFill="1" applyBorder="1" applyAlignment="1">
      <alignment horizontal="center" vertical="center"/>
    </xf>
    <xf numFmtId="3" fontId="13" fillId="6" borderId="73" xfId="0" applyNumberFormat="1" applyFont="1" applyFill="1" applyBorder="1" applyAlignment="1">
      <alignment horizontal="center" vertical="center"/>
    </xf>
    <xf numFmtId="0" fontId="13" fillId="6" borderId="74" xfId="0" applyFont="1" applyFill="1" applyBorder="1" applyAlignment="1">
      <alignment horizontal="center" vertical="center" wrapText="1"/>
    </xf>
    <xf numFmtId="0" fontId="13" fillId="0" borderId="75" xfId="0" applyFont="1" applyBorder="1" applyAlignment="1">
      <alignment horizontal="center" vertical="center"/>
    </xf>
    <xf numFmtId="3" fontId="13" fillId="6" borderId="76" xfId="0" applyNumberFormat="1" applyFont="1" applyFill="1" applyBorder="1" applyAlignment="1">
      <alignment horizontal="center" vertical="center"/>
    </xf>
    <xf numFmtId="3" fontId="13" fillId="0" borderId="77" xfId="0" applyNumberFormat="1" applyFont="1" applyBorder="1" applyAlignment="1">
      <alignment horizontal="center" vertical="center" wrapText="1"/>
    </xf>
    <xf numFmtId="3" fontId="13" fillId="0" borderId="78"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13" fillId="0" borderId="0" xfId="0" applyFont="1"/>
    <xf numFmtId="0" fontId="13" fillId="6" borderId="81" xfId="0" applyFont="1" applyFill="1" applyBorder="1" applyAlignment="1">
      <alignment horizontal="center" vertical="center"/>
    </xf>
    <xf numFmtId="0" fontId="13" fillId="6" borderId="82" xfId="0" applyFont="1" applyFill="1" applyBorder="1" applyAlignment="1">
      <alignment horizontal="center" vertical="center"/>
    </xf>
    <xf numFmtId="0" fontId="13" fillId="6" borderId="83" xfId="0" applyFont="1" applyFill="1" applyBorder="1" applyAlignment="1">
      <alignment horizontal="center" vertical="center" wrapText="1"/>
    </xf>
    <xf numFmtId="0" fontId="13" fillId="6" borderId="83" xfId="0" applyFont="1" applyFill="1" applyBorder="1" applyAlignment="1">
      <alignment horizontal="center" vertical="center"/>
    </xf>
    <xf numFmtId="0" fontId="13" fillId="6" borderId="82" xfId="0" applyFont="1" applyFill="1" applyBorder="1" applyAlignment="1">
      <alignment horizontal="center" vertical="center" wrapText="1"/>
    </xf>
    <xf numFmtId="0" fontId="13" fillId="6" borderId="1" xfId="0" applyFont="1" applyFill="1" applyBorder="1" applyAlignment="1">
      <alignment horizontal="center" vertical="center"/>
    </xf>
    <xf numFmtId="3" fontId="13" fillId="6" borderId="1" xfId="0" applyNumberFormat="1" applyFont="1" applyFill="1" applyBorder="1" applyAlignment="1">
      <alignment horizontal="center" vertical="center"/>
    </xf>
    <xf numFmtId="0" fontId="13" fillId="6" borderId="84" xfId="0" applyFont="1" applyFill="1" applyBorder="1" applyAlignment="1">
      <alignment horizontal="center" vertical="center" wrapText="1"/>
    </xf>
    <xf numFmtId="0" fontId="13" fillId="0" borderId="85" xfId="0" applyFont="1" applyBorder="1" applyAlignment="1">
      <alignment horizontal="center" vertical="center"/>
    </xf>
    <xf numFmtId="3" fontId="13" fillId="6" borderId="86" xfId="0" applyNumberFormat="1" applyFont="1" applyFill="1" applyBorder="1" applyAlignment="1">
      <alignment horizontal="center" vertical="center"/>
    </xf>
    <xf numFmtId="3" fontId="13" fillId="0" borderId="87" xfId="0" applyNumberFormat="1" applyFont="1" applyBorder="1" applyAlignment="1">
      <alignment horizontal="center" vertical="center" wrapText="1"/>
    </xf>
    <xf numFmtId="3" fontId="13" fillId="0" borderId="87" xfId="0" applyNumberFormat="1" applyFont="1" applyBorder="1" applyAlignment="1">
      <alignment horizontal="center" vertical="center"/>
    </xf>
    <xf numFmtId="0" fontId="13" fillId="6" borderId="88" xfId="0" applyFont="1" applyFill="1" applyBorder="1" applyAlignment="1">
      <alignment horizontal="center" vertical="center"/>
    </xf>
    <xf numFmtId="0" fontId="13" fillId="6" borderId="1" xfId="0" applyFont="1" applyFill="1" applyBorder="1" applyAlignment="1">
      <alignment horizontal="center" vertical="center" wrapText="1"/>
    </xf>
    <xf numFmtId="0" fontId="13" fillId="6" borderId="79" xfId="0" applyFont="1" applyFill="1" applyBorder="1" applyAlignment="1">
      <alignment horizontal="center" vertical="center"/>
    </xf>
    <xf numFmtId="3" fontId="13" fillId="6" borderId="82" xfId="0" applyNumberFormat="1" applyFont="1" applyFill="1" applyBorder="1" applyAlignment="1">
      <alignment horizontal="center" vertical="center"/>
    </xf>
    <xf numFmtId="0" fontId="13" fillId="6" borderId="89" xfId="0" applyFont="1" applyFill="1" applyBorder="1" applyAlignment="1">
      <alignment horizontal="center" vertical="center" wrapText="1"/>
    </xf>
    <xf numFmtId="0" fontId="13" fillId="0" borderId="83" xfId="0" applyFont="1" applyBorder="1" applyAlignment="1">
      <alignment horizontal="center" vertical="center"/>
    </xf>
    <xf numFmtId="0" fontId="13" fillId="6" borderId="81" xfId="0" applyFont="1" applyFill="1" applyBorder="1" applyAlignment="1">
      <alignment horizontal="center" vertical="center" wrapText="1"/>
    </xf>
    <xf numFmtId="3" fontId="13" fillId="6" borderId="83" xfId="0" applyNumberFormat="1" applyFont="1" applyFill="1" applyBorder="1" applyAlignment="1">
      <alignment horizontal="center" vertical="center"/>
    </xf>
    <xf numFmtId="0" fontId="13" fillId="6" borderId="90" xfId="0" applyFont="1" applyFill="1" applyBorder="1" applyAlignment="1">
      <alignment horizontal="center" vertical="center" wrapText="1"/>
    </xf>
    <xf numFmtId="0" fontId="13" fillId="0" borderId="88" xfId="0" applyFont="1" applyBorder="1" applyAlignment="1">
      <alignment horizontal="center" vertical="center"/>
    </xf>
    <xf numFmtId="3" fontId="13" fillId="6" borderId="84" xfId="0" applyNumberFormat="1" applyFont="1" applyFill="1" applyBorder="1" applyAlignment="1">
      <alignment horizontal="center" vertical="center"/>
    </xf>
    <xf numFmtId="3" fontId="13" fillId="0" borderId="91" xfId="0" applyNumberFormat="1" applyFont="1" applyBorder="1" applyAlignment="1">
      <alignment horizontal="center" vertical="center" wrapText="1"/>
    </xf>
    <xf numFmtId="3" fontId="13" fillId="0" borderId="91" xfId="0" applyNumberFormat="1" applyFont="1" applyBorder="1" applyAlignment="1">
      <alignment horizontal="center" vertical="center"/>
    </xf>
    <xf numFmtId="3" fontId="13" fillId="6" borderId="92" xfId="0" applyNumberFormat="1" applyFont="1" applyFill="1" applyBorder="1" applyAlignment="1">
      <alignment horizontal="center" vertical="center"/>
    </xf>
    <xf numFmtId="3" fontId="13" fillId="0" borderId="77" xfId="0" applyNumberFormat="1" applyFont="1" applyBorder="1" applyAlignment="1">
      <alignment horizontal="center" vertical="center"/>
    </xf>
    <xf numFmtId="3" fontId="13" fillId="6" borderId="83" xfId="0" applyNumberFormat="1" applyFont="1" applyFill="1" applyBorder="1" applyAlignment="1">
      <alignment horizontal="center" vertical="center" wrapText="1"/>
    </xf>
    <xf numFmtId="0" fontId="13" fillId="0" borderId="93" xfId="0" applyFont="1" applyBorder="1" applyAlignment="1">
      <alignment horizontal="center" vertical="center"/>
    </xf>
    <xf numFmtId="0" fontId="13" fillId="0" borderId="6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94" xfId="0" applyFont="1" applyBorder="1" applyAlignment="1">
      <alignment horizontal="center" vertical="center"/>
    </xf>
    <xf numFmtId="3" fontId="13" fillId="6" borderId="95" xfId="0" applyNumberFormat="1" applyFont="1" applyFill="1" applyBorder="1" applyAlignment="1">
      <alignment horizontal="center" vertical="center"/>
    </xf>
    <xf numFmtId="3" fontId="13" fillId="0" borderId="96" xfId="0" applyNumberFormat="1" applyFont="1" applyBorder="1" applyAlignment="1">
      <alignment horizontal="center" vertical="center" wrapText="1"/>
    </xf>
    <xf numFmtId="3" fontId="13" fillId="0" borderId="96" xfId="0" applyNumberFormat="1" applyFont="1" applyBorder="1" applyAlignment="1">
      <alignment horizontal="center" vertical="center"/>
    </xf>
    <xf numFmtId="0" fontId="13" fillId="6" borderId="97" xfId="0" applyFont="1" applyFill="1" applyBorder="1" applyAlignment="1">
      <alignment horizontal="center" vertical="center"/>
    </xf>
    <xf numFmtId="3" fontId="13" fillId="6" borderId="70" xfId="0" applyNumberFormat="1" applyFont="1" applyFill="1" applyBorder="1" applyAlignment="1">
      <alignment horizontal="center" vertical="center"/>
    </xf>
    <xf numFmtId="0" fontId="13" fillId="6" borderId="71" xfId="0" applyFont="1" applyFill="1" applyBorder="1" applyAlignment="1">
      <alignment horizontal="center" vertical="center" wrapText="1"/>
    </xf>
    <xf numFmtId="0" fontId="13" fillId="6" borderId="75" xfId="0" applyFont="1" applyFill="1" applyBorder="1" applyAlignment="1">
      <alignment horizontal="center" vertical="center"/>
    </xf>
    <xf numFmtId="0" fontId="13" fillId="6" borderId="98" xfId="0" applyFont="1" applyFill="1" applyBorder="1" applyAlignment="1">
      <alignment horizontal="center" vertical="center"/>
    </xf>
    <xf numFmtId="0" fontId="13" fillId="6" borderId="98" xfId="0" applyFont="1" applyFill="1" applyBorder="1" applyAlignment="1">
      <alignment horizontal="center" vertical="center" wrapText="1"/>
    </xf>
    <xf numFmtId="3" fontId="13" fillId="6" borderId="98" xfId="0" applyNumberFormat="1" applyFont="1" applyFill="1" applyBorder="1" applyAlignment="1">
      <alignment horizontal="center" vertical="center"/>
    </xf>
    <xf numFmtId="3" fontId="13" fillId="6" borderId="99" xfId="0" applyNumberFormat="1" applyFont="1" applyFill="1" applyBorder="1" applyAlignment="1">
      <alignment horizontal="center" vertical="center"/>
    </xf>
    <xf numFmtId="3" fontId="13" fillId="0" borderId="100" xfId="0" applyNumberFormat="1" applyFont="1" applyBorder="1" applyAlignment="1">
      <alignment horizontal="center" vertical="center" wrapText="1"/>
    </xf>
    <xf numFmtId="3" fontId="13" fillId="0" borderId="100" xfId="0" applyNumberFormat="1" applyFont="1" applyBorder="1" applyAlignment="1">
      <alignment horizontal="center" vertical="center"/>
    </xf>
    <xf numFmtId="0" fontId="13" fillId="6" borderId="101" xfId="0" applyFont="1" applyFill="1" applyBorder="1" applyAlignment="1">
      <alignment horizontal="center" vertical="center"/>
    </xf>
    <xf numFmtId="0" fontId="13" fillId="6" borderId="102" xfId="0" applyFont="1" applyFill="1" applyBorder="1" applyAlignment="1">
      <alignment horizontal="center" vertical="center"/>
    </xf>
    <xf numFmtId="3" fontId="13" fillId="6" borderId="79" xfId="0" applyNumberFormat="1" applyFont="1" applyFill="1" applyBorder="1" applyAlignment="1">
      <alignment horizontal="center" vertical="center"/>
    </xf>
    <xf numFmtId="0" fontId="13" fillId="6" borderId="103" xfId="0" applyFont="1" applyFill="1" applyBorder="1" applyAlignment="1">
      <alignment horizontal="center" vertical="center" wrapText="1"/>
    </xf>
    <xf numFmtId="0" fontId="13" fillId="0" borderId="101" xfId="0" applyFont="1" applyBorder="1" applyAlignment="1">
      <alignment horizontal="center" vertical="center"/>
    </xf>
    <xf numFmtId="3" fontId="13" fillId="0" borderId="104" xfId="0" applyNumberFormat="1" applyFont="1" applyBorder="1" applyAlignment="1">
      <alignment horizontal="center" vertical="center" wrapText="1"/>
    </xf>
    <xf numFmtId="3" fontId="13" fillId="0" borderId="78" xfId="0" applyNumberFormat="1" applyFont="1" applyBorder="1" applyAlignment="1">
      <alignment horizontal="center" vertical="center" wrapText="1"/>
    </xf>
    <xf numFmtId="0" fontId="13" fillId="6" borderId="105" xfId="0" applyFont="1" applyFill="1" applyBorder="1" applyAlignment="1">
      <alignment horizontal="center" vertical="center" wrapText="1"/>
    </xf>
    <xf numFmtId="0" fontId="13" fillId="6" borderId="89" xfId="0" applyFont="1" applyFill="1" applyBorder="1" applyAlignment="1">
      <alignment horizontal="center" vertical="center"/>
    </xf>
    <xf numFmtId="0" fontId="13" fillId="6" borderId="106" xfId="0" applyFont="1" applyFill="1" applyBorder="1" applyAlignment="1">
      <alignment horizontal="center" vertical="center" wrapText="1"/>
    </xf>
    <xf numFmtId="0" fontId="13" fillId="0" borderId="91" xfId="0" applyFont="1" applyBorder="1" applyAlignment="1">
      <alignment horizontal="center" vertical="center"/>
    </xf>
    <xf numFmtId="0" fontId="13" fillId="0" borderId="77" xfId="0" applyFont="1" applyBorder="1" applyAlignment="1">
      <alignment horizontal="center" vertical="center"/>
    </xf>
    <xf numFmtId="0" fontId="13" fillId="6" borderId="107" xfId="0" applyFont="1" applyFill="1" applyBorder="1" applyAlignment="1">
      <alignment horizontal="center" vertical="center"/>
    </xf>
    <xf numFmtId="0" fontId="13" fillId="6" borderId="107" xfId="0" applyFont="1" applyFill="1" applyBorder="1" applyAlignment="1">
      <alignment horizontal="center" vertical="center" wrapText="1"/>
    </xf>
    <xf numFmtId="0" fontId="13" fillId="6" borderId="95" xfId="0" applyFont="1" applyFill="1" applyBorder="1" applyAlignment="1">
      <alignment horizontal="center" vertical="center" wrapText="1"/>
    </xf>
    <xf numFmtId="3" fontId="13" fillId="0" borderId="67" xfId="0" applyNumberFormat="1" applyFont="1" applyBorder="1" applyAlignment="1">
      <alignment horizontal="center" vertical="center" wrapText="1"/>
    </xf>
    <xf numFmtId="0" fontId="13" fillId="6" borderId="79" xfId="0" applyFont="1" applyFill="1" applyBorder="1" applyAlignment="1">
      <alignment horizontal="center" vertical="center" wrapText="1"/>
    </xf>
    <xf numFmtId="3" fontId="13" fillId="6" borderId="102" xfId="0" applyNumberFormat="1" applyFont="1" applyFill="1" applyBorder="1" applyAlignment="1">
      <alignment horizontal="center" vertical="center"/>
    </xf>
    <xf numFmtId="0" fontId="13" fillId="0" borderId="77" xfId="0" applyFont="1" applyBorder="1" applyAlignment="1">
      <alignment horizontal="center" vertical="center" wrapText="1"/>
    </xf>
    <xf numFmtId="3" fontId="13" fillId="0" borderId="108" xfId="0" applyNumberFormat="1" applyFont="1" applyBorder="1" applyAlignment="1">
      <alignment horizontal="center" vertical="center"/>
    </xf>
    <xf numFmtId="0" fontId="13" fillId="6" borderId="109" xfId="0" applyFont="1" applyFill="1" applyBorder="1" applyAlignment="1">
      <alignment horizontal="center" vertical="center" wrapText="1"/>
    </xf>
    <xf numFmtId="0" fontId="13" fillId="6" borderId="110" xfId="0" applyFont="1" applyFill="1" applyBorder="1" applyAlignment="1">
      <alignment horizontal="center" vertical="center" wrapText="1"/>
    </xf>
    <xf numFmtId="0" fontId="13" fillId="0" borderId="87" xfId="0" applyFont="1" applyBorder="1" applyAlignment="1">
      <alignment horizontal="center" vertical="center" wrapText="1"/>
    </xf>
    <xf numFmtId="0" fontId="13" fillId="6" borderId="111" xfId="0" applyFont="1" applyFill="1" applyBorder="1" applyAlignment="1">
      <alignment horizontal="center" vertical="center" wrapText="1"/>
    </xf>
    <xf numFmtId="0" fontId="13" fillId="6" borderId="105" xfId="0" applyFont="1" applyFill="1" applyBorder="1" applyAlignment="1">
      <alignment horizontal="center" vertical="center"/>
    </xf>
    <xf numFmtId="0" fontId="13" fillId="6" borderId="92" xfId="0" applyFont="1" applyFill="1" applyBorder="1" applyAlignment="1">
      <alignment horizontal="center" vertical="center" wrapText="1"/>
    </xf>
    <xf numFmtId="0" fontId="13" fillId="0" borderId="112" xfId="0" applyFont="1" applyBorder="1" applyAlignment="1">
      <alignment horizontal="center" vertical="center"/>
    </xf>
    <xf numFmtId="0" fontId="13" fillId="0" borderId="83" xfId="0" applyFont="1" applyBorder="1"/>
    <xf numFmtId="0" fontId="13" fillId="6" borderId="94" xfId="0" applyFont="1" applyFill="1" applyBorder="1" applyAlignment="1">
      <alignment horizontal="center" vertical="center"/>
    </xf>
    <xf numFmtId="0" fontId="13" fillId="6" borderId="113" xfId="0" applyFont="1" applyFill="1" applyBorder="1" applyAlignment="1">
      <alignment horizontal="center" vertical="center"/>
    </xf>
    <xf numFmtId="0" fontId="13" fillId="6" borderId="86" xfId="0" applyFont="1" applyFill="1" applyBorder="1" applyAlignment="1">
      <alignment horizontal="center" vertical="center" wrapText="1"/>
    </xf>
    <xf numFmtId="0" fontId="13" fillId="6" borderId="114" xfId="0" applyFont="1" applyFill="1" applyBorder="1" applyAlignment="1">
      <alignment horizontal="center" vertical="center" wrapText="1"/>
    </xf>
    <xf numFmtId="3" fontId="13" fillId="6" borderId="115" xfId="0" applyNumberFormat="1" applyFont="1" applyFill="1" applyBorder="1" applyAlignment="1">
      <alignment vertical="center"/>
    </xf>
    <xf numFmtId="0" fontId="13" fillId="6" borderId="116" xfId="0" applyFont="1" applyFill="1" applyBorder="1" applyAlignment="1">
      <alignment horizontal="center" vertical="center" wrapText="1"/>
    </xf>
    <xf numFmtId="0" fontId="13" fillId="6" borderId="117" xfId="0" applyFont="1" applyFill="1" applyBorder="1" applyAlignment="1">
      <alignment horizontal="center" vertical="center"/>
    </xf>
    <xf numFmtId="0" fontId="13" fillId="6" borderId="115" xfId="0" applyFont="1" applyFill="1" applyBorder="1" applyAlignment="1">
      <alignment horizontal="center" vertical="center"/>
    </xf>
    <xf numFmtId="0" fontId="13" fillId="6" borderId="115" xfId="0" applyFont="1" applyFill="1" applyBorder="1" applyAlignment="1">
      <alignment horizontal="center" vertical="center" wrapText="1"/>
    </xf>
    <xf numFmtId="0" fontId="13" fillId="0" borderId="115" xfId="0" applyFont="1" applyBorder="1"/>
    <xf numFmtId="0" fontId="13" fillId="0" borderId="118" xfId="0" applyFont="1" applyBorder="1" applyAlignment="1">
      <alignment horizontal="center" vertical="center"/>
    </xf>
    <xf numFmtId="0" fontId="13" fillId="0" borderId="119" xfId="0" applyFont="1" applyBorder="1" applyAlignment="1">
      <alignment horizontal="center" vertical="center"/>
    </xf>
    <xf numFmtId="0" fontId="13" fillId="0" borderId="59" xfId="0" applyFont="1" applyBorder="1" applyAlignment="1">
      <alignment horizontal="center" vertical="center" wrapText="1"/>
    </xf>
    <xf numFmtId="0" fontId="13" fillId="0" borderId="120" xfId="0" applyFont="1" applyBorder="1" applyAlignment="1">
      <alignment horizontal="center" vertical="center"/>
    </xf>
    <xf numFmtId="0" fontId="13" fillId="6" borderId="125" xfId="0" applyFont="1" applyFill="1" applyBorder="1" applyAlignment="1">
      <alignment horizontal="center" vertical="center"/>
    </xf>
    <xf numFmtId="0" fontId="13" fillId="6" borderId="126" xfId="0" applyFont="1" applyFill="1" applyBorder="1" applyAlignment="1">
      <alignment horizontal="center" vertical="center"/>
    </xf>
    <xf numFmtId="0" fontId="13" fillId="6" borderId="127" xfId="0" applyFont="1" applyFill="1" applyBorder="1" applyAlignment="1">
      <alignment horizontal="center" vertical="center"/>
    </xf>
    <xf numFmtId="0" fontId="13" fillId="6" borderId="128" xfId="0" applyFont="1" applyFill="1" applyBorder="1" applyAlignment="1">
      <alignment horizontal="center" vertical="center"/>
    </xf>
    <xf numFmtId="0" fontId="13" fillId="6" borderId="129" xfId="0" applyFont="1" applyFill="1" applyBorder="1" applyAlignment="1">
      <alignment horizontal="center" vertical="center"/>
    </xf>
    <xf numFmtId="3" fontId="13" fillId="6" borderId="130" xfId="0" applyNumberFormat="1" applyFont="1" applyFill="1" applyBorder="1" applyAlignment="1">
      <alignment horizontal="center" vertical="center"/>
    </xf>
    <xf numFmtId="0" fontId="13" fillId="6" borderId="131" xfId="0" applyFont="1" applyFill="1" applyBorder="1" applyAlignment="1">
      <alignment horizontal="center" vertical="center" wrapText="1"/>
    </xf>
    <xf numFmtId="3" fontId="13" fillId="0" borderId="133" xfId="0" applyNumberFormat="1" applyFont="1" applyBorder="1" applyAlignment="1">
      <alignment horizontal="center" vertical="center"/>
    </xf>
    <xf numFmtId="0" fontId="14" fillId="0" borderId="0" xfId="0" applyFont="1"/>
    <xf numFmtId="3" fontId="13" fillId="6" borderId="107" xfId="0" applyNumberFormat="1" applyFont="1" applyFill="1" applyBorder="1" applyAlignment="1">
      <alignment horizontal="center" vertical="center"/>
    </xf>
    <xf numFmtId="0" fontId="13" fillId="6" borderId="95" xfId="0" applyFont="1" applyFill="1" applyBorder="1" applyAlignment="1">
      <alignment horizontal="center" vertical="top" wrapText="1"/>
    </xf>
    <xf numFmtId="0" fontId="13" fillId="6" borderId="0" xfId="0" applyFont="1" applyFill="1" applyAlignment="1">
      <alignment horizontal="center" vertical="center"/>
    </xf>
    <xf numFmtId="0" fontId="13" fillId="6" borderId="104" xfId="0" applyFont="1" applyFill="1" applyBorder="1" applyAlignment="1">
      <alignment horizontal="center" vertical="center" wrapText="1"/>
    </xf>
    <xf numFmtId="3" fontId="13" fillId="6" borderId="108" xfId="0" applyNumberFormat="1" applyFont="1" applyFill="1" applyBorder="1" applyAlignment="1">
      <alignment horizontal="center" vertical="center"/>
    </xf>
    <xf numFmtId="0" fontId="13" fillId="6" borderId="134" xfId="0" applyFont="1" applyFill="1" applyBorder="1" applyAlignment="1">
      <alignment horizontal="center" vertical="center" wrapText="1"/>
    </xf>
    <xf numFmtId="0" fontId="13" fillId="6" borderId="90" xfId="0" applyFont="1" applyFill="1" applyBorder="1" applyAlignment="1">
      <alignment horizontal="center" vertical="center"/>
    </xf>
    <xf numFmtId="0" fontId="13" fillId="6" borderId="80" xfId="0" applyFont="1" applyFill="1" applyBorder="1" applyAlignment="1">
      <alignment horizontal="center" wrapText="1"/>
    </xf>
    <xf numFmtId="0" fontId="13" fillId="6" borderId="134" xfId="0" applyFont="1" applyFill="1" applyBorder="1" applyAlignment="1">
      <alignment horizontal="center" vertical="center"/>
    </xf>
    <xf numFmtId="3" fontId="13" fillId="6" borderId="87" xfId="0" applyNumberFormat="1" applyFont="1" applyFill="1" applyBorder="1" applyAlignment="1">
      <alignment horizontal="center" vertical="center"/>
    </xf>
    <xf numFmtId="0" fontId="16" fillId="6" borderId="88" xfId="0" applyFont="1" applyFill="1" applyBorder="1" applyAlignment="1">
      <alignment horizontal="center" vertical="center"/>
    </xf>
    <xf numFmtId="0" fontId="16" fillId="6" borderId="135" xfId="0" applyFont="1" applyFill="1" applyBorder="1" applyAlignment="1">
      <alignment horizontal="center" vertical="center"/>
    </xf>
    <xf numFmtId="0" fontId="16" fillId="6" borderId="81" xfId="0" applyFont="1" applyFill="1" applyBorder="1" applyAlignment="1">
      <alignment horizontal="center" vertical="center"/>
    </xf>
    <xf numFmtId="0" fontId="13" fillId="6" borderId="80" xfId="0" applyFont="1" applyFill="1" applyBorder="1" applyAlignment="1">
      <alignment horizontal="center" vertical="center" wrapText="1"/>
    </xf>
    <xf numFmtId="0" fontId="13" fillId="6" borderId="136" xfId="0" applyFont="1" applyFill="1" applyBorder="1" applyAlignment="1">
      <alignment horizontal="center" vertical="center"/>
    </xf>
    <xf numFmtId="0" fontId="13" fillId="6" borderId="114" xfId="0" applyFont="1" applyFill="1" applyBorder="1" applyAlignment="1">
      <alignment horizontal="center" vertical="center"/>
    </xf>
    <xf numFmtId="3" fontId="13" fillId="6" borderId="115" xfId="0" applyNumberFormat="1" applyFont="1" applyFill="1" applyBorder="1" applyAlignment="1">
      <alignment horizontal="center" vertical="center"/>
    </xf>
    <xf numFmtId="0" fontId="13" fillId="6" borderId="116" xfId="0" applyFont="1" applyFill="1" applyBorder="1" applyAlignment="1">
      <alignment horizontal="center" vertical="center"/>
    </xf>
    <xf numFmtId="0" fontId="13" fillId="6" borderId="118" xfId="0" applyFont="1" applyFill="1" applyBorder="1" applyAlignment="1">
      <alignment horizontal="center" vertical="center"/>
    </xf>
    <xf numFmtId="0" fontId="13" fillId="6" borderId="137" xfId="0" applyFont="1" applyFill="1" applyBorder="1" applyAlignment="1">
      <alignment horizontal="center" vertical="center"/>
    </xf>
    <xf numFmtId="0" fontId="13" fillId="6" borderId="138" xfId="0" applyFont="1" applyFill="1" applyBorder="1" applyAlignment="1">
      <alignment horizontal="center" vertical="center"/>
    </xf>
    <xf numFmtId="3" fontId="13" fillId="0" borderId="120" xfId="0" applyNumberFormat="1" applyFont="1" applyBorder="1" applyAlignment="1">
      <alignment horizontal="center" vertical="center"/>
    </xf>
    <xf numFmtId="0" fontId="15" fillId="6" borderId="139" xfId="0" applyFont="1" applyFill="1" applyBorder="1" applyAlignment="1">
      <alignment horizontal="center" vertical="center" wrapText="1"/>
    </xf>
    <xf numFmtId="0" fontId="13" fillId="6" borderId="140" xfId="0" applyFont="1" applyFill="1" applyBorder="1" applyAlignment="1">
      <alignment horizontal="center" vertical="center" wrapText="1"/>
    </xf>
    <xf numFmtId="3" fontId="13" fillId="6" borderId="141" xfId="0" applyNumberFormat="1" applyFont="1" applyFill="1" applyBorder="1" applyAlignment="1">
      <alignment horizontal="center" vertical="center"/>
    </xf>
    <xf numFmtId="0" fontId="13" fillId="6" borderId="142" xfId="0" applyFont="1" applyFill="1" applyBorder="1" applyAlignment="1">
      <alignment horizontal="center" vertical="center"/>
    </xf>
    <xf numFmtId="0" fontId="13" fillId="6" borderId="143" xfId="0" applyFont="1" applyFill="1" applyBorder="1" applyAlignment="1">
      <alignment horizontal="center" vertical="center"/>
    </xf>
    <xf numFmtId="0" fontId="13" fillId="6" borderId="144" xfId="0" applyFont="1" applyFill="1" applyBorder="1" applyAlignment="1">
      <alignment horizontal="center" vertical="center"/>
    </xf>
    <xf numFmtId="0" fontId="13" fillId="6" borderId="145" xfId="0" applyFont="1" applyFill="1" applyBorder="1" applyAlignment="1">
      <alignment horizontal="center" vertical="center"/>
    </xf>
    <xf numFmtId="0" fontId="13" fillId="6" borderId="140" xfId="0" applyFont="1" applyFill="1" applyBorder="1" applyAlignment="1">
      <alignment horizontal="center" vertical="center"/>
    </xf>
    <xf numFmtId="3" fontId="13" fillId="6" borderId="145" xfId="0" applyNumberFormat="1" applyFont="1" applyFill="1" applyBorder="1" applyAlignment="1">
      <alignment horizontal="center" vertical="center"/>
    </xf>
    <xf numFmtId="0" fontId="13" fillId="6" borderId="142" xfId="0" applyFont="1" applyFill="1" applyBorder="1" applyAlignment="1">
      <alignment horizontal="center" vertical="center" wrapText="1"/>
    </xf>
    <xf numFmtId="3" fontId="13" fillId="6" borderId="132" xfId="0" applyNumberFormat="1" applyFont="1" applyFill="1" applyBorder="1" applyAlignment="1">
      <alignment horizontal="center" vertical="center"/>
    </xf>
    <xf numFmtId="0" fontId="13" fillId="0" borderId="132" xfId="0" applyFont="1" applyBorder="1" applyAlignment="1">
      <alignment horizontal="center" vertical="center"/>
    </xf>
    <xf numFmtId="0" fontId="13" fillId="0" borderId="146" xfId="0" applyFont="1" applyBorder="1" applyAlignment="1">
      <alignment horizontal="center" vertical="center"/>
    </xf>
    <xf numFmtId="0" fontId="13" fillId="0" borderId="130" xfId="0" applyFont="1" applyBorder="1" applyAlignment="1">
      <alignment horizontal="center" vertical="center"/>
    </xf>
    <xf numFmtId="0" fontId="13" fillId="0" borderId="129" xfId="0" applyFont="1" applyBorder="1" applyAlignment="1">
      <alignment horizontal="center" vertical="center"/>
    </xf>
    <xf numFmtId="0" fontId="13" fillId="0" borderId="127" xfId="0" applyFont="1" applyBorder="1" applyAlignment="1">
      <alignment horizontal="center" vertical="center"/>
    </xf>
    <xf numFmtId="0" fontId="13" fillId="0" borderId="1" xfId="0" applyFont="1" applyBorder="1" applyAlignment="1">
      <alignment horizontal="center" vertical="center"/>
    </xf>
    <xf numFmtId="3" fontId="13" fillId="0" borderId="127" xfId="0" applyNumberFormat="1" applyFont="1" applyBorder="1" applyAlignment="1">
      <alignment horizontal="center" vertical="center"/>
    </xf>
    <xf numFmtId="0" fontId="13" fillId="0" borderId="147" xfId="0" applyFont="1" applyBorder="1" applyAlignment="1">
      <alignment horizontal="center" vertical="center" wrapText="1"/>
    </xf>
    <xf numFmtId="3" fontId="13" fillId="0" borderId="149" xfId="0" applyNumberFormat="1" applyFont="1" applyBorder="1" applyAlignment="1">
      <alignment horizontal="center" vertical="center"/>
    </xf>
    <xf numFmtId="0" fontId="13" fillId="0" borderId="107" xfId="0" applyFont="1" applyBorder="1" applyAlignment="1">
      <alignment horizontal="center" vertical="center"/>
    </xf>
    <xf numFmtId="0" fontId="13" fillId="0" borderId="61" xfId="0" applyFont="1" applyBorder="1" applyAlignment="1">
      <alignment horizontal="center" vertical="center"/>
    </xf>
    <xf numFmtId="3" fontId="13" fillId="0" borderId="1" xfId="0" applyNumberFormat="1" applyFont="1" applyBorder="1" applyAlignment="1">
      <alignment horizontal="center" vertical="center"/>
    </xf>
    <xf numFmtId="0" fontId="13" fillId="0" borderId="66" xfId="0" applyFont="1" applyBorder="1" applyAlignment="1">
      <alignment horizontal="center" vertical="center" wrapText="1"/>
    </xf>
    <xf numFmtId="0" fontId="13" fillId="0" borderId="114" xfId="0" applyFont="1" applyBorder="1" applyAlignment="1">
      <alignment horizontal="center" vertical="center" wrapText="1"/>
    </xf>
    <xf numFmtId="3" fontId="13" fillId="0" borderId="115" xfId="0" applyNumberFormat="1" applyFont="1" applyBorder="1" applyAlignment="1">
      <alignment horizontal="center" vertical="center"/>
    </xf>
    <xf numFmtId="0" fontId="13" fillId="0" borderId="116" xfId="0" applyFont="1" applyBorder="1" applyAlignment="1">
      <alignment horizontal="center" vertical="center"/>
    </xf>
    <xf numFmtId="0" fontId="13" fillId="0" borderId="115" xfId="0" applyFont="1" applyBorder="1" applyAlignment="1">
      <alignment horizontal="center" vertical="center"/>
    </xf>
    <xf numFmtId="0" fontId="13" fillId="0" borderId="138" xfId="0" applyFont="1" applyBorder="1" applyAlignment="1">
      <alignment horizontal="center" vertical="center"/>
    </xf>
    <xf numFmtId="0" fontId="13" fillId="0" borderId="116" xfId="0" applyFont="1" applyBorder="1" applyAlignment="1">
      <alignment vertical="center" wrapText="1"/>
    </xf>
    <xf numFmtId="0" fontId="13" fillId="0" borderId="58" xfId="0" applyFont="1" applyBorder="1" applyAlignment="1">
      <alignment horizontal="center" vertical="center"/>
    </xf>
    <xf numFmtId="0" fontId="13" fillId="0" borderId="116" xfId="0" applyFont="1" applyBorder="1" applyAlignment="1">
      <alignment horizontal="center"/>
    </xf>
    <xf numFmtId="0" fontId="13" fillId="6" borderId="141" xfId="0" applyFont="1" applyFill="1" applyBorder="1" applyAlignment="1">
      <alignment horizontal="center" vertical="center"/>
    </xf>
    <xf numFmtId="0" fontId="13" fillId="6" borderId="150" xfId="0" applyFont="1" applyFill="1" applyBorder="1" applyAlignment="1">
      <alignment horizontal="center" vertical="center"/>
    </xf>
    <xf numFmtId="0" fontId="13" fillId="0" borderId="80" xfId="0" applyFont="1" applyBorder="1" applyAlignment="1">
      <alignment horizontal="center" vertical="center" wrapText="1"/>
    </xf>
    <xf numFmtId="3" fontId="13" fillId="6" borderId="149" xfId="0" applyNumberFormat="1" applyFont="1" applyFill="1" applyBorder="1" applyAlignment="1">
      <alignment horizontal="center" vertical="top"/>
    </xf>
    <xf numFmtId="0" fontId="13" fillId="6" borderId="84" xfId="0" applyFont="1" applyFill="1" applyBorder="1" applyAlignment="1">
      <alignment horizontal="center" vertical="center"/>
    </xf>
    <xf numFmtId="0" fontId="13" fillId="6" borderId="93" xfId="0" applyFont="1" applyFill="1" applyBorder="1" applyAlignment="1">
      <alignment horizontal="center" vertical="center"/>
    </xf>
    <xf numFmtId="3" fontId="13" fillId="6" borderId="91" xfId="0" applyNumberFormat="1" applyFont="1" applyFill="1" applyBorder="1" applyAlignment="1">
      <alignment horizontal="center" vertical="center"/>
    </xf>
    <xf numFmtId="0" fontId="13" fillId="6" borderId="151" xfId="0" applyFont="1" applyFill="1" applyBorder="1" applyAlignment="1">
      <alignment horizontal="center" vertical="center"/>
    </xf>
    <xf numFmtId="0" fontId="13" fillId="6" borderId="152" xfId="0" applyFont="1" applyFill="1" applyBorder="1" applyAlignment="1">
      <alignment horizontal="center" vertical="center"/>
    </xf>
    <xf numFmtId="0" fontId="13" fillId="6" borderId="153" xfId="0" applyFont="1" applyFill="1" applyBorder="1" applyAlignment="1">
      <alignment horizontal="center" vertical="center"/>
    </xf>
    <xf numFmtId="0" fontId="13" fillId="6" borderId="154" xfId="0" applyFont="1" applyFill="1" applyBorder="1" applyAlignment="1">
      <alignment horizontal="center" vertical="center"/>
    </xf>
    <xf numFmtId="0" fontId="13" fillId="6" borderId="151" xfId="0" applyFont="1" applyFill="1" applyBorder="1" applyAlignment="1">
      <alignment horizontal="center" vertical="center" wrapText="1"/>
    </xf>
    <xf numFmtId="3" fontId="13" fillId="6" borderId="77" xfId="0" applyNumberFormat="1" applyFont="1" applyFill="1" applyBorder="1" applyAlignment="1">
      <alignment horizontal="center" vertical="center"/>
    </xf>
    <xf numFmtId="0" fontId="13" fillId="6" borderId="60" xfId="0" applyFont="1" applyFill="1" applyBorder="1" applyAlignment="1">
      <alignment horizontal="center" vertical="center"/>
    </xf>
    <xf numFmtId="3" fontId="13" fillId="6" borderId="61" xfId="0" applyNumberFormat="1" applyFont="1" applyFill="1" applyBorder="1" applyAlignment="1">
      <alignment horizontal="center" vertical="center"/>
    </xf>
    <xf numFmtId="0" fontId="13" fillId="6" borderId="80" xfId="0" applyFont="1" applyFill="1" applyBorder="1" applyAlignment="1">
      <alignment horizontal="center" vertical="center"/>
    </xf>
    <xf numFmtId="0" fontId="13" fillId="6" borderId="63" xfId="0" applyFont="1" applyFill="1" applyBorder="1" applyAlignment="1">
      <alignment horizontal="center" vertical="center"/>
    </xf>
    <xf numFmtId="0" fontId="13" fillId="6" borderId="61" xfId="0" applyFont="1" applyFill="1" applyBorder="1" applyAlignment="1">
      <alignment horizontal="center" vertical="center"/>
    </xf>
    <xf numFmtId="0" fontId="13" fillId="6" borderId="65" xfId="0" applyFont="1" applyFill="1" applyBorder="1" applyAlignment="1">
      <alignment horizontal="center" vertical="center"/>
    </xf>
    <xf numFmtId="0" fontId="13" fillId="6" borderId="65" xfId="0" applyFont="1" applyFill="1" applyBorder="1" applyAlignment="1">
      <alignment horizontal="center" vertical="center" wrapText="1"/>
    </xf>
    <xf numFmtId="3" fontId="13" fillId="0" borderId="148" xfId="0" applyNumberFormat="1" applyFont="1" applyBorder="1" applyAlignment="1">
      <alignment horizontal="center" vertical="center"/>
    </xf>
    <xf numFmtId="0" fontId="13" fillId="0" borderId="148" xfId="0" applyFont="1" applyBorder="1" applyAlignment="1">
      <alignment horizontal="center" vertical="center"/>
    </xf>
    <xf numFmtId="0" fontId="13" fillId="6" borderId="71" xfId="0" applyFont="1" applyFill="1" applyBorder="1" applyAlignment="1">
      <alignment horizontal="center" vertical="center"/>
    </xf>
    <xf numFmtId="0" fontId="13" fillId="6" borderId="155" xfId="0" applyFont="1" applyFill="1" applyBorder="1" applyAlignment="1">
      <alignment horizontal="center" vertical="center"/>
    </xf>
    <xf numFmtId="0" fontId="13" fillId="0" borderId="155" xfId="0" applyFont="1" applyBorder="1" applyAlignment="1">
      <alignment horizontal="center" vertical="center"/>
    </xf>
    <xf numFmtId="3" fontId="13" fillId="0" borderId="156" xfId="0" applyNumberFormat="1" applyFont="1" applyBorder="1" applyAlignment="1">
      <alignment horizontal="center" vertical="center"/>
    </xf>
    <xf numFmtId="0" fontId="13" fillId="6" borderId="157" xfId="0" applyFont="1" applyFill="1" applyBorder="1" applyAlignment="1">
      <alignment horizontal="center" vertical="center"/>
    </xf>
    <xf numFmtId="3" fontId="13" fillId="6" borderId="158" xfId="0" applyNumberFormat="1" applyFont="1" applyFill="1" applyBorder="1" applyAlignment="1">
      <alignment horizontal="center" vertical="center"/>
    </xf>
    <xf numFmtId="0" fontId="13" fillId="6" borderId="159" xfId="0" applyFont="1" applyFill="1" applyBorder="1" applyAlignment="1">
      <alignment horizontal="center" vertical="center"/>
    </xf>
    <xf numFmtId="0" fontId="13" fillId="6" borderId="98" xfId="0" applyFont="1" applyFill="1" applyBorder="1" applyAlignment="1">
      <alignment horizontal="center"/>
    </xf>
    <xf numFmtId="0" fontId="13" fillId="6" borderId="99" xfId="0" applyFont="1" applyFill="1" applyBorder="1" applyAlignment="1">
      <alignment horizontal="center" vertical="center"/>
    </xf>
    <xf numFmtId="0" fontId="13" fillId="0" borderId="160" xfId="0" applyFont="1" applyBorder="1" applyAlignment="1">
      <alignment horizontal="center" vertical="center"/>
    </xf>
    <xf numFmtId="0" fontId="13" fillId="0" borderId="99" xfId="0" applyFont="1" applyBorder="1" applyAlignment="1">
      <alignment horizontal="center" vertical="center"/>
    </xf>
    <xf numFmtId="0" fontId="13" fillId="0" borderId="100" xfId="0" applyFont="1" applyBorder="1" applyAlignment="1">
      <alignment horizontal="center"/>
    </xf>
    <xf numFmtId="0" fontId="13" fillId="6" borderId="161" xfId="0" applyFont="1" applyFill="1" applyBorder="1" applyAlignment="1">
      <alignment horizontal="center" vertical="center"/>
    </xf>
    <xf numFmtId="3" fontId="13" fillId="6" borderId="162" xfId="0" applyNumberFormat="1" applyFont="1" applyFill="1" applyBorder="1" applyAlignment="1">
      <alignment horizontal="center" vertical="center"/>
    </xf>
    <xf numFmtId="0" fontId="13" fillId="6" borderId="119" xfId="0" applyFont="1" applyFill="1" applyBorder="1" applyAlignment="1">
      <alignment horizontal="center" vertical="center" wrapText="1"/>
    </xf>
    <xf numFmtId="0" fontId="13" fillId="6" borderId="163" xfId="0" applyFont="1" applyFill="1" applyBorder="1" applyAlignment="1">
      <alignment horizontal="center"/>
    </xf>
    <xf numFmtId="0" fontId="13" fillId="6" borderId="163" xfId="0" applyFont="1" applyFill="1" applyBorder="1" applyAlignment="1">
      <alignment horizontal="center" vertical="center"/>
    </xf>
    <xf numFmtId="0" fontId="13" fillId="0" borderId="78" xfId="0" applyFont="1" applyBorder="1" applyAlignment="1">
      <alignment horizontal="center"/>
    </xf>
    <xf numFmtId="0" fontId="13" fillId="0" borderId="0" xfId="0" applyFont="1" applyAlignment="1">
      <alignment horizontal="center"/>
    </xf>
    <xf numFmtId="0" fontId="13" fillId="0" borderId="128" xfId="0" applyFont="1" applyBorder="1" applyAlignment="1">
      <alignment horizontal="center" vertical="center"/>
    </xf>
    <xf numFmtId="0" fontId="13" fillId="0" borderId="128" xfId="0" applyFont="1" applyBorder="1" applyAlignment="1">
      <alignment horizontal="center"/>
    </xf>
    <xf numFmtId="0" fontId="13" fillId="9" borderId="0" xfId="0" applyFont="1" applyFill="1"/>
    <xf numFmtId="0" fontId="13" fillId="9" borderId="0" xfId="0" applyFont="1" applyFill="1" applyAlignment="1">
      <alignment horizontal="center"/>
    </xf>
    <xf numFmtId="0" fontId="13" fillId="9" borderId="0" xfId="0" applyFont="1" applyFill="1" applyAlignment="1">
      <alignment horizontal="center" wrapText="1"/>
    </xf>
    <xf numFmtId="0" fontId="13" fillId="2" borderId="0" xfId="0" applyFont="1" applyFill="1" applyAlignment="1">
      <alignment horizontal="center" vertical="center"/>
    </xf>
    <xf numFmtId="0" fontId="13" fillId="2" borderId="0" xfId="0" applyFont="1" applyFill="1" applyAlignment="1">
      <alignment horizontal="center"/>
    </xf>
    <xf numFmtId="0" fontId="13" fillId="2" borderId="0" xfId="0" applyFont="1" applyFill="1" applyAlignment="1">
      <alignment vertical="center"/>
    </xf>
    <xf numFmtId="0" fontId="13" fillId="2" borderId="0" xfId="0" applyFont="1" applyFill="1"/>
    <xf numFmtId="0" fontId="14" fillId="2" borderId="0" xfId="0" applyFont="1" applyFill="1"/>
    <xf numFmtId="0" fontId="13" fillId="0" borderId="0" xfId="0" applyFont="1" applyAlignment="1">
      <alignment wrapText="1"/>
    </xf>
    <xf numFmtId="0" fontId="17" fillId="10" borderId="1" xfId="0" applyFont="1" applyFill="1" applyBorder="1" applyAlignment="1">
      <alignment horizontal="center"/>
    </xf>
    <xf numFmtId="0" fontId="17" fillId="10" borderId="3" xfId="0" applyFont="1" applyFill="1" applyBorder="1" applyAlignment="1">
      <alignment horizontal="center"/>
    </xf>
    <xf numFmtId="0" fontId="0" fillId="0" borderId="0" xfId="0" applyAlignment="1">
      <alignment horizontal="center"/>
    </xf>
    <xf numFmtId="0" fontId="18" fillId="6" borderId="165" xfId="0" applyFont="1" applyFill="1" applyBorder="1" applyAlignment="1">
      <alignment horizontal="center" vertical="center" wrapText="1"/>
    </xf>
    <xf numFmtId="0" fontId="17" fillId="6" borderId="89" xfId="0" applyFont="1" applyFill="1" applyBorder="1" applyAlignment="1">
      <alignment horizontal="center" vertical="center"/>
    </xf>
    <xf numFmtId="0" fontId="17" fillId="6" borderId="79" xfId="0" applyFont="1" applyFill="1" applyBorder="1" applyAlignment="1">
      <alignment horizontal="center" vertical="center"/>
    </xf>
    <xf numFmtId="0" fontId="17" fillId="6" borderId="89" xfId="0" applyFont="1" applyFill="1" applyBorder="1" applyAlignment="1">
      <alignment horizontal="center"/>
    </xf>
    <xf numFmtId="0" fontId="17" fillId="6" borderId="79" xfId="0" applyFont="1" applyFill="1" applyBorder="1" applyAlignment="1">
      <alignment horizontal="center"/>
    </xf>
    <xf numFmtId="0" fontId="0" fillId="0" borderId="0" xfId="0" applyAlignment="1">
      <alignment horizontal="center" vertical="center"/>
    </xf>
    <xf numFmtId="0" fontId="17" fillId="6" borderId="0" xfId="0" applyFont="1" applyFill="1" applyAlignment="1">
      <alignment horizontal="center" vertical="center"/>
    </xf>
    <xf numFmtId="0" fontId="17" fillId="6" borderId="0" xfId="0" applyFont="1" applyFill="1" applyAlignment="1">
      <alignment horizontal="center"/>
    </xf>
    <xf numFmtId="0" fontId="18" fillId="6" borderId="167" xfId="0" applyFont="1" applyFill="1" applyBorder="1" applyAlignment="1">
      <alignment horizontal="center" vertical="center" wrapText="1"/>
    </xf>
    <xf numFmtId="0" fontId="17" fillId="6" borderId="168" xfId="0" applyFont="1" applyFill="1" applyBorder="1" applyAlignment="1">
      <alignment horizontal="center"/>
    </xf>
    <xf numFmtId="0" fontId="17" fillId="6" borderId="169" xfId="0" applyFont="1" applyFill="1" applyBorder="1" applyAlignment="1">
      <alignment horizontal="center"/>
    </xf>
    <xf numFmtId="0" fontId="17" fillId="6" borderId="170" xfId="0" applyFont="1" applyFill="1" applyBorder="1" applyAlignment="1">
      <alignment horizontal="center"/>
    </xf>
    <xf numFmtId="0" fontId="18" fillId="11" borderId="168" xfId="0" applyFont="1" applyFill="1" applyBorder="1" applyAlignment="1">
      <alignment horizontal="center" vertical="center"/>
    </xf>
    <xf numFmtId="0" fontId="18" fillId="11" borderId="169" xfId="0" applyFont="1" applyFill="1" applyBorder="1" applyAlignment="1">
      <alignment horizontal="center" vertical="center"/>
    </xf>
    <xf numFmtId="0" fontId="18" fillId="11" borderId="170" xfId="0" applyFont="1" applyFill="1" applyBorder="1" applyAlignment="1">
      <alignment horizontal="center" vertical="center"/>
    </xf>
    <xf numFmtId="0" fontId="18" fillId="11" borderId="172" xfId="0" applyFont="1" applyFill="1" applyBorder="1" applyAlignment="1">
      <alignment horizontal="center" vertical="center"/>
    </xf>
    <xf numFmtId="0" fontId="17" fillId="6" borderId="173" xfId="0" applyFont="1" applyFill="1" applyBorder="1" applyAlignment="1">
      <alignment horizontal="center" vertical="center"/>
    </xf>
    <xf numFmtId="0" fontId="17" fillId="6" borderId="174"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171" xfId="0" applyFont="1" applyFill="1" applyBorder="1" applyAlignment="1">
      <alignment horizontal="center" vertical="center"/>
    </xf>
    <xf numFmtId="0" fontId="17" fillId="6" borderId="170" xfId="0" applyFont="1" applyFill="1" applyBorder="1" applyAlignment="1">
      <alignment horizontal="center" vertical="center"/>
    </xf>
    <xf numFmtId="3" fontId="6" fillId="0" borderId="47" xfId="1" applyNumberFormat="1" applyFont="1" applyBorder="1" applyAlignment="1">
      <alignment horizontal="center" vertical="center"/>
    </xf>
    <xf numFmtId="0" fontId="13" fillId="6" borderId="83" xfId="0" applyFont="1" applyFill="1" applyBorder="1" applyAlignment="1">
      <alignment horizontal="right" vertical="center"/>
    </xf>
    <xf numFmtId="0" fontId="11" fillId="3" borderId="23" xfId="1" applyFont="1" applyFill="1" applyBorder="1"/>
    <xf numFmtId="0" fontId="6" fillId="12" borderId="175" xfId="0" applyFont="1" applyFill="1" applyBorder="1"/>
    <xf numFmtId="0" fontId="3" fillId="2" borderId="0" xfId="0" applyFont="1" applyFill="1" applyAlignment="1">
      <alignment horizontal="left" vertical="center"/>
    </xf>
    <xf numFmtId="0" fontId="18" fillId="11" borderId="164" xfId="0" applyFont="1" applyFill="1" applyBorder="1" applyAlignment="1">
      <alignment horizontal="center" vertical="center"/>
    </xf>
    <xf numFmtId="0" fontId="18" fillId="0" borderId="169" xfId="0" applyFont="1" applyBorder="1" applyAlignment="1">
      <alignment horizontal="left" vertical="top" wrapText="1"/>
    </xf>
    <xf numFmtId="0" fontId="18" fillId="11" borderId="164" xfId="0" applyFont="1" applyFill="1" applyBorder="1" applyAlignment="1">
      <alignment horizontal="center" vertical="center" wrapText="1"/>
    </xf>
    <xf numFmtId="0" fontId="18" fillId="11" borderId="166" xfId="0" applyFont="1" applyFill="1" applyBorder="1" applyAlignment="1">
      <alignment horizontal="center" vertical="center" wrapText="1"/>
    </xf>
    <xf numFmtId="0" fontId="18" fillId="11" borderId="3"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32" xfId="0" applyFont="1" applyFill="1" applyBorder="1" applyAlignment="1">
      <alignment horizontal="center" vertical="center"/>
    </xf>
    <xf numFmtId="0" fontId="6" fillId="0" borderId="22" xfId="1" applyFont="1" applyBorder="1" applyAlignment="1">
      <alignment horizontal="center" vertical="center"/>
    </xf>
    <xf numFmtId="0" fontId="6" fillId="0" borderId="16" xfId="1" applyFont="1" applyBorder="1" applyAlignment="1">
      <alignment horizontal="center" vertical="center"/>
    </xf>
    <xf numFmtId="0" fontId="6" fillId="0" borderId="19" xfId="1" applyFont="1" applyBorder="1" applyAlignment="1">
      <alignment horizontal="center" vertical="center"/>
    </xf>
    <xf numFmtId="0" fontId="7" fillId="0" borderId="21" xfId="1" applyFont="1" applyBorder="1" applyAlignment="1">
      <alignment horizontal="left" vertical="center"/>
    </xf>
    <xf numFmtId="0" fontId="7" fillId="0" borderId="15" xfId="1" applyFont="1" applyBorder="1" applyAlignment="1">
      <alignment horizontal="left" vertical="center"/>
    </xf>
    <xf numFmtId="0" fontId="7" fillId="0" borderId="31" xfId="1" applyFont="1" applyBorder="1" applyAlignment="1">
      <alignment horizontal="left" vertical="center"/>
    </xf>
    <xf numFmtId="0" fontId="6" fillId="0" borderId="32" xfId="1" applyFont="1" applyBorder="1" applyAlignment="1">
      <alignment horizontal="center" vertical="center"/>
    </xf>
    <xf numFmtId="3" fontId="6" fillId="0" borderId="22" xfId="1" applyNumberFormat="1" applyFont="1" applyBorder="1" applyAlignment="1">
      <alignment horizontal="center" vertical="center"/>
    </xf>
    <xf numFmtId="3" fontId="6" fillId="0" borderId="16" xfId="1" applyNumberFormat="1" applyFont="1" applyBorder="1" applyAlignment="1">
      <alignment horizontal="center" vertical="center"/>
    </xf>
    <xf numFmtId="3" fontId="6" fillId="0" borderId="32" xfId="1" applyNumberFormat="1" applyFont="1" applyBorder="1" applyAlignment="1">
      <alignment horizontal="center" vertical="center"/>
    </xf>
    <xf numFmtId="4" fontId="6" fillId="0" borderId="22" xfId="1" applyNumberFormat="1" applyFont="1" applyBorder="1" applyAlignment="1">
      <alignment horizontal="center" vertical="center"/>
    </xf>
    <xf numFmtId="4" fontId="6" fillId="0" borderId="16" xfId="1" applyNumberFormat="1" applyFont="1" applyBorder="1" applyAlignment="1">
      <alignment horizontal="center" vertical="center"/>
    </xf>
    <xf numFmtId="4" fontId="6" fillId="0" borderId="32" xfId="1" applyNumberFormat="1" applyFont="1" applyBorder="1" applyAlignment="1">
      <alignment horizontal="center" vertical="center"/>
    </xf>
    <xf numFmtId="3" fontId="6" fillId="0" borderId="19" xfId="1" applyNumberFormat="1" applyFont="1" applyBorder="1" applyAlignment="1">
      <alignment horizontal="center" vertical="center"/>
    </xf>
    <xf numFmtId="4" fontId="6" fillId="0" borderId="19" xfId="1" applyNumberFormat="1" applyFont="1" applyBorder="1" applyAlignment="1">
      <alignment horizontal="center" vertical="center"/>
    </xf>
    <xf numFmtId="0" fontId="6" fillId="0" borderId="15" xfId="1" applyFont="1" applyBorder="1" applyAlignment="1">
      <alignment horizontal="left" vertical="center"/>
    </xf>
    <xf numFmtId="0" fontId="6" fillId="0" borderId="18" xfId="1" applyFont="1" applyBorder="1" applyAlignment="1">
      <alignment horizontal="left" vertical="center"/>
    </xf>
    <xf numFmtId="0" fontId="6" fillId="0" borderId="51" xfId="1" applyFont="1" applyBorder="1" applyAlignment="1">
      <alignment horizontal="center" vertical="center"/>
    </xf>
    <xf numFmtId="3" fontId="6" fillId="0" borderId="22" xfId="2" applyNumberFormat="1" applyFont="1" applyBorder="1" applyAlignment="1">
      <alignment horizontal="center" vertical="center"/>
    </xf>
    <xf numFmtId="3" fontId="6" fillId="0" borderId="16" xfId="2" applyNumberFormat="1" applyFont="1" applyBorder="1" applyAlignment="1">
      <alignment horizontal="center" vertical="center"/>
    </xf>
    <xf numFmtId="3" fontId="6" fillId="0" borderId="19" xfId="2" applyNumberFormat="1" applyFont="1" applyBorder="1" applyAlignment="1">
      <alignment horizontal="center" vertical="center"/>
    </xf>
    <xf numFmtId="0" fontId="6" fillId="0" borderId="16" xfId="2" applyFont="1" applyBorder="1" applyAlignment="1">
      <alignment horizontal="center" vertical="center"/>
    </xf>
    <xf numFmtId="0" fontId="6" fillId="0" borderId="19" xfId="2"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7" fillId="0" borderId="53" xfId="0" applyFont="1" applyBorder="1" applyAlignment="1">
      <alignment horizontal="center" vertical="center"/>
    </xf>
    <xf numFmtId="0" fontId="6" fillId="0" borderId="22" xfId="2" applyFont="1" applyBorder="1" applyAlignment="1">
      <alignment horizontal="center" vertical="center"/>
    </xf>
    <xf numFmtId="0" fontId="6" fillId="0" borderId="21" xfId="1" applyFont="1" applyBorder="1" applyAlignment="1">
      <alignment horizontal="left" vertical="center"/>
    </xf>
    <xf numFmtId="0" fontId="7" fillId="0" borderId="42" xfId="0" applyFont="1" applyBorder="1" applyAlignment="1">
      <alignment horizontal="center" vertical="center"/>
    </xf>
    <xf numFmtId="0" fontId="7" fillId="0" borderId="30" xfId="0" applyFont="1" applyBorder="1" applyAlignment="1">
      <alignment horizontal="center" vertical="center"/>
    </xf>
    <xf numFmtId="0" fontId="7" fillId="0" borderId="43" xfId="0" applyFont="1" applyBorder="1" applyAlignment="1">
      <alignment horizontal="left" vertical="center"/>
    </xf>
    <xf numFmtId="0" fontId="7" fillId="0" borderId="15" xfId="0" applyFont="1" applyBorder="1" applyAlignment="1">
      <alignment horizontal="left" vertical="center"/>
    </xf>
    <xf numFmtId="0" fontId="7" fillId="0" borderId="31" xfId="0" applyFont="1" applyBorder="1" applyAlignment="1">
      <alignment horizontal="left" vertical="center"/>
    </xf>
    <xf numFmtId="0" fontId="6" fillId="0" borderId="44" xfId="3" applyFont="1" applyBorder="1" applyAlignment="1">
      <alignment horizontal="center" vertical="center"/>
    </xf>
    <xf numFmtId="0" fontId="6" fillId="0" borderId="16" xfId="3" applyFont="1" applyBorder="1" applyAlignment="1">
      <alignment horizontal="center" vertical="center"/>
    </xf>
    <xf numFmtId="0" fontId="6" fillId="0" borderId="32" xfId="3" applyFont="1" applyBorder="1" applyAlignment="1">
      <alignment horizontal="center" vertical="center"/>
    </xf>
    <xf numFmtId="0" fontId="6" fillId="0" borderId="44" xfId="0" applyFont="1" applyBorder="1" applyAlignment="1">
      <alignment horizontal="center" vertical="center"/>
    </xf>
    <xf numFmtId="0" fontId="6" fillId="0" borderId="16" xfId="0" applyFont="1" applyBorder="1" applyAlignment="1">
      <alignment horizontal="center" vertical="center"/>
    </xf>
    <xf numFmtId="0" fontId="6" fillId="0" borderId="32" xfId="0" applyFont="1" applyBorder="1" applyAlignment="1">
      <alignment horizontal="center" vertical="center"/>
    </xf>
    <xf numFmtId="0" fontId="0" fillId="0" borderId="44" xfId="0" applyBorder="1"/>
    <xf numFmtId="0" fontId="0" fillId="0" borderId="16" xfId="0" applyBorder="1"/>
    <xf numFmtId="0" fontId="0" fillId="0" borderId="32" xfId="0" applyBorder="1"/>
    <xf numFmtId="0" fontId="6" fillId="0" borderId="12" xfId="0" applyFont="1" applyBorder="1" applyAlignment="1">
      <alignment horizontal="center" vertical="center"/>
    </xf>
    <xf numFmtId="0" fontId="6" fillId="0" borderId="19" xfId="0" applyFont="1" applyBorder="1" applyAlignment="1">
      <alignment horizontal="center" vertical="center"/>
    </xf>
    <xf numFmtId="3" fontId="6" fillId="0" borderId="12" xfId="0" applyNumberFormat="1" applyFont="1" applyBorder="1" applyAlignment="1">
      <alignment horizontal="center" vertical="center"/>
    </xf>
    <xf numFmtId="3" fontId="6" fillId="0" borderId="16" xfId="0" applyNumberFormat="1" applyFont="1" applyBorder="1" applyAlignment="1">
      <alignment horizontal="center" vertical="center"/>
    </xf>
    <xf numFmtId="3" fontId="6" fillId="0" borderId="19" xfId="0" applyNumberFormat="1" applyFont="1" applyBorder="1" applyAlignment="1">
      <alignment horizontal="center" vertical="center"/>
    </xf>
    <xf numFmtId="4" fontId="6" fillId="0" borderId="12" xfId="0" applyNumberFormat="1" applyFont="1" applyBorder="1" applyAlignment="1">
      <alignment horizontal="center" vertical="center"/>
    </xf>
    <xf numFmtId="4" fontId="6" fillId="0" borderId="16" xfId="0" applyNumberFormat="1" applyFont="1" applyBorder="1" applyAlignment="1">
      <alignment horizontal="center" vertical="center"/>
    </xf>
    <xf numFmtId="4" fontId="6" fillId="0" borderId="19" xfId="0" applyNumberFormat="1" applyFont="1" applyBorder="1" applyAlignment="1">
      <alignment horizontal="center" vertical="center"/>
    </xf>
    <xf numFmtId="3" fontId="6" fillId="0" borderId="44" xfId="0" applyNumberFormat="1" applyFont="1" applyBorder="1" applyAlignment="1">
      <alignment horizontal="center" vertical="center"/>
    </xf>
    <xf numFmtId="3" fontId="6" fillId="0" borderId="32" xfId="0" applyNumberFormat="1" applyFont="1" applyBorder="1" applyAlignment="1">
      <alignment horizontal="center" vertical="center"/>
    </xf>
    <xf numFmtId="4" fontId="6" fillId="0" borderId="44" xfId="0" applyNumberFormat="1" applyFont="1" applyBorder="1" applyAlignment="1">
      <alignment horizontal="center" vertical="center"/>
    </xf>
    <xf numFmtId="4" fontId="6" fillId="0" borderId="32" xfId="0" applyNumberFormat="1" applyFont="1" applyBorder="1" applyAlignment="1">
      <alignment horizontal="center" vertical="center"/>
    </xf>
    <xf numFmtId="0" fontId="6" fillId="3" borderId="12" xfId="0" applyFont="1" applyFill="1" applyBorder="1" applyAlignment="1">
      <alignment horizontal="center" vertical="center"/>
    </xf>
    <xf numFmtId="0" fontId="7" fillId="0" borderId="11" xfId="0" applyFont="1" applyBorder="1" applyAlignment="1">
      <alignment horizontal="left" vertical="center"/>
    </xf>
    <xf numFmtId="0" fontId="6" fillId="3" borderId="19" xfId="0" applyFont="1" applyFill="1" applyBorder="1" applyAlignment="1">
      <alignment horizontal="center" vertical="center"/>
    </xf>
    <xf numFmtId="0" fontId="7" fillId="0" borderId="18" xfId="0" applyFont="1" applyBorder="1" applyAlignment="1">
      <alignment horizontal="left" vertical="center"/>
    </xf>
    <xf numFmtId="0" fontId="6" fillId="0" borderId="21" xfId="0" applyFont="1" applyBorder="1" applyAlignment="1">
      <alignment horizontal="left" vertical="center"/>
    </xf>
    <xf numFmtId="0" fontId="6" fillId="0" borderId="15" xfId="0" applyFont="1" applyBorder="1" applyAlignment="1">
      <alignment horizontal="left" vertical="center"/>
    </xf>
    <xf numFmtId="0" fontId="6" fillId="0" borderId="31" xfId="0" applyFont="1" applyBorder="1" applyAlignment="1">
      <alignment horizontal="left" vertical="center"/>
    </xf>
    <xf numFmtId="0" fontId="6" fillId="0" borderId="22" xfId="0" applyFont="1" applyBorder="1" applyAlignment="1">
      <alignment horizontal="center" vertical="center"/>
    </xf>
    <xf numFmtId="3" fontId="6" fillId="0" borderId="22" xfId="0" applyNumberFormat="1" applyFont="1" applyBorder="1" applyAlignment="1">
      <alignment horizontal="center" vertical="center"/>
    </xf>
    <xf numFmtId="4" fontId="6" fillId="0" borderId="22" xfId="0" applyNumberFormat="1" applyFont="1" applyBorder="1" applyAlignment="1">
      <alignment horizontal="center" vertical="center"/>
    </xf>
    <xf numFmtId="0" fontId="6" fillId="5" borderId="28" xfId="0" applyFont="1" applyFill="1" applyBorder="1" applyAlignment="1">
      <alignment horizontal="center"/>
    </xf>
    <xf numFmtId="0" fontId="6" fillId="5" borderId="27" xfId="0" applyFont="1" applyFill="1" applyBorder="1" applyAlignment="1">
      <alignment horizontal="center"/>
    </xf>
    <xf numFmtId="0" fontId="6" fillId="0" borderId="34" xfId="0" applyFont="1" applyBorder="1" applyAlignment="1">
      <alignment horizontal="left" vertical="center"/>
    </xf>
    <xf numFmtId="0" fontId="6" fillId="0" borderId="36" xfId="0" applyFont="1" applyBorder="1" applyAlignment="1">
      <alignment horizontal="left" vertical="center"/>
    </xf>
    <xf numFmtId="0" fontId="6" fillId="0" borderId="38" xfId="0" applyFont="1" applyBorder="1" applyAlignment="1">
      <alignment horizontal="left"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6" fillId="0" borderId="24" xfId="0" applyFont="1" applyBorder="1" applyAlignment="1">
      <alignment horizontal="center" vertical="center"/>
    </xf>
    <xf numFmtId="0" fontId="6" fillId="4" borderId="28" xfId="1" applyFont="1" applyFill="1" applyBorder="1" applyAlignment="1">
      <alignment horizontal="center"/>
    </xf>
    <xf numFmtId="0" fontId="6" fillId="4" borderId="27" xfId="1" applyFont="1" applyFill="1" applyBorder="1" applyAlignment="1">
      <alignment horizontal="center"/>
    </xf>
    <xf numFmtId="0" fontId="7" fillId="0" borderId="21" xfId="0" applyFont="1" applyBorder="1" applyAlignment="1">
      <alignment horizontal="left" vertical="center"/>
    </xf>
    <xf numFmtId="11" fontId="6" fillId="0" borderId="22" xfId="0" applyNumberFormat="1" applyFont="1" applyBorder="1" applyAlignment="1">
      <alignment horizontal="center" vertical="center"/>
    </xf>
    <xf numFmtId="11" fontId="6" fillId="0" borderId="16" xfId="0" applyNumberFormat="1" applyFont="1" applyBorder="1" applyAlignment="1">
      <alignment horizontal="center" vertical="center"/>
    </xf>
    <xf numFmtId="11" fontId="6" fillId="0" borderId="19" xfId="0" applyNumberFormat="1" applyFont="1" applyBorder="1" applyAlignment="1">
      <alignment horizontal="center" vertical="center"/>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6" fillId="0" borderId="11" xfId="0" applyFont="1" applyBorder="1" applyAlignment="1">
      <alignment horizontal="left" vertical="center"/>
    </xf>
    <xf numFmtId="0" fontId="6" fillId="0" borderId="18" xfId="0" applyFont="1" applyBorder="1" applyAlignment="1">
      <alignment horizontal="left" vertical="center"/>
    </xf>
    <xf numFmtId="0" fontId="6" fillId="0" borderId="31" xfId="1" applyFont="1" applyBorder="1" applyAlignment="1">
      <alignment horizontal="left" vertical="center"/>
    </xf>
    <xf numFmtId="0" fontId="15" fillId="6" borderId="53" xfId="0" applyFont="1" applyFill="1" applyBorder="1" applyAlignment="1">
      <alignment horizontal="center" vertical="center" wrapText="1"/>
    </xf>
    <xf numFmtId="0" fontId="13" fillId="0" borderId="148" xfId="0" applyFont="1" applyBorder="1" applyAlignment="1">
      <alignment horizontal="center" vertical="center"/>
    </xf>
    <xf numFmtId="0" fontId="13" fillId="0" borderId="132" xfId="0" applyFont="1" applyBorder="1" applyAlignment="1">
      <alignment horizontal="center" vertical="center"/>
    </xf>
    <xf numFmtId="0" fontId="15" fillId="6" borderId="139" xfId="0" applyFont="1" applyFill="1" applyBorder="1" applyAlignment="1">
      <alignment horizontal="center" vertical="center" wrapText="1"/>
    </xf>
    <xf numFmtId="0" fontId="13" fillId="6" borderId="140" xfId="0" applyFont="1" applyFill="1" applyBorder="1" applyAlignment="1">
      <alignment horizontal="center" vertical="center" wrapText="1"/>
    </xf>
    <xf numFmtId="3" fontId="13" fillId="6" borderId="145" xfId="0" applyNumberFormat="1" applyFont="1" applyFill="1" applyBorder="1" applyAlignment="1">
      <alignment horizontal="center" vertical="center" wrapText="1"/>
    </xf>
    <xf numFmtId="3" fontId="13" fillId="6" borderId="123" xfId="0" applyNumberFormat="1" applyFont="1" applyFill="1" applyBorder="1" applyAlignment="1">
      <alignment horizontal="center" vertical="center"/>
    </xf>
    <xf numFmtId="0" fontId="13" fillId="6" borderId="124" xfId="0" applyFont="1" applyFill="1" applyBorder="1" applyAlignment="1">
      <alignment horizontal="center" vertical="center"/>
    </xf>
    <xf numFmtId="0" fontId="13" fillId="0" borderId="132" xfId="0" applyFont="1" applyBorder="1" applyAlignment="1">
      <alignment horizontal="center" vertical="center" wrapText="1"/>
    </xf>
    <xf numFmtId="0" fontId="15" fillId="0" borderId="121" xfId="0" applyFont="1" applyBorder="1" applyAlignment="1">
      <alignment horizontal="center" vertical="center" wrapText="1"/>
    </xf>
    <xf numFmtId="0" fontId="13" fillId="0" borderId="125" xfId="0" applyFont="1" applyBorder="1" applyAlignment="1">
      <alignment horizontal="center" vertical="center" wrapText="1"/>
    </xf>
    <xf numFmtId="3" fontId="13" fillId="0" borderId="130" xfId="0" applyNumberFormat="1" applyFont="1" applyBorder="1" applyAlignment="1">
      <alignment horizontal="center" vertical="center"/>
    </xf>
    <xf numFmtId="0" fontId="13" fillId="0" borderId="141" xfId="0" applyFont="1" applyBorder="1" applyAlignment="1">
      <alignment horizontal="center" vertical="center"/>
    </xf>
    <xf numFmtId="0" fontId="13" fillId="6" borderId="69" xfId="0" applyFont="1" applyFill="1" applyBorder="1" applyAlignment="1">
      <alignment horizontal="center" vertical="center"/>
    </xf>
    <xf numFmtId="3" fontId="13" fillId="6" borderId="70" xfId="0" applyNumberFormat="1" applyFont="1" applyFill="1" applyBorder="1" applyAlignment="1">
      <alignment horizontal="center" vertical="center"/>
    </xf>
    <xf numFmtId="0" fontId="13" fillId="6" borderId="71" xfId="0" applyFont="1" applyFill="1" applyBorder="1" applyAlignment="1">
      <alignment horizontal="center" vertical="center"/>
    </xf>
    <xf numFmtId="0" fontId="15" fillId="6" borderId="68" xfId="0" applyFont="1" applyFill="1" applyBorder="1" applyAlignment="1">
      <alignment horizontal="center" vertical="center" wrapText="1"/>
    </xf>
    <xf numFmtId="0" fontId="13" fillId="6" borderId="79" xfId="0" applyFont="1" applyFill="1" applyBorder="1" applyAlignment="1">
      <alignment horizontal="center" vertical="center"/>
    </xf>
    <xf numFmtId="0" fontId="13" fillId="6" borderId="60" xfId="0" applyFont="1" applyFill="1" applyBorder="1" applyAlignment="1">
      <alignment horizontal="center" vertical="center"/>
    </xf>
    <xf numFmtId="3" fontId="13" fillId="6" borderId="1" xfId="0" applyNumberFormat="1" applyFont="1" applyFill="1" applyBorder="1" applyAlignment="1">
      <alignment horizontal="center" vertical="center"/>
    </xf>
    <xf numFmtId="3" fontId="13" fillId="6" borderId="61" xfId="0" applyNumberFormat="1" applyFont="1" applyFill="1" applyBorder="1" applyAlignment="1">
      <alignment horizontal="center" vertical="center"/>
    </xf>
    <xf numFmtId="0" fontId="13" fillId="6" borderId="71" xfId="0" applyFont="1" applyFill="1" applyBorder="1" applyAlignment="1">
      <alignment horizontal="center" vertical="center" wrapText="1"/>
    </xf>
    <xf numFmtId="0" fontId="13" fillId="6" borderId="80" xfId="0" applyFont="1" applyFill="1" applyBorder="1" applyAlignment="1">
      <alignment horizontal="center" vertical="center" wrapText="1"/>
    </xf>
    <xf numFmtId="0" fontId="13" fillId="6" borderId="66" xfId="0" applyFont="1" applyFill="1" applyBorder="1" applyAlignment="1">
      <alignment horizontal="center" vertical="center" wrapText="1"/>
    </xf>
    <xf numFmtId="0" fontId="13" fillId="6" borderId="99" xfId="0" applyFont="1" applyFill="1" applyBorder="1" applyAlignment="1">
      <alignment horizontal="center" vertical="center" wrapText="1"/>
    </xf>
    <xf numFmtId="0" fontId="13" fillId="6" borderId="69" xfId="0" applyFont="1" applyFill="1" applyBorder="1" applyAlignment="1">
      <alignment horizontal="center" vertical="center" wrapText="1"/>
    </xf>
    <xf numFmtId="0" fontId="15" fillId="6" borderId="121" xfId="0" applyFont="1" applyFill="1" applyBorder="1" applyAlignment="1">
      <alignment horizontal="center" vertical="center" wrapText="1"/>
    </xf>
    <xf numFmtId="0" fontId="13" fillId="6" borderId="122" xfId="0" applyFont="1" applyFill="1" applyBorder="1" applyAlignment="1">
      <alignment horizontal="center" vertical="center" wrapText="1"/>
    </xf>
    <xf numFmtId="0" fontId="7" fillId="2" borderId="54" xfId="0" applyFont="1" applyFill="1" applyBorder="1" applyAlignment="1">
      <alignment horizontal="left" vertical="center"/>
    </xf>
    <xf numFmtId="0" fontId="13" fillId="2" borderId="54" xfId="0" applyFont="1" applyFill="1" applyBorder="1" applyAlignment="1">
      <alignment horizontal="left" vertical="center"/>
    </xf>
    <xf numFmtId="0" fontId="13" fillId="2" borderId="55" xfId="0" applyFont="1" applyFill="1" applyBorder="1" applyAlignment="1">
      <alignment horizontal="left" vertical="center"/>
    </xf>
    <xf numFmtId="0" fontId="15" fillId="6" borderId="56" xfId="0" applyFont="1" applyFill="1" applyBorder="1" applyAlignment="1">
      <alignment horizontal="center" vertical="center"/>
    </xf>
    <xf numFmtId="0" fontId="15" fillId="7" borderId="57" xfId="0" applyFont="1" applyFill="1" applyBorder="1" applyAlignment="1">
      <alignment horizontal="center" vertical="center" wrapText="1"/>
    </xf>
    <xf numFmtId="0" fontId="15" fillId="7" borderId="58" xfId="0" applyFont="1" applyFill="1" applyBorder="1" applyAlignment="1">
      <alignment horizontal="center" vertical="center"/>
    </xf>
    <xf numFmtId="0" fontId="15" fillId="7" borderId="58" xfId="0" applyFont="1" applyFill="1" applyBorder="1" applyAlignment="1">
      <alignment horizontal="center" vertical="center" wrapText="1"/>
    </xf>
    <xf numFmtId="0" fontId="15" fillId="7" borderId="59" xfId="0" applyFont="1" applyFill="1" applyBorder="1" applyAlignment="1">
      <alignment horizontal="center" vertical="center"/>
    </xf>
  </cellXfs>
  <cellStyles count="4">
    <cellStyle name="Normal" xfId="0" builtinId="0"/>
    <cellStyle name="Normal 2" xfId="1" xr:uid="{011D7A8D-F236-443E-958D-C07BAEFF2195}"/>
    <cellStyle name="Normal 3" xfId="3" xr:uid="{9432E7C4-0256-49D8-BFB2-A43E06B031D3}"/>
    <cellStyle name="Normal 4" xfId="2" xr:uid="{D413975C-7EF2-4A48-85E3-49B4157837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cbi.nlm.nih.gov/gene/18767463" TargetMode="External"/><Relationship Id="rId1" Type="http://schemas.openxmlformats.org/officeDocument/2006/relationships/hyperlink" Target="https://www.ncbi.nlm.nih.gov/gene/1876739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
  <sheetViews>
    <sheetView view="pageBreakPreview" topLeftCell="A17" zoomScaleNormal="110" zoomScaleSheetLayoutView="100" workbookViewId="0">
      <selection activeCell="F95" sqref="F95"/>
    </sheetView>
  </sheetViews>
  <sheetFormatPr baseColWidth="10" defaultColWidth="28.140625" defaultRowHeight="15.75"/>
  <cols>
    <col min="1" max="2" width="28.140625" style="5"/>
    <col min="3" max="3" width="21.5703125" style="5" customWidth="1"/>
    <col min="4" max="4" width="20.7109375" style="5" customWidth="1"/>
    <col min="5" max="5" width="19.140625" style="5" customWidth="1"/>
    <col min="6" max="6" width="24.5703125" style="5" customWidth="1"/>
    <col min="7" max="7" width="17.7109375" style="5" customWidth="1"/>
    <col min="8" max="14" width="20.7109375" style="5" customWidth="1"/>
    <col min="15" max="15" width="16.7109375" style="5" customWidth="1"/>
    <col min="16" max="16384" width="28.140625" style="2"/>
  </cols>
  <sheetData>
    <row r="1" spans="1:15" s="3" customFormat="1" ht="25.9" customHeight="1">
      <c r="A1" s="367" t="s">
        <v>214</v>
      </c>
      <c r="B1" s="367"/>
      <c r="C1" s="367"/>
      <c r="D1" s="367"/>
      <c r="E1" s="367"/>
      <c r="F1" s="367"/>
      <c r="G1" s="367"/>
      <c r="H1" s="367"/>
      <c r="I1" s="367"/>
      <c r="J1" s="367"/>
      <c r="K1" s="367"/>
      <c r="L1" s="367"/>
      <c r="M1" s="367"/>
      <c r="N1" s="367"/>
      <c r="O1" s="367"/>
    </row>
    <row r="2" spans="1:15" s="1" customFormat="1" ht="27.4" customHeight="1" thickBot="1">
      <c r="A2" s="6" t="s">
        <v>0</v>
      </c>
      <c r="B2" s="6" t="s">
        <v>1</v>
      </c>
      <c r="C2" s="6" t="s">
        <v>2</v>
      </c>
      <c r="D2" s="6" t="s">
        <v>3</v>
      </c>
      <c r="E2" s="6" t="s">
        <v>734</v>
      </c>
      <c r="F2" s="6" t="s">
        <v>4</v>
      </c>
      <c r="G2" s="6" t="s">
        <v>5</v>
      </c>
      <c r="H2" s="6" t="s">
        <v>6</v>
      </c>
      <c r="I2" s="6" t="s">
        <v>7</v>
      </c>
      <c r="J2" s="6" t="s">
        <v>8</v>
      </c>
      <c r="K2" s="6" t="s">
        <v>9</v>
      </c>
      <c r="L2" s="6" t="s">
        <v>10</v>
      </c>
      <c r="M2" s="6" t="s">
        <v>11</v>
      </c>
      <c r="N2" s="6" t="s">
        <v>12</v>
      </c>
      <c r="O2" s="6" t="s">
        <v>622</v>
      </c>
    </row>
    <row r="3" spans="1:15" ht="16.5" thickTop="1">
      <c r="A3" s="339" t="s">
        <v>13</v>
      </c>
      <c r="B3" s="4" t="s">
        <v>14</v>
      </c>
      <c r="C3" s="4" t="s">
        <v>15</v>
      </c>
      <c r="D3" s="4" t="s">
        <v>16</v>
      </c>
      <c r="E3" s="4" t="s">
        <v>17</v>
      </c>
      <c r="F3" s="4" t="s">
        <v>18</v>
      </c>
      <c r="G3" s="4" t="s">
        <v>19</v>
      </c>
      <c r="H3" s="4" t="s">
        <v>20</v>
      </c>
      <c r="I3" s="4" t="s">
        <v>21</v>
      </c>
      <c r="J3" s="4" t="s">
        <v>22</v>
      </c>
      <c r="K3" s="4" t="s">
        <v>23</v>
      </c>
      <c r="L3" s="4" t="s">
        <v>24</v>
      </c>
      <c r="M3" s="4" t="s">
        <v>25</v>
      </c>
      <c r="N3" s="4" t="s">
        <v>26</v>
      </c>
      <c r="O3" s="5">
        <v>3</v>
      </c>
    </row>
    <row r="4" spans="1:15">
      <c r="A4" s="339" t="s">
        <v>27</v>
      </c>
      <c r="B4" s="4" t="s">
        <v>28</v>
      </c>
      <c r="C4" s="4" t="s">
        <v>29</v>
      </c>
      <c r="D4" s="4" t="s">
        <v>16</v>
      </c>
      <c r="E4" s="4" t="s">
        <v>735</v>
      </c>
      <c r="F4" s="4" t="s">
        <v>18</v>
      </c>
      <c r="G4" s="4" t="s">
        <v>19</v>
      </c>
      <c r="H4" s="4" t="s">
        <v>30</v>
      </c>
      <c r="I4" s="4" t="s">
        <v>21</v>
      </c>
      <c r="J4" s="4" t="s">
        <v>31</v>
      </c>
      <c r="K4" s="4" t="s">
        <v>23</v>
      </c>
      <c r="L4" s="4" t="s">
        <v>24</v>
      </c>
      <c r="M4" s="4" t="s">
        <v>25</v>
      </c>
      <c r="N4" s="4" t="s">
        <v>26</v>
      </c>
      <c r="O4" s="5">
        <v>4</v>
      </c>
    </row>
    <row r="5" spans="1:15">
      <c r="A5" s="339" t="s">
        <v>32</v>
      </c>
      <c r="B5" s="4" t="s">
        <v>33</v>
      </c>
      <c r="C5" s="4" t="s">
        <v>29</v>
      </c>
      <c r="D5" s="4" t="s">
        <v>16</v>
      </c>
      <c r="E5" s="4" t="s">
        <v>735</v>
      </c>
      <c r="F5" s="4" t="s">
        <v>18</v>
      </c>
      <c r="G5" s="4" t="s">
        <v>19</v>
      </c>
      <c r="H5" s="4" t="s">
        <v>20</v>
      </c>
      <c r="I5" s="4" t="s">
        <v>21</v>
      </c>
      <c r="J5" s="4" t="s">
        <v>31</v>
      </c>
      <c r="K5" s="4" t="s">
        <v>23</v>
      </c>
      <c r="L5" s="4" t="s">
        <v>24</v>
      </c>
      <c r="M5" s="4" t="s">
        <v>25</v>
      </c>
      <c r="N5" s="4" t="s">
        <v>26</v>
      </c>
      <c r="O5" s="5">
        <v>4</v>
      </c>
    </row>
    <row r="6" spans="1:15">
      <c r="A6" s="339" t="s">
        <v>34</v>
      </c>
      <c r="B6" s="4" t="s">
        <v>35</v>
      </c>
      <c r="C6" s="4" t="s">
        <v>29</v>
      </c>
      <c r="D6" s="4" t="s">
        <v>16</v>
      </c>
      <c r="E6" s="4" t="s">
        <v>736</v>
      </c>
      <c r="F6" s="4" t="s">
        <v>18</v>
      </c>
      <c r="G6" s="4" t="s">
        <v>19</v>
      </c>
      <c r="H6" s="4" t="s">
        <v>30</v>
      </c>
      <c r="I6" s="4" t="s">
        <v>21</v>
      </c>
      <c r="J6" s="4" t="s">
        <v>22</v>
      </c>
      <c r="K6" s="4" t="s">
        <v>23</v>
      </c>
      <c r="L6" s="4" t="s">
        <v>24</v>
      </c>
      <c r="M6" s="4" t="s">
        <v>25</v>
      </c>
      <c r="N6" s="4" t="s">
        <v>36</v>
      </c>
      <c r="O6" s="5">
        <v>4</v>
      </c>
    </row>
    <row r="7" spans="1:15">
      <c r="A7" s="339" t="s">
        <v>37</v>
      </c>
      <c r="B7" s="4" t="s">
        <v>38</v>
      </c>
      <c r="C7" s="4" t="s">
        <v>29</v>
      </c>
      <c r="D7" s="4" t="s">
        <v>16</v>
      </c>
      <c r="E7" s="4" t="s">
        <v>737</v>
      </c>
      <c r="F7" s="4" t="s">
        <v>18</v>
      </c>
      <c r="G7" s="4" t="s">
        <v>19</v>
      </c>
      <c r="H7" s="4" t="s">
        <v>20</v>
      </c>
      <c r="I7" s="4" t="s">
        <v>21</v>
      </c>
      <c r="J7" s="4" t="s">
        <v>20</v>
      </c>
      <c r="K7" s="4" t="s">
        <v>23</v>
      </c>
      <c r="L7" s="4" t="s">
        <v>24</v>
      </c>
      <c r="M7" s="4" t="s">
        <v>25</v>
      </c>
      <c r="N7" s="4" t="s">
        <v>36</v>
      </c>
      <c r="O7" s="5">
        <v>4</v>
      </c>
    </row>
    <row r="8" spans="1:15">
      <c r="A8" s="339" t="s">
        <v>39</v>
      </c>
      <c r="B8" s="4" t="s">
        <v>40</v>
      </c>
      <c r="C8" s="4" t="s">
        <v>15</v>
      </c>
      <c r="D8" s="4" t="s">
        <v>41</v>
      </c>
      <c r="E8" s="4" t="s">
        <v>42</v>
      </c>
      <c r="F8" s="4" t="s">
        <v>18</v>
      </c>
      <c r="G8" s="4" t="s">
        <v>19</v>
      </c>
      <c r="H8" s="4" t="s">
        <v>20</v>
      </c>
      <c r="I8" s="4" t="s">
        <v>21</v>
      </c>
      <c r="J8" s="4" t="s">
        <v>22</v>
      </c>
      <c r="K8" s="4" t="s">
        <v>23</v>
      </c>
      <c r="L8" s="4" t="s">
        <v>24</v>
      </c>
      <c r="M8" s="4" t="s">
        <v>25</v>
      </c>
      <c r="N8" s="4" t="s">
        <v>36</v>
      </c>
      <c r="O8" s="5">
        <v>3</v>
      </c>
    </row>
    <row r="9" spans="1:15">
      <c r="A9" s="339" t="s">
        <v>43</v>
      </c>
      <c r="B9" s="4" t="s">
        <v>44</v>
      </c>
      <c r="C9" s="4" t="s">
        <v>15</v>
      </c>
      <c r="D9" s="4" t="s">
        <v>41</v>
      </c>
      <c r="E9" s="4" t="s">
        <v>42</v>
      </c>
      <c r="F9" s="4" t="s">
        <v>18</v>
      </c>
      <c r="G9" s="4" t="s">
        <v>19</v>
      </c>
      <c r="H9" s="4" t="s">
        <v>20</v>
      </c>
      <c r="I9" s="4" t="s">
        <v>21</v>
      </c>
      <c r="J9" s="4" t="s">
        <v>22</v>
      </c>
      <c r="K9" s="4" t="s">
        <v>23</v>
      </c>
      <c r="L9" s="4" t="s">
        <v>24</v>
      </c>
      <c r="M9" s="4" t="s">
        <v>45</v>
      </c>
      <c r="N9" s="4" t="s">
        <v>36</v>
      </c>
      <c r="O9" s="5">
        <v>3</v>
      </c>
    </row>
    <row r="10" spans="1:15">
      <c r="A10" s="339" t="s">
        <v>46</v>
      </c>
      <c r="B10" s="4" t="s">
        <v>47</v>
      </c>
      <c r="C10" s="4" t="s">
        <v>15</v>
      </c>
      <c r="D10" s="4" t="s">
        <v>41</v>
      </c>
      <c r="E10" s="4" t="s">
        <v>42</v>
      </c>
      <c r="F10" s="4" t="s">
        <v>48</v>
      </c>
      <c r="G10" s="4" t="s">
        <v>19</v>
      </c>
      <c r="H10" s="4" t="s">
        <v>20</v>
      </c>
      <c r="I10" s="4" t="s">
        <v>21</v>
      </c>
      <c r="J10" s="4" t="s">
        <v>22</v>
      </c>
      <c r="K10" s="4" t="s">
        <v>23</v>
      </c>
      <c r="L10" s="4" t="s">
        <v>24</v>
      </c>
      <c r="M10" s="4" t="s">
        <v>25</v>
      </c>
      <c r="N10" s="4" t="s">
        <v>36</v>
      </c>
      <c r="O10" s="5">
        <v>2</v>
      </c>
    </row>
    <row r="11" spans="1:15">
      <c r="A11" s="339" t="s">
        <v>49</v>
      </c>
      <c r="B11" s="4" t="s">
        <v>50</v>
      </c>
      <c r="C11" s="4" t="s">
        <v>15</v>
      </c>
      <c r="D11" s="4" t="s">
        <v>41</v>
      </c>
      <c r="E11" s="4" t="s">
        <v>42</v>
      </c>
      <c r="F11" s="4" t="s">
        <v>48</v>
      </c>
      <c r="G11" s="4" t="s">
        <v>19</v>
      </c>
      <c r="H11" s="4" t="s">
        <v>20</v>
      </c>
      <c r="I11" s="4" t="s">
        <v>21</v>
      </c>
      <c r="J11" s="4" t="s">
        <v>22</v>
      </c>
      <c r="K11" s="4" t="s">
        <v>23</v>
      </c>
      <c r="L11" s="4" t="s">
        <v>24</v>
      </c>
      <c r="M11" s="4" t="s">
        <v>25</v>
      </c>
      <c r="N11" s="4" t="s">
        <v>36</v>
      </c>
      <c r="O11" s="5">
        <v>2</v>
      </c>
    </row>
    <row r="12" spans="1:15">
      <c r="A12" s="339" t="s">
        <v>51</v>
      </c>
      <c r="B12" s="4" t="s">
        <v>52</v>
      </c>
      <c r="C12" s="4" t="s">
        <v>15</v>
      </c>
      <c r="D12" s="4" t="s">
        <v>41</v>
      </c>
      <c r="E12" s="4" t="s">
        <v>42</v>
      </c>
      <c r="F12" s="4" t="s">
        <v>48</v>
      </c>
      <c r="G12" s="4" t="s">
        <v>19</v>
      </c>
      <c r="H12" s="4" t="s">
        <v>20</v>
      </c>
      <c r="I12" s="4" t="s">
        <v>21</v>
      </c>
      <c r="J12" s="4" t="s">
        <v>22</v>
      </c>
      <c r="K12" s="4" t="s">
        <v>23</v>
      </c>
      <c r="L12" s="4" t="s">
        <v>24</v>
      </c>
      <c r="M12" s="4" t="s">
        <v>25</v>
      </c>
      <c r="N12" s="4" t="s">
        <v>36</v>
      </c>
      <c r="O12" s="5">
        <v>2</v>
      </c>
    </row>
    <row r="13" spans="1:15">
      <c r="A13" s="339" t="s">
        <v>53</v>
      </c>
      <c r="B13" s="4" t="s">
        <v>54</v>
      </c>
      <c r="C13" s="4" t="s">
        <v>15</v>
      </c>
      <c r="D13" s="4" t="s">
        <v>41</v>
      </c>
      <c r="E13" s="4" t="s">
        <v>42</v>
      </c>
      <c r="F13" s="4" t="s">
        <v>48</v>
      </c>
      <c r="G13" s="4" t="s">
        <v>19</v>
      </c>
      <c r="H13" s="4" t="s">
        <v>20</v>
      </c>
      <c r="I13" s="4" t="s">
        <v>21</v>
      </c>
      <c r="J13" s="4" t="s">
        <v>22</v>
      </c>
      <c r="K13" s="4" t="s">
        <v>23</v>
      </c>
      <c r="L13" s="4" t="s">
        <v>24</v>
      </c>
      <c r="M13" s="4" t="s">
        <v>25</v>
      </c>
      <c r="N13" s="4" t="s">
        <v>36</v>
      </c>
      <c r="O13" s="5">
        <v>2</v>
      </c>
    </row>
    <row r="14" spans="1:15">
      <c r="A14" s="339" t="s">
        <v>55</v>
      </c>
      <c r="B14" s="4" t="s">
        <v>56</v>
      </c>
      <c r="C14" s="4" t="s">
        <v>15</v>
      </c>
      <c r="D14" s="4" t="s">
        <v>41</v>
      </c>
      <c r="E14" s="4" t="s">
        <v>42</v>
      </c>
      <c r="F14" s="4" t="s">
        <v>48</v>
      </c>
      <c r="G14" s="4" t="s">
        <v>19</v>
      </c>
      <c r="H14" s="4" t="s">
        <v>20</v>
      </c>
      <c r="I14" s="4" t="s">
        <v>21</v>
      </c>
      <c r="J14" s="4" t="s">
        <v>22</v>
      </c>
      <c r="K14" s="4" t="s">
        <v>23</v>
      </c>
      <c r="L14" s="4" t="s">
        <v>24</v>
      </c>
      <c r="M14" s="4" t="s">
        <v>25</v>
      </c>
      <c r="N14" s="4" t="s">
        <v>26</v>
      </c>
      <c r="O14" s="5">
        <v>2</v>
      </c>
    </row>
    <row r="15" spans="1:15">
      <c r="A15" s="339" t="s">
        <v>57</v>
      </c>
      <c r="B15" s="4" t="s">
        <v>58</v>
      </c>
      <c r="C15" s="4" t="s">
        <v>15</v>
      </c>
      <c r="D15" s="4" t="s">
        <v>16</v>
      </c>
      <c r="E15" s="4" t="s">
        <v>59</v>
      </c>
      <c r="F15" s="4" t="s">
        <v>18</v>
      </c>
      <c r="G15" s="4" t="s">
        <v>19</v>
      </c>
      <c r="H15" s="4" t="s">
        <v>30</v>
      </c>
      <c r="I15" s="4" t="s">
        <v>21</v>
      </c>
      <c r="J15" s="4" t="s">
        <v>22</v>
      </c>
      <c r="K15" s="4" t="s">
        <v>23</v>
      </c>
      <c r="L15" s="4" t="s">
        <v>24</v>
      </c>
      <c r="M15" s="4" t="s">
        <v>25</v>
      </c>
      <c r="N15" s="4" t="s">
        <v>36</v>
      </c>
      <c r="O15" s="5">
        <v>3</v>
      </c>
    </row>
    <row r="16" spans="1:15">
      <c r="A16" s="339" t="s">
        <v>60</v>
      </c>
      <c r="B16" s="4" t="s">
        <v>61</v>
      </c>
      <c r="C16" s="4" t="s">
        <v>29</v>
      </c>
      <c r="D16" s="4" t="s">
        <v>16</v>
      </c>
      <c r="E16" s="4" t="s">
        <v>737</v>
      </c>
      <c r="F16" s="4" t="s">
        <v>18</v>
      </c>
      <c r="G16" s="4" t="s">
        <v>19</v>
      </c>
      <c r="H16" s="4" t="s">
        <v>62</v>
      </c>
      <c r="I16" s="4" t="s">
        <v>63</v>
      </c>
      <c r="J16" s="4" t="s">
        <v>62</v>
      </c>
      <c r="K16" s="4" t="s">
        <v>64</v>
      </c>
      <c r="L16" s="4" t="s">
        <v>65</v>
      </c>
      <c r="M16" s="4" t="s">
        <v>25</v>
      </c>
      <c r="N16" s="4" t="s">
        <v>26</v>
      </c>
      <c r="O16" s="5">
        <v>4</v>
      </c>
    </row>
    <row r="17" spans="1:15">
      <c r="A17" s="339" t="s">
        <v>66</v>
      </c>
      <c r="B17" s="4" t="s">
        <v>67</v>
      </c>
      <c r="C17" s="4" t="s">
        <v>15</v>
      </c>
      <c r="D17" s="4" t="s">
        <v>41</v>
      </c>
      <c r="E17" s="4" t="s">
        <v>42</v>
      </c>
      <c r="F17" s="4" t="s">
        <v>48</v>
      </c>
      <c r="G17" s="4" t="s">
        <v>68</v>
      </c>
      <c r="H17" s="4" t="s">
        <v>20</v>
      </c>
      <c r="I17" s="4" t="s">
        <v>63</v>
      </c>
      <c r="J17" s="4" t="s">
        <v>69</v>
      </c>
      <c r="K17" s="4" t="s">
        <v>23</v>
      </c>
      <c r="L17" s="4" t="s">
        <v>24</v>
      </c>
      <c r="M17" s="4" t="s">
        <v>25</v>
      </c>
      <c r="N17" s="4" t="s">
        <v>26</v>
      </c>
      <c r="O17" s="5">
        <v>1</v>
      </c>
    </row>
    <row r="18" spans="1:15">
      <c r="A18" s="339" t="s">
        <v>70</v>
      </c>
      <c r="B18" s="4" t="s">
        <v>71</v>
      </c>
      <c r="C18" s="4" t="s">
        <v>29</v>
      </c>
      <c r="D18" s="4" t="s">
        <v>16</v>
      </c>
      <c r="E18" s="4" t="s">
        <v>741</v>
      </c>
      <c r="F18" s="4" t="s">
        <v>18</v>
      </c>
      <c r="G18" s="4" t="s">
        <v>19</v>
      </c>
      <c r="H18" s="4" t="s">
        <v>20</v>
      </c>
      <c r="I18" s="4" t="s">
        <v>21</v>
      </c>
      <c r="J18" s="4" t="s">
        <v>22</v>
      </c>
      <c r="K18" s="4" t="s">
        <v>23</v>
      </c>
      <c r="L18" s="4" t="s">
        <v>24</v>
      </c>
      <c r="M18" s="4" t="s">
        <v>25</v>
      </c>
      <c r="N18" s="4" t="s">
        <v>26</v>
      </c>
      <c r="O18" s="5">
        <v>4</v>
      </c>
    </row>
    <row r="19" spans="1:15">
      <c r="A19" s="339" t="s">
        <v>72</v>
      </c>
      <c r="B19" s="4" t="s">
        <v>73</v>
      </c>
      <c r="C19" s="4" t="s">
        <v>29</v>
      </c>
      <c r="D19" s="4" t="s">
        <v>16</v>
      </c>
      <c r="E19" s="4" t="s">
        <v>741</v>
      </c>
      <c r="F19" s="4" t="s">
        <v>18</v>
      </c>
      <c r="G19" s="4" t="s">
        <v>19</v>
      </c>
      <c r="H19" s="4" t="s">
        <v>31</v>
      </c>
      <c r="I19" s="4" t="s">
        <v>21</v>
      </c>
      <c r="J19" s="4" t="s">
        <v>31</v>
      </c>
      <c r="K19" s="4" t="s">
        <v>23</v>
      </c>
      <c r="L19" s="4" t="s">
        <v>24</v>
      </c>
      <c r="M19" s="4" t="s">
        <v>25</v>
      </c>
      <c r="N19" s="4" t="s">
        <v>36</v>
      </c>
      <c r="O19" s="5">
        <v>4</v>
      </c>
    </row>
    <row r="20" spans="1:15">
      <c r="A20" s="339" t="s">
        <v>74</v>
      </c>
      <c r="B20" s="4" t="s">
        <v>75</v>
      </c>
      <c r="C20" s="4" t="s">
        <v>29</v>
      </c>
      <c r="D20" s="4" t="s">
        <v>16</v>
      </c>
      <c r="E20" s="4" t="s">
        <v>741</v>
      </c>
      <c r="F20" s="4" t="s">
        <v>18</v>
      </c>
      <c r="G20" s="4" t="s">
        <v>19</v>
      </c>
      <c r="H20" s="4" t="s">
        <v>31</v>
      </c>
      <c r="I20" s="4" t="s">
        <v>21</v>
      </c>
      <c r="J20" s="4" t="s">
        <v>31</v>
      </c>
      <c r="K20" s="4" t="s">
        <v>23</v>
      </c>
      <c r="L20" s="4" t="s">
        <v>24</v>
      </c>
      <c r="M20" s="4" t="s">
        <v>25</v>
      </c>
      <c r="N20" s="4" t="s">
        <v>36</v>
      </c>
      <c r="O20" s="5">
        <v>4</v>
      </c>
    </row>
    <row r="21" spans="1:15">
      <c r="A21" s="339" t="s">
        <v>76</v>
      </c>
      <c r="B21" s="4" t="s">
        <v>77</v>
      </c>
      <c r="C21" s="4" t="s">
        <v>29</v>
      </c>
      <c r="D21" s="4" t="s">
        <v>16</v>
      </c>
      <c r="E21" s="4" t="s">
        <v>741</v>
      </c>
      <c r="F21" s="4" t="s">
        <v>18</v>
      </c>
      <c r="G21" s="4" t="s">
        <v>19</v>
      </c>
      <c r="H21" s="4" t="s">
        <v>20</v>
      </c>
      <c r="I21" s="4" t="s">
        <v>21</v>
      </c>
      <c r="J21" s="4" t="s">
        <v>22</v>
      </c>
      <c r="K21" s="4" t="s">
        <v>23</v>
      </c>
      <c r="L21" s="4" t="s">
        <v>24</v>
      </c>
      <c r="M21" s="4" t="s">
        <v>25</v>
      </c>
      <c r="N21" s="4" t="s">
        <v>36</v>
      </c>
      <c r="O21" s="5">
        <v>4</v>
      </c>
    </row>
    <row r="22" spans="1:15">
      <c r="A22" s="339" t="s">
        <v>78</v>
      </c>
      <c r="B22" s="4" t="s">
        <v>79</v>
      </c>
      <c r="C22" s="4" t="s">
        <v>29</v>
      </c>
      <c r="D22" s="4" t="s">
        <v>16</v>
      </c>
      <c r="E22" s="4" t="s">
        <v>741</v>
      </c>
      <c r="F22" s="4" t="s">
        <v>18</v>
      </c>
      <c r="G22" s="4" t="s">
        <v>19</v>
      </c>
      <c r="H22" s="4" t="s">
        <v>20</v>
      </c>
      <c r="I22" s="4" t="s">
        <v>21</v>
      </c>
      <c r="J22" s="4" t="s">
        <v>22</v>
      </c>
      <c r="K22" s="4" t="s">
        <v>23</v>
      </c>
      <c r="L22" s="4" t="s">
        <v>24</v>
      </c>
      <c r="M22" s="4" t="s">
        <v>25</v>
      </c>
      <c r="N22" s="4" t="s">
        <v>26</v>
      </c>
      <c r="O22" s="5">
        <v>4</v>
      </c>
    </row>
    <row r="23" spans="1:15">
      <c r="A23" s="339" t="s">
        <v>80</v>
      </c>
      <c r="B23" s="4" t="s">
        <v>81</v>
      </c>
      <c r="C23" s="4" t="s">
        <v>29</v>
      </c>
      <c r="D23" s="4" t="s">
        <v>16</v>
      </c>
      <c r="E23" s="4" t="s">
        <v>738</v>
      </c>
      <c r="F23" s="4" t="s">
        <v>18</v>
      </c>
      <c r="G23" s="4" t="s">
        <v>19</v>
      </c>
      <c r="H23" s="4" t="s">
        <v>20</v>
      </c>
      <c r="I23" s="4" t="s">
        <v>21</v>
      </c>
      <c r="J23" s="4" t="s">
        <v>22</v>
      </c>
      <c r="K23" s="4" t="s">
        <v>23</v>
      </c>
      <c r="L23" s="4" t="s">
        <v>24</v>
      </c>
      <c r="M23" s="4" t="s">
        <v>25</v>
      </c>
      <c r="N23" s="4" t="s">
        <v>26</v>
      </c>
      <c r="O23" s="5">
        <v>2</v>
      </c>
    </row>
    <row r="24" spans="1:15">
      <c r="A24" s="339" t="s">
        <v>82</v>
      </c>
      <c r="B24" s="4" t="s">
        <v>83</v>
      </c>
      <c r="C24" s="4" t="s">
        <v>29</v>
      </c>
      <c r="D24" s="4" t="s">
        <v>16</v>
      </c>
      <c r="E24" s="4" t="s">
        <v>739</v>
      </c>
      <c r="F24" s="4" t="s">
        <v>18</v>
      </c>
      <c r="G24" s="4" t="s">
        <v>19</v>
      </c>
      <c r="H24" s="4" t="s">
        <v>20</v>
      </c>
      <c r="I24" s="4" t="s">
        <v>21</v>
      </c>
      <c r="J24" s="4" t="s">
        <v>31</v>
      </c>
      <c r="K24" s="4" t="s">
        <v>23</v>
      </c>
      <c r="L24" s="4" t="s">
        <v>24</v>
      </c>
      <c r="M24" s="4" t="s">
        <v>25</v>
      </c>
      <c r="N24" s="4" t="s">
        <v>36</v>
      </c>
      <c r="O24" s="5">
        <v>2</v>
      </c>
    </row>
    <row r="25" spans="1:15">
      <c r="A25" s="339" t="s">
        <v>84</v>
      </c>
      <c r="B25" s="4" t="s">
        <v>85</v>
      </c>
      <c r="C25" s="4" t="s">
        <v>29</v>
      </c>
      <c r="D25" s="4" t="s">
        <v>16</v>
      </c>
      <c r="E25" s="4" t="s">
        <v>739</v>
      </c>
      <c r="F25" s="4" t="s">
        <v>18</v>
      </c>
      <c r="G25" s="4" t="s">
        <v>19</v>
      </c>
      <c r="H25" s="4" t="s">
        <v>20</v>
      </c>
      <c r="I25" s="4" t="s">
        <v>21</v>
      </c>
      <c r="J25" s="4" t="s">
        <v>20</v>
      </c>
      <c r="K25" s="4" t="s">
        <v>23</v>
      </c>
      <c r="L25" s="4" t="s">
        <v>24</v>
      </c>
      <c r="M25" s="4" t="s">
        <v>45</v>
      </c>
      <c r="N25" s="4" t="s">
        <v>36</v>
      </c>
      <c r="O25" s="5">
        <v>4</v>
      </c>
    </row>
    <row r="26" spans="1:15">
      <c r="A26" s="339" t="s">
        <v>86</v>
      </c>
      <c r="B26" s="4" t="s">
        <v>87</v>
      </c>
      <c r="C26" s="4" t="s">
        <v>29</v>
      </c>
      <c r="D26" s="4" t="s">
        <v>16</v>
      </c>
      <c r="E26" s="4" t="s">
        <v>745</v>
      </c>
      <c r="F26" s="4" t="s">
        <v>18</v>
      </c>
      <c r="G26" s="4" t="s">
        <v>19</v>
      </c>
      <c r="H26" s="4" t="s">
        <v>20</v>
      </c>
      <c r="I26" s="4" t="s">
        <v>21</v>
      </c>
      <c r="J26" s="4" t="s">
        <v>20</v>
      </c>
      <c r="K26" s="4" t="s">
        <v>23</v>
      </c>
      <c r="L26" s="4" t="s">
        <v>24</v>
      </c>
      <c r="M26" s="4" t="s">
        <v>25</v>
      </c>
      <c r="N26" s="4" t="s">
        <v>26</v>
      </c>
      <c r="O26" s="5">
        <v>4</v>
      </c>
    </row>
    <row r="27" spans="1:15">
      <c r="A27" s="339" t="s">
        <v>88</v>
      </c>
      <c r="B27" s="4" t="s">
        <v>89</v>
      </c>
      <c r="C27" s="4" t="s">
        <v>29</v>
      </c>
      <c r="D27" s="4" t="s">
        <v>16</v>
      </c>
      <c r="E27" s="4" t="s">
        <v>745</v>
      </c>
      <c r="F27" s="4" t="s">
        <v>18</v>
      </c>
      <c r="G27" s="4" t="s">
        <v>19</v>
      </c>
      <c r="H27" s="4" t="s">
        <v>20</v>
      </c>
      <c r="I27" s="4" t="s">
        <v>21</v>
      </c>
      <c r="J27" s="4" t="s">
        <v>31</v>
      </c>
      <c r="K27" s="4" t="s">
        <v>23</v>
      </c>
      <c r="L27" s="4" t="s">
        <v>24</v>
      </c>
      <c r="M27" s="4" t="s">
        <v>25</v>
      </c>
      <c r="N27" s="4" t="s">
        <v>26</v>
      </c>
      <c r="O27" s="5">
        <v>4</v>
      </c>
    </row>
    <row r="28" spans="1:15">
      <c r="A28" s="339" t="s">
        <v>90</v>
      </c>
      <c r="B28" s="4" t="s">
        <v>91</v>
      </c>
      <c r="C28" s="4" t="s">
        <v>29</v>
      </c>
      <c r="D28" s="4" t="s">
        <v>16</v>
      </c>
      <c r="E28" s="4" t="s">
        <v>737</v>
      </c>
      <c r="F28" s="4" t="s">
        <v>18</v>
      </c>
      <c r="G28" s="4" t="s">
        <v>19</v>
      </c>
      <c r="H28" s="4" t="s">
        <v>20</v>
      </c>
      <c r="I28" s="4" t="s">
        <v>21</v>
      </c>
      <c r="J28" s="4" t="s">
        <v>22</v>
      </c>
      <c r="K28" s="4" t="s">
        <v>23</v>
      </c>
      <c r="L28" s="4" t="s">
        <v>24</v>
      </c>
      <c r="M28" s="4" t="s">
        <v>45</v>
      </c>
      <c r="N28" s="4" t="s">
        <v>36</v>
      </c>
      <c r="O28" s="5">
        <v>4</v>
      </c>
    </row>
    <row r="29" spans="1:15">
      <c r="A29" s="339" t="s">
        <v>92</v>
      </c>
      <c r="B29" s="4" t="s">
        <v>93</v>
      </c>
      <c r="C29" s="4" t="s">
        <v>15</v>
      </c>
      <c r="D29" s="4" t="s">
        <v>41</v>
      </c>
      <c r="E29" s="4" t="s">
        <v>42</v>
      </c>
      <c r="F29" s="4" t="s">
        <v>18</v>
      </c>
      <c r="G29" s="4" t="s">
        <v>19</v>
      </c>
      <c r="H29" s="4" t="s">
        <v>20</v>
      </c>
      <c r="I29" s="4" t="s">
        <v>21</v>
      </c>
      <c r="J29" s="4" t="s">
        <v>22</v>
      </c>
      <c r="K29" s="4" t="s">
        <v>23</v>
      </c>
      <c r="L29" s="4" t="s">
        <v>24</v>
      </c>
      <c r="M29" s="4" t="s">
        <v>25</v>
      </c>
      <c r="N29" s="4" t="s">
        <v>26</v>
      </c>
      <c r="O29" s="5">
        <v>3</v>
      </c>
    </row>
    <row r="30" spans="1:15">
      <c r="A30" s="339" t="s">
        <v>94</v>
      </c>
      <c r="B30" s="4" t="s">
        <v>95</v>
      </c>
      <c r="C30" s="4" t="s">
        <v>15</v>
      </c>
      <c r="D30" s="4" t="s">
        <v>41</v>
      </c>
      <c r="E30" s="4" t="s">
        <v>42</v>
      </c>
      <c r="F30" s="4" t="s">
        <v>18</v>
      </c>
      <c r="G30" s="4" t="s">
        <v>19</v>
      </c>
      <c r="H30" s="4" t="s">
        <v>20</v>
      </c>
      <c r="I30" s="4" t="s">
        <v>21</v>
      </c>
      <c r="J30" s="4" t="s">
        <v>22</v>
      </c>
      <c r="K30" s="4" t="s">
        <v>23</v>
      </c>
      <c r="L30" s="4" t="s">
        <v>24</v>
      </c>
      <c r="M30" s="4" t="s">
        <v>25</v>
      </c>
      <c r="N30" s="4" t="s">
        <v>26</v>
      </c>
      <c r="O30" s="5">
        <v>3</v>
      </c>
    </row>
    <row r="31" spans="1:15">
      <c r="A31" s="339" t="s">
        <v>623</v>
      </c>
      <c r="B31" s="339" t="s">
        <v>628</v>
      </c>
      <c r="C31" s="4" t="s">
        <v>15</v>
      </c>
      <c r="D31" s="4" t="s">
        <v>41</v>
      </c>
      <c r="E31" s="4" t="s">
        <v>42</v>
      </c>
      <c r="F31" s="4" t="s">
        <v>18</v>
      </c>
      <c r="G31" s="4" t="s">
        <v>19</v>
      </c>
      <c r="H31" s="4" t="s">
        <v>31</v>
      </c>
      <c r="I31" s="4" t="s">
        <v>21</v>
      </c>
      <c r="J31" s="4" t="s">
        <v>31</v>
      </c>
      <c r="K31" s="4" t="s">
        <v>23</v>
      </c>
      <c r="L31" s="4" t="s">
        <v>24</v>
      </c>
      <c r="M31" s="4" t="s">
        <v>25</v>
      </c>
      <c r="N31" s="4" t="s">
        <v>36</v>
      </c>
      <c r="O31" s="5">
        <v>3</v>
      </c>
    </row>
    <row r="32" spans="1:15">
      <c r="A32" s="339" t="s">
        <v>624</v>
      </c>
      <c r="B32" s="339" t="s">
        <v>629</v>
      </c>
      <c r="C32" s="4" t="s">
        <v>29</v>
      </c>
      <c r="D32" s="4" t="s">
        <v>16</v>
      </c>
      <c r="E32" s="4" t="s">
        <v>738</v>
      </c>
      <c r="F32" s="4" t="s">
        <v>18</v>
      </c>
      <c r="G32" s="4" t="s">
        <v>19</v>
      </c>
      <c r="H32" s="4" t="s">
        <v>20</v>
      </c>
      <c r="I32" s="4" t="s">
        <v>21</v>
      </c>
      <c r="J32" s="4" t="s">
        <v>20</v>
      </c>
      <c r="K32" s="4" t="s">
        <v>23</v>
      </c>
      <c r="L32" s="4" t="s">
        <v>96</v>
      </c>
      <c r="M32" s="4" t="s">
        <v>25</v>
      </c>
      <c r="N32" s="4" t="s">
        <v>26</v>
      </c>
      <c r="O32" s="5">
        <v>2</v>
      </c>
    </row>
    <row r="33" spans="1:15">
      <c r="A33" s="339" t="s">
        <v>97</v>
      </c>
      <c r="B33" s="4" t="s">
        <v>98</v>
      </c>
      <c r="C33" s="4" t="s">
        <v>29</v>
      </c>
      <c r="D33" s="4" t="s">
        <v>16</v>
      </c>
      <c r="E33" s="4" t="s">
        <v>745</v>
      </c>
      <c r="F33" s="4" t="s">
        <v>18</v>
      </c>
      <c r="G33" s="4" t="s">
        <v>19</v>
      </c>
      <c r="H33" s="4" t="s">
        <v>20</v>
      </c>
      <c r="I33" s="4" t="s">
        <v>21</v>
      </c>
      <c r="J33" s="4" t="s">
        <v>20</v>
      </c>
      <c r="K33" s="4" t="s">
        <v>23</v>
      </c>
      <c r="L33" s="4" t="s">
        <v>24</v>
      </c>
      <c r="M33" s="4" t="s">
        <v>45</v>
      </c>
      <c r="N33" s="4" t="s">
        <v>36</v>
      </c>
      <c r="O33" s="5">
        <v>4</v>
      </c>
    </row>
    <row r="34" spans="1:15">
      <c r="A34" s="339" t="s">
        <v>99</v>
      </c>
      <c r="B34" s="4" t="s">
        <v>100</v>
      </c>
      <c r="C34" s="4" t="s">
        <v>15</v>
      </c>
      <c r="D34" s="4" t="s">
        <v>41</v>
      </c>
      <c r="E34" s="4" t="s">
        <v>42</v>
      </c>
      <c r="F34" s="4" t="s">
        <v>18</v>
      </c>
      <c r="G34" s="4" t="s">
        <v>19</v>
      </c>
      <c r="H34" s="4" t="s">
        <v>20</v>
      </c>
      <c r="I34" s="4" t="s">
        <v>21</v>
      </c>
      <c r="J34" s="4" t="s">
        <v>31</v>
      </c>
      <c r="K34" s="4" t="s">
        <v>23</v>
      </c>
      <c r="L34" s="4" t="s">
        <v>24</v>
      </c>
      <c r="M34" s="4" t="s">
        <v>25</v>
      </c>
      <c r="N34" s="4" t="s">
        <v>36</v>
      </c>
      <c r="O34" s="5">
        <v>3</v>
      </c>
    </row>
    <row r="35" spans="1:15">
      <c r="A35" s="339" t="s">
        <v>101</v>
      </c>
      <c r="B35" s="4" t="s">
        <v>102</v>
      </c>
      <c r="C35" s="4" t="s">
        <v>15</v>
      </c>
      <c r="D35" s="4" t="s">
        <v>41</v>
      </c>
      <c r="E35" s="4" t="s">
        <v>42</v>
      </c>
      <c r="F35" s="4" t="s">
        <v>18</v>
      </c>
      <c r="G35" s="4" t="s">
        <v>19</v>
      </c>
      <c r="H35" s="4" t="s">
        <v>20</v>
      </c>
      <c r="I35" s="4" t="s">
        <v>21</v>
      </c>
      <c r="J35" s="4" t="s">
        <v>31</v>
      </c>
      <c r="K35" s="4" t="s">
        <v>64</v>
      </c>
      <c r="L35" s="4" t="s">
        <v>24</v>
      </c>
      <c r="M35" s="4" t="s">
        <v>25</v>
      </c>
      <c r="N35" s="4" t="s">
        <v>26</v>
      </c>
      <c r="O35" s="5">
        <v>3</v>
      </c>
    </row>
    <row r="36" spans="1:15">
      <c r="A36" s="339" t="s">
        <v>103</v>
      </c>
      <c r="B36" s="4" t="s">
        <v>104</v>
      </c>
      <c r="C36" s="4" t="s">
        <v>15</v>
      </c>
      <c r="D36" s="4" t="s">
        <v>41</v>
      </c>
      <c r="E36" s="4" t="s">
        <v>42</v>
      </c>
      <c r="F36" s="4" t="s">
        <v>48</v>
      </c>
      <c r="G36" s="4" t="s">
        <v>68</v>
      </c>
      <c r="H36" s="4" t="s">
        <v>20</v>
      </c>
      <c r="I36" s="4" t="s">
        <v>63</v>
      </c>
      <c r="J36" s="4" t="s">
        <v>69</v>
      </c>
      <c r="K36" s="4" t="s">
        <v>23</v>
      </c>
      <c r="L36" s="4" t="s">
        <v>65</v>
      </c>
      <c r="M36" s="4" t="s">
        <v>25</v>
      </c>
      <c r="N36" s="4" t="s">
        <v>26</v>
      </c>
      <c r="O36" s="5">
        <v>1</v>
      </c>
    </row>
    <row r="37" spans="1:15">
      <c r="A37" s="339" t="s">
        <v>105</v>
      </c>
      <c r="B37" s="4" t="s">
        <v>106</v>
      </c>
      <c r="C37" s="4" t="s">
        <v>15</v>
      </c>
      <c r="D37" s="4" t="s">
        <v>41</v>
      </c>
      <c r="E37" s="4" t="s">
        <v>42</v>
      </c>
      <c r="F37" s="4" t="s">
        <v>48</v>
      </c>
      <c r="G37" s="4" t="s">
        <v>68</v>
      </c>
      <c r="H37" s="4" t="s">
        <v>20</v>
      </c>
      <c r="I37" s="4" t="s">
        <v>63</v>
      </c>
      <c r="J37" s="4" t="s">
        <v>69</v>
      </c>
      <c r="K37" s="4" t="s">
        <v>64</v>
      </c>
      <c r="L37" s="4" t="s">
        <v>24</v>
      </c>
      <c r="M37" s="4" t="s">
        <v>25</v>
      </c>
      <c r="N37" s="4" t="s">
        <v>26</v>
      </c>
      <c r="O37" s="5">
        <v>1</v>
      </c>
    </row>
    <row r="38" spans="1:15">
      <c r="A38" s="339" t="s">
        <v>625</v>
      </c>
      <c r="B38" s="4" t="s">
        <v>107</v>
      </c>
      <c r="C38" s="4" t="s">
        <v>15</v>
      </c>
      <c r="D38" s="4" t="s">
        <v>41</v>
      </c>
      <c r="E38" s="4" t="s">
        <v>42</v>
      </c>
      <c r="F38" s="4" t="s">
        <v>48</v>
      </c>
      <c r="G38" s="4" t="s">
        <v>68</v>
      </c>
      <c r="H38" s="4" t="s">
        <v>20</v>
      </c>
      <c r="I38" s="4" t="s">
        <v>63</v>
      </c>
      <c r="J38" s="4" t="s">
        <v>69</v>
      </c>
      <c r="K38" s="4" t="s">
        <v>23</v>
      </c>
      <c r="L38" s="4" t="s">
        <v>65</v>
      </c>
      <c r="M38" s="4" t="s">
        <v>25</v>
      </c>
      <c r="N38" s="4" t="s">
        <v>36</v>
      </c>
      <c r="O38" s="5">
        <v>1</v>
      </c>
    </row>
    <row r="39" spans="1:15">
      <c r="A39" s="339" t="s">
        <v>108</v>
      </c>
      <c r="B39" s="4" t="s">
        <v>109</v>
      </c>
      <c r="C39" s="4" t="s">
        <v>15</v>
      </c>
      <c r="D39" s="4" t="s">
        <v>41</v>
      </c>
      <c r="E39" s="4" t="s">
        <v>42</v>
      </c>
      <c r="F39" s="4" t="s">
        <v>18</v>
      </c>
      <c r="G39" s="4" t="s">
        <v>19</v>
      </c>
      <c r="H39" s="4" t="s">
        <v>20</v>
      </c>
      <c r="I39" s="4" t="s">
        <v>21</v>
      </c>
      <c r="J39" s="4" t="s">
        <v>22</v>
      </c>
      <c r="K39" s="4" t="s">
        <v>23</v>
      </c>
      <c r="L39" s="4" t="s">
        <v>24</v>
      </c>
      <c r="M39" s="4" t="s">
        <v>25</v>
      </c>
      <c r="N39" s="4" t="s">
        <v>36</v>
      </c>
      <c r="O39" s="5">
        <v>3</v>
      </c>
    </row>
    <row r="40" spans="1:15">
      <c r="A40" s="339" t="s">
        <v>110</v>
      </c>
      <c r="B40" s="4" t="s">
        <v>111</v>
      </c>
      <c r="C40" s="4" t="s">
        <v>29</v>
      </c>
      <c r="D40" s="4" t="s">
        <v>16</v>
      </c>
      <c r="E40" s="4" t="s">
        <v>737</v>
      </c>
      <c r="F40" s="4" t="s">
        <v>18</v>
      </c>
      <c r="G40" s="4" t="s">
        <v>19</v>
      </c>
      <c r="H40" s="4" t="s">
        <v>20</v>
      </c>
      <c r="I40" s="4" t="s">
        <v>21</v>
      </c>
      <c r="J40" s="4" t="s">
        <v>22</v>
      </c>
      <c r="K40" s="4" t="s">
        <v>23</v>
      </c>
      <c r="L40" s="4" t="s">
        <v>24</v>
      </c>
      <c r="M40" s="4" t="s">
        <v>25</v>
      </c>
      <c r="N40" s="4" t="s">
        <v>36</v>
      </c>
      <c r="O40" s="5">
        <v>4</v>
      </c>
    </row>
    <row r="41" spans="1:15">
      <c r="A41" s="339" t="s">
        <v>112</v>
      </c>
      <c r="B41" s="4" t="s">
        <v>113</v>
      </c>
      <c r="C41" s="4" t="s">
        <v>15</v>
      </c>
      <c r="D41" s="4" t="s">
        <v>16</v>
      </c>
      <c r="E41" s="4" t="s">
        <v>59</v>
      </c>
      <c r="F41" s="4" t="s">
        <v>48</v>
      </c>
      <c r="G41" s="4" t="s">
        <v>19</v>
      </c>
      <c r="H41" s="4" t="s">
        <v>20</v>
      </c>
      <c r="I41" s="4" t="s">
        <v>21</v>
      </c>
      <c r="J41" s="4" t="s">
        <v>22</v>
      </c>
      <c r="K41" s="4" t="s">
        <v>23</v>
      </c>
      <c r="L41" s="4" t="s">
        <v>24</v>
      </c>
      <c r="M41" s="4" t="s">
        <v>25</v>
      </c>
      <c r="N41" s="4" t="s">
        <v>36</v>
      </c>
      <c r="O41" s="5">
        <v>2</v>
      </c>
    </row>
    <row r="42" spans="1:15">
      <c r="A42" s="339" t="s">
        <v>114</v>
      </c>
      <c r="B42" s="4" t="s">
        <v>115</v>
      </c>
      <c r="C42" s="4" t="s">
        <v>29</v>
      </c>
      <c r="D42" s="4" t="s">
        <v>16</v>
      </c>
      <c r="E42" s="4" t="s">
        <v>740</v>
      </c>
      <c r="F42" s="4" t="s">
        <v>18</v>
      </c>
      <c r="G42" s="4" t="s">
        <v>19</v>
      </c>
      <c r="H42" s="4" t="s">
        <v>20</v>
      </c>
      <c r="I42" s="4" t="s">
        <v>21</v>
      </c>
      <c r="J42" s="4" t="s">
        <v>20</v>
      </c>
      <c r="K42" s="4" t="s">
        <v>23</v>
      </c>
      <c r="L42" s="4" t="s">
        <v>24</v>
      </c>
      <c r="M42" s="4" t="s">
        <v>25</v>
      </c>
      <c r="N42" s="4" t="s">
        <v>36</v>
      </c>
      <c r="O42" s="5">
        <v>4</v>
      </c>
    </row>
    <row r="43" spans="1:15">
      <c r="A43" s="339" t="s">
        <v>116</v>
      </c>
      <c r="B43" s="4" t="s">
        <v>117</v>
      </c>
      <c r="C43" s="4" t="s">
        <v>15</v>
      </c>
      <c r="D43" s="4" t="s">
        <v>118</v>
      </c>
      <c r="E43" s="4" t="s">
        <v>118</v>
      </c>
      <c r="F43" s="4" t="s">
        <v>18</v>
      </c>
      <c r="G43" s="4" t="s">
        <v>19</v>
      </c>
      <c r="H43" s="4" t="s">
        <v>20</v>
      </c>
      <c r="I43" s="4" t="s">
        <v>21</v>
      </c>
      <c r="J43" s="4" t="s">
        <v>20</v>
      </c>
      <c r="K43" s="4" t="s">
        <v>23</v>
      </c>
      <c r="L43" s="4" t="s">
        <v>24</v>
      </c>
      <c r="M43" s="4" t="s">
        <v>45</v>
      </c>
      <c r="N43" s="4" t="s">
        <v>26</v>
      </c>
      <c r="O43" s="5">
        <v>4</v>
      </c>
    </row>
    <row r="44" spans="1:15">
      <c r="A44" s="339" t="s">
        <v>119</v>
      </c>
      <c r="B44" s="4" t="s">
        <v>120</v>
      </c>
      <c r="C44" s="4" t="s">
        <v>15</v>
      </c>
      <c r="D44" s="4" t="s">
        <v>41</v>
      </c>
      <c r="E44" s="4" t="s">
        <v>42</v>
      </c>
      <c r="F44" s="4" t="s">
        <v>18</v>
      </c>
      <c r="G44" s="4" t="s">
        <v>19</v>
      </c>
      <c r="H44" s="4" t="s">
        <v>20</v>
      </c>
      <c r="I44" s="4" t="s">
        <v>21</v>
      </c>
      <c r="J44" s="4" t="s">
        <v>20</v>
      </c>
      <c r="K44" s="4" t="s">
        <v>23</v>
      </c>
      <c r="L44" s="4" t="s">
        <v>24</v>
      </c>
      <c r="M44" s="4" t="s">
        <v>45</v>
      </c>
      <c r="N44" s="4" t="s">
        <v>36</v>
      </c>
      <c r="O44" s="5">
        <v>3</v>
      </c>
    </row>
    <row r="45" spans="1:15">
      <c r="A45" s="339" t="s">
        <v>121</v>
      </c>
      <c r="B45" s="4" t="s">
        <v>122</v>
      </c>
      <c r="C45" s="4" t="s">
        <v>15</v>
      </c>
      <c r="D45" s="4" t="s">
        <v>41</v>
      </c>
      <c r="E45" s="4" t="s">
        <v>42</v>
      </c>
      <c r="F45" s="4" t="s">
        <v>18</v>
      </c>
      <c r="G45" s="4" t="s">
        <v>19</v>
      </c>
      <c r="H45" s="4" t="s">
        <v>31</v>
      </c>
      <c r="I45" s="4" t="s">
        <v>21</v>
      </c>
      <c r="J45" s="4" t="s">
        <v>22</v>
      </c>
      <c r="K45" s="4" t="s">
        <v>23</v>
      </c>
      <c r="L45" s="4" t="s">
        <v>24</v>
      </c>
      <c r="M45" s="4" t="s">
        <v>45</v>
      </c>
      <c r="N45" s="4" t="s">
        <v>36</v>
      </c>
      <c r="O45" s="5">
        <v>3</v>
      </c>
    </row>
    <row r="46" spans="1:15">
      <c r="A46" s="339" t="s">
        <v>123</v>
      </c>
      <c r="B46" s="4" t="s">
        <v>124</v>
      </c>
      <c r="C46" s="4" t="s">
        <v>29</v>
      </c>
      <c r="D46" s="4" t="s">
        <v>16</v>
      </c>
      <c r="E46" s="4" t="s">
        <v>742</v>
      </c>
      <c r="F46" s="4" t="s">
        <v>18</v>
      </c>
      <c r="G46" s="4" t="s">
        <v>19</v>
      </c>
      <c r="H46" s="4" t="s">
        <v>20</v>
      </c>
      <c r="I46" s="4" t="s">
        <v>21</v>
      </c>
      <c r="J46" s="4" t="s">
        <v>31</v>
      </c>
      <c r="K46" s="4" t="s">
        <v>23</v>
      </c>
      <c r="L46" s="4" t="s">
        <v>24</v>
      </c>
      <c r="M46" s="4" t="s">
        <v>45</v>
      </c>
      <c r="N46" s="4" t="s">
        <v>36</v>
      </c>
      <c r="O46" s="5">
        <v>4</v>
      </c>
    </row>
    <row r="47" spans="1:15">
      <c r="A47" s="339" t="s">
        <v>125</v>
      </c>
      <c r="B47" s="4" t="s">
        <v>126</v>
      </c>
      <c r="C47" s="4" t="s">
        <v>29</v>
      </c>
      <c r="D47" s="4" t="s">
        <v>16</v>
      </c>
      <c r="E47" s="4" t="s">
        <v>739</v>
      </c>
      <c r="F47" s="4" t="s">
        <v>18</v>
      </c>
      <c r="G47" s="4" t="s">
        <v>19</v>
      </c>
      <c r="H47" s="4" t="s">
        <v>20</v>
      </c>
      <c r="I47" s="4" t="s">
        <v>21</v>
      </c>
      <c r="J47" s="4" t="s">
        <v>31</v>
      </c>
      <c r="K47" s="4" t="s">
        <v>23</v>
      </c>
      <c r="L47" s="4" t="s">
        <v>24</v>
      </c>
      <c r="M47" s="4" t="s">
        <v>45</v>
      </c>
      <c r="N47" s="4" t="s">
        <v>26</v>
      </c>
      <c r="O47" s="5">
        <v>4</v>
      </c>
    </row>
    <row r="48" spans="1:15">
      <c r="A48" s="339" t="s">
        <v>127</v>
      </c>
      <c r="B48" s="4" t="s">
        <v>128</v>
      </c>
      <c r="C48" s="4" t="s">
        <v>15</v>
      </c>
      <c r="D48" s="4" t="s">
        <v>41</v>
      </c>
      <c r="E48" s="4" t="s">
        <v>42</v>
      </c>
      <c r="F48" s="4" t="s">
        <v>48</v>
      </c>
      <c r="G48" s="4" t="s">
        <v>19</v>
      </c>
      <c r="H48" s="4" t="s">
        <v>20</v>
      </c>
      <c r="I48" s="4" t="s">
        <v>21</v>
      </c>
      <c r="J48" s="4" t="s">
        <v>22</v>
      </c>
      <c r="K48" s="4" t="s">
        <v>23</v>
      </c>
      <c r="L48" s="4" t="s">
        <v>24</v>
      </c>
      <c r="M48" s="4" t="s">
        <v>45</v>
      </c>
      <c r="N48" s="4" t="s">
        <v>26</v>
      </c>
      <c r="O48" s="5">
        <v>1</v>
      </c>
    </row>
    <row r="49" spans="1:15">
      <c r="A49" s="339" t="s">
        <v>129</v>
      </c>
      <c r="B49" s="4" t="s">
        <v>130</v>
      </c>
      <c r="C49" s="4" t="s">
        <v>15</v>
      </c>
      <c r="D49" s="4" t="s">
        <v>131</v>
      </c>
      <c r="E49" s="4" t="s">
        <v>131</v>
      </c>
      <c r="F49" s="4" t="s">
        <v>18</v>
      </c>
      <c r="G49" s="4" t="s">
        <v>19</v>
      </c>
      <c r="H49" s="4" t="s">
        <v>20</v>
      </c>
      <c r="I49" s="4" t="s">
        <v>21</v>
      </c>
      <c r="J49" s="4" t="s">
        <v>20</v>
      </c>
      <c r="K49" s="4" t="s">
        <v>23</v>
      </c>
      <c r="L49" s="4" t="s">
        <v>24</v>
      </c>
      <c r="M49" s="4" t="s">
        <v>25</v>
      </c>
      <c r="N49" s="4" t="s">
        <v>26</v>
      </c>
      <c r="O49" s="5">
        <v>3</v>
      </c>
    </row>
    <row r="50" spans="1:15">
      <c r="A50" s="339" t="s">
        <v>132</v>
      </c>
      <c r="B50" s="4" t="s">
        <v>133</v>
      </c>
      <c r="C50" s="4" t="s">
        <v>15</v>
      </c>
      <c r="D50" s="4" t="s">
        <v>131</v>
      </c>
      <c r="E50" s="4" t="s">
        <v>131</v>
      </c>
      <c r="F50" s="4" t="s">
        <v>18</v>
      </c>
      <c r="G50" s="4" t="s">
        <v>19</v>
      </c>
      <c r="H50" s="4" t="s">
        <v>31</v>
      </c>
      <c r="I50" s="4" t="s">
        <v>21</v>
      </c>
      <c r="J50" s="4" t="s">
        <v>20</v>
      </c>
      <c r="K50" s="4" t="s">
        <v>23</v>
      </c>
      <c r="L50" s="4" t="s">
        <v>24</v>
      </c>
      <c r="M50" s="4" t="s">
        <v>25</v>
      </c>
      <c r="N50" s="4" t="s">
        <v>26</v>
      </c>
      <c r="O50" s="5">
        <v>3</v>
      </c>
    </row>
    <row r="51" spans="1:15">
      <c r="A51" s="339" t="s">
        <v>134</v>
      </c>
      <c r="B51" s="4" t="s">
        <v>135</v>
      </c>
      <c r="C51" s="4" t="s">
        <v>15</v>
      </c>
      <c r="D51" s="4" t="s">
        <v>41</v>
      </c>
      <c r="E51" s="4" t="s">
        <v>42</v>
      </c>
      <c r="F51" s="4" t="s">
        <v>18</v>
      </c>
      <c r="G51" s="4" t="s">
        <v>19</v>
      </c>
      <c r="H51" s="4" t="s">
        <v>20</v>
      </c>
      <c r="I51" s="4" t="s">
        <v>21</v>
      </c>
      <c r="J51" s="4" t="s">
        <v>22</v>
      </c>
      <c r="K51" s="4" t="s">
        <v>23</v>
      </c>
      <c r="L51" s="4" t="s">
        <v>24</v>
      </c>
      <c r="M51" s="4" t="s">
        <v>45</v>
      </c>
      <c r="N51" s="4" t="s">
        <v>36</v>
      </c>
      <c r="O51" s="5">
        <v>3</v>
      </c>
    </row>
    <row r="52" spans="1:15">
      <c r="A52" s="339" t="s">
        <v>136</v>
      </c>
      <c r="B52" s="4" t="s">
        <v>137</v>
      </c>
      <c r="C52" s="4" t="s">
        <v>15</v>
      </c>
      <c r="D52" s="4" t="s">
        <v>41</v>
      </c>
      <c r="E52" s="4" t="s">
        <v>42</v>
      </c>
      <c r="F52" s="4" t="s">
        <v>18</v>
      </c>
      <c r="G52" s="4" t="s">
        <v>19</v>
      </c>
      <c r="H52" s="4" t="s">
        <v>20</v>
      </c>
      <c r="I52" s="4" t="s">
        <v>21</v>
      </c>
      <c r="J52" s="4" t="s">
        <v>22</v>
      </c>
      <c r="K52" s="4" t="s">
        <v>23</v>
      </c>
      <c r="L52" s="4" t="s">
        <v>24</v>
      </c>
      <c r="M52" s="4" t="s">
        <v>45</v>
      </c>
      <c r="N52" s="4" t="s">
        <v>36</v>
      </c>
      <c r="O52" s="5">
        <v>3</v>
      </c>
    </row>
    <row r="53" spans="1:15">
      <c r="A53" s="339" t="s">
        <v>138</v>
      </c>
      <c r="B53" s="4" t="s">
        <v>139</v>
      </c>
      <c r="C53" s="4" t="s">
        <v>15</v>
      </c>
      <c r="D53" s="4" t="s">
        <v>41</v>
      </c>
      <c r="E53" s="4" t="s">
        <v>42</v>
      </c>
      <c r="F53" s="4" t="s">
        <v>18</v>
      </c>
      <c r="G53" s="4" t="s">
        <v>19</v>
      </c>
      <c r="H53" s="4" t="s">
        <v>20</v>
      </c>
      <c r="I53" s="4" t="s">
        <v>63</v>
      </c>
      <c r="J53" s="4" t="s">
        <v>22</v>
      </c>
      <c r="K53" s="4" t="s">
        <v>23</v>
      </c>
      <c r="L53" s="4" t="s">
        <v>65</v>
      </c>
      <c r="M53" s="4" t="s">
        <v>25</v>
      </c>
      <c r="N53" s="4" t="s">
        <v>36</v>
      </c>
      <c r="O53" s="5">
        <v>3</v>
      </c>
    </row>
    <row r="54" spans="1:15">
      <c r="A54" s="339" t="s">
        <v>140</v>
      </c>
      <c r="B54" s="4" t="s">
        <v>141</v>
      </c>
      <c r="C54" s="4" t="s">
        <v>29</v>
      </c>
      <c r="D54" s="4" t="s">
        <v>16</v>
      </c>
      <c r="E54" s="4" t="s">
        <v>738</v>
      </c>
      <c r="F54" s="4" t="s">
        <v>18</v>
      </c>
      <c r="G54" s="4" t="s">
        <v>19</v>
      </c>
      <c r="H54" s="4" t="s">
        <v>20</v>
      </c>
      <c r="I54" s="4" t="s">
        <v>21</v>
      </c>
      <c r="J54" s="4" t="s">
        <v>31</v>
      </c>
      <c r="K54" s="4" t="s">
        <v>23</v>
      </c>
      <c r="L54" s="4" t="s">
        <v>24</v>
      </c>
      <c r="M54" s="4" t="s">
        <v>25</v>
      </c>
      <c r="N54" s="4" t="s">
        <v>26</v>
      </c>
      <c r="O54" s="5">
        <v>4</v>
      </c>
    </row>
    <row r="55" spans="1:15">
      <c r="A55" s="339" t="s">
        <v>626</v>
      </c>
      <c r="B55" s="4" t="s">
        <v>142</v>
      </c>
      <c r="C55" s="4" t="s">
        <v>15</v>
      </c>
      <c r="D55" s="4" t="s">
        <v>16</v>
      </c>
      <c r="E55" s="4" t="s">
        <v>17</v>
      </c>
      <c r="F55" s="4" t="s">
        <v>18</v>
      </c>
      <c r="G55" s="4" t="s">
        <v>19</v>
      </c>
      <c r="H55" s="4" t="s">
        <v>20</v>
      </c>
      <c r="I55" s="4" t="s">
        <v>21</v>
      </c>
      <c r="J55" s="4" t="s">
        <v>31</v>
      </c>
      <c r="K55" s="4" t="s">
        <v>23</v>
      </c>
      <c r="L55" s="4" t="s">
        <v>24</v>
      </c>
      <c r="M55" s="4" t="s">
        <v>25</v>
      </c>
      <c r="N55" s="4" t="s">
        <v>26</v>
      </c>
      <c r="O55" s="5">
        <v>2</v>
      </c>
    </row>
    <row r="56" spans="1:15">
      <c r="A56" s="339" t="s">
        <v>143</v>
      </c>
      <c r="B56" s="4" t="s">
        <v>144</v>
      </c>
      <c r="C56" s="4" t="s">
        <v>29</v>
      </c>
      <c r="D56" s="4" t="s">
        <v>16</v>
      </c>
      <c r="E56" s="4" t="s">
        <v>739</v>
      </c>
      <c r="F56" s="4" t="s">
        <v>18</v>
      </c>
      <c r="G56" s="4" t="s">
        <v>19</v>
      </c>
      <c r="H56" s="4" t="s">
        <v>20</v>
      </c>
      <c r="I56" s="4" t="s">
        <v>21</v>
      </c>
      <c r="J56" s="4" t="s">
        <v>31</v>
      </c>
      <c r="K56" s="4" t="s">
        <v>23</v>
      </c>
      <c r="L56" s="4" t="s">
        <v>24</v>
      </c>
      <c r="M56" s="4" t="s">
        <v>25</v>
      </c>
      <c r="N56" s="4" t="s">
        <v>36</v>
      </c>
      <c r="O56" s="5">
        <v>2</v>
      </c>
    </row>
    <row r="57" spans="1:15">
      <c r="A57" s="339" t="s">
        <v>145</v>
      </c>
      <c r="B57" s="4" t="s">
        <v>146</v>
      </c>
      <c r="C57" s="4" t="s">
        <v>29</v>
      </c>
      <c r="D57" s="4" t="s">
        <v>16</v>
      </c>
      <c r="E57" s="4" t="s">
        <v>739</v>
      </c>
      <c r="F57" s="4" t="s">
        <v>18</v>
      </c>
      <c r="G57" s="4" t="s">
        <v>19</v>
      </c>
      <c r="H57" s="4" t="s">
        <v>20</v>
      </c>
      <c r="I57" s="4" t="s">
        <v>21</v>
      </c>
      <c r="J57" s="4" t="s">
        <v>31</v>
      </c>
      <c r="K57" s="4" t="s">
        <v>23</v>
      </c>
      <c r="L57" s="4" t="s">
        <v>24</v>
      </c>
      <c r="M57" s="4" t="s">
        <v>25</v>
      </c>
      <c r="N57" s="4" t="s">
        <v>36</v>
      </c>
      <c r="O57" s="5">
        <v>4</v>
      </c>
    </row>
    <row r="58" spans="1:15">
      <c r="A58" s="339" t="s">
        <v>147</v>
      </c>
      <c r="B58" s="4" t="s">
        <v>148</v>
      </c>
      <c r="C58" s="4" t="s">
        <v>29</v>
      </c>
      <c r="D58" s="4" t="s">
        <v>16</v>
      </c>
      <c r="E58" s="4" t="s">
        <v>738</v>
      </c>
      <c r="F58" s="4" t="s">
        <v>18</v>
      </c>
      <c r="G58" s="4" t="s">
        <v>19</v>
      </c>
      <c r="H58" s="4" t="s">
        <v>20</v>
      </c>
      <c r="I58" s="4" t="s">
        <v>21</v>
      </c>
      <c r="J58" s="4" t="s">
        <v>31</v>
      </c>
      <c r="K58" s="4" t="s">
        <v>23</v>
      </c>
      <c r="L58" s="4" t="s">
        <v>24</v>
      </c>
      <c r="M58" s="4" t="s">
        <v>45</v>
      </c>
      <c r="N58" s="4" t="s">
        <v>26</v>
      </c>
      <c r="O58" s="5">
        <v>4</v>
      </c>
    </row>
    <row r="59" spans="1:15">
      <c r="A59" s="339" t="s">
        <v>149</v>
      </c>
      <c r="B59" s="4" t="s">
        <v>150</v>
      </c>
      <c r="C59" s="4" t="s">
        <v>15</v>
      </c>
      <c r="D59" s="4" t="s">
        <v>41</v>
      </c>
      <c r="E59" s="4" t="s">
        <v>42</v>
      </c>
      <c r="F59" s="4" t="s">
        <v>18</v>
      </c>
      <c r="G59" s="4" t="s">
        <v>19</v>
      </c>
      <c r="H59" s="4" t="s">
        <v>20</v>
      </c>
      <c r="I59" s="4" t="s">
        <v>21</v>
      </c>
      <c r="J59" s="4" t="s">
        <v>22</v>
      </c>
      <c r="K59" s="4" t="s">
        <v>23</v>
      </c>
      <c r="L59" s="4" t="s">
        <v>24</v>
      </c>
      <c r="M59" s="4" t="s">
        <v>25</v>
      </c>
      <c r="N59" s="4" t="s">
        <v>36</v>
      </c>
      <c r="O59" s="5">
        <v>2</v>
      </c>
    </row>
    <row r="60" spans="1:15">
      <c r="A60" s="339" t="s">
        <v>151</v>
      </c>
      <c r="B60" s="4" t="s">
        <v>152</v>
      </c>
      <c r="C60" s="4" t="s">
        <v>29</v>
      </c>
      <c r="D60" s="4" t="s">
        <v>16</v>
      </c>
      <c r="E60" s="4" t="s">
        <v>743</v>
      </c>
      <c r="F60" s="4" t="s">
        <v>18</v>
      </c>
      <c r="G60" s="4" t="s">
        <v>19</v>
      </c>
      <c r="H60" s="4" t="s">
        <v>31</v>
      </c>
      <c r="I60" s="4" t="s">
        <v>21</v>
      </c>
      <c r="J60" s="4" t="s">
        <v>22</v>
      </c>
      <c r="K60" s="4" t="s">
        <v>23</v>
      </c>
      <c r="L60" s="4" t="s">
        <v>24</v>
      </c>
      <c r="M60" s="4" t="s">
        <v>25</v>
      </c>
      <c r="N60" s="4" t="s">
        <v>36</v>
      </c>
      <c r="O60" s="5">
        <v>4</v>
      </c>
    </row>
    <row r="61" spans="1:15">
      <c r="A61" s="339" t="s">
        <v>153</v>
      </c>
      <c r="B61" s="4" t="s">
        <v>153</v>
      </c>
      <c r="C61" s="4" t="s">
        <v>15</v>
      </c>
      <c r="D61" s="4" t="s">
        <v>41</v>
      </c>
      <c r="E61" s="4" t="s">
        <v>42</v>
      </c>
      <c r="F61" s="4" t="s">
        <v>48</v>
      </c>
      <c r="G61" s="4" t="s">
        <v>19</v>
      </c>
      <c r="H61" s="4" t="s">
        <v>20</v>
      </c>
      <c r="I61" s="4" t="s">
        <v>21</v>
      </c>
      <c r="J61" s="4" t="s">
        <v>22</v>
      </c>
      <c r="K61" s="4" t="s">
        <v>23</v>
      </c>
      <c r="L61" s="4" t="s">
        <v>24</v>
      </c>
      <c r="M61" s="4" t="s">
        <v>25</v>
      </c>
      <c r="N61" s="4" t="s">
        <v>26</v>
      </c>
      <c r="O61" s="5">
        <v>1</v>
      </c>
    </row>
    <row r="62" spans="1:15">
      <c r="A62" s="339" t="s">
        <v>154</v>
      </c>
      <c r="B62" s="4" t="s">
        <v>155</v>
      </c>
      <c r="C62" s="4" t="s">
        <v>15</v>
      </c>
      <c r="D62" s="4" t="s">
        <v>41</v>
      </c>
      <c r="E62" s="4" t="s">
        <v>42</v>
      </c>
      <c r="F62" s="4" t="s">
        <v>18</v>
      </c>
      <c r="G62" s="4" t="s">
        <v>19</v>
      </c>
      <c r="H62" s="4" t="s">
        <v>20</v>
      </c>
      <c r="I62" s="4" t="s">
        <v>21</v>
      </c>
      <c r="J62" s="4" t="s">
        <v>31</v>
      </c>
      <c r="K62" s="4" t="s">
        <v>23</v>
      </c>
      <c r="L62" s="4" t="s">
        <v>24</v>
      </c>
      <c r="M62" s="4" t="s">
        <v>45</v>
      </c>
      <c r="N62" s="4" t="s">
        <v>36</v>
      </c>
      <c r="O62" s="5">
        <v>4</v>
      </c>
    </row>
    <row r="63" spans="1:15">
      <c r="A63" s="339" t="s">
        <v>156</v>
      </c>
      <c r="B63" s="4" t="s">
        <v>157</v>
      </c>
      <c r="C63" s="4" t="s">
        <v>29</v>
      </c>
      <c r="D63" s="4" t="s">
        <v>16</v>
      </c>
      <c r="E63" s="4" t="s">
        <v>744</v>
      </c>
      <c r="F63" s="4" t="s">
        <v>18</v>
      </c>
      <c r="G63" s="4" t="s">
        <v>19</v>
      </c>
      <c r="H63" s="4" t="s">
        <v>20</v>
      </c>
      <c r="I63" s="4" t="s">
        <v>21</v>
      </c>
      <c r="J63" s="4" t="s">
        <v>20</v>
      </c>
      <c r="K63" s="4" t="s">
        <v>23</v>
      </c>
      <c r="L63" s="4" t="s">
        <v>24</v>
      </c>
      <c r="M63" s="4" t="s">
        <v>25</v>
      </c>
      <c r="N63" s="4" t="s">
        <v>26</v>
      </c>
      <c r="O63" s="5">
        <v>4</v>
      </c>
    </row>
    <row r="64" spans="1:15">
      <c r="A64" s="339" t="s">
        <v>158</v>
      </c>
      <c r="B64" s="4" t="s">
        <v>159</v>
      </c>
      <c r="C64" s="4" t="s">
        <v>15</v>
      </c>
      <c r="D64" s="4" t="s">
        <v>41</v>
      </c>
      <c r="E64" s="4" t="s">
        <v>42</v>
      </c>
      <c r="F64" s="4" t="s">
        <v>18</v>
      </c>
      <c r="G64" s="4" t="s">
        <v>19</v>
      </c>
      <c r="H64" s="4" t="s">
        <v>20</v>
      </c>
      <c r="I64" s="4" t="s">
        <v>21</v>
      </c>
      <c r="J64" s="4" t="s">
        <v>22</v>
      </c>
      <c r="K64" s="4" t="s">
        <v>23</v>
      </c>
      <c r="L64" s="4" t="s">
        <v>24</v>
      </c>
      <c r="M64" s="4" t="s">
        <v>25</v>
      </c>
      <c r="N64" s="4" t="s">
        <v>36</v>
      </c>
      <c r="O64" s="5">
        <v>4</v>
      </c>
    </row>
    <row r="65" spans="1:15">
      <c r="A65" s="339" t="s">
        <v>160</v>
      </c>
      <c r="B65" s="4" t="s">
        <v>161</v>
      </c>
      <c r="C65" s="4" t="s">
        <v>15</v>
      </c>
      <c r="D65" s="4" t="s">
        <v>41</v>
      </c>
      <c r="E65" s="4" t="s">
        <v>42</v>
      </c>
      <c r="F65" s="4" t="s">
        <v>18</v>
      </c>
      <c r="G65" s="4" t="s">
        <v>19</v>
      </c>
      <c r="H65" s="4" t="s">
        <v>20</v>
      </c>
      <c r="I65" s="4" t="s">
        <v>21</v>
      </c>
      <c r="J65" s="4" t="s">
        <v>22</v>
      </c>
      <c r="K65" s="4" t="s">
        <v>23</v>
      </c>
      <c r="L65" s="4" t="s">
        <v>24</v>
      </c>
      <c r="M65" s="4" t="s">
        <v>25</v>
      </c>
      <c r="N65" s="4" t="s">
        <v>36</v>
      </c>
      <c r="O65" s="5">
        <v>4</v>
      </c>
    </row>
    <row r="66" spans="1:15">
      <c r="A66" s="339" t="s">
        <v>162</v>
      </c>
      <c r="B66" s="4" t="s">
        <v>163</v>
      </c>
      <c r="C66" s="4" t="s">
        <v>15</v>
      </c>
      <c r="D66" s="4" t="s">
        <v>41</v>
      </c>
      <c r="E66" s="4" t="s">
        <v>42</v>
      </c>
      <c r="F66" s="4" t="s">
        <v>48</v>
      </c>
      <c r="G66" s="4" t="s">
        <v>68</v>
      </c>
      <c r="H66" s="4" t="s">
        <v>62</v>
      </c>
      <c r="I66" s="4" t="s">
        <v>63</v>
      </c>
      <c r="J66" s="4" t="s">
        <v>69</v>
      </c>
      <c r="K66" s="4" t="s">
        <v>23</v>
      </c>
      <c r="L66" s="4" t="s">
        <v>24</v>
      </c>
      <c r="M66" s="4" t="s">
        <v>45</v>
      </c>
      <c r="N66" s="4" t="s">
        <v>36</v>
      </c>
      <c r="O66" s="5">
        <v>1</v>
      </c>
    </row>
    <row r="67" spans="1:15">
      <c r="A67" s="339" t="s">
        <v>164</v>
      </c>
      <c r="B67" s="4" t="s">
        <v>165</v>
      </c>
      <c r="C67" s="4" t="s">
        <v>15</v>
      </c>
      <c r="D67" s="4" t="s">
        <v>41</v>
      </c>
      <c r="E67" s="4" t="s">
        <v>42</v>
      </c>
      <c r="F67" s="4" t="s">
        <v>48</v>
      </c>
      <c r="G67" s="4" t="s">
        <v>19</v>
      </c>
      <c r="H67" s="4" t="s">
        <v>20</v>
      </c>
      <c r="I67" s="4" t="s">
        <v>63</v>
      </c>
      <c r="J67" s="4" t="s">
        <v>22</v>
      </c>
      <c r="K67" s="4" t="s">
        <v>23</v>
      </c>
      <c r="L67" s="4" t="s">
        <v>24</v>
      </c>
      <c r="M67" s="4" t="s">
        <v>25</v>
      </c>
      <c r="N67" s="4" t="s">
        <v>36</v>
      </c>
      <c r="O67" s="5">
        <v>1</v>
      </c>
    </row>
    <row r="68" spans="1:15">
      <c r="A68" s="339" t="s">
        <v>166</v>
      </c>
      <c r="B68" s="4" t="s">
        <v>167</v>
      </c>
      <c r="C68" s="4" t="s">
        <v>29</v>
      </c>
      <c r="D68" s="4" t="s">
        <v>16</v>
      </c>
      <c r="E68" s="4" t="s">
        <v>741</v>
      </c>
      <c r="F68" s="4" t="s">
        <v>18</v>
      </c>
      <c r="G68" s="4" t="s">
        <v>19</v>
      </c>
      <c r="H68" s="4" t="s">
        <v>20</v>
      </c>
      <c r="I68" s="4" t="s">
        <v>21</v>
      </c>
      <c r="J68" s="4" t="s">
        <v>22</v>
      </c>
      <c r="K68" s="4" t="s">
        <v>23</v>
      </c>
      <c r="L68" s="4" t="s">
        <v>24</v>
      </c>
      <c r="M68" s="4" t="s">
        <v>25</v>
      </c>
      <c r="N68" s="4" t="s">
        <v>36</v>
      </c>
      <c r="O68" s="5">
        <v>4</v>
      </c>
    </row>
    <row r="69" spans="1:15">
      <c r="A69" s="339" t="s">
        <v>168</v>
      </c>
      <c r="B69" s="4" t="s">
        <v>169</v>
      </c>
      <c r="C69" s="4" t="s">
        <v>29</v>
      </c>
      <c r="D69" s="4" t="s">
        <v>16</v>
      </c>
      <c r="E69" s="4" t="s">
        <v>741</v>
      </c>
      <c r="F69" s="4" t="s">
        <v>18</v>
      </c>
      <c r="G69" s="4" t="s">
        <v>19</v>
      </c>
      <c r="H69" s="4" t="s">
        <v>20</v>
      </c>
      <c r="I69" s="4" t="s">
        <v>21</v>
      </c>
      <c r="J69" s="4" t="s">
        <v>31</v>
      </c>
      <c r="K69" s="4" t="s">
        <v>23</v>
      </c>
      <c r="L69" s="4" t="s">
        <v>24</v>
      </c>
      <c r="M69" s="4" t="s">
        <v>45</v>
      </c>
      <c r="N69" s="4" t="s">
        <v>36</v>
      </c>
      <c r="O69" s="5">
        <v>4</v>
      </c>
    </row>
    <row r="70" spans="1:15">
      <c r="A70" s="339" t="s">
        <v>170</v>
      </c>
      <c r="B70" s="4" t="s">
        <v>171</v>
      </c>
      <c r="C70" s="4" t="s">
        <v>29</v>
      </c>
      <c r="D70" s="4" t="s">
        <v>16</v>
      </c>
      <c r="E70" s="4" t="s">
        <v>737</v>
      </c>
      <c r="F70" s="4" t="s">
        <v>18</v>
      </c>
      <c r="G70" s="4" t="s">
        <v>19</v>
      </c>
      <c r="H70" s="4" t="s">
        <v>31</v>
      </c>
      <c r="I70" s="4" t="s">
        <v>21</v>
      </c>
      <c r="J70" s="4" t="s">
        <v>31</v>
      </c>
      <c r="K70" s="4" t="s">
        <v>23</v>
      </c>
      <c r="L70" s="4" t="s">
        <v>24</v>
      </c>
      <c r="M70" s="4" t="s">
        <v>25</v>
      </c>
      <c r="N70" s="4" t="s">
        <v>36</v>
      </c>
      <c r="O70" s="5">
        <v>4</v>
      </c>
    </row>
    <row r="71" spans="1:15">
      <c r="A71" s="339" t="s">
        <v>627</v>
      </c>
      <c r="B71" s="4" t="s">
        <v>630</v>
      </c>
      <c r="C71" s="4" t="s">
        <v>29</v>
      </c>
      <c r="D71" s="4" t="s">
        <v>16</v>
      </c>
      <c r="E71" s="4" t="s">
        <v>738</v>
      </c>
      <c r="F71" s="4" t="s">
        <v>18</v>
      </c>
      <c r="G71" s="4" t="s">
        <v>19</v>
      </c>
      <c r="H71" s="4" t="s">
        <v>20</v>
      </c>
      <c r="I71" s="4" t="s">
        <v>21</v>
      </c>
      <c r="J71" s="4" t="s">
        <v>31</v>
      </c>
      <c r="K71" s="4" t="s">
        <v>23</v>
      </c>
      <c r="L71" s="4" t="s">
        <v>24</v>
      </c>
      <c r="M71" s="4" t="s">
        <v>25</v>
      </c>
      <c r="N71" s="4" t="s">
        <v>26</v>
      </c>
      <c r="O71" s="5">
        <v>4</v>
      </c>
    </row>
    <row r="72" spans="1:15">
      <c r="A72" s="339" t="s">
        <v>172</v>
      </c>
      <c r="B72" s="4" t="s">
        <v>173</v>
      </c>
      <c r="C72" s="4" t="s">
        <v>15</v>
      </c>
      <c r="D72" s="4" t="s">
        <v>41</v>
      </c>
      <c r="E72" s="4" t="s">
        <v>42</v>
      </c>
      <c r="F72" s="4" t="s">
        <v>18</v>
      </c>
      <c r="G72" s="4" t="s">
        <v>19</v>
      </c>
      <c r="H72" s="4" t="s">
        <v>20</v>
      </c>
      <c r="I72" s="4" t="s">
        <v>21</v>
      </c>
      <c r="J72" s="4" t="s">
        <v>31</v>
      </c>
      <c r="K72" s="4" t="s">
        <v>23</v>
      </c>
      <c r="L72" s="4" t="s">
        <v>24</v>
      </c>
      <c r="M72" s="4" t="s">
        <v>45</v>
      </c>
      <c r="N72" s="4" t="s">
        <v>36</v>
      </c>
      <c r="O72" s="5">
        <v>4</v>
      </c>
    </row>
    <row r="73" spans="1:15">
      <c r="A73" s="339" t="s">
        <v>174</v>
      </c>
      <c r="B73" s="4" t="s">
        <v>175</v>
      </c>
      <c r="C73" s="4" t="s">
        <v>15</v>
      </c>
      <c r="D73" s="4" t="s">
        <v>41</v>
      </c>
      <c r="E73" s="4" t="s">
        <v>42</v>
      </c>
      <c r="F73" s="4" t="s">
        <v>18</v>
      </c>
      <c r="G73" s="4" t="s">
        <v>19</v>
      </c>
      <c r="H73" s="4" t="s">
        <v>20</v>
      </c>
      <c r="I73" s="4" t="s">
        <v>21</v>
      </c>
      <c r="J73" s="4" t="s">
        <v>22</v>
      </c>
      <c r="K73" s="4" t="s">
        <v>23</v>
      </c>
      <c r="L73" s="4" t="s">
        <v>24</v>
      </c>
      <c r="M73" s="4" t="s">
        <v>25</v>
      </c>
      <c r="N73" s="4" t="s">
        <v>36</v>
      </c>
      <c r="O73" s="5">
        <v>3</v>
      </c>
    </row>
    <row r="74" spans="1:15">
      <c r="A74" s="339" t="s">
        <v>176</v>
      </c>
      <c r="B74" s="4" t="s">
        <v>177</v>
      </c>
      <c r="C74" s="4" t="s">
        <v>15</v>
      </c>
      <c r="D74" s="4" t="s">
        <v>41</v>
      </c>
      <c r="E74" s="4" t="s">
        <v>42</v>
      </c>
      <c r="F74" s="4" t="s">
        <v>18</v>
      </c>
      <c r="G74" s="4" t="s">
        <v>19</v>
      </c>
      <c r="H74" s="4" t="s">
        <v>20</v>
      </c>
      <c r="I74" s="4" t="s">
        <v>21</v>
      </c>
      <c r="J74" s="4" t="s">
        <v>22</v>
      </c>
      <c r="K74" s="4" t="s">
        <v>23</v>
      </c>
      <c r="L74" s="4" t="s">
        <v>24</v>
      </c>
      <c r="M74" s="4" t="s">
        <v>45</v>
      </c>
      <c r="N74" s="4" t="s">
        <v>36</v>
      </c>
      <c r="O74" s="5">
        <v>3</v>
      </c>
    </row>
    <row r="75" spans="1:15">
      <c r="A75" s="339" t="s">
        <v>178</v>
      </c>
      <c r="B75" s="4" t="s">
        <v>179</v>
      </c>
      <c r="C75" s="4" t="s">
        <v>29</v>
      </c>
      <c r="D75" s="4" t="s">
        <v>16</v>
      </c>
      <c r="E75" s="4" t="s">
        <v>741</v>
      </c>
      <c r="F75" s="4" t="s">
        <v>18</v>
      </c>
      <c r="G75" s="4" t="s">
        <v>19</v>
      </c>
      <c r="H75" s="4" t="s">
        <v>31</v>
      </c>
      <c r="I75" s="4" t="s">
        <v>21</v>
      </c>
      <c r="J75" s="4" t="s">
        <v>31</v>
      </c>
      <c r="K75" s="4" t="s">
        <v>23</v>
      </c>
      <c r="L75" s="4" t="s">
        <v>24</v>
      </c>
      <c r="M75" s="4" t="s">
        <v>45</v>
      </c>
      <c r="N75" s="4" t="s">
        <v>36</v>
      </c>
      <c r="O75" s="5">
        <v>4</v>
      </c>
    </row>
    <row r="76" spans="1:15">
      <c r="A76" s="339" t="s">
        <v>180</v>
      </c>
      <c r="B76" s="4" t="s">
        <v>181</v>
      </c>
      <c r="C76" s="4" t="s">
        <v>29</v>
      </c>
      <c r="D76" s="4" t="s">
        <v>16</v>
      </c>
      <c r="E76" s="4" t="s">
        <v>741</v>
      </c>
      <c r="F76" s="4" t="s">
        <v>18</v>
      </c>
      <c r="G76" s="4" t="s">
        <v>19</v>
      </c>
      <c r="H76" s="4" t="s">
        <v>31</v>
      </c>
      <c r="I76" s="4" t="s">
        <v>21</v>
      </c>
      <c r="J76" s="4" t="s">
        <v>31</v>
      </c>
      <c r="K76" s="4" t="s">
        <v>23</v>
      </c>
      <c r="L76" s="4" t="s">
        <v>24</v>
      </c>
      <c r="M76" s="4" t="s">
        <v>45</v>
      </c>
      <c r="N76" s="4" t="s">
        <v>36</v>
      </c>
      <c r="O76" s="5">
        <v>4</v>
      </c>
    </row>
    <row r="77" spans="1:15">
      <c r="A77" s="339" t="s">
        <v>182</v>
      </c>
      <c r="B77" s="4" t="s">
        <v>183</v>
      </c>
      <c r="C77" s="4" t="s">
        <v>29</v>
      </c>
      <c r="D77" s="4" t="s">
        <v>16</v>
      </c>
      <c r="E77" s="4" t="s">
        <v>741</v>
      </c>
      <c r="F77" s="4" t="s">
        <v>18</v>
      </c>
      <c r="G77" s="4" t="s">
        <v>19</v>
      </c>
      <c r="H77" s="4" t="s">
        <v>31</v>
      </c>
      <c r="I77" s="4" t="s">
        <v>21</v>
      </c>
      <c r="J77" s="4" t="s">
        <v>31</v>
      </c>
      <c r="K77" s="4" t="s">
        <v>23</v>
      </c>
      <c r="L77" s="4" t="s">
        <v>24</v>
      </c>
      <c r="M77" s="4" t="s">
        <v>45</v>
      </c>
      <c r="N77" s="4" t="s">
        <v>36</v>
      </c>
      <c r="O77" s="5">
        <v>4</v>
      </c>
    </row>
    <row r="78" spans="1:15">
      <c r="A78" s="339" t="s">
        <v>184</v>
      </c>
      <c r="B78" s="4" t="s">
        <v>185</v>
      </c>
      <c r="C78" s="4" t="s">
        <v>29</v>
      </c>
      <c r="D78" s="4" t="s">
        <v>16</v>
      </c>
      <c r="E78" s="4" t="s">
        <v>738</v>
      </c>
      <c r="F78" s="4" t="s">
        <v>18</v>
      </c>
      <c r="G78" s="4" t="s">
        <v>19</v>
      </c>
      <c r="H78" s="4" t="s">
        <v>62</v>
      </c>
      <c r="I78" s="4" t="s">
        <v>21</v>
      </c>
      <c r="J78" s="4" t="s">
        <v>62</v>
      </c>
      <c r="K78" s="4" t="s">
        <v>23</v>
      </c>
      <c r="L78" s="4" t="s">
        <v>24</v>
      </c>
      <c r="M78" s="4" t="s">
        <v>45</v>
      </c>
      <c r="N78" s="4" t="s">
        <v>36</v>
      </c>
      <c r="O78" s="5">
        <v>4</v>
      </c>
    </row>
    <row r="79" spans="1:15">
      <c r="A79" s="339" t="s">
        <v>186</v>
      </c>
      <c r="B79" s="4" t="s">
        <v>187</v>
      </c>
      <c r="C79" s="4" t="s">
        <v>15</v>
      </c>
      <c r="D79" s="4" t="s">
        <v>16</v>
      </c>
      <c r="E79" s="4" t="s">
        <v>59</v>
      </c>
      <c r="F79" s="4" t="s">
        <v>18</v>
      </c>
      <c r="G79" s="4" t="s">
        <v>19</v>
      </c>
      <c r="H79" s="4" t="s">
        <v>31</v>
      </c>
      <c r="I79" s="4" t="s">
        <v>21</v>
      </c>
      <c r="J79" s="4" t="s">
        <v>31</v>
      </c>
      <c r="K79" s="4" t="s">
        <v>23</v>
      </c>
      <c r="L79" s="4" t="s">
        <v>24</v>
      </c>
      <c r="M79" s="4" t="s">
        <v>45</v>
      </c>
      <c r="N79" s="4" t="s">
        <v>36</v>
      </c>
      <c r="O79" s="5">
        <v>4</v>
      </c>
    </row>
    <row r="80" spans="1:15">
      <c r="A80" s="339" t="s">
        <v>188</v>
      </c>
      <c r="B80" s="4" t="s">
        <v>189</v>
      </c>
      <c r="C80" s="4" t="s">
        <v>15</v>
      </c>
      <c r="D80" s="4" t="s">
        <v>16</v>
      </c>
      <c r="E80" s="4" t="s">
        <v>59</v>
      </c>
      <c r="F80" s="4" t="s">
        <v>18</v>
      </c>
      <c r="G80" s="4" t="s">
        <v>19</v>
      </c>
      <c r="H80" s="4" t="s">
        <v>31</v>
      </c>
      <c r="I80" s="4" t="s">
        <v>21</v>
      </c>
      <c r="J80" s="4" t="s">
        <v>31</v>
      </c>
      <c r="K80" s="4" t="s">
        <v>23</v>
      </c>
      <c r="L80" s="4" t="s">
        <v>24</v>
      </c>
      <c r="M80" s="4" t="s">
        <v>45</v>
      </c>
      <c r="N80" s="4" t="s">
        <v>36</v>
      </c>
      <c r="O80" s="5">
        <v>4</v>
      </c>
    </row>
    <row r="81" spans="1:15">
      <c r="A81" s="339" t="s">
        <v>190</v>
      </c>
      <c r="B81" s="4" t="s">
        <v>191</v>
      </c>
      <c r="C81" s="4" t="s">
        <v>15</v>
      </c>
      <c r="D81" s="4" t="s">
        <v>41</v>
      </c>
      <c r="E81" s="4" t="s">
        <v>42</v>
      </c>
      <c r="F81" s="4" t="s">
        <v>48</v>
      </c>
      <c r="G81" s="4" t="s">
        <v>19</v>
      </c>
      <c r="H81" s="4" t="s">
        <v>20</v>
      </c>
      <c r="I81" s="4" t="s">
        <v>21</v>
      </c>
      <c r="J81" s="4" t="s">
        <v>22</v>
      </c>
      <c r="K81" s="4" t="s">
        <v>64</v>
      </c>
      <c r="L81" s="4" t="s">
        <v>24</v>
      </c>
      <c r="M81" s="4" t="s">
        <v>25</v>
      </c>
      <c r="N81" s="4" t="s">
        <v>36</v>
      </c>
      <c r="O81" s="5">
        <v>2</v>
      </c>
    </row>
    <row r="82" spans="1:15">
      <c r="A82" s="339" t="s">
        <v>192</v>
      </c>
      <c r="B82" s="4" t="s">
        <v>193</v>
      </c>
      <c r="C82" s="4" t="s">
        <v>15</v>
      </c>
      <c r="D82" s="4" t="s">
        <v>41</v>
      </c>
      <c r="E82" s="4" t="s">
        <v>42</v>
      </c>
      <c r="F82" s="4" t="s">
        <v>48</v>
      </c>
      <c r="G82" s="4" t="s">
        <v>68</v>
      </c>
      <c r="H82" s="4" t="s">
        <v>62</v>
      </c>
      <c r="I82" s="4" t="s">
        <v>63</v>
      </c>
      <c r="J82" s="4" t="s">
        <v>69</v>
      </c>
      <c r="K82" s="4" t="s">
        <v>23</v>
      </c>
      <c r="L82" s="4" t="s">
        <v>24</v>
      </c>
      <c r="M82" s="4" t="s">
        <v>45</v>
      </c>
      <c r="N82" s="4" t="s">
        <v>26</v>
      </c>
      <c r="O82" s="5">
        <v>1</v>
      </c>
    </row>
    <row r="83" spans="1:15">
      <c r="A83" s="339" t="s">
        <v>194</v>
      </c>
      <c r="B83" s="4" t="s">
        <v>195</v>
      </c>
      <c r="C83" s="4" t="s">
        <v>29</v>
      </c>
      <c r="D83" s="4" t="s">
        <v>16</v>
      </c>
      <c r="E83" s="4" t="s">
        <v>737</v>
      </c>
      <c r="F83" s="4" t="s">
        <v>18</v>
      </c>
      <c r="G83" s="4" t="s">
        <v>19</v>
      </c>
      <c r="H83" s="4" t="s">
        <v>20</v>
      </c>
      <c r="I83" s="4" t="s">
        <v>21</v>
      </c>
      <c r="J83" s="4" t="s">
        <v>22</v>
      </c>
      <c r="K83" s="4" t="s">
        <v>23</v>
      </c>
      <c r="L83" s="4" t="s">
        <v>24</v>
      </c>
      <c r="M83" s="4" t="s">
        <v>45</v>
      </c>
      <c r="N83" s="4" t="s">
        <v>36</v>
      </c>
      <c r="O83" s="5">
        <v>2</v>
      </c>
    </row>
    <row r="84" spans="1:15">
      <c r="A84" s="339" t="s">
        <v>196</v>
      </c>
      <c r="B84" s="4" t="s">
        <v>197</v>
      </c>
      <c r="C84" s="4" t="s">
        <v>29</v>
      </c>
      <c r="D84" s="4" t="s">
        <v>16</v>
      </c>
      <c r="E84" s="4" t="s">
        <v>738</v>
      </c>
      <c r="F84" s="4" t="s">
        <v>18</v>
      </c>
      <c r="G84" s="4" t="s">
        <v>19</v>
      </c>
      <c r="H84" s="4" t="s">
        <v>20</v>
      </c>
      <c r="I84" s="4" t="s">
        <v>21</v>
      </c>
      <c r="J84" s="4" t="s">
        <v>20</v>
      </c>
      <c r="K84" s="4" t="s">
        <v>23</v>
      </c>
      <c r="L84" s="4" t="s">
        <v>24</v>
      </c>
      <c r="M84" s="4" t="s">
        <v>25</v>
      </c>
      <c r="N84" s="4" t="s">
        <v>36</v>
      </c>
      <c r="O84" s="5">
        <v>4</v>
      </c>
    </row>
    <row r="85" spans="1:15">
      <c r="A85" s="339" t="s">
        <v>198</v>
      </c>
      <c r="B85" s="4" t="s">
        <v>199</v>
      </c>
      <c r="C85" s="4" t="s">
        <v>15</v>
      </c>
      <c r="D85" s="4" t="s">
        <v>16</v>
      </c>
      <c r="E85" s="4" t="s">
        <v>17</v>
      </c>
      <c r="F85" s="4" t="s">
        <v>48</v>
      </c>
      <c r="G85" s="4" t="s">
        <v>68</v>
      </c>
      <c r="H85" s="4" t="s">
        <v>20</v>
      </c>
      <c r="I85" s="4" t="s">
        <v>63</v>
      </c>
      <c r="J85" s="4" t="s">
        <v>69</v>
      </c>
      <c r="K85" s="4" t="s">
        <v>23</v>
      </c>
      <c r="L85" s="4" t="s">
        <v>65</v>
      </c>
      <c r="M85" s="4" t="s">
        <v>25</v>
      </c>
      <c r="N85" s="4" t="s">
        <v>36</v>
      </c>
      <c r="O85" s="5">
        <v>1</v>
      </c>
    </row>
    <row r="86" spans="1:15">
      <c r="A86" s="339" t="s">
        <v>200</v>
      </c>
      <c r="B86" s="4" t="s">
        <v>201</v>
      </c>
      <c r="C86" s="4" t="s">
        <v>15</v>
      </c>
      <c r="D86" s="4" t="s">
        <v>16</v>
      </c>
      <c r="E86" s="4" t="s">
        <v>17</v>
      </c>
      <c r="F86" s="4" t="s">
        <v>18</v>
      </c>
      <c r="G86" s="4" t="s">
        <v>19</v>
      </c>
      <c r="H86" s="4" t="s">
        <v>20</v>
      </c>
      <c r="I86" s="4" t="s">
        <v>21</v>
      </c>
      <c r="J86" s="4" t="s">
        <v>69</v>
      </c>
      <c r="K86" s="4" t="s">
        <v>23</v>
      </c>
      <c r="L86" s="4" t="s">
        <v>24</v>
      </c>
      <c r="M86" s="4" t="s">
        <v>25</v>
      </c>
      <c r="N86" s="4" t="s">
        <v>26</v>
      </c>
      <c r="O86" s="5">
        <v>3</v>
      </c>
    </row>
    <row r="87" spans="1:15">
      <c r="A87" s="339" t="s">
        <v>202</v>
      </c>
      <c r="B87" s="4" t="s">
        <v>203</v>
      </c>
      <c r="C87" s="4" t="s">
        <v>15</v>
      </c>
      <c r="D87" s="4" t="s">
        <v>41</v>
      </c>
      <c r="E87" s="4" t="s">
        <v>42</v>
      </c>
      <c r="F87" s="4" t="s">
        <v>18</v>
      </c>
      <c r="G87" s="4" t="s">
        <v>19</v>
      </c>
      <c r="H87" s="4" t="s">
        <v>20</v>
      </c>
      <c r="I87" s="4" t="s">
        <v>21</v>
      </c>
      <c r="J87" s="4" t="s">
        <v>22</v>
      </c>
      <c r="K87" s="4" t="s">
        <v>23</v>
      </c>
      <c r="L87" s="4" t="s">
        <v>24</v>
      </c>
      <c r="M87" s="4" t="s">
        <v>25</v>
      </c>
      <c r="N87" s="4" t="s">
        <v>26</v>
      </c>
      <c r="O87" s="5">
        <v>4</v>
      </c>
    </row>
    <row r="88" spans="1:15">
      <c r="A88" s="339" t="s">
        <v>204</v>
      </c>
      <c r="B88" s="4" t="s">
        <v>205</v>
      </c>
      <c r="C88" s="4" t="s">
        <v>15</v>
      </c>
      <c r="D88" s="4" t="s">
        <v>131</v>
      </c>
      <c r="E88" s="4" t="s">
        <v>131</v>
      </c>
      <c r="F88" s="4" t="s">
        <v>18</v>
      </c>
      <c r="G88" s="4" t="s">
        <v>19</v>
      </c>
      <c r="H88" s="4" t="s">
        <v>20</v>
      </c>
      <c r="I88" s="4" t="s">
        <v>21</v>
      </c>
      <c r="J88" s="4" t="s">
        <v>31</v>
      </c>
      <c r="K88" s="4" t="s">
        <v>23</v>
      </c>
      <c r="L88" s="4" t="s">
        <v>24</v>
      </c>
      <c r="M88" s="4" t="s">
        <v>25</v>
      </c>
      <c r="N88" s="4" t="s">
        <v>26</v>
      </c>
      <c r="O88" s="5">
        <v>3</v>
      </c>
    </row>
    <row r="89" spans="1:15">
      <c r="A89" s="339" t="s">
        <v>206</v>
      </c>
      <c r="B89" s="4" t="s">
        <v>207</v>
      </c>
      <c r="C89" s="4" t="s">
        <v>15</v>
      </c>
      <c r="D89" s="4" t="s">
        <v>41</v>
      </c>
      <c r="E89" s="4" t="s">
        <v>42</v>
      </c>
      <c r="F89" s="4" t="s">
        <v>18</v>
      </c>
      <c r="G89" s="4" t="s">
        <v>19</v>
      </c>
      <c r="H89" s="4" t="s">
        <v>20</v>
      </c>
      <c r="I89" s="4" t="s">
        <v>21</v>
      </c>
      <c r="J89" s="4" t="s">
        <v>22</v>
      </c>
      <c r="K89" s="4" t="s">
        <v>23</v>
      </c>
      <c r="L89" s="4" t="s">
        <v>24</v>
      </c>
      <c r="M89" s="4" t="s">
        <v>25</v>
      </c>
      <c r="N89" s="4" t="s">
        <v>36</v>
      </c>
      <c r="O89" s="5">
        <v>3</v>
      </c>
    </row>
    <row r="90" spans="1:15">
      <c r="A90" s="339" t="s">
        <v>208</v>
      </c>
      <c r="B90" s="4" t="s">
        <v>209</v>
      </c>
      <c r="C90" s="4" t="s">
        <v>29</v>
      </c>
      <c r="D90" s="4" t="s">
        <v>16</v>
      </c>
      <c r="E90" s="4" t="s">
        <v>738</v>
      </c>
      <c r="F90" s="4" t="s">
        <v>18</v>
      </c>
      <c r="G90" s="4" t="s">
        <v>19</v>
      </c>
      <c r="H90" s="4" t="s">
        <v>20</v>
      </c>
      <c r="I90" s="4" t="s">
        <v>21</v>
      </c>
      <c r="J90" s="4" t="s">
        <v>22</v>
      </c>
      <c r="K90" s="4" t="s">
        <v>23</v>
      </c>
      <c r="L90" s="4" t="s">
        <v>24</v>
      </c>
      <c r="M90" s="4" t="s">
        <v>25</v>
      </c>
      <c r="N90" s="4" t="s">
        <v>36</v>
      </c>
      <c r="O90" s="5">
        <v>3</v>
      </c>
    </row>
    <row r="91" spans="1:15">
      <c r="A91" s="339" t="s">
        <v>210</v>
      </c>
      <c r="B91" s="4" t="s">
        <v>211</v>
      </c>
      <c r="C91" s="4" t="s">
        <v>29</v>
      </c>
      <c r="D91" s="4" t="s">
        <v>16</v>
      </c>
      <c r="E91" s="4" t="s">
        <v>738</v>
      </c>
      <c r="F91" s="4" t="s">
        <v>18</v>
      </c>
      <c r="G91" s="4" t="s">
        <v>19</v>
      </c>
      <c r="H91" s="4" t="s">
        <v>20</v>
      </c>
      <c r="I91" s="4" t="s">
        <v>21</v>
      </c>
      <c r="J91" s="4" t="s">
        <v>22</v>
      </c>
      <c r="K91" s="4" t="s">
        <v>23</v>
      </c>
      <c r="L91" s="4" t="s">
        <v>24</v>
      </c>
      <c r="M91" s="4" t="s">
        <v>25</v>
      </c>
      <c r="N91" s="4" t="s">
        <v>26</v>
      </c>
      <c r="O91" s="5">
        <v>4</v>
      </c>
    </row>
    <row r="92" spans="1:15">
      <c r="A92" s="340" t="s">
        <v>212</v>
      </c>
      <c r="B92" s="7" t="s">
        <v>213</v>
      </c>
      <c r="C92" s="7" t="s">
        <v>29</v>
      </c>
      <c r="D92" s="7" t="s">
        <v>16</v>
      </c>
      <c r="E92" s="7" t="s">
        <v>738</v>
      </c>
      <c r="F92" s="7" t="s">
        <v>18</v>
      </c>
      <c r="G92" s="7" t="s">
        <v>19</v>
      </c>
      <c r="H92" s="7" t="s">
        <v>20</v>
      </c>
      <c r="I92" s="7" t="s">
        <v>21</v>
      </c>
      <c r="J92" s="7" t="s">
        <v>22</v>
      </c>
      <c r="K92" s="7" t="s">
        <v>23</v>
      </c>
      <c r="L92" s="7" t="s">
        <v>24</v>
      </c>
      <c r="M92" s="7" t="s">
        <v>25</v>
      </c>
      <c r="N92" s="7" t="s">
        <v>26</v>
      </c>
      <c r="O92" s="5">
        <v>4</v>
      </c>
    </row>
    <row r="100" ht="8.25" customHeight="1"/>
  </sheetData>
  <mergeCells count="1">
    <mergeCell ref="A1:O1"/>
  </mergeCells>
  <pageMargins left="0.78749999999999998" right="0.78749999999999998" top="1.05277777777778" bottom="1.05277777777778" header="0.78749999999999998" footer="0.78749999999999998"/>
  <pageSetup scale="25" orientation="portrait" useFirstPageNumber="1" horizontalDpi="300" verticalDpi="30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EC097-EE40-4E32-8420-52AAE0D6B54A}">
  <dimension ref="A1:AF19"/>
  <sheetViews>
    <sheetView zoomScaleNormal="100" workbookViewId="0">
      <selection sqref="A1:S1"/>
    </sheetView>
  </sheetViews>
  <sheetFormatPr baseColWidth="10" defaultColWidth="11.5703125" defaultRowHeight="12.75"/>
  <cols>
    <col min="1" max="1" width="14.42578125" customWidth="1"/>
    <col min="2" max="2" width="10.42578125" customWidth="1"/>
    <col min="3" max="4" width="10.42578125" style="347" customWidth="1"/>
    <col min="5" max="5" width="9.7109375" style="347" customWidth="1"/>
    <col min="6" max="6" width="10.42578125" style="347" customWidth="1"/>
    <col min="7" max="7" width="10.42578125" style="341" customWidth="1"/>
    <col min="8" max="8" width="10.42578125" style="347" customWidth="1"/>
    <col min="9" max="9" width="9.5703125" style="347" customWidth="1"/>
    <col min="10" max="12" width="10.42578125" style="347" customWidth="1"/>
    <col min="13" max="13" width="9.7109375" style="347" customWidth="1"/>
    <col min="14" max="16" width="10.42578125" style="341" customWidth="1"/>
    <col min="17" max="17" width="7.85546875" style="341" customWidth="1"/>
    <col min="18" max="18" width="13.42578125" style="341" customWidth="1"/>
    <col min="19" max="19" width="12.42578125" style="341" customWidth="1"/>
    <col min="20" max="21" width="13.42578125" style="341" customWidth="1"/>
    <col min="22" max="32" width="11.5703125" style="341"/>
  </cols>
  <sheetData>
    <row r="1" spans="1:19" ht="81.75" customHeight="1" thickBot="1">
      <c r="A1" s="369" t="s">
        <v>653</v>
      </c>
      <c r="B1" s="369"/>
      <c r="C1" s="369"/>
      <c r="D1" s="369"/>
      <c r="E1" s="369"/>
      <c r="F1" s="369"/>
      <c r="G1" s="369"/>
      <c r="H1" s="369"/>
      <c r="I1" s="369"/>
      <c r="J1" s="369"/>
      <c r="K1" s="369"/>
      <c r="L1" s="369"/>
      <c r="M1" s="369"/>
      <c r="N1" s="369"/>
      <c r="O1" s="369"/>
      <c r="P1" s="369"/>
      <c r="Q1" s="369"/>
      <c r="R1" s="369"/>
      <c r="S1" s="369"/>
    </row>
    <row r="2" spans="1:19" ht="15.75">
      <c r="A2" s="370" t="s">
        <v>215</v>
      </c>
      <c r="B2" s="372">
        <v>2009</v>
      </c>
      <c r="C2" s="372"/>
      <c r="D2" s="372"/>
      <c r="E2" s="372"/>
      <c r="F2" s="372">
        <v>2010</v>
      </c>
      <c r="G2" s="372"/>
      <c r="H2" s="372"/>
      <c r="I2" s="372"/>
      <c r="J2" s="372">
        <v>2011</v>
      </c>
      <c r="K2" s="372"/>
      <c r="L2" s="372"/>
      <c r="M2" s="372"/>
      <c r="N2" s="368" t="s">
        <v>631</v>
      </c>
      <c r="O2" s="368"/>
      <c r="P2" s="368"/>
      <c r="Q2" s="368"/>
      <c r="R2" s="368" t="s">
        <v>648</v>
      </c>
      <c r="S2" s="368"/>
    </row>
    <row r="3" spans="1:19" ht="16.5" thickBot="1">
      <c r="A3" s="371"/>
      <c r="B3" s="354" t="s">
        <v>632</v>
      </c>
      <c r="C3" s="355" t="s">
        <v>633</v>
      </c>
      <c r="D3" s="355" t="s">
        <v>634</v>
      </c>
      <c r="E3" s="356" t="s">
        <v>635</v>
      </c>
      <c r="F3" s="354" t="s">
        <v>632</v>
      </c>
      <c r="G3" s="355" t="s">
        <v>633</v>
      </c>
      <c r="H3" s="355" t="s">
        <v>634</v>
      </c>
      <c r="I3" s="356" t="s">
        <v>635</v>
      </c>
      <c r="J3" s="354" t="s">
        <v>632</v>
      </c>
      <c r="K3" s="355" t="s">
        <v>633</v>
      </c>
      <c r="L3" s="355" t="s">
        <v>634</v>
      </c>
      <c r="M3" s="356" t="s">
        <v>635</v>
      </c>
      <c r="N3" s="355" t="s">
        <v>632</v>
      </c>
      <c r="O3" s="355" t="s">
        <v>633</v>
      </c>
      <c r="P3" s="355" t="s">
        <v>634</v>
      </c>
      <c r="Q3" s="356" t="s">
        <v>635</v>
      </c>
      <c r="R3" s="357" t="s">
        <v>651</v>
      </c>
      <c r="S3" s="357" t="s">
        <v>652</v>
      </c>
    </row>
    <row r="4" spans="1:19" ht="15.75">
      <c r="A4" s="342" t="s">
        <v>228</v>
      </c>
      <c r="B4" s="343">
        <v>270</v>
      </c>
      <c r="C4" s="348">
        <v>180</v>
      </c>
      <c r="D4" s="348">
        <v>226.6</v>
      </c>
      <c r="E4" s="344">
        <v>5</v>
      </c>
      <c r="F4" s="343">
        <v>278</v>
      </c>
      <c r="G4" s="348">
        <v>182</v>
      </c>
      <c r="H4" s="348">
        <v>228.6</v>
      </c>
      <c r="I4" s="344">
        <v>3</v>
      </c>
      <c r="J4" s="343">
        <v>269</v>
      </c>
      <c r="K4" s="348">
        <v>172</v>
      </c>
      <c r="L4" s="348">
        <v>217.9</v>
      </c>
      <c r="M4" s="344">
        <v>4</v>
      </c>
      <c r="N4" s="348">
        <v>273.5</v>
      </c>
      <c r="O4" s="348">
        <v>178.7</v>
      </c>
      <c r="P4" s="348">
        <v>224.5</v>
      </c>
      <c r="Q4" s="344">
        <v>1</v>
      </c>
      <c r="R4" s="358" t="s">
        <v>650</v>
      </c>
      <c r="S4" s="359" t="s">
        <v>649</v>
      </c>
    </row>
    <row r="5" spans="1:19" ht="15.75">
      <c r="A5" s="342" t="s">
        <v>285</v>
      </c>
      <c r="B5" s="343">
        <v>250</v>
      </c>
      <c r="C5" s="348">
        <v>76.099999999999994</v>
      </c>
      <c r="D5" s="348">
        <v>176.4</v>
      </c>
      <c r="E5" s="344">
        <v>2</v>
      </c>
      <c r="F5" s="343">
        <v>249</v>
      </c>
      <c r="G5" s="348">
        <v>78</v>
      </c>
      <c r="H5" s="348">
        <v>172.6</v>
      </c>
      <c r="I5" s="344">
        <v>1</v>
      </c>
      <c r="J5" s="343">
        <v>286</v>
      </c>
      <c r="K5" s="348">
        <v>62</v>
      </c>
      <c r="L5" s="348">
        <v>181.3</v>
      </c>
      <c r="M5" s="344">
        <v>4</v>
      </c>
      <c r="N5" s="348">
        <v>238.3</v>
      </c>
      <c r="O5" s="348">
        <v>72.03</v>
      </c>
      <c r="P5" s="348">
        <v>176.87</v>
      </c>
      <c r="Q5" s="344" t="s">
        <v>636</v>
      </c>
      <c r="R5" s="360" t="s">
        <v>650</v>
      </c>
      <c r="S5" s="344" t="s">
        <v>650</v>
      </c>
    </row>
    <row r="6" spans="1:19" ht="15.75">
      <c r="A6" s="342" t="s">
        <v>314</v>
      </c>
      <c r="B6" s="343">
        <v>64.19</v>
      </c>
      <c r="C6" s="348">
        <v>15.2</v>
      </c>
      <c r="D6" s="348">
        <v>38.15</v>
      </c>
      <c r="E6" s="344">
        <v>2</v>
      </c>
      <c r="F6" s="343">
        <v>68.599999999999994</v>
      </c>
      <c r="G6" s="348">
        <v>15.28</v>
      </c>
      <c r="H6" s="348">
        <v>38.909999999999997</v>
      </c>
      <c r="I6" s="344">
        <v>1</v>
      </c>
      <c r="J6" s="343">
        <v>65.2</v>
      </c>
      <c r="K6" s="348">
        <v>15</v>
      </c>
      <c r="L6" s="348">
        <v>39.29</v>
      </c>
      <c r="M6" s="344">
        <v>4</v>
      </c>
      <c r="N6" s="348">
        <v>66</v>
      </c>
      <c r="O6" s="348">
        <v>17.43</v>
      </c>
      <c r="P6" s="348">
        <v>38.79</v>
      </c>
      <c r="Q6" s="344" t="s">
        <v>636</v>
      </c>
      <c r="R6" s="360" t="s">
        <v>650</v>
      </c>
      <c r="S6" s="344" t="s">
        <v>649</v>
      </c>
    </row>
    <row r="7" spans="1:19" ht="15.75">
      <c r="A7" s="342" t="s">
        <v>637</v>
      </c>
      <c r="B7" s="343">
        <v>20.2</v>
      </c>
      <c r="C7" s="348">
        <v>12</v>
      </c>
      <c r="D7" s="348">
        <v>15.9</v>
      </c>
      <c r="E7" s="344">
        <v>2</v>
      </c>
      <c r="F7" s="343">
        <v>18.5</v>
      </c>
      <c r="G7" s="348">
        <v>11.6</v>
      </c>
      <c r="H7" s="348">
        <v>15.38</v>
      </c>
      <c r="I7" s="344">
        <v>1</v>
      </c>
      <c r="J7" s="343">
        <v>19.100000000000001</v>
      </c>
      <c r="K7" s="348">
        <v>11.8</v>
      </c>
      <c r="L7" s="348">
        <v>15.05</v>
      </c>
      <c r="M7" s="344">
        <v>5</v>
      </c>
      <c r="N7" s="348">
        <v>18.53</v>
      </c>
      <c r="O7" s="348">
        <v>11.97</v>
      </c>
      <c r="P7" s="348">
        <v>15.43</v>
      </c>
      <c r="Q7" s="344" t="s">
        <v>636</v>
      </c>
      <c r="R7" s="360" t="s">
        <v>650</v>
      </c>
      <c r="S7" s="344" t="s">
        <v>650</v>
      </c>
    </row>
    <row r="8" spans="1:19" ht="15.75">
      <c r="A8" s="342" t="s">
        <v>638</v>
      </c>
      <c r="B8" s="343">
        <v>0.94</v>
      </c>
      <c r="C8" s="348">
        <v>0.32</v>
      </c>
      <c r="D8" s="348">
        <v>0.58440000000000003</v>
      </c>
      <c r="E8" s="344">
        <v>2</v>
      </c>
      <c r="F8" s="343">
        <v>0.99</v>
      </c>
      <c r="G8" s="348">
        <v>0.39</v>
      </c>
      <c r="H8" s="348">
        <v>0.66659999999999997</v>
      </c>
      <c r="I8" s="344">
        <v>1</v>
      </c>
      <c r="J8" s="343">
        <v>0.9</v>
      </c>
      <c r="K8" s="348">
        <v>0.4</v>
      </c>
      <c r="L8" s="348">
        <v>0.65110000000000001</v>
      </c>
      <c r="M8" s="344">
        <v>5</v>
      </c>
      <c r="N8" s="348">
        <v>0.91</v>
      </c>
      <c r="O8" s="348">
        <v>0.38</v>
      </c>
      <c r="P8" s="348">
        <v>0.63490000000000002</v>
      </c>
      <c r="Q8" s="344" t="s">
        <v>636</v>
      </c>
      <c r="R8" s="360" t="s">
        <v>650</v>
      </c>
      <c r="S8" s="344" t="s">
        <v>650</v>
      </c>
    </row>
    <row r="9" spans="1:19" ht="15.75">
      <c r="A9" s="342" t="s">
        <v>639</v>
      </c>
      <c r="B9" s="343">
        <v>45.24</v>
      </c>
      <c r="C9" s="348">
        <v>16.96</v>
      </c>
      <c r="D9" s="348">
        <v>28.18</v>
      </c>
      <c r="E9" s="344">
        <v>2</v>
      </c>
      <c r="F9" s="343">
        <v>37.5</v>
      </c>
      <c r="G9" s="348">
        <v>14.65</v>
      </c>
      <c r="H9" s="348">
        <v>23.74</v>
      </c>
      <c r="I9" s="344">
        <v>1</v>
      </c>
      <c r="J9" s="343">
        <v>38</v>
      </c>
      <c r="K9" s="348">
        <v>14</v>
      </c>
      <c r="L9" s="348">
        <v>23.82</v>
      </c>
      <c r="M9" s="344">
        <v>6</v>
      </c>
      <c r="N9" s="348">
        <v>38.119999999999997</v>
      </c>
      <c r="O9" s="348">
        <v>16.8</v>
      </c>
      <c r="P9" s="348">
        <v>25.17</v>
      </c>
      <c r="Q9" s="344" t="s">
        <v>636</v>
      </c>
      <c r="R9" s="360" t="s">
        <v>650</v>
      </c>
      <c r="S9" s="344" t="s">
        <v>650</v>
      </c>
    </row>
    <row r="10" spans="1:19" ht="15.75">
      <c r="A10" s="342" t="s">
        <v>640</v>
      </c>
      <c r="B10" s="343">
        <v>27.83</v>
      </c>
      <c r="C10" s="348">
        <v>4.0999999999999996</v>
      </c>
      <c r="D10" s="348">
        <v>12.46</v>
      </c>
      <c r="E10" s="344">
        <v>3</v>
      </c>
      <c r="F10" s="343">
        <v>25.69</v>
      </c>
      <c r="G10" s="348">
        <v>1.6</v>
      </c>
      <c r="H10" s="348">
        <v>12.65</v>
      </c>
      <c r="I10" s="344">
        <v>2</v>
      </c>
      <c r="J10" s="343">
        <v>29.84</v>
      </c>
      <c r="K10" s="348">
        <v>5.56</v>
      </c>
      <c r="L10" s="348">
        <v>13.07</v>
      </c>
      <c r="M10" s="344">
        <v>10</v>
      </c>
      <c r="N10" s="348">
        <v>27.79</v>
      </c>
      <c r="O10" s="348">
        <v>2.85</v>
      </c>
      <c r="P10" s="348">
        <v>12.66</v>
      </c>
      <c r="Q10" s="344" t="s">
        <v>636</v>
      </c>
      <c r="R10" s="360" t="s">
        <v>650</v>
      </c>
      <c r="S10" s="344" t="s">
        <v>650</v>
      </c>
    </row>
    <row r="11" spans="1:19" ht="15.75">
      <c r="A11" s="342" t="s">
        <v>641</v>
      </c>
      <c r="B11" s="343">
        <v>52.6</v>
      </c>
      <c r="C11" s="348">
        <v>20.8</v>
      </c>
      <c r="D11" s="348">
        <v>43.85</v>
      </c>
      <c r="E11" s="344">
        <v>2</v>
      </c>
      <c r="F11" s="343">
        <v>54.84</v>
      </c>
      <c r="G11" s="348">
        <v>7.51</v>
      </c>
      <c r="H11" s="348">
        <v>47.25</v>
      </c>
      <c r="I11" s="344">
        <v>11</v>
      </c>
      <c r="J11" s="343">
        <v>54.06</v>
      </c>
      <c r="K11" s="348">
        <v>20.21</v>
      </c>
      <c r="L11" s="348">
        <v>42.28</v>
      </c>
      <c r="M11" s="344">
        <v>9</v>
      </c>
      <c r="N11" s="348">
        <v>53.25</v>
      </c>
      <c r="O11" s="348">
        <v>15.01</v>
      </c>
      <c r="P11" s="348">
        <v>44.31</v>
      </c>
      <c r="Q11" s="344" t="s">
        <v>636</v>
      </c>
      <c r="R11" s="360" t="s">
        <v>650</v>
      </c>
      <c r="S11" s="344" t="s">
        <v>649</v>
      </c>
    </row>
    <row r="12" spans="1:19" ht="15.75">
      <c r="A12" s="342" t="s">
        <v>642</v>
      </c>
      <c r="B12" s="343">
        <v>63.4</v>
      </c>
      <c r="C12" s="348">
        <v>3.02</v>
      </c>
      <c r="D12" s="348">
        <v>22.07</v>
      </c>
      <c r="E12" s="344">
        <v>2</v>
      </c>
      <c r="F12" s="343">
        <v>75.45</v>
      </c>
      <c r="G12" s="348">
        <v>0.5</v>
      </c>
      <c r="H12" s="348">
        <v>22.3</v>
      </c>
      <c r="I12" s="344">
        <v>11</v>
      </c>
      <c r="J12" s="343">
        <v>63.73</v>
      </c>
      <c r="K12" s="348">
        <v>3.69</v>
      </c>
      <c r="L12" s="348">
        <v>24.21</v>
      </c>
      <c r="M12" s="344">
        <v>9</v>
      </c>
      <c r="N12" s="348">
        <v>66.38</v>
      </c>
      <c r="O12" s="348">
        <v>3.2</v>
      </c>
      <c r="P12" s="348">
        <v>23.26</v>
      </c>
      <c r="Q12" s="344" t="s">
        <v>636</v>
      </c>
      <c r="R12" s="360" t="s">
        <v>650</v>
      </c>
      <c r="S12" s="344" t="s">
        <v>649</v>
      </c>
    </row>
    <row r="13" spans="1:19" ht="15.75">
      <c r="A13" s="342" t="s">
        <v>362</v>
      </c>
      <c r="B13" s="343">
        <v>12.5</v>
      </c>
      <c r="C13" s="348">
        <v>0.57999999999999996</v>
      </c>
      <c r="D13" s="348">
        <v>2.3519999999999999</v>
      </c>
      <c r="E13" s="344">
        <v>3</v>
      </c>
      <c r="F13" s="343">
        <v>12.72</v>
      </c>
      <c r="G13" s="348">
        <v>0.52</v>
      </c>
      <c r="H13" s="348">
        <v>2.5179999999999998</v>
      </c>
      <c r="I13" s="344">
        <v>1</v>
      </c>
      <c r="J13" s="343">
        <v>12.84</v>
      </c>
      <c r="K13" s="348">
        <v>0.65</v>
      </c>
      <c r="L13" s="348">
        <v>2.4980000000000002</v>
      </c>
      <c r="M13" s="344">
        <v>7</v>
      </c>
      <c r="N13" s="348">
        <v>12.04</v>
      </c>
      <c r="O13" s="348">
        <v>0.69</v>
      </c>
      <c r="P13" s="348">
        <v>2.4580000000000002</v>
      </c>
      <c r="Q13" s="344" t="s">
        <v>636</v>
      </c>
      <c r="R13" s="360" t="s">
        <v>650</v>
      </c>
      <c r="S13" s="344" t="s">
        <v>649</v>
      </c>
    </row>
    <row r="14" spans="1:19" ht="15.75">
      <c r="A14" s="342" t="s">
        <v>643</v>
      </c>
      <c r="B14" s="345">
        <v>97.25</v>
      </c>
      <c r="C14" s="349">
        <v>35.200000000000003</v>
      </c>
      <c r="D14" s="349">
        <v>73.16</v>
      </c>
      <c r="E14" s="346">
        <v>2</v>
      </c>
      <c r="F14" s="345">
        <v>107.25</v>
      </c>
      <c r="G14" s="349">
        <v>10</v>
      </c>
      <c r="H14" s="349">
        <v>79.48</v>
      </c>
      <c r="I14" s="346" t="s">
        <v>636</v>
      </c>
      <c r="J14" s="345">
        <v>91.03</v>
      </c>
      <c r="K14" s="349">
        <v>47.09</v>
      </c>
      <c r="L14" s="349">
        <v>71.349999999999994</v>
      </c>
      <c r="M14" s="346">
        <v>5</v>
      </c>
      <c r="N14" s="349">
        <v>98.51</v>
      </c>
      <c r="O14" s="349">
        <v>35.479999999999997</v>
      </c>
      <c r="P14" s="349">
        <v>74.52</v>
      </c>
      <c r="Q14" s="346" t="s">
        <v>636</v>
      </c>
      <c r="R14" s="360" t="s">
        <v>451</v>
      </c>
      <c r="S14" s="344" t="s">
        <v>451</v>
      </c>
    </row>
    <row r="15" spans="1:19" ht="15.75">
      <c r="A15" s="342" t="s">
        <v>644</v>
      </c>
      <c r="B15" s="345">
        <v>15.9</v>
      </c>
      <c r="C15" s="349">
        <v>4.1500000000000004</v>
      </c>
      <c r="D15" s="349">
        <v>9.1059999999999999</v>
      </c>
      <c r="E15" s="346">
        <v>2</v>
      </c>
      <c r="F15" s="345">
        <v>16.21</v>
      </c>
      <c r="G15" s="349">
        <v>3</v>
      </c>
      <c r="H15" s="349">
        <v>11.06</v>
      </c>
      <c r="I15" s="346" t="s">
        <v>636</v>
      </c>
      <c r="J15" s="345">
        <v>18.309999999999999</v>
      </c>
      <c r="K15" s="349">
        <v>5.24</v>
      </c>
      <c r="L15" s="349">
        <v>9.7629999999999999</v>
      </c>
      <c r="M15" s="346">
        <v>5</v>
      </c>
      <c r="N15" s="349">
        <v>14.52</v>
      </c>
      <c r="O15" s="349">
        <v>6.05</v>
      </c>
      <c r="P15" s="349">
        <v>9.9909999999999997</v>
      </c>
      <c r="Q15" s="346" t="s">
        <v>636</v>
      </c>
      <c r="R15" s="360" t="s">
        <v>451</v>
      </c>
      <c r="S15" s="344" t="s">
        <v>451</v>
      </c>
    </row>
    <row r="16" spans="1:19" ht="15.75">
      <c r="A16" s="342" t="s">
        <v>645</v>
      </c>
      <c r="B16" s="345">
        <v>15</v>
      </c>
      <c r="C16" s="349">
        <v>1.81</v>
      </c>
      <c r="D16" s="349">
        <v>9.8290000000000006</v>
      </c>
      <c r="E16" s="346">
        <v>2</v>
      </c>
      <c r="F16" s="345">
        <v>15.16</v>
      </c>
      <c r="G16" s="349">
        <v>2</v>
      </c>
      <c r="H16" s="349">
        <v>11.3</v>
      </c>
      <c r="I16" s="346" t="s">
        <v>636</v>
      </c>
      <c r="J16" s="345">
        <v>19.489999999999998</v>
      </c>
      <c r="K16" s="349">
        <v>2.76</v>
      </c>
      <c r="L16" s="349">
        <v>11.37</v>
      </c>
      <c r="M16" s="346">
        <v>5</v>
      </c>
      <c r="N16" s="349">
        <v>14.99</v>
      </c>
      <c r="O16" s="349">
        <v>2.79</v>
      </c>
      <c r="P16" s="349">
        <v>10.835000000000001</v>
      </c>
      <c r="Q16" s="346" t="s">
        <v>636</v>
      </c>
      <c r="R16" s="360" t="s">
        <v>451</v>
      </c>
      <c r="S16" s="344" t="s">
        <v>451</v>
      </c>
    </row>
    <row r="17" spans="1:19" ht="15.75">
      <c r="A17" s="342" t="s">
        <v>373</v>
      </c>
      <c r="B17" s="345">
        <v>34.6</v>
      </c>
      <c r="C17" s="349">
        <v>2.06</v>
      </c>
      <c r="D17" s="349">
        <v>14.2</v>
      </c>
      <c r="E17" s="346">
        <v>2</v>
      </c>
      <c r="F17" s="345">
        <v>36.6</v>
      </c>
      <c r="G17" s="349">
        <v>1</v>
      </c>
      <c r="H17" s="349">
        <v>15.679</v>
      </c>
      <c r="I17" s="346" t="s">
        <v>636</v>
      </c>
      <c r="J17" s="345">
        <v>41.61</v>
      </c>
      <c r="K17" s="349">
        <v>1.03</v>
      </c>
      <c r="L17" s="349">
        <v>9.4610000000000003</v>
      </c>
      <c r="M17" s="346">
        <v>5</v>
      </c>
      <c r="N17" s="349">
        <v>36.04</v>
      </c>
      <c r="O17" s="349">
        <v>2.33</v>
      </c>
      <c r="P17" s="349">
        <v>13.21</v>
      </c>
      <c r="Q17" s="346" t="s">
        <v>636</v>
      </c>
      <c r="R17" s="360" t="s">
        <v>650</v>
      </c>
      <c r="S17" s="344" t="s">
        <v>649</v>
      </c>
    </row>
    <row r="18" spans="1:19" ht="15.75">
      <c r="A18" s="342" t="s">
        <v>646</v>
      </c>
      <c r="B18" s="345">
        <v>133.19999999999999</v>
      </c>
      <c r="C18" s="349">
        <v>63.5</v>
      </c>
      <c r="D18" s="349">
        <v>106.3</v>
      </c>
      <c r="E18" s="346">
        <v>2</v>
      </c>
      <c r="F18" s="345">
        <v>148.4</v>
      </c>
      <c r="G18" s="349">
        <v>16</v>
      </c>
      <c r="H18" s="349">
        <v>117.5</v>
      </c>
      <c r="I18" s="346" t="s">
        <v>636</v>
      </c>
      <c r="J18" s="345">
        <v>157.72999999999999</v>
      </c>
      <c r="K18" s="349">
        <v>66.19</v>
      </c>
      <c r="L18" s="349">
        <v>101.94</v>
      </c>
      <c r="M18" s="346">
        <v>5</v>
      </c>
      <c r="N18" s="349">
        <v>140.93</v>
      </c>
      <c r="O18" s="349">
        <v>68.98</v>
      </c>
      <c r="P18" s="349">
        <v>108.56</v>
      </c>
      <c r="Q18" s="346" t="s">
        <v>636</v>
      </c>
      <c r="R18" s="360" t="s">
        <v>451</v>
      </c>
      <c r="S18" s="344" t="s">
        <v>451</v>
      </c>
    </row>
    <row r="19" spans="1:19" ht="16.5" thickBot="1">
      <c r="A19" s="350" t="s">
        <v>647</v>
      </c>
      <c r="B19" s="351">
        <v>1184.8</v>
      </c>
      <c r="C19" s="352">
        <v>157.5</v>
      </c>
      <c r="D19" s="352">
        <v>777.7</v>
      </c>
      <c r="E19" s="353">
        <v>2</v>
      </c>
      <c r="F19" s="351">
        <v>1276.0999999999999</v>
      </c>
      <c r="G19" s="352">
        <v>348.7</v>
      </c>
      <c r="H19" s="352">
        <v>903.9</v>
      </c>
      <c r="I19" s="353">
        <v>3</v>
      </c>
      <c r="J19" s="351">
        <v>1278.4000000000001</v>
      </c>
      <c r="K19" s="352">
        <v>499</v>
      </c>
      <c r="L19" s="352">
        <v>839.4</v>
      </c>
      <c r="M19" s="353">
        <v>8</v>
      </c>
      <c r="N19" s="352">
        <v>1236</v>
      </c>
      <c r="O19" s="352">
        <v>278.8</v>
      </c>
      <c r="P19" s="352">
        <v>837.7</v>
      </c>
      <c r="Q19" s="353" t="s">
        <v>636</v>
      </c>
      <c r="R19" s="361" t="s">
        <v>650</v>
      </c>
      <c r="S19" s="362" t="s">
        <v>650</v>
      </c>
    </row>
  </sheetData>
  <mergeCells count="7">
    <mergeCell ref="R2:S2"/>
    <mergeCell ref="A1:S1"/>
    <mergeCell ref="A2:A3"/>
    <mergeCell ref="B2:E2"/>
    <mergeCell ref="F2:I2"/>
    <mergeCell ref="J2:M2"/>
    <mergeCell ref="N2:Q2"/>
  </mergeCells>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EBA1-039E-48C4-9A6C-30E52199159C}">
  <dimension ref="A1:O285"/>
  <sheetViews>
    <sheetView view="pageBreakPreview" topLeftCell="F25" zoomScaleNormal="100" zoomScaleSheetLayoutView="100" workbookViewId="0">
      <selection activeCell="L12" sqref="L12"/>
    </sheetView>
  </sheetViews>
  <sheetFormatPr baseColWidth="10" defaultColWidth="11.42578125" defaultRowHeight="15.75"/>
  <cols>
    <col min="1" max="1" width="11.140625" style="103" customWidth="1"/>
    <col min="2" max="2" width="37.5703125" style="104" customWidth="1"/>
    <col min="3" max="3" width="13.140625" style="103" customWidth="1"/>
    <col min="4" max="4" width="21.28515625" style="103" customWidth="1"/>
    <col min="5" max="5" width="22.28515625" style="103" customWidth="1"/>
    <col min="6" max="6" width="10.5703125" style="103" customWidth="1"/>
    <col min="7" max="7" width="15" style="103" customWidth="1"/>
    <col min="8" max="8" width="18" style="103" customWidth="1"/>
    <col min="9" max="9" width="17.7109375" style="103" customWidth="1"/>
    <col min="10" max="10" width="12.7109375" style="103" customWidth="1"/>
    <col min="11" max="11" width="15.5703125" style="103" customWidth="1"/>
    <col min="12" max="12" width="23.5703125" style="105" customWidth="1"/>
    <col min="13" max="13" width="67.28515625" style="105" customWidth="1"/>
    <col min="14" max="14" width="19.5703125" style="106" customWidth="1"/>
    <col min="15" max="15" width="16" style="106" customWidth="1"/>
    <col min="16" max="1018" width="16" style="105" customWidth="1"/>
    <col min="1019" max="1019" width="12.5703125" style="105" customWidth="1"/>
    <col min="1020" max="16384" width="11.42578125" style="105"/>
  </cols>
  <sheetData>
    <row r="1" spans="1:15" customFormat="1" ht="45.75" customHeight="1" thickBot="1">
      <c r="A1" s="454" t="s">
        <v>755</v>
      </c>
      <c r="B1" s="455"/>
      <c r="C1" s="455"/>
      <c r="D1" s="455"/>
      <c r="E1" s="455"/>
      <c r="F1" s="455"/>
      <c r="G1" s="455"/>
      <c r="H1" s="455"/>
      <c r="I1" s="455"/>
      <c r="J1" s="455"/>
      <c r="K1" s="455"/>
      <c r="L1" s="455"/>
      <c r="M1" s="455"/>
      <c r="N1" s="455"/>
      <c r="O1" s="455"/>
    </row>
    <row r="2" spans="1:15" customFormat="1" ht="72.75" customHeight="1" thickBot="1">
      <c r="A2" s="8" t="s">
        <v>215</v>
      </c>
      <c r="B2" s="9" t="s">
        <v>216</v>
      </c>
      <c r="C2" s="10" t="s">
        <v>217</v>
      </c>
      <c r="D2" s="11" t="s">
        <v>218</v>
      </c>
      <c r="E2" s="12" t="s">
        <v>655</v>
      </c>
      <c r="F2" s="11" t="s">
        <v>220</v>
      </c>
      <c r="G2" s="12" t="s">
        <v>221</v>
      </c>
      <c r="H2" s="12" t="s">
        <v>222</v>
      </c>
      <c r="I2" s="13" t="s">
        <v>223</v>
      </c>
      <c r="J2" s="12" t="s">
        <v>224</v>
      </c>
      <c r="K2" s="14" t="s">
        <v>225</v>
      </c>
      <c r="L2" s="456" t="s">
        <v>747</v>
      </c>
      <c r="M2" s="457"/>
      <c r="N2" s="12" t="s">
        <v>226</v>
      </c>
      <c r="O2" s="14" t="s">
        <v>227</v>
      </c>
    </row>
    <row r="3" spans="1:15" customFormat="1" ht="16.5" thickTop="1">
      <c r="A3" s="399" t="s">
        <v>228</v>
      </c>
      <c r="B3" s="458" t="s">
        <v>229</v>
      </c>
      <c r="C3" s="418" t="s">
        <v>230</v>
      </c>
      <c r="D3" s="418">
        <v>4</v>
      </c>
      <c r="E3" s="420" t="s">
        <v>665</v>
      </c>
      <c r="F3" s="418" t="s">
        <v>666</v>
      </c>
      <c r="G3" s="418" t="s">
        <v>231</v>
      </c>
      <c r="H3" s="420" t="s">
        <v>670</v>
      </c>
      <c r="I3" s="420" t="s">
        <v>693</v>
      </c>
      <c r="J3" s="423" t="s">
        <v>694</v>
      </c>
      <c r="K3" s="418">
        <v>33</v>
      </c>
      <c r="L3" s="15" t="s">
        <v>232</v>
      </c>
      <c r="M3" s="16" t="s">
        <v>233</v>
      </c>
      <c r="N3" s="430" t="s">
        <v>234</v>
      </c>
      <c r="O3" s="20">
        <v>-4.33</v>
      </c>
    </row>
    <row r="4" spans="1:15" customFormat="1">
      <c r="A4" s="400"/>
      <c r="B4" s="435"/>
      <c r="C4" s="413"/>
      <c r="D4" s="413"/>
      <c r="E4" s="421"/>
      <c r="F4" s="413"/>
      <c r="G4" s="413"/>
      <c r="H4" s="421"/>
      <c r="I4" s="421"/>
      <c r="J4" s="424"/>
      <c r="K4" s="413"/>
      <c r="L4" s="18" t="s">
        <v>235</v>
      </c>
      <c r="M4" s="19" t="s">
        <v>236</v>
      </c>
      <c r="N4" s="374"/>
      <c r="O4" s="20" t="s">
        <v>706</v>
      </c>
    </row>
    <row r="5" spans="1:15" customFormat="1">
      <c r="A5" s="400"/>
      <c r="B5" s="435"/>
      <c r="C5" s="413"/>
      <c r="D5" s="413"/>
      <c r="E5" s="421"/>
      <c r="F5" s="413"/>
      <c r="G5" s="413"/>
      <c r="H5" s="421"/>
      <c r="I5" s="421"/>
      <c r="J5" s="424"/>
      <c r="K5" s="413"/>
      <c r="L5" s="18" t="s">
        <v>237</v>
      </c>
      <c r="M5" s="19" t="s">
        <v>238</v>
      </c>
      <c r="N5" s="374"/>
      <c r="O5" s="20" t="s">
        <v>707</v>
      </c>
    </row>
    <row r="6" spans="1:15" customFormat="1">
      <c r="A6" s="400"/>
      <c r="B6" s="435"/>
      <c r="C6" s="413"/>
      <c r="D6" s="413"/>
      <c r="E6" s="421"/>
      <c r="F6" s="413"/>
      <c r="G6" s="413"/>
      <c r="H6" s="421"/>
      <c r="I6" s="421"/>
      <c r="J6" s="424"/>
      <c r="K6" s="413"/>
      <c r="L6" s="18" t="s">
        <v>239</v>
      </c>
      <c r="M6" s="19" t="s">
        <v>240</v>
      </c>
      <c r="N6" s="374"/>
      <c r="O6" s="20" t="s">
        <v>708</v>
      </c>
    </row>
    <row r="7" spans="1:15" customFormat="1">
      <c r="A7" s="400"/>
      <c r="B7" s="435"/>
      <c r="C7" s="413"/>
      <c r="D7" s="413"/>
      <c r="E7" s="421"/>
      <c r="F7" s="413"/>
      <c r="G7" s="413"/>
      <c r="H7" s="421"/>
      <c r="I7" s="421"/>
      <c r="J7" s="424"/>
      <c r="K7" s="413"/>
      <c r="L7" s="18" t="s">
        <v>241</v>
      </c>
      <c r="M7" s="19" t="s">
        <v>242</v>
      </c>
      <c r="N7" s="374"/>
      <c r="O7" s="20">
        <v>-1.16639166204629</v>
      </c>
    </row>
    <row r="8" spans="1:15" customFormat="1">
      <c r="A8" s="400"/>
      <c r="B8" s="459"/>
      <c r="C8" s="419"/>
      <c r="D8" s="419"/>
      <c r="E8" s="422"/>
      <c r="F8" s="419"/>
      <c r="G8" s="419"/>
      <c r="H8" s="422"/>
      <c r="I8" s="422"/>
      <c r="J8" s="425"/>
      <c r="K8" s="419"/>
      <c r="L8" s="21" t="s">
        <v>243</v>
      </c>
      <c r="M8" s="19" t="s">
        <v>244</v>
      </c>
      <c r="N8" s="432"/>
      <c r="O8" s="22">
        <v>-1.00694290291182</v>
      </c>
    </row>
    <row r="9" spans="1:15" customFormat="1">
      <c r="A9" s="400"/>
      <c r="B9" s="434" t="s">
        <v>245</v>
      </c>
      <c r="C9" s="437" t="s">
        <v>246</v>
      </c>
      <c r="D9" s="437">
        <v>4</v>
      </c>
      <c r="E9" s="438" t="s">
        <v>664</v>
      </c>
      <c r="F9" s="437" t="s">
        <v>247</v>
      </c>
      <c r="G9" s="451" t="s">
        <v>231</v>
      </c>
      <c r="H9" s="394" t="s">
        <v>671</v>
      </c>
      <c r="I9" s="394" t="s">
        <v>692</v>
      </c>
      <c r="J9" s="439" t="s">
        <v>695</v>
      </c>
      <c r="K9" s="402">
        <v>29</v>
      </c>
      <c r="L9" s="365" t="s">
        <v>248</v>
      </c>
      <c r="M9" s="24" t="s">
        <v>249</v>
      </c>
      <c r="N9" s="25" t="s">
        <v>250</v>
      </c>
      <c r="O9" s="20">
        <v>-1.5674596741074001</v>
      </c>
    </row>
    <row r="10" spans="1:15" customFormat="1">
      <c r="A10" s="400"/>
      <c r="B10" s="435"/>
      <c r="C10" s="413"/>
      <c r="D10" s="413"/>
      <c r="E10" s="421"/>
      <c r="F10" s="413"/>
      <c r="G10" s="452"/>
      <c r="H10" s="395"/>
      <c r="I10" s="395"/>
      <c r="J10" s="424"/>
      <c r="K10" s="397"/>
      <c r="L10" s="18" t="s">
        <v>248</v>
      </c>
      <c r="M10" s="19" t="s">
        <v>249</v>
      </c>
      <c r="N10" s="25"/>
      <c r="O10" s="20">
        <v>-1.5674596741074001</v>
      </c>
    </row>
    <row r="11" spans="1:15" customFormat="1">
      <c r="A11" s="400"/>
      <c r="B11" s="459"/>
      <c r="C11" s="419"/>
      <c r="D11" s="419"/>
      <c r="E11" s="422"/>
      <c r="F11" s="419"/>
      <c r="G11" s="453"/>
      <c r="H11" s="396"/>
      <c r="I11" s="396"/>
      <c r="J11" s="425"/>
      <c r="K11" s="398"/>
      <c r="L11" s="18" t="s">
        <v>251</v>
      </c>
      <c r="M11" s="19" t="s">
        <v>252</v>
      </c>
      <c r="N11" s="26"/>
      <c r="O11" s="27">
        <v>2.0167484440966299</v>
      </c>
    </row>
    <row r="12" spans="1:15" customFormat="1">
      <c r="A12" s="400"/>
      <c r="B12" s="450" t="s">
        <v>253</v>
      </c>
      <c r="C12" s="437" t="s">
        <v>254</v>
      </c>
      <c r="D12" s="437">
        <v>5</v>
      </c>
      <c r="E12" s="438" t="s">
        <v>663</v>
      </c>
      <c r="F12" s="437" t="s">
        <v>255</v>
      </c>
      <c r="G12" s="451" t="s">
        <v>256</v>
      </c>
      <c r="H12" s="394" t="s">
        <v>672</v>
      </c>
      <c r="I12" s="394" t="s">
        <v>691</v>
      </c>
      <c r="J12" s="439" t="s">
        <v>696</v>
      </c>
      <c r="K12" s="402">
        <v>9</v>
      </c>
      <c r="L12" s="365" t="s">
        <v>754</v>
      </c>
      <c r="M12" s="28" t="s">
        <v>257</v>
      </c>
      <c r="N12" s="25" t="s">
        <v>258</v>
      </c>
      <c r="O12" s="20"/>
    </row>
    <row r="13" spans="1:15" customFormat="1">
      <c r="A13" s="400"/>
      <c r="B13" s="407"/>
      <c r="C13" s="413"/>
      <c r="D13" s="413"/>
      <c r="E13" s="421"/>
      <c r="F13" s="413"/>
      <c r="G13" s="452"/>
      <c r="H13" s="395"/>
      <c r="I13" s="395"/>
      <c r="J13" s="424"/>
      <c r="K13" s="397"/>
      <c r="L13" s="18" t="s">
        <v>259</v>
      </c>
      <c r="M13" s="29" t="s">
        <v>260</v>
      </c>
      <c r="N13" s="25"/>
      <c r="O13" s="20">
        <v>-1.1134125772507799</v>
      </c>
    </row>
    <row r="14" spans="1:15" customFormat="1">
      <c r="A14" s="400"/>
      <c r="B14" s="407"/>
      <c r="C14" s="413"/>
      <c r="D14" s="413"/>
      <c r="E14" s="421"/>
      <c r="F14" s="413"/>
      <c r="G14" s="452"/>
      <c r="H14" s="395"/>
      <c r="I14" s="395"/>
      <c r="J14" s="424"/>
      <c r="K14" s="397"/>
      <c r="L14" s="18" t="s">
        <v>261</v>
      </c>
      <c r="M14" s="29" t="s">
        <v>262</v>
      </c>
      <c r="N14" s="25"/>
      <c r="O14" s="20">
        <v>1.34936033996172</v>
      </c>
    </row>
    <row r="15" spans="1:15" customFormat="1">
      <c r="A15" s="400"/>
      <c r="B15" s="407"/>
      <c r="C15" s="413"/>
      <c r="D15" s="413"/>
      <c r="E15" s="421"/>
      <c r="F15" s="413"/>
      <c r="G15" s="452"/>
      <c r="H15" s="395"/>
      <c r="I15" s="395"/>
      <c r="J15" s="424"/>
      <c r="K15" s="397"/>
      <c r="L15" s="18" t="s">
        <v>263</v>
      </c>
      <c r="M15" s="29" t="s">
        <v>264</v>
      </c>
      <c r="N15" s="25"/>
      <c r="O15" s="20">
        <v>-1.60889945133766</v>
      </c>
    </row>
    <row r="16" spans="1:15" customFormat="1">
      <c r="A16" s="400"/>
      <c r="B16" s="433"/>
      <c r="C16" s="419"/>
      <c r="D16" s="419"/>
      <c r="E16" s="422"/>
      <c r="F16" s="419"/>
      <c r="G16" s="453"/>
      <c r="H16" s="396"/>
      <c r="I16" s="396"/>
      <c r="J16" s="425"/>
      <c r="K16" s="398"/>
      <c r="L16" s="21" t="s">
        <v>265</v>
      </c>
      <c r="M16" s="29" t="s">
        <v>266</v>
      </c>
      <c r="N16" s="30"/>
      <c r="O16" s="27">
        <v>1.0520173339612899</v>
      </c>
    </row>
    <row r="17" spans="1:15" customFormat="1">
      <c r="A17" s="400"/>
      <c r="B17" s="31" t="s">
        <v>267</v>
      </c>
      <c r="C17" s="32" t="s">
        <v>268</v>
      </c>
      <c r="D17" s="32">
        <v>6</v>
      </c>
      <c r="E17" s="51" t="s">
        <v>315</v>
      </c>
      <c r="F17" s="32" t="s">
        <v>667</v>
      </c>
      <c r="G17" s="33"/>
      <c r="H17" s="34"/>
      <c r="I17" s="34"/>
      <c r="J17" s="32"/>
      <c r="K17" s="35"/>
      <c r="L17" s="448" t="s">
        <v>269</v>
      </c>
      <c r="M17" s="449"/>
      <c r="N17" s="36" t="s">
        <v>234</v>
      </c>
      <c r="O17" s="37"/>
    </row>
    <row r="18" spans="1:15" customFormat="1">
      <c r="A18" s="400"/>
      <c r="B18" s="403" t="s">
        <v>270</v>
      </c>
      <c r="C18" s="376" t="s">
        <v>271</v>
      </c>
      <c r="D18" s="376">
        <v>8</v>
      </c>
      <c r="E18" s="383" t="s">
        <v>662</v>
      </c>
      <c r="F18" s="376" t="s">
        <v>668</v>
      </c>
      <c r="G18" s="376" t="s">
        <v>272</v>
      </c>
      <c r="H18" s="383" t="s">
        <v>673</v>
      </c>
      <c r="I18" s="383" t="s">
        <v>682</v>
      </c>
      <c r="J18" s="386" t="s">
        <v>697</v>
      </c>
      <c r="K18" s="376">
        <v>18</v>
      </c>
      <c r="L18" s="23" t="s">
        <v>273</v>
      </c>
      <c r="M18" s="19" t="s">
        <v>274</v>
      </c>
      <c r="N18" s="373" t="s">
        <v>234</v>
      </c>
      <c r="O18" s="20">
        <v>-2.6024495577218398</v>
      </c>
    </row>
    <row r="19" spans="1:15" customFormat="1">
      <c r="A19" s="400"/>
      <c r="B19" s="391"/>
      <c r="C19" s="377"/>
      <c r="D19" s="377"/>
      <c r="E19" s="377"/>
      <c r="F19" s="377"/>
      <c r="G19" s="377"/>
      <c r="H19" s="384"/>
      <c r="I19" s="384"/>
      <c r="J19" s="387"/>
      <c r="K19" s="377"/>
      <c r="L19" s="18" t="s">
        <v>275</v>
      </c>
      <c r="M19" s="19" t="s">
        <v>274</v>
      </c>
      <c r="N19" s="374"/>
      <c r="O19" s="20">
        <v>-1.96799733572452</v>
      </c>
    </row>
    <row r="20" spans="1:15" customFormat="1">
      <c r="A20" s="400"/>
      <c r="B20" s="391"/>
      <c r="C20" s="377"/>
      <c r="D20" s="377"/>
      <c r="E20" s="377"/>
      <c r="F20" s="377"/>
      <c r="G20" s="377"/>
      <c r="H20" s="384"/>
      <c r="I20" s="384"/>
      <c r="J20" s="387"/>
      <c r="K20" s="377"/>
      <c r="L20" s="18" t="s">
        <v>276</v>
      </c>
      <c r="M20" s="19" t="s">
        <v>277</v>
      </c>
      <c r="N20" s="374"/>
      <c r="O20" s="20">
        <v>-1.3448573437033899</v>
      </c>
    </row>
    <row r="21" spans="1:15" customFormat="1">
      <c r="A21" s="400"/>
      <c r="B21" s="391"/>
      <c r="C21" s="377"/>
      <c r="D21" s="377"/>
      <c r="E21" s="377"/>
      <c r="F21" s="377"/>
      <c r="G21" s="377"/>
      <c r="H21" s="384"/>
      <c r="I21" s="384"/>
      <c r="J21" s="387"/>
      <c r="K21" s="377"/>
      <c r="L21" s="18" t="s">
        <v>278</v>
      </c>
      <c r="M21" s="19" t="s">
        <v>277</v>
      </c>
      <c r="N21" s="374"/>
      <c r="O21" s="20">
        <v>-3.1528825673419298</v>
      </c>
    </row>
    <row r="22" spans="1:15" customFormat="1">
      <c r="A22" s="400"/>
      <c r="B22" s="391"/>
      <c r="C22" s="377"/>
      <c r="D22" s="377"/>
      <c r="E22" s="377"/>
      <c r="F22" s="377"/>
      <c r="G22" s="377"/>
      <c r="H22" s="384"/>
      <c r="I22" s="384"/>
      <c r="J22" s="387"/>
      <c r="K22" s="377"/>
      <c r="L22" s="18" t="s">
        <v>279</v>
      </c>
      <c r="M22" s="19" t="s">
        <v>280</v>
      </c>
      <c r="N22" s="374"/>
      <c r="O22" s="20">
        <v>5.4770827598191101</v>
      </c>
    </row>
    <row r="23" spans="1:15" customFormat="1">
      <c r="A23" s="400"/>
      <c r="B23" s="391"/>
      <c r="C23" s="377"/>
      <c r="D23" s="377"/>
      <c r="E23" s="377"/>
      <c r="F23" s="377"/>
      <c r="G23" s="377"/>
      <c r="H23" s="384"/>
      <c r="I23" s="384"/>
      <c r="J23" s="387"/>
      <c r="K23" s="377"/>
      <c r="L23" s="18" t="s">
        <v>281</v>
      </c>
      <c r="M23" s="19" t="s">
        <v>282</v>
      </c>
      <c r="N23" s="374"/>
      <c r="O23" s="20">
        <v>2.02</v>
      </c>
    </row>
    <row r="24" spans="1:15" customFormat="1" ht="16.5" thickBot="1">
      <c r="A24" s="405"/>
      <c r="B24" s="460"/>
      <c r="C24" s="382"/>
      <c r="D24" s="382"/>
      <c r="E24" s="382"/>
      <c r="F24" s="382"/>
      <c r="G24" s="382"/>
      <c r="H24" s="385"/>
      <c r="I24" s="385"/>
      <c r="J24" s="388"/>
      <c r="K24" s="382"/>
      <c r="L24" s="38" t="s">
        <v>283</v>
      </c>
      <c r="M24" s="39" t="s">
        <v>284</v>
      </c>
      <c r="N24" s="375"/>
      <c r="O24" s="40">
        <v>3.9787254775390202</v>
      </c>
    </row>
    <row r="25" spans="1:15" customFormat="1" ht="16.5" thickTop="1">
      <c r="A25" s="399" t="s">
        <v>285</v>
      </c>
      <c r="B25" s="442" t="s">
        <v>286</v>
      </c>
      <c r="C25" s="445" t="s">
        <v>287</v>
      </c>
      <c r="D25" s="418">
        <v>3</v>
      </c>
      <c r="E25" s="420" t="s">
        <v>661</v>
      </c>
      <c r="F25" s="418" t="s">
        <v>288</v>
      </c>
      <c r="G25" s="418" t="s">
        <v>256</v>
      </c>
      <c r="H25" s="420" t="s">
        <v>674</v>
      </c>
      <c r="I25" s="420" t="s">
        <v>690</v>
      </c>
      <c r="J25" s="423" t="s">
        <v>698</v>
      </c>
      <c r="K25" s="418">
        <v>38</v>
      </c>
      <c r="L25" s="41" t="s">
        <v>289</v>
      </c>
      <c r="M25" s="42" t="s">
        <v>746</v>
      </c>
      <c r="N25" s="43" t="s">
        <v>290</v>
      </c>
      <c r="O25" s="17">
        <v>4.1767843508609204</v>
      </c>
    </row>
    <row r="26" spans="1:15" customFormat="1">
      <c r="A26" s="400"/>
      <c r="B26" s="443"/>
      <c r="C26" s="446"/>
      <c r="D26" s="413"/>
      <c r="E26" s="421"/>
      <c r="F26" s="413"/>
      <c r="G26" s="413"/>
      <c r="H26" s="421"/>
      <c r="I26" s="421"/>
      <c r="J26" s="424"/>
      <c r="K26" s="413"/>
      <c r="L26" s="18" t="s">
        <v>291</v>
      </c>
      <c r="M26" s="44" t="s">
        <v>292</v>
      </c>
      <c r="N26" s="45"/>
      <c r="O26" s="20">
        <v>-2.6091781548212398</v>
      </c>
    </row>
    <row r="27" spans="1:15" customFormat="1">
      <c r="A27" s="400"/>
      <c r="B27" s="443"/>
      <c r="C27" s="446"/>
      <c r="D27" s="413"/>
      <c r="E27" s="421"/>
      <c r="F27" s="413"/>
      <c r="G27" s="413"/>
      <c r="H27" s="421"/>
      <c r="I27" s="421"/>
      <c r="J27" s="424"/>
      <c r="K27" s="413"/>
      <c r="L27" s="18" t="s">
        <v>293</v>
      </c>
      <c r="M27" s="46" t="s">
        <v>294</v>
      </c>
      <c r="N27" s="25"/>
      <c r="O27" s="20">
        <v>1.3050136007981099</v>
      </c>
    </row>
    <row r="28" spans="1:15" customFormat="1">
      <c r="A28" s="400"/>
      <c r="B28" s="443"/>
      <c r="C28" s="446"/>
      <c r="D28" s="413"/>
      <c r="E28" s="421"/>
      <c r="F28" s="413"/>
      <c r="G28" s="413"/>
      <c r="H28" s="421"/>
      <c r="I28" s="421"/>
      <c r="J28" s="424"/>
      <c r="K28" s="413"/>
      <c r="L28" s="18" t="s">
        <v>295</v>
      </c>
      <c r="M28" s="46" t="s">
        <v>296</v>
      </c>
      <c r="N28" s="47"/>
      <c r="O28" s="20">
        <v>-1.37331544970464</v>
      </c>
    </row>
    <row r="29" spans="1:15" customFormat="1">
      <c r="A29" s="400"/>
      <c r="B29" s="443"/>
      <c r="C29" s="446"/>
      <c r="D29" s="413"/>
      <c r="E29" s="421"/>
      <c r="F29" s="413"/>
      <c r="G29" s="413"/>
      <c r="H29" s="421"/>
      <c r="I29" s="421"/>
      <c r="J29" s="424"/>
      <c r="K29" s="413"/>
      <c r="L29" s="18" t="s">
        <v>297</v>
      </c>
      <c r="M29" s="46" t="s">
        <v>298</v>
      </c>
      <c r="N29" s="47"/>
      <c r="O29" s="20">
        <v>1.01167961502866</v>
      </c>
    </row>
    <row r="30" spans="1:15" customFormat="1">
      <c r="A30" s="400"/>
      <c r="B30" s="443"/>
      <c r="C30" s="446"/>
      <c r="D30" s="413"/>
      <c r="E30" s="421"/>
      <c r="F30" s="413"/>
      <c r="G30" s="413"/>
      <c r="H30" s="421"/>
      <c r="I30" s="421"/>
      <c r="J30" s="424"/>
      <c r="K30" s="413"/>
      <c r="L30" s="18" t="s">
        <v>299</v>
      </c>
      <c r="M30" s="46" t="s">
        <v>300</v>
      </c>
      <c r="N30" s="25"/>
      <c r="O30" s="20">
        <v>1.1965092090940399</v>
      </c>
    </row>
    <row r="31" spans="1:15" customFormat="1">
      <c r="A31" s="400"/>
      <c r="B31" s="443"/>
      <c r="C31" s="446"/>
      <c r="D31" s="413"/>
      <c r="E31" s="421"/>
      <c r="F31" s="413"/>
      <c r="G31" s="413"/>
      <c r="H31" s="421"/>
      <c r="I31" s="421"/>
      <c r="J31" s="424"/>
      <c r="K31" s="413"/>
      <c r="L31" s="18" t="s">
        <v>301</v>
      </c>
      <c r="M31" s="46" t="s">
        <v>302</v>
      </c>
      <c r="N31" s="25"/>
      <c r="O31" s="20">
        <v>3.25</v>
      </c>
    </row>
    <row r="32" spans="1:15" customFormat="1">
      <c r="A32" s="400"/>
      <c r="B32" s="443"/>
      <c r="C32" s="446"/>
      <c r="D32" s="413"/>
      <c r="E32" s="421"/>
      <c r="F32" s="413"/>
      <c r="G32" s="413"/>
      <c r="H32" s="421"/>
      <c r="I32" s="421"/>
      <c r="J32" s="424"/>
      <c r="K32" s="413"/>
      <c r="L32" s="18" t="s">
        <v>303</v>
      </c>
      <c r="M32" s="46" t="s">
        <v>304</v>
      </c>
      <c r="N32" s="25"/>
      <c r="O32" s="20">
        <v>-4.0421042896233601</v>
      </c>
    </row>
    <row r="33" spans="1:15" customFormat="1">
      <c r="A33" s="400"/>
      <c r="B33" s="444"/>
      <c r="C33" s="447"/>
      <c r="D33" s="419"/>
      <c r="E33" s="422"/>
      <c r="F33" s="419"/>
      <c r="G33" s="419"/>
      <c r="H33" s="422"/>
      <c r="I33" s="422"/>
      <c r="J33" s="425"/>
      <c r="K33" s="419"/>
      <c r="L33" s="21" t="s">
        <v>305</v>
      </c>
      <c r="M33" s="48" t="s">
        <v>306</v>
      </c>
      <c r="N33" s="49"/>
      <c r="O33" s="27">
        <v>4.7904645605524001</v>
      </c>
    </row>
    <row r="34" spans="1:15" customFormat="1">
      <c r="A34" s="400"/>
      <c r="B34" s="50" t="s">
        <v>307</v>
      </c>
      <c r="C34" s="32" t="s">
        <v>271</v>
      </c>
      <c r="D34" s="32">
        <v>6</v>
      </c>
      <c r="E34" s="51" t="s">
        <v>660</v>
      </c>
      <c r="F34" s="32" t="s">
        <v>308</v>
      </c>
      <c r="G34" s="32" t="s">
        <v>309</v>
      </c>
      <c r="H34" s="52" t="s">
        <v>675</v>
      </c>
      <c r="I34" s="52" t="s">
        <v>689</v>
      </c>
      <c r="J34" s="53" t="s">
        <v>699</v>
      </c>
      <c r="K34" s="54">
        <v>7</v>
      </c>
      <c r="L34" s="440" t="s">
        <v>269</v>
      </c>
      <c r="M34" s="441"/>
      <c r="N34" s="36" t="s">
        <v>234</v>
      </c>
      <c r="O34" s="55"/>
    </row>
    <row r="35" spans="1:15" customFormat="1" ht="16.5" thickBot="1">
      <c r="A35" s="405"/>
      <c r="B35" s="56" t="s">
        <v>310</v>
      </c>
      <c r="C35" s="57" t="s">
        <v>246</v>
      </c>
      <c r="D35" s="57">
        <v>8</v>
      </c>
      <c r="E35" s="58" t="s">
        <v>659</v>
      </c>
      <c r="F35" s="57" t="s">
        <v>311</v>
      </c>
      <c r="G35" s="57" t="s">
        <v>309</v>
      </c>
      <c r="H35" s="58" t="s">
        <v>676</v>
      </c>
      <c r="I35" s="58" t="s">
        <v>688</v>
      </c>
      <c r="J35" s="59" t="s">
        <v>700</v>
      </c>
      <c r="K35" s="60">
        <v>4</v>
      </c>
      <c r="L35" s="61" t="s">
        <v>312</v>
      </c>
      <c r="M35" s="62" t="s">
        <v>313</v>
      </c>
      <c r="N35" s="63" t="s">
        <v>748</v>
      </c>
      <c r="O35" s="40"/>
    </row>
    <row r="36" spans="1:15" customFormat="1" ht="16.5" thickTop="1">
      <c r="A36" s="399" t="s">
        <v>314</v>
      </c>
      <c r="B36" s="431" t="s">
        <v>267</v>
      </c>
      <c r="C36" s="418" t="s">
        <v>268</v>
      </c>
      <c r="D36" s="418">
        <v>6</v>
      </c>
      <c r="E36" s="420" t="s">
        <v>315</v>
      </c>
      <c r="F36" s="418" t="s">
        <v>667</v>
      </c>
      <c r="G36" s="418" t="s">
        <v>316</v>
      </c>
      <c r="H36" s="420" t="s">
        <v>677</v>
      </c>
      <c r="I36" s="420" t="s">
        <v>687</v>
      </c>
      <c r="J36" s="423" t="s">
        <v>701</v>
      </c>
      <c r="K36" s="418">
        <v>12</v>
      </c>
      <c r="L36" s="15" t="s">
        <v>317</v>
      </c>
      <c r="M36" s="16" t="s">
        <v>318</v>
      </c>
      <c r="N36" s="430" t="s">
        <v>234</v>
      </c>
      <c r="O36" s="17">
        <v>-1.07715557958422</v>
      </c>
    </row>
    <row r="37" spans="1:15" customFormat="1">
      <c r="A37" s="400"/>
      <c r="B37" s="407"/>
      <c r="C37" s="413"/>
      <c r="D37" s="413"/>
      <c r="E37" s="413"/>
      <c r="F37" s="413"/>
      <c r="G37" s="413"/>
      <c r="H37" s="421"/>
      <c r="I37" s="421"/>
      <c r="J37" s="424"/>
      <c r="K37" s="413"/>
      <c r="L37" s="18" t="s">
        <v>319</v>
      </c>
      <c r="M37" s="19" t="s">
        <v>320</v>
      </c>
      <c r="N37" s="374"/>
      <c r="O37" s="20">
        <v>-2.7649950709532201</v>
      </c>
    </row>
    <row r="38" spans="1:15" customFormat="1">
      <c r="A38" s="400"/>
      <c r="B38" s="407"/>
      <c r="C38" s="413"/>
      <c r="D38" s="413"/>
      <c r="E38" s="413"/>
      <c r="F38" s="413"/>
      <c r="G38" s="413"/>
      <c r="H38" s="421"/>
      <c r="I38" s="421"/>
      <c r="J38" s="424"/>
      <c r="K38" s="413"/>
      <c r="L38" s="18" t="s">
        <v>321</v>
      </c>
      <c r="M38" s="19" t="s">
        <v>322</v>
      </c>
      <c r="N38" s="374"/>
      <c r="O38" s="20">
        <v>-2.7871450546519498</v>
      </c>
    </row>
    <row r="39" spans="1:15" customFormat="1">
      <c r="A39" s="400"/>
      <c r="B39" s="407"/>
      <c r="C39" s="413"/>
      <c r="D39" s="413"/>
      <c r="E39" s="413"/>
      <c r="F39" s="413"/>
      <c r="G39" s="413"/>
      <c r="H39" s="421"/>
      <c r="I39" s="421"/>
      <c r="J39" s="424"/>
      <c r="K39" s="413"/>
      <c r="L39" s="18" t="s">
        <v>323</v>
      </c>
      <c r="M39" s="19" t="s">
        <v>324</v>
      </c>
      <c r="N39" s="374"/>
      <c r="O39" s="20">
        <v>-1.05602046311766</v>
      </c>
    </row>
    <row r="40" spans="1:15" customFormat="1">
      <c r="A40" s="400"/>
      <c r="B40" s="407"/>
      <c r="C40" s="413"/>
      <c r="D40" s="413"/>
      <c r="E40" s="413"/>
      <c r="F40" s="413"/>
      <c r="G40" s="413"/>
      <c r="H40" s="421"/>
      <c r="I40" s="421"/>
      <c r="J40" s="424"/>
      <c r="K40" s="413"/>
      <c r="L40" s="18" t="s">
        <v>325</v>
      </c>
      <c r="M40" s="19" t="s">
        <v>326</v>
      </c>
      <c r="N40" s="374"/>
      <c r="O40" s="20">
        <v>-3.3700015215907899</v>
      </c>
    </row>
    <row r="41" spans="1:15" customFormat="1" ht="16.5" thickBot="1">
      <c r="A41" s="405"/>
      <c r="B41" s="408"/>
      <c r="C41" s="414"/>
      <c r="D41" s="414"/>
      <c r="E41" s="414"/>
      <c r="F41" s="414"/>
      <c r="G41" s="414"/>
      <c r="H41" s="427"/>
      <c r="I41" s="427"/>
      <c r="J41" s="429"/>
      <c r="K41" s="414"/>
      <c r="L41" s="64" t="s">
        <v>327</v>
      </c>
      <c r="M41" s="65" t="s">
        <v>328</v>
      </c>
      <c r="N41" s="375"/>
      <c r="O41" s="40">
        <v>-1.1825840320515799</v>
      </c>
    </row>
    <row r="42" spans="1:15" customFormat="1" ht="16.5" thickTop="1">
      <c r="A42" s="399" t="s">
        <v>329</v>
      </c>
      <c r="B42" s="431" t="s">
        <v>330</v>
      </c>
      <c r="C42" s="418" t="s">
        <v>331</v>
      </c>
      <c r="D42" s="418">
        <v>2</v>
      </c>
      <c r="E42" s="420">
        <v>64.343000000000004</v>
      </c>
      <c r="F42" s="418" t="s">
        <v>288</v>
      </c>
      <c r="G42" s="418" t="s">
        <v>332</v>
      </c>
      <c r="H42" s="420">
        <v>475.95299999999997</v>
      </c>
      <c r="I42" s="420">
        <v>823.33100000000002</v>
      </c>
      <c r="J42" s="423" t="s">
        <v>702</v>
      </c>
      <c r="K42" s="418">
        <v>104</v>
      </c>
      <c r="L42" s="15" t="s">
        <v>333</v>
      </c>
      <c r="M42" s="19" t="s">
        <v>334</v>
      </c>
      <c r="N42" s="430" t="s">
        <v>234</v>
      </c>
      <c r="O42" s="20">
        <v>-4.1820259725118598</v>
      </c>
    </row>
    <row r="43" spans="1:15" customFormat="1">
      <c r="A43" s="400"/>
      <c r="B43" s="407"/>
      <c r="C43" s="413"/>
      <c r="D43" s="413"/>
      <c r="E43" s="421"/>
      <c r="F43" s="413"/>
      <c r="G43" s="413"/>
      <c r="H43" s="421"/>
      <c r="I43" s="421"/>
      <c r="J43" s="424"/>
      <c r="K43" s="413"/>
      <c r="L43" s="18" t="s">
        <v>335</v>
      </c>
      <c r="M43" s="19" t="s">
        <v>336</v>
      </c>
      <c r="N43" s="374"/>
      <c r="O43" s="20">
        <v>1.5614278589136199</v>
      </c>
    </row>
    <row r="44" spans="1:15" customFormat="1">
      <c r="A44" s="400"/>
      <c r="B44" s="407"/>
      <c r="C44" s="413"/>
      <c r="D44" s="413"/>
      <c r="E44" s="421"/>
      <c r="F44" s="413"/>
      <c r="G44" s="413"/>
      <c r="H44" s="421"/>
      <c r="I44" s="421"/>
      <c r="J44" s="424"/>
      <c r="K44" s="413"/>
      <c r="L44" s="18" t="s">
        <v>337</v>
      </c>
      <c r="M44" s="19" t="s">
        <v>338</v>
      </c>
      <c r="N44" s="374"/>
      <c r="O44" s="20">
        <v>2.79493450411558</v>
      </c>
    </row>
    <row r="45" spans="1:15" customFormat="1">
      <c r="A45" s="400"/>
      <c r="B45" s="407"/>
      <c r="C45" s="413"/>
      <c r="D45" s="413"/>
      <c r="E45" s="421"/>
      <c r="F45" s="413"/>
      <c r="G45" s="413"/>
      <c r="H45" s="421"/>
      <c r="I45" s="421"/>
      <c r="J45" s="424"/>
      <c r="K45" s="413"/>
      <c r="L45" s="18" t="s">
        <v>339</v>
      </c>
      <c r="M45" s="19" t="s">
        <v>340</v>
      </c>
      <c r="N45" s="374"/>
      <c r="O45" s="20">
        <v>-3.2019979426927399</v>
      </c>
    </row>
    <row r="46" spans="1:15" customFormat="1">
      <c r="A46" s="400"/>
      <c r="B46" s="407"/>
      <c r="C46" s="413"/>
      <c r="D46" s="413"/>
      <c r="E46" s="421"/>
      <c r="F46" s="413"/>
      <c r="G46" s="413"/>
      <c r="H46" s="421"/>
      <c r="I46" s="421"/>
      <c r="J46" s="424"/>
      <c r="K46" s="413"/>
      <c r="L46" s="18" t="s">
        <v>341</v>
      </c>
      <c r="M46" s="19" t="s">
        <v>342</v>
      </c>
      <c r="N46" s="374"/>
      <c r="O46" s="20">
        <v>-1.02076585576796</v>
      </c>
    </row>
    <row r="47" spans="1:15" customFormat="1">
      <c r="A47" s="400"/>
      <c r="B47" s="407"/>
      <c r="C47" s="413"/>
      <c r="D47" s="413"/>
      <c r="E47" s="421"/>
      <c r="F47" s="413"/>
      <c r="G47" s="413"/>
      <c r="H47" s="421"/>
      <c r="I47" s="421"/>
      <c r="J47" s="424"/>
      <c r="K47" s="413"/>
      <c r="L47" s="18" t="s">
        <v>343</v>
      </c>
      <c r="M47" s="19" t="s">
        <v>344</v>
      </c>
      <c r="N47" s="374"/>
      <c r="O47" s="20">
        <v>-4.06331182421438</v>
      </c>
    </row>
    <row r="48" spans="1:15" customFormat="1">
      <c r="A48" s="400"/>
      <c r="B48" s="407"/>
      <c r="C48" s="413"/>
      <c r="D48" s="413"/>
      <c r="E48" s="421"/>
      <c r="F48" s="413"/>
      <c r="G48" s="413"/>
      <c r="H48" s="421"/>
      <c r="I48" s="421"/>
      <c r="J48" s="424"/>
      <c r="K48" s="413"/>
      <c r="L48" s="18" t="s">
        <v>345</v>
      </c>
      <c r="M48" s="19" t="s">
        <v>346</v>
      </c>
      <c r="N48" s="374"/>
      <c r="O48" s="20">
        <v>1.21081771602799</v>
      </c>
    </row>
    <row r="49" spans="1:15" customFormat="1">
      <c r="A49" s="400"/>
      <c r="B49" s="407"/>
      <c r="C49" s="413"/>
      <c r="D49" s="413"/>
      <c r="E49" s="421"/>
      <c r="F49" s="413"/>
      <c r="G49" s="413"/>
      <c r="H49" s="421"/>
      <c r="I49" s="421"/>
      <c r="J49" s="424"/>
      <c r="K49" s="413"/>
      <c r="L49" s="18" t="s">
        <v>347</v>
      </c>
      <c r="M49" s="47" t="s">
        <v>348</v>
      </c>
      <c r="N49" s="374"/>
      <c r="O49" s="20">
        <v>1.0149451209954601</v>
      </c>
    </row>
    <row r="50" spans="1:15" customFormat="1">
      <c r="A50" s="400"/>
      <c r="B50" s="407"/>
      <c r="C50" s="413"/>
      <c r="D50" s="413"/>
      <c r="E50" s="421"/>
      <c r="F50" s="413"/>
      <c r="G50" s="413"/>
      <c r="H50" s="421"/>
      <c r="I50" s="421"/>
      <c r="J50" s="424"/>
      <c r="K50" s="413"/>
      <c r="L50" s="18" t="s">
        <v>349</v>
      </c>
      <c r="M50" s="47" t="s">
        <v>350</v>
      </c>
      <c r="N50" s="374"/>
      <c r="O50" s="20">
        <v>1.1220632709240601</v>
      </c>
    </row>
    <row r="51" spans="1:15" customFormat="1">
      <c r="A51" s="400"/>
      <c r="B51" s="433"/>
      <c r="C51" s="419"/>
      <c r="D51" s="419"/>
      <c r="E51" s="422"/>
      <c r="F51" s="419"/>
      <c r="G51" s="419"/>
      <c r="H51" s="422"/>
      <c r="I51" s="422"/>
      <c r="J51" s="425"/>
      <c r="K51" s="419"/>
      <c r="L51" s="21" t="s">
        <v>351</v>
      </c>
      <c r="M51" s="66" t="s">
        <v>352</v>
      </c>
      <c r="N51" s="432"/>
      <c r="O51" s="22">
        <v>4.9623806776141999</v>
      </c>
    </row>
    <row r="52" spans="1:15" customFormat="1">
      <c r="A52" s="400"/>
      <c r="B52" s="434" t="s">
        <v>353</v>
      </c>
      <c r="C52" s="437" t="s">
        <v>230</v>
      </c>
      <c r="D52" s="437">
        <v>6</v>
      </c>
      <c r="E52" s="438" t="s">
        <v>658</v>
      </c>
      <c r="F52" s="437" t="s">
        <v>669</v>
      </c>
      <c r="G52" s="437" t="s">
        <v>256</v>
      </c>
      <c r="H52" s="438" t="s">
        <v>678</v>
      </c>
      <c r="I52" s="438" t="s">
        <v>686</v>
      </c>
      <c r="J52" s="439" t="s">
        <v>703</v>
      </c>
      <c r="K52" s="437">
        <v>11</v>
      </c>
      <c r="L52" s="23" t="s">
        <v>354</v>
      </c>
      <c r="M52" s="67" t="s">
        <v>355</v>
      </c>
      <c r="N52" s="68"/>
      <c r="O52" s="20">
        <v>4.8800917663922698</v>
      </c>
    </row>
    <row r="53" spans="1:15" customFormat="1">
      <c r="A53" s="400"/>
      <c r="B53" s="435"/>
      <c r="C53" s="413"/>
      <c r="D53" s="413"/>
      <c r="E53" s="421"/>
      <c r="F53" s="413"/>
      <c r="G53" s="413"/>
      <c r="H53" s="421"/>
      <c r="I53" s="421"/>
      <c r="J53" s="424"/>
      <c r="K53" s="413"/>
      <c r="L53" s="18" t="s">
        <v>356</v>
      </c>
      <c r="M53" s="47" t="s">
        <v>357</v>
      </c>
      <c r="N53" s="45"/>
      <c r="O53" s="20">
        <v>-1.0162012527683599</v>
      </c>
    </row>
    <row r="54" spans="1:15" customFormat="1">
      <c r="A54" s="400"/>
      <c r="B54" s="435"/>
      <c r="C54" s="413"/>
      <c r="D54" s="413"/>
      <c r="E54" s="421"/>
      <c r="F54" s="413"/>
      <c r="G54" s="413"/>
      <c r="H54" s="421"/>
      <c r="I54" s="421"/>
      <c r="J54" s="424"/>
      <c r="K54" s="413"/>
      <c r="L54" s="69" t="s">
        <v>358</v>
      </c>
      <c r="M54" s="70" t="s">
        <v>359</v>
      </c>
      <c r="N54" s="45" t="s">
        <v>749</v>
      </c>
      <c r="O54" s="20">
        <v>1.61458019174668</v>
      </c>
    </row>
    <row r="55" spans="1:15" customFormat="1" ht="16.5" thickBot="1">
      <c r="A55" s="405"/>
      <c r="B55" s="436"/>
      <c r="C55" s="414"/>
      <c r="D55" s="414"/>
      <c r="E55" s="427"/>
      <c r="F55" s="414"/>
      <c r="G55" s="414"/>
      <c r="H55" s="427"/>
      <c r="I55" s="427"/>
      <c r="J55" s="429"/>
      <c r="K55" s="414"/>
      <c r="L55" s="38" t="s">
        <v>360</v>
      </c>
      <c r="M55" s="71" t="s">
        <v>361</v>
      </c>
      <c r="N55" s="63"/>
      <c r="O55" s="40">
        <v>-1.50506766752896</v>
      </c>
    </row>
    <row r="56" spans="1:15" customFormat="1" ht="16.5" thickTop="1">
      <c r="A56" s="404" t="s">
        <v>362</v>
      </c>
      <c r="B56" s="406" t="s">
        <v>363</v>
      </c>
      <c r="C56" s="409" t="s">
        <v>230</v>
      </c>
      <c r="D56" s="412">
        <v>5</v>
      </c>
      <c r="E56" s="412" t="s">
        <v>364</v>
      </c>
      <c r="F56" s="415"/>
      <c r="G56" s="412" t="s">
        <v>231</v>
      </c>
      <c r="H56" s="426" t="s">
        <v>679</v>
      </c>
      <c r="I56" s="426" t="s">
        <v>685</v>
      </c>
      <c r="J56" s="428" t="s">
        <v>704</v>
      </c>
      <c r="K56" s="412">
        <v>4</v>
      </c>
      <c r="L56" s="72" t="s">
        <v>365</v>
      </c>
      <c r="M56" s="73" t="s">
        <v>366</v>
      </c>
      <c r="N56" s="45" t="s">
        <v>750</v>
      </c>
      <c r="O56" s="74">
        <v>1.2270195088395599</v>
      </c>
    </row>
    <row r="57" spans="1:15" customFormat="1">
      <c r="A57" s="400"/>
      <c r="B57" s="407"/>
      <c r="C57" s="410"/>
      <c r="D57" s="413"/>
      <c r="E57" s="413"/>
      <c r="F57" s="416"/>
      <c r="G57" s="413"/>
      <c r="H57" s="421"/>
      <c r="I57" s="421"/>
      <c r="J57" s="424"/>
      <c r="K57" s="413"/>
      <c r="L57" s="75" t="s">
        <v>367</v>
      </c>
      <c r="M57" s="76" t="s">
        <v>368</v>
      </c>
      <c r="N57" s="77"/>
      <c r="O57" s="20">
        <v>1.2363611663634999</v>
      </c>
    </row>
    <row r="58" spans="1:15" customFormat="1">
      <c r="A58" s="400"/>
      <c r="B58" s="407"/>
      <c r="C58" s="410"/>
      <c r="D58" s="413"/>
      <c r="E58" s="413"/>
      <c r="F58" s="416"/>
      <c r="G58" s="413"/>
      <c r="H58" s="421"/>
      <c r="I58" s="421"/>
      <c r="J58" s="424"/>
      <c r="K58" s="413"/>
      <c r="L58" s="75" t="s">
        <v>369</v>
      </c>
      <c r="M58" s="76" t="s">
        <v>370</v>
      </c>
      <c r="N58" s="77"/>
      <c r="O58" s="20">
        <v>1.26574912689154</v>
      </c>
    </row>
    <row r="59" spans="1:15" customFormat="1" ht="16.5" thickBot="1">
      <c r="A59" s="405"/>
      <c r="B59" s="408"/>
      <c r="C59" s="411"/>
      <c r="D59" s="414"/>
      <c r="E59" s="414"/>
      <c r="F59" s="417"/>
      <c r="G59" s="414"/>
      <c r="H59" s="427"/>
      <c r="I59" s="427"/>
      <c r="J59" s="429"/>
      <c r="K59" s="414"/>
      <c r="L59" s="64" t="s">
        <v>371</v>
      </c>
      <c r="M59" s="65" t="s">
        <v>372</v>
      </c>
      <c r="N59" s="78"/>
      <c r="O59" s="40">
        <v>2.3263648980803202</v>
      </c>
    </row>
    <row r="60" spans="1:15" customFormat="1" ht="16.5" thickTop="1">
      <c r="A60" s="399" t="s">
        <v>373</v>
      </c>
      <c r="B60" s="79" t="s">
        <v>374</v>
      </c>
      <c r="C60" s="80" t="s">
        <v>331</v>
      </c>
      <c r="D60" s="81">
        <v>1</v>
      </c>
      <c r="E60" s="363" t="s">
        <v>657</v>
      </c>
      <c r="F60" s="82" t="s">
        <v>311</v>
      </c>
      <c r="G60" s="83"/>
      <c r="H60" s="84"/>
      <c r="I60" s="84"/>
      <c r="J60" s="84"/>
      <c r="K60" s="85"/>
      <c r="L60" s="75" t="s">
        <v>751</v>
      </c>
      <c r="M60" s="366" t="s">
        <v>753</v>
      </c>
      <c r="N60" s="86" t="s">
        <v>752</v>
      </c>
      <c r="O60" s="87"/>
    </row>
    <row r="61" spans="1:15" customFormat="1">
      <c r="A61" s="400"/>
      <c r="B61" s="391" t="s">
        <v>375</v>
      </c>
      <c r="C61" s="377" t="s">
        <v>376</v>
      </c>
      <c r="D61" s="393">
        <v>2</v>
      </c>
      <c r="E61" s="377" t="s">
        <v>377</v>
      </c>
      <c r="F61" s="376" t="s">
        <v>378</v>
      </c>
      <c r="G61" s="376" t="s">
        <v>332</v>
      </c>
      <c r="H61" s="394" t="s">
        <v>680</v>
      </c>
      <c r="I61" s="394" t="s">
        <v>684</v>
      </c>
      <c r="J61" s="394">
        <v>210.71700000000001</v>
      </c>
      <c r="K61" s="402">
        <v>48</v>
      </c>
      <c r="L61" s="23" t="s">
        <v>379</v>
      </c>
      <c r="M61" s="88" t="s">
        <v>380</v>
      </c>
      <c r="N61" s="89" t="s">
        <v>381</v>
      </c>
      <c r="O61" s="90"/>
    </row>
    <row r="62" spans="1:15" customFormat="1">
      <c r="A62" s="400"/>
      <c r="B62" s="391"/>
      <c r="C62" s="377"/>
      <c r="D62" s="377"/>
      <c r="E62" s="377"/>
      <c r="F62" s="377"/>
      <c r="G62" s="377"/>
      <c r="H62" s="395"/>
      <c r="I62" s="395"/>
      <c r="J62" s="397"/>
      <c r="K62" s="397"/>
      <c r="L62" s="91" t="s">
        <v>382</v>
      </c>
      <c r="M62" s="19" t="s">
        <v>383</v>
      </c>
      <c r="N62" s="25"/>
      <c r="O62" s="20">
        <v>-5.2926162156174597</v>
      </c>
    </row>
    <row r="63" spans="1:15" customFormat="1">
      <c r="A63" s="400"/>
      <c r="B63" s="391"/>
      <c r="C63" s="377"/>
      <c r="D63" s="377"/>
      <c r="E63" s="377"/>
      <c r="F63" s="377"/>
      <c r="G63" s="377"/>
      <c r="H63" s="395"/>
      <c r="I63" s="395"/>
      <c r="J63" s="397"/>
      <c r="K63" s="397"/>
      <c r="L63" s="91" t="s">
        <v>384</v>
      </c>
      <c r="M63" s="19" t="s">
        <v>385</v>
      </c>
      <c r="N63" s="25"/>
      <c r="O63" s="20">
        <v>-3.48244541959432</v>
      </c>
    </row>
    <row r="64" spans="1:15" customFormat="1">
      <c r="A64" s="400"/>
      <c r="B64" s="392"/>
      <c r="C64" s="378"/>
      <c r="D64" s="378"/>
      <c r="E64" s="378"/>
      <c r="F64" s="378"/>
      <c r="G64" s="378"/>
      <c r="H64" s="396"/>
      <c r="I64" s="396"/>
      <c r="J64" s="398"/>
      <c r="K64" s="398"/>
      <c r="L64" s="92" t="s">
        <v>386</v>
      </c>
      <c r="M64" s="19" t="s">
        <v>387</v>
      </c>
      <c r="N64" s="25"/>
      <c r="O64" s="22">
        <v>-1.8712467991338699</v>
      </c>
    </row>
    <row r="65" spans="1:15" customFormat="1">
      <c r="A65" s="400"/>
      <c r="B65" s="403" t="s">
        <v>388</v>
      </c>
      <c r="C65" s="376" t="s">
        <v>389</v>
      </c>
      <c r="D65" s="376">
        <v>6</v>
      </c>
      <c r="E65" s="376" t="s">
        <v>390</v>
      </c>
      <c r="F65" s="376" t="s">
        <v>255</v>
      </c>
      <c r="G65" s="376" t="s">
        <v>231</v>
      </c>
      <c r="H65" s="383" t="s">
        <v>681</v>
      </c>
      <c r="I65" s="383" t="s">
        <v>683</v>
      </c>
      <c r="J65" s="386" t="s">
        <v>705</v>
      </c>
      <c r="K65" s="376">
        <v>90</v>
      </c>
      <c r="L65" s="93" t="s">
        <v>391</v>
      </c>
      <c r="M65" s="24" t="s">
        <v>392</v>
      </c>
      <c r="N65" s="68" t="s">
        <v>393</v>
      </c>
      <c r="O65" s="90"/>
    </row>
    <row r="66" spans="1:15" customFormat="1">
      <c r="A66" s="400"/>
      <c r="B66" s="391"/>
      <c r="C66" s="377"/>
      <c r="D66" s="377"/>
      <c r="E66" s="377"/>
      <c r="F66" s="377"/>
      <c r="G66" s="377"/>
      <c r="H66" s="384"/>
      <c r="I66" s="384"/>
      <c r="J66" s="387"/>
      <c r="K66" s="377"/>
      <c r="L66" s="94" t="s">
        <v>394</v>
      </c>
      <c r="M66" s="19" t="s">
        <v>395</v>
      </c>
      <c r="N66" s="25"/>
      <c r="O66" s="20">
        <v>2.3745704746129301</v>
      </c>
    </row>
    <row r="67" spans="1:15" customFormat="1">
      <c r="A67" s="400"/>
      <c r="B67" s="391"/>
      <c r="C67" s="377"/>
      <c r="D67" s="377"/>
      <c r="E67" s="377"/>
      <c r="F67" s="377"/>
      <c r="G67" s="377"/>
      <c r="H67" s="384"/>
      <c r="I67" s="384"/>
      <c r="J67" s="387"/>
      <c r="K67" s="377"/>
      <c r="L67" s="94" t="s">
        <v>396</v>
      </c>
      <c r="M67" s="19" t="s">
        <v>397</v>
      </c>
      <c r="N67" s="25"/>
      <c r="O67" s="20">
        <v>4.7709099842517597</v>
      </c>
    </row>
    <row r="68" spans="1:15" customFormat="1">
      <c r="A68" s="400"/>
      <c r="B68" s="391"/>
      <c r="C68" s="377"/>
      <c r="D68" s="377"/>
      <c r="E68" s="377"/>
      <c r="F68" s="377"/>
      <c r="G68" s="377"/>
      <c r="H68" s="384"/>
      <c r="I68" s="384"/>
      <c r="J68" s="387"/>
      <c r="K68" s="377"/>
      <c r="L68" s="94" t="s">
        <v>398</v>
      </c>
      <c r="M68" s="19" t="s">
        <v>399</v>
      </c>
      <c r="N68" s="25"/>
      <c r="O68" s="20">
        <v>1.04633113502246</v>
      </c>
    </row>
    <row r="69" spans="1:15" customFormat="1">
      <c r="A69" s="400"/>
      <c r="B69" s="391"/>
      <c r="C69" s="377"/>
      <c r="D69" s="377"/>
      <c r="E69" s="377"/>
      <c r="F69" s="377"/>
      <c r="G69" s="377"/>
      <c r="H69" s="384"/>
      <c r="I69" s="384"/>
      <c r="J69" s="387"/>
      <c r="K69" s="377"/>
      <c r="L69" s="94" t="s">
        <v>400</v>
      </c>
      <c r="M69" s="19" t="s">
        <v>401</v>
      </c>
      <c r="N69" s="25"/>
      <c r="O69" s="20">
        <v>-5.1274121079991302</v>
      </c>
    </row>
    <row r="70" spans="1:15" customFormat="1">
      <c r="A70" s="400"/>
      <c r="B70" s="391"/>
      <c r="C70" s="377"/>
      <c r="D70" s="377"/>
      <c r="E70" s="377"/>
      <c r="F70" s="377"/>
      <c r="G70" s="377"/>
      <c r="H70" s="384"/>
      <c r="I70" s="384"/>
      <c r="J70" s="387"/>
      <c r="K70" s="377"/>
      <c r="L70" s="94" t="s">
        <v>402</v>
      </c>
      <c r="M70" s="19" t="s">
        <v>403</v>
      </c>
      <c r="N70" s="25"/>
      <c r="O70" s="20">
        <v>-5.6534194416867596</v>
      </c>
    </row>
    <row r="71" spans="1:15" customFormat="1">
      <c r="A71" s="400"/>
      <c r="B71" s="391"/>
      <c r="C71" s="377"/>
      <c r="D71" s="377"/>
      <c r="E71" s="377"/>
      <c r="F71" s="377"/>
      <c r="G71" s="377"/>
      <c r="H71" s="384"/>
      <c r="I71" s="384"/>
      <c r="J71" s="387"/>
      <c r="K71" s="377"/>
      <c r="L71" s="94" t="s">
        <v>404</v>
      </c>
      <c r="M71" s="19" t="s">
        <v>405</v>
      </c>
      <c r="N71" s="25"/>
      <c r="O71" s="20">
        <v>-1.1904669605081299</v>
      </c>
    </row>
    <row r="72" spans="1:15" customFormat="1">
      <c r="A72" s="400"/>
      <c r="B72" s="391"/>
      <c r="C72" s="377"/>
      <c r="D72" s="377"/>
      <c r="E72" s="377"/>
      <c r="F72" s="377"/>
      <c r="G72" s="377"/>
      <c r="H72" s="384"/>
      <c r="I72" s="384"/>
      <c r="J72" s="387"/>
      <c r="K72" s="377"/>
      <c r="L72" s="94" t="s">
        <v>406</v>
      </c>
      <c r="M72" s="19" t="s">
        <v>407</v>
      </c>
      <c r="N72" s="25"/>
      <c r="O72" s="20">
        <v>-4.1968222941515601</v>
      </c>
    </row>
    <row r="73" spans="1:15" customFormat="1">
      <c r="A73" s="400"/>
      <c r="B73" s="391"/>
      <c r="C73" s="377"/>
      <c r="D73" s="377"/>
      <c r="E73" s="377"/>
      <c r="F73" s="377"/>
      <c r="G73" s="377"/>
      <c r="H73" s="384"/>
      <c r="I73" s="384"/>
      <c r="J73" s="387"/>
      <c r="K73" s="377"/>
      <c r="L73" s="94" t="s">
        <v>408</v>
      </c>
      <c r="M73" s="19" t="s">
        <v>409</v>
      </c>
      <c r="N73" s="25"/>
      <c r="O73" s="20">
        <v>1.4231395115694501</v>
      </c>
    </row>
    <row r="74" spans="1:15" customFormat="1">
      <c r="A74" s="400"/>
      <c r="B74" s="391"/>
      <c r="C74" s="377"/>
      <c r="D74" s="377"/>
      <c r="E74" s="377"/>
      <c r="F74" s="377"/>
      <c r="G74" s="377"/>
      <c r="H74" s="384"/>
      <c r="I74" s="384"/>
      <c r="J74" s="387"/>
      <c r="K74" s="377"/>
      <c r="L74" s="94" t="s">
        <v>410</v>
      </c>
      <c r="M74" s="19" t="s">
        <v>411</v>
      </c>
      <c r="N74" s="25"/>
      <c r="O74" s="20">
        <v>-1.1276379711605999</v>
      </c>
    </row>
    <row r="75" spans="1:15" customFormat="1">
      <c r="A75" s="400"/>
      <c r="B75" s="391"/>
      <c r="C75" s="377"/>
      <c r="D75" s="377"/>
      <c r="E75" s="377"/>
      <c r="F75" s="377"/>
      <c r="G75" s="377"/>
      <c r="H75" s="384"/>
      <c r="I75" s="384"/>
      <c r="J75" s="387"/>
      <c r="K75" s="377"/>
      <c r="L75" s="94" t="s">
        <v>412</v>
      </c>
      <c r="M75" s="19" t="s">
        <v>413</v>
      </c>
      <c r="N75" s="25"/>
      <c r="O75" s="20">
        <v>-5.3148104366881199</v>
      </c>
    </row>
    <row r="76" spans="1:15" customFormat="1">
      <c r="A76" s="400"/>
      <c r="B76" s="391"/>
      <c r="C76" s="377"/>
      <c r="D76" s="377"/>
      <c r="E76" s="377"/>
      <c r="F76" s="377"/>
      <c r="G76" s="377"/>
      <c r="H76" s="384"/>
      <c r="I76" s="384"/>
      <c r="J76" s="387"/>
      <c r="K76" s="377"/>
      <c r="L76" s="94" t="s">
        <v>414</v>
      </c>
      <c r="M76" s="19" t="s">
        <v>415</v>
      </c>
      <c r="N76" s="25"/>
      <c r="O76" s="20">
        <v>-1.62245652052936</v>
      </c>
    </row>
    <row r="77" spans="1:15" customFormat="1">
      <c r="A77" s="400"/>
      <c r="B77" s="391"/>
      <c r="C77" s="377"/>
      <c r="D77" s="377"/>
      <c r="E77" s="377"/>
      <c r="F77" s="377"/>
      <c r="G77" s="377"/>
      <c r="H77" s="384"/>
      <c r="I77" s="384"/>
      <c r="J77" s="387"/>
      <c r="K77" s="377"/>
      <c r="L77" s="94" t="s">
        <v>416</v>
      </c>
      <c r="M77" s="19" t="s">
        <v>417</v>
      </c>
      <c r="N77" s="25"/>
      <c r="O77" s="20">
        <v>-4.4891369125362903</v>
      </c>
    </row>
    <row r="78" spans="1:15" customFormat="1">
      <c r="A78" s="400"/>
      <c r="B78" s="391"/>
      <c r="C78" s="377"/>
      <c r="D78" s="377"/>
      <c r="E78" s="377"/>
      <c r="F78" s="377"/>
      <c r="G78" s="377"/>
      <c r="H78" s="384"/>
      <c r="I78" s="384"/>
      <c r="J78" s="387"/>
      <c r="K78" s="377"/>
      <c r="L78" s="94" t="s">
        <v>418</v>
      </c>
      <c r="M78" s="19" t="s">
        <v>419</v>
      </c>
      <c r="N78" s="25"/>
      <c r="O78" s="20">
        <v>-3.5281802352015799</v>
      </c>
    </row>
    <row r="79" spans="1:15" customFormat="1">
      <c r="A79" s="400"/>
      <c r="B79" s="392"/>
      <c r="C79" s="378"/>
      <c r="D79" s="378"/>
      <c r="E79" s="378"/>
      <c r="F79" s="378"/>
      <c r="G79" s="378"/>
      <c r="H79" s="389"/>
      <c r="I79" s="389"/>
      <c r="J79" s="390"/>
      <c r="K79" s="378"/>
      <c r="L79" s="21" t="s">
        <v>420</v>
      </c>
      <c r="M79" s="95" t="s">
        <v>421</v>
      </c>
      <c r="N79" s="26"/>
      <c r="O79" s="20">
        <v>2.96757174040351</v>
      </c>
    </row>
    <row r="80" spans="1:15" customFormat="1">
      <c r="A80" s="400"/>
      <c r="B80" s="379" t="s">
        <v>270</v>
      </c>
      <c r="C80" s="376" t="s">
        <v>389</v>
      </c>
      <c r="D80" s="376">
        <v>8</v>
      </c>
      <c r="E80" s="376" t="s">
        <v>656</v>
      </c>
      <c r="F80" s="376" t="s">
        <v>668</v>
      </c>
      <c r="G80" s="376" t="s">
        <v>272</v>
      </c>
      <c r="H80" s="383" t="s">
        <v>673</v>
      </c>
      <c r="I80" s="383" t="s">
        <v>682</v>
      </c>
      <c r="J80" s="386" t="s">
        <v>697</v>
      </c>
      <c r="K80" s="376">
        <v>18</v>
      </c>
      <c r="L80" s="96" t="s">
        <v>273</v>
      </c>
      <c r="M80" s="19" t="s">
        <v>274</v>
      </c>
      <c r="N80" s="373" t="s">
        <v>234</v>
      </c>
      <c r="O80" s="97">
        <v>1.88995808308502</v>
      </c>
    </row>
    <row r="81" spans="1:15" customFormat="1">
      <c r="A81" s="400"/>
      <c r="B81" s="380"/>
      <c r="C81" s="377"/>
      <c r="D81" s="377"/>
      <c r="E81" s="377"/>
      <c r="F81" s="377"/>
      <c r="G81" s="377"/>
      <c r="H81" s="384"/>
      <c r="I81" s="384"/>
      <c r="J81" s="387"/>
      <c r="K81" s="377"/>
      <c r="L81" s="91" t="s">
        <v>275</v>
      </c>
      <c r="M81" s="19" t="s">
        <v>274</v>
      </c>
      <c r="N81" s="374"/>
      <c r="O81" s="20">
        <v>2.0221936708051902</v>
      </c>
    </row>
    <row r="82" spans="1:15" customFormat="1">
      <c r="A82" s="400"/>
      <c r="B82" s="380"/>
      <c r="C82" s="377"/>
      <c r="D82" s="377"/>
      <c r="E82" s="377"/>
      <c r="F82" s="377"/>
      <c r="G82" s="377"/>
      <c r="H82" s="384"/>
      <c r="I82" s="384"/>
      <c r="J82" s="387"/>
      <c r="K82" s="377"/>
      <c r="L82" s="91" t="s">
        <v>276</v>
      </c>
      <c r="M82" s="19" t="s">
        <v>277</v>
      </c>
      <c r="N82" s="374"/>
      <c r="O82" s="20">
        <v>2.4926660746105398</v>
      </c>
    </row>
    <row r="83" spans="1:15" customFormat="1">
      <c r="A83" s="400"/>
      <c r="B83" s="380"/>
      <c r="C83" s="377"/>
      <c r="D83" s="377"/>
      <c r="E83" s="377"/>
      <c r="F83" s="377"/>
      <c r="G83" s="377"/>
      <c r="H83" s="384"/>
      <c r="I83" s="384"/>
      <c r="J83" s="387"/>
      <c r="K83" s="377"/>
      <c r="L83" s="91" t="s">
        <v>278</v>
      </c>
      <c r="M83" s="19" t="s">
        <v>277</v>
      </c>
      <c r="N83" s="374"/>
      <c r="O83" s="20">
        <v>-3.1528825673419298</v>
      </c>
    </row>
    <row r="84" spans="1:15" customFormat="1">
      <c r="A84" s="400"/>
      <c r="B84" s="380"/>
      <c r="C84" s="377"/>
      <c r="D84" s="377"/>
      <c r="E84" s="377"/>
      <c r="F84" s="377"/>
      <c r="G84" s="377"/>
      <c r="H84" s="384"/>
      <c r="I84" s="384"/>
      <c r="J84" s="387"/>
      <c r="K84" s="377"/>
      <c r="L84" s="91" t="s">
        <v>422</v>
      </c>
      <c r="M84" s="19" t="s">
        <v>423</v>
      </c>
      <c r="N84" s="374"/>
      <c r="O84" s="20">
        <v>-6.7704603797338896</v>
      </c>
    </row>
    <row r="85" spans="1:15" customFormat="1">
      <c r="A85" s="400"/>
      <c r="B85" s="380"/>
      <c r="C85" s="377"/>
      <c r="D85" s="377"/>
      <c r="E85" s="377"/>
      <c r="F85" s="377"/>
      <c r="G85" s="377"/>
      <c r="H85" s="384"/>
      <c r="I85" s="384"/>
      <c r="J85" s="387"/>
      <c r="K85" s="377"/>
      <c r="L85" s="91" t="s">
        <v>283</v>
      </c>
      <c r="M85" s="19" t="s">
        <v>284</v>
      </c>
      <c r="N85" s="374"/>
      <c r="O85" s="20">
        <v>3.9787254775390202</v>
      </c>
    </row>
    <row r="86" spans="1:15" customFormat="1" ht="16.5" thickBot="1">
      <c r="A86" s="401"/>
      <c r="B86" s="381"/>
      <c r="C86" s="382"/>
      <c r="D86" s="382"/>
      <c r="E86" s="377"/>
      <c r="F86" s="382"/>
      <c r="G86" s="382"/>
      <c r="H86" s="385"/>
      <c r="I86" s="385"/>
      <c r="J86" s="388"/>
      <c r="K86" s="382"/>
      <c r="L86" s="98" t="s">
        <v>424</v>
      </c>
      <c r="M86" s="39" t="s">
        <v>425</v>
      </c>
      <c r="N86" s="375"/>
      <c r="O86" s="40">
        <v>-2.2394273138255998</v>
      </c>
    </row>
    <row r="87" spans="1:15" customFormat="1">
      <c r="A87" s="99"/>
      <c r="B87" s="100"/>
      <c r="C87" s="99"/>
      <c r="D87" s="99"/>
      <c r="E87" s="99"/>
      <c r="F87" s="99"/>
      <c r="G87" s="99"/>
      <c r="H87" s="99"/>
      <c r="I87" s="99"/>
      <c r="J87" s="99"/>
      <c r="K87" s="99"/>
      <c r="L87" s="101"/>
      <c r="M87" s="101"/>
      <c r="N87" s="102"/>
      <c r="O87" s="102"/>
    </row>
    <row r="88" spans="1:15" customFormat="1">
      <c r="A88" s="99"/>
      <c r="B88" s="100"/>
      <c r="C88" s="99"/>
      <c r="D88" s="99"/>
      <c r="E88" s="99"/>
      <c r="F88" s="99"/>
      <c r="G88" s="99"/>
      <c r="H88" s="99"/>
      <c r="I88" s="99"/>
      <c r="J88" s="99"/>
      <c r="K88" s="99"/>
      <c r="L88" s="101"/>
      <c r="M88" s="101"/>
      <c r="N88" s="102"/>
      <c r="O88" s="102"/>
    </row>
    <row r="89" spans="1:15" customFormat="1">
      <c r="A89" s="99"/>
      <c r="B89" s="100"/>
      <c r="C89" s="99"/>
      <c r="D89" s="99"/>
      <c r="E89" s="99"/>
      <c r="F89" s="99"/>
      <c r="G89" s="99"/>
      <c r="H89" s="99"/>
      <c r="I89" s="99"/>
      <c r="J89" s="99"/>
      <c r="K89" s="99"/>
      <c r="L89" s="101"/>
      <c r="M89" s="101"/>
      <c r="N89" s="102"/>
      <c r="O89" s="102"/>
    </row>
    <row r="90" spans="1:15" customFormat="1">
      <c r="A90" s="99"/>
      <c r="B90" s="100"/>
      <c r="C90" s="99"/>
      <c r="D90" s="99"/>
      <c r="E90" s="99"/>
      <c r="F90" s="99"/>
      <c r="G90" s="99"/>
      <c r="H90" s="99"/>
      <c r="I90" s="99"/>
      <c r="J90" s="99"/>
      <c r="K90" s="99"/>
      <c r="L90" s="101"/>
      <c r="M90" s="101"/>
      <c r="N90" s="102"/>
      <c r="O90" s="102"/>
    </row>
    <row r="91" spans="1:15" customFormat="1">
      <c r="A91" s="99"/>
      <c r="B91" s="100"/>
      <c r="C91" s="99"/>
      <c r="D91" s="99"/>
      <c r="E91" s="99"/>
      <c r="F91" s="99"/>
      <c r="G91" s="99"/>
      <c r="H91" s="99"/>
      <c r="I91" s="99"/>
      <c r="J91" s="99"/>
      <c r="K91" s="99"/>
      <c r="L91" s="101"/>
      <c r="M91" s="101"/>
      <c r="N91" s="102"/>
      <c r="O91" s="102"/>
    </row>
    <row r="92" spans="1:15" customFormat="1">
      <c r="A92" s="99"/>
      <c r="B92" s="100"/>
      <c r="C92" s="99"/>
      <c r="D92" s="99"/>
      <c r="E92" s="99"/>
      <c r="F92" s="99"/>
      <c r="G92" s="99"/>
      <c r="H92" s="99"/>
      <c r="I92" s="99"/>
      <c r="J92" s="99"/>
      <c r="K92" s="99"/>
      <c r="L92" s="101"/>
      <c r="M92" s="101"/>
      <c r="N92" s="102"/>
      <c r="O92" s="102"/>
    </row>
    <row r="93" spans="1:15" customFormat="1">
      <c r="A93" s="99"/>
      <c r="B93" s="100"/>
      <c r="C93" s="99"/>
      <c r="D93" s="99"/>
      <c r="E93" s="99"/>
      <c r="F93" s="99"/>
      <c r="G93" s="99"/>
      <c r="H93" s="99"/>
      <c r="I93" s="99"/>
      <c r="J93" s="99"/>
      <c r="K93" s="99"/>
      <c r="L93" s="101"/>
      <c r="M93" s="101"/>
      <c r="N93" s="102"/>
      <c r="O93" s="102"/>
    </row>
    <row r="94" spans="1:15" customFormat="1">
      <c r="A94" s="99"/>
      <c r="B94" s="100"/>
      <c r="C94" s="99"/>
      <c r="D94" s="99"/>
      <c r="E94" s="99"/>
      <c r="F94" s="99"/>
      <c r="G94" s="99"/>
      <c r="H94" s="99"/>
      <c r="I94" s="99"/>
      <c r="J94" s="99"/>
      <c r="K94" s="99"/>
      <c r="L94" s="101"/>
      <c r="M94" s="101"/>
      <c r="N94" s="102"/>
      <c r="O94" s="102"/>
    </row>
    <row r="95" spans="1:15" customFormat="1">
      <c r="A95" s="99"/>
      <c r="B95" s="100"/>
      <c r="C95" s="99"/>
      <c r="D95" s="99"/>
      <c r="E95" s="99"/>
      <c r="F95" s="99"/>
      <c r="G95" s="99"/>
      <c r="H95" s="99"/>
      <c r="I95" s="99"/>
      <c r="J95" s="99"/>
      <c r="K95" s="99"/>
      <c r="L95" s="101"/>
      <c r="M95" s="101"/>
      <c r="N95" s="102"/>
      <c r="O95" s="102"/>
    </row>
    <row r="96" spans="1:15" customFormat="1">
      <c r="A96" s="99"/>
      <c r="B96" s="100"/>
      <c r="C96" s="99"/>
      <c r="D96" s="99"/>
      <c r="E96" s="99"/>
      <c r="F96" s="99"/>
      <c r="G96" s="99"/>
      <c r="H96" s="99"/>
      <c r="I96" s="99"/>
      <c r="J96" s="99"/>
      <c r="K96" s="99"/>
      <c r="L96" s="101"/>
      <c r="M96" s="101"/>
      <c r="N96" s="102"/>
      <c r="O96" s="102"/>
    </row>
    <row r="97" spans="1:15" customFormat="1">
      <c r="A97" s="99"/>
      <c r="B97" s="100"/>
      <c r="C97" s="99"/>
      <c r="D97" s="99"/>
      <c r="E97" s="99"/>
      <c r="F97" s="99"/>
      <c r="G97" s="99"/>
      <c r="H97" s="99"/>
      <c r="I97" s="99"/>
      <c r="J97" s="99"/>
      <c r="K97" s="99"/>
      <c r="L97" s="101"/>
      <c r="M97" s="101"/>
      <c r="N97" s="102"/>
      <c r="O97" s="102"/>
    </row>
    <row r="98" spans="1:15" customFormat="1">
      <c r="A98" s="99"/>
      <c r="B98" s="100"/>
      <c r="C98" s="99"/>
      <c r="D98" s="99"/>
      <c r="E98" s="99"/>
      <c r="F98" s="99"/>
      <c r="G98" s="99"/>
      <c r="H98" s="99"/>
      <c r="I98" s="99"/>
      <c r="J98" s="99"/>
      <c r="K98" s="99"/>
      <c r="L98" s="101"/>
      <c r="M98" s="101"/>
      <c r="N98" s="102"/>
      <c r="O98" s="102"/>
    </row>
    <row r="99" spans="1:15" customFormat="1">
      <c r="A99" s="99"/>
      <c r="B99" s="100"/>
      <c r="C99" s="99"/>
      <c r="D99" s="99"/>
      <c r="E99" s="99"/>
      <c r="F99" s="99"/>
      <c r="G99" s="99"/>
      <c r="H99" s="99"/>
      <c r="I99" s="99"/>
      <c r="J99" s="99"/>
      <c r="K99" s="99"/>
      <c r="L99" s="101"/>
      <c r="M99" s="101"/>
      <c r="N99" s="102"/>
      <c r="O99" s="102"/>
    </row>
    <row r="100" spans="1:15" customFormat="1">
      <c r="A100" s="99"/>
      <c r="B100" s="100"/>
      <c r="C100" s="99"/>
      <c r="D100" s="99"/>
      <c r="E100" s="99"/>
      <c r="F100" s="99"/>
      <c r="G100" s="99"/>
      <c r="H100" s="99"/>
      <c r="I100" s="99"/>
      <c r="J100" s="99"/>
      <c r="K100" s="99"/>
      <c r="L100" s="101"/>
      <c r="M100" s="101"/>
      <c r="N100" s="102"/>
      <c r="O100" s="102"/>
    </row>
    <row r="101" spans="1:15" customFormat="1">
      <c r="A101" s="99"/>
      <c r="B101" s="100"/>
      <c r="C101" s="99"/>
      <c r="D101" s="99"/>
      <c r="E101" s="99"/>
      <c r="F101" s="99"/>
      <c r="G101" s="99"/>
      <c r="H101" s="99"/>
      <c r="I101" s="99"/>
      <c r="J101" s="99"/>
      <c r="K101" s="99"/>
      <c r="L101" s="101"/>
      <c r="M101" s="101"/>
      <c r="N101" s="102"/>
      <c r="O101" s="102"/>
    </row>
    <row r="102" spans="1:15" customFormat="1">
      <c r="A102" s="99"/>
      <c r="B102" s="100"/>
      <c r="C102" s="99"/>
      <c r="D102" s="99"/>
      <c r="E102" s="99"/>
      <c r="F102" s="99"/>
      <c r="G102" s="99"/>
      <c r="H102" s="99"/>
      <c r="I102" s="99"/>
      <c r="J102" s="99"/>
      <c r="K102" s="99"/>
      <c r="L102" s="101"/>
      <c r="M102" s="101"/>
      <c r="N102" s="102"/>
      <c r="O102" s="102"/>
    </row>
    <row r="103" spans="1:15" customFormat="1">
      <c r="A103" s="99"/>
      <c r="B103" s="100"/>
      <c r="C103" s="99"/>
      <c r="D103" s="99"/>
      <c r="E103" s="99"/>
      <c r="F103" s="99"/>
      <c r="G103" s="99"/>
      <c r="H103" s="99"/>
      <c r="I103" s="99"/>
      <c r="J103" s="99"/>
      <c r="K103" s="99"/>
      <c r="L103" s="101"/>
      <c r="M103" s="101"/>
      <c r="N103" s="102"/>
      <c r="O103" s="102"/>
    </row>
    <row r="104" spans="1:15" customFormat="1">
      <c r="A104" s="99"/>
      <c r="B104" s="100"/>
      <c r="C104" s="99"/>
      <c r="D104" s="99"/>
      <c r="E104" s="99"/>
      <c r="F104" s="99"/>
      <c r="G104" s="99"/>
      <c r="H104" s="99"/>
      <c r="I104" s="99"/>
      <c r="J104" s="99"/>
      <c r="K104" s="99"/>
      <c r="L104" s="101"/>
      <c r="M104" s="101"/>
      <c r="N104" s="102"/>
      <c r="O104" s="102"/>
    </row>
    <row r="105" spans="1:15" customFormat="1">
      <c r="A105" s="99"/>
      <c r="B105" s="100"/>
      <c r="C105" s="99"/>
      <c r="D105" s="99"/>
      <c r="E105" s="99"/>
      <c r="F105" s="99"/>
      <c r="G105" s="99"/>
      <c r="H105" s="99"/>
      <c r="I105" s="99"/>
      <c r="J105" s="99"/>
      <c r="K105" s="99"/>
      <c r="L105" s="101"/>
      <c r="M105" s="101"/>
      <c r="N105" s="102"/>
      <c r="O105" s="102"/>
    </row>
    <row r="106" spans="1:15" customFormat="1">
      <c r="A106" s="99"/>
      <c r="B106" s="100"/>
      <c r="C106" s="99"/>
      <c r="D106" s="99"/>
      <c r="E106" s="99"/>
      <c r="F106" s="99"/>
      <c r="G106" s="99"/>
      <c r="H106" s="99"/>
      <c r="I106" s="99"/>
      <c r="J106" s="99"/>
      <c r="K106" s="99"/>
      <c r="L106" s="101"/>
      <c r="M106" s="101"/>
      <c r="N106" s="102"/>
      <c r="O106" s="102"/>
    </row>
    <row r="107" spans="1:15" customFormat="1">
      <c r="A107" s="99"/>
      <c r="B107" s="100"/>
      <c r="C107" s="99"/>
      <c r="D107" s="99"/>
      <c r="E107" s="99"/>
      <c r="F107" s="99"/>
      <c r="G107" s="99"/>
      <c r="H107" s="99"/>
      <c r="I107" s="99"/>
      <c r="J107" s="99"/>
      <c r="K107" s="99"/>
      <c r="L107" s="101"/>
      <c r="M107" s="101"/>
      <c r="N107" s="102"/>
      <c r="O107" s="102"/>
    </row>
    <row r="108" spans="1:15" customFormat="1">
      <c r="A108" s="99"/>
      <c r="B108" s="100"/>
      <c r="C108" s="99"/>
      <c r="D108" s="99"/>
      <c r="E108" s="99"/>
      <c r="F108" s="99"/>
      <c r="G108" s="99"/>
      <c r="H108" s="99"/>
      <c r="I108" s="99"/>
      <c r="J108" s="99"/>
      <c r="K108" s="99"/>
      <c r="L108" s="101"/>
      <c r="M108" s="101"/>
      <c r="N108" s="102"/>
      <c r="O108" s="102"/>
    </row>
    <row r="109" spans="1:15" customFormat="1">
      <c r="A109" s="99"/>
      <c r="B109" s="100"/>
      <c r="C109" s="99"/>
      <c r="D109" s="99"/>
      <c r="E109" s="99"/>
      <c r="F109" s="99"/>
      <c r="G109" s="99"/>
      <c r="H109" s="99"/>
      <c r="I109" s="99"/>
      <c r="J109" s="99"/>
      <c r="K109" s="99"/>
      <c r="L109" s="101"/>
      <c r="M109" s="101"/>
      <c r="N109" s="102"/>
      <c r="O109" s="102"/>
    </row>
    <row r="110" spans="1:15" customFormat="1">
      <c r="A110" s="99"/>
      <c r="B110" s="100"/>
      <c r="C110" s="99"/>
      <c r="D110" s="99"/>
      <c r="E110" s="99"/>
      <c r="F110" s="99"/>
      <c r="G110" s="99"/>
      <c r="H110" s="99"/>
      <c r="I110" s="99"/>
      <c r="J110" s="99"/>
      <c r="K110" s="99"/>
      <c r="L110" s="101"/>
      <c r="M110" s="101"/>
      <c r="N110" s="102"/>
      <c r="O110" s="102"/>
    </row>
    <row r="111" spans="1:15" customFormat="1">
      <c r="A111" s="99"/>
      <c r="B111" s="100"/>
      <c r="C111" s="99"/>
      <c r="D111" s="99"/>
      <c r="E111" s="99"/>
      <c r="F111" s="99"/>
      <c r="G111" s="99"/>
      <c r="H111" s="99"/>
      <c r="I111" s="99"/>
      <c r="J111" s="99"/>
      <c r="K111" s="99"/>
      <c r="L111" s="101"/>
      <c r="M111" s="101"/>
      <c r="N111" s="102"/>
      <c r="O111" s="102"/>
    </row>
    <row r="112" spans="1:15" customFormat="1">
      <c r="A112" s="99"/>
      <c r="B112" s="100"/>
      <c r="C112" s="99"/>
      <c r="D112" s="99"/>
      <c r="E112" s="99"/>
      <c r="F112" s="99"/>
      <c r="G112" s="99"/>
      <c r="H112" s="99"/>
      <c r="I112" s="99"/>
      <c r="J112" s="99"/>
      <c r="K112" s="99"/>
      <c r="L112" s="101"/>
      <c r="M112" s="101"/>
      <c r="N112" s="102"/>
      <c r="O112" s="102"/>
    </row>
    <row r="113" spans="1:15" customFormat="1">
      <c r="A113" s="99"/>
      <c r="B113" s="100"/>
      <c r="C113" s="99"/>
      <c r="D113" s="99"/>
      <c r="E113" s="99"/>
      <c r="F113" s="99"/>
      <c r="G113" s="99"/>
      <c r="H113" s="99"/>
      <c r="I113" s="99"/>
      <c r="J113" s="99"/>
      <c r="K113" s="99"/>
      <c r="L113" s="101"/>
      <c r="M113" s="101"/>
      <c r="N113" s="102"/>
      <c r="O113" s="102"/>
    </row>
    <row r="114" spans="1:15" customFormat="1">
      <c r="A114" s="99"/>
      <c r="B114" s="100"/>
      <c r="C114" s="99"/>
      <c r="D114" s="99"/>
      <c r="E114" s="99"/>
      <c r="F114" s="99"/>
      <c r="G114" s="99"/>
      <c r="H114" s="99"/>
      <c r="I114" s="99"/>
      <c r="J114" s="99"/>
      <c r="K114" s="99"/>
      <c r="L114" s="101"/>
      <c r="M114" s="101"/>
      <c r="N114" s="102"/>
      <c r="O114" s="102"/>
    </row>
    <row r="115" spans="1:15" customFormat="1">
      <c r="A115" s="99"/>
      <c r="B115" s="100"/>
      <c r="C115" s="99"/>
      <c r="D115" s="99"/>
      <c r="E115" s="99"/>
      <c r="F115" s="99"/>
      <c r="G115" s="99"/>
      <c r="H115" s="99"/>
      <c r="I115" s="99"/>
      <c r="J115" s="99"/>
      <c r="K115" s="99"/>
      <c r="L115" s="101"/>
      <c r="M115" s="101"/>
      <c r="N115" s="102"/>
      <c r="O115" s="102"/>
    </row>
    <row r="116" spans="1:15" customFormat="1">
      <c r="A116" s="99"/>
      <c r="B116" s="100"/>
      <c r="C116" s="99"/>
      <c r="D116" s="99"/>
      <c r="E116" s="99"/>
      <c r="F116" s="99"/>
      <c r="G116" s="99"/>
      <c r="H116" s="99"/>
      <c r="I116" s="99"/>
      <c r="J116" s="99"/>
      <c r="K116" s="99"/>
      <c r="L116" s="101"/>
      <c r="M116" s="101"/>
      <c r="N116" s="102"/>
      <c r="O116" s="102"/>
    </row>
    <row r="117" spans="1:15" customFormat="1">
      <c r="A117" s="99"/>
      <c r="B117" s="100"/>
      <c r="C117" s="99"/>
      <c r="D117" s="99"/>
      <c r="E117" s="99"/>
      <c r="F117" s="99"/>
      <c r="G117" s="99"/>
      <c r="H117" s="99"/>
      <c r="I117" s="99"/>
      <c r="J117" s="99"/>
      <c r="K117" s="99"/>
      <c r="L117" s="101"/>
      <c r="M117" s="101"/>
      <c r="N117" s="102"/>
      <c r="O117" s="102"/>
    </row>
    <row r="118" spans="1:15" customFormat="1">
      <c r="A118" s="99"/>
      <c r="B118" s="100"/>
      <c r="C118" s="99"/>
      <c r="D118" s="99"/>
      <c r="E118" s="99"/>
      <c r="F118" s="99"/>
      <c r="G118" s="99"/>
      <c r="H118" s="99"/>
      <c r="I118" s="99"/>
      <c r="J118" s="99"/>
      <c r="K118" s="99"/>
      <c r="L118" s="101"/>
      <c r="M118" s="101"/>
      <c r="N118" s="102"/>
      <c r="O118" s="102"/>
    </row>
    <row r="119" spans="1:15" customFormat="1">
      <c r="A119" s="99"/>
      <c r="B119" s="100"/>
      <c r="C119" s="99"/>
      <c r="D119" s="99"/>
      <c r="E119" s="99"/>
      <c r="F119" s="99"/>
      <c r="G119" s="99"/>
      <c r="H119" s="99"/>
      <c r="I119" s="99"/>
      <c r="J119" s="99"/>
      <c r="K119" s="99"/>
      <c r="L119" s="101"/>
      <c r="M119" s="101"/>
      <c r="N119" s="102"/>
      <c r="O119" s="102"/>
    </row>
    <row r="120" spans="1:15" customFormat="1">
      <c r="A120" s="99"/>
      <c r="B120" s="100"/>
      <c r="C120" s="99"/>
      <c r="D120" s="99"/>
      <c r="E120" s="99"/>
      <c r="F120" s="99"/>
      <c r="G120" s="99"/>
      <c r="H120" s="99"/>
      <c r="I120" s="99"/>
      <c r="J120" s="99"/>
      <c r="K120" s="99"/>
      <c r="L120" s="101"/>
      <c r="M120" s="101"/>
      <c r="N120" s="102"/>
      <c r="O120" s="102"/>
    </row>
    <row r="121" spans="1:15" customFormat="1">
      <c r="A121" s="99"/>
      <c r="B121" s="100"/>
      <c r="C121" s="99"/>
      <c r="D121" s="99"/>
      <c r="E121" s="99"/>
      <c r="F121" s="99"/>
      <c r="G121" s="99"/>
      <c r="H121" s="99"/>
      <c r="I121" s="99"/>
      <c r="J121" s="99"/>
      <c r="K121" s="99"/>
      <c r="L121" s="101"/>
      <c r="M121" s="101"/>
      <c r="N121" s="102"/>
      <c r="O121" s="102"/>
    </row>
    <row r="122" spans="1:15" customFormat="1">
      <c r="A122" s="99"/>
      <c r="B122" s="100"/>
      <c r="C122" s="99"/>
      <c r="D122" s="99"/>
      <c r="E122" s="99"/>
      <c r="F122" s="99"/>
      <c r="G122" s="99"/>
      <c r="H122" s="99"/>
      <c r="I122" s="99"/>
      <c r="J122" s="99"/>
      <c r="K122" s="99"/>
      <c r="L122" s="101"/>
      <c r="M122" s="101"/>
      <c r="N122" s="102"/>
      <c r="O122" s="102"/>
    </row>
    <row r="123" spans="1:15" customFormat="1">
      <c r="A123" s="99"/>
      <c r="B123" s="100"/>
      <c r="C123" s="99"/>
      <c r="D123" s="99"/>
      <c r="E123" s="99"/>
      <c r="F123" s="99"/>
      <c r="G123" s="99"/>
      <c r="H123" s="99"/>
      <c r="I123" s="99"/>
      <c r="J123" s="99"/>
      <c r="K123" s="99"/>
      <c r="L123" s="101"/>
      <c r="M123" s="101"/>
      <c r="N123" s="102"/>
      <c r="O123" s="102"/>
    </row>
    <row r="124" spans="1:15" customFormat="1">
      <c r="A124" s="99"/>
      <c r="B124" s="100"/>
      <c r="C124" s="99"/>
      <c r="D124" s="99"/>
      <c r="E124" s="99"/>
      <c r="F124" s="99"/>
      <c r="G124" s="99"/>
      <c r="H124" s="99"/>
      <c r="I124" s="99"/>
      <c r="J124" s="99"/>
      <c r="K124" s="99"/>
      <c r="L124" s="101"/>
      <c r="M124" s="101"/>
      <c r="N124" s="102"/>
      <c r="O124" s="102"/>
    </row>
    <row r="125" spans="1:15" customFormat="1">
      <c r="A125" s="99"/>
      <c r="B125" s="100"/>
      <c r="C125" s="99"/>
      <c r="D125" s="99"/>
      <c r="E125" s="99"/>
      <c r="F125" s="99"/>
      <c r="G125" s="99"/>
      <c r="H125" s="99"/>
      <c r="I125" s="99"/>
      <c r="J125" s="99"/>
      <c r="K125" s="99"/>
      <c r="L125" s="101"/>
      <c r="M125" s="101"/>
      <c r="N125" s="102"/>
      <c r="O125" s="102"/>
    </row>
    <row r="126" spans="1:15" customFormat="1">
      <c r="A126" s="99"/>
      <c r="B126" s="100"/>
      <c r="C126" s="99"/>
      <c r="D126" s="99"/>
      <c r="E126" s="99"/>
      <c r="F126" s="99"/>
      <c r="G126" s="99"/>
      <c r="H126" s="99"/>
      <c r="I126" s="99"/>
      <c r="J126" s="99"/>
      <c r="K126" s="99"/>
      <c r="L126" s="101"/>
      <c r="M126" s="101"/>
      <c r="N126" s="102"/>
      <c r="O126" s="102"/>
    </row>
    <row r="127" spans="1:15" customFormat="1">
      <c r="A127" s="99"/>
      <c r="B127" s="100"/>
      <c r="C127" s="99"/>
      <c r="D127" s="99"/>
      <c r="E127" s="99"/>
      <c r="F127" s="99"/>
      <c r="G127" s="99"/>
      <c r="H127" s="99"/>
      <c r="I127" s="99"/>
      <c r="J127" s="99"/>
      <c r="K127" s="99"/>
      <c r="L127" s="101"/>
      <c r="M127" s="101"/>
      <c r="N127" s="102"/>
      <c r="O127" s="102"/>
    </row>
    <row r="128" spans="1:15" customFormat="1">
      <c r="A128" s="99"/>
      <c r="B128" s="100"/>
      <c r="C128" s="99"/>
      <c r="D128" s="99"/>
      <c r="E128" s="99"/>
      <c r="F128" s="99"/>
      <c r="G128" s="99"/>
      <c r="H128" s="99"/>
      <c r="I128" s="99"/>
      <c r="J128" s="99"/>
      <c r="K128" s="99"/>
      <c r="L128" s="101"/>
      <c r="M128" s="101"/>
      <c r="N128" s="102"/>
      <c r="O128" s="102"/>
    </row>
    <row r="129" spans="1:15" customFormat="1">
      <c r="A129" s="99"/>
      <c r="B129" s="100"/>
      <c r="C129" s="99"/>
      <c r="D129" s="99"/>
      <c r="E129" s="99"/>
      <c r="F129" s="99"/>
      <c r="G129" s="99"/>
      <c r="H129" s="99"/>
      <c r="I129" s="99"/>
      <c r="J129" s="99"/>
      <c r="K129" s="99"/>
      <c r="L129" s="101"/>
      <c r="M129" s="101"/>
      <c r="N129" s="102"/>
      <c r="O129" s="102"/>
    </row>
    <row r="130" spans="1:15" customFormat="1">
      <c r="A130" s="99"/>
      <c r="B130" s="100"/>
      <c r="C130" s="99"/>
      <c r="D130" s="99"/>
      <c r="E130" s="99"/>
      <c r="F130" s="99"/>
      <c r="G130" s="99"/>
      <c r="H130" s="99"/>
      <c r="I130" s="99"/>
      <c r="J130" s="99"/>
      <c r="K130" s="99"/>
      <c r="L130" s="101"/>
      <c r="M130" s="101"/>
      <c r="N130" s="102"/>
      <c r="O130" s="102"/>
    </row>
    <row r="131" spans="1:15" customFormat="1">
      <c r="A131" s="99"/>
      <c r="B131" s="100"/>
      <c r="C131" s="99"/>
      <c r="D131" s="99"/>
      <c r="E131" s="99"/>
      <c r="F131" s="99"/>
      <c r="G131" s="99"/>
      <c r="H131" s="99"/>
      <c r="I131" s="99"/>
      <c r="J131" s="99"/>
      <c r="K131" s="99"/>
      <c r="L131" s="101"/>
      <c r="M131" s="101"/>
      <c r="N131" s="102"/>
      <c r="O131" s="102"/>
    </row>
    <row r="132" spans="1:15" customFormat="1">
      <c r="A132" s="99"/>
      <c r="B132" s="100"/>
      <c r="C132" s="99"/>
      <c r="D132" s="99"/>
      <c r="E132" s="99"/>
      <c r="F132" s="99"/>
      <c r="G132" s="99"/>
      <c r="H132" s="99"/>
      <c r="I132" s="99"/>
      <c r="J132" s="99"/>
      <c r="K132" s="99"/>
      <c r="L132" s="101"/>
      <c r="M132" s="101"/>
      <c r="N132" s="102"/>
      <c r="O132" s="102"/>
    </row>
    <row r="133" spans="1:15" customFormat="1">
      <c r="A133" s="99"/>
      <c r="B133" s="100"/>
      <c r="C133" s="99"/>
      <c r="D133" s="99"/>
      <c r="E133" s="99"/>
      <c r="F133" s="99"/>
      <c r="G133" s="99"/>
      <c r="H133" s="99"/>
      <c r="I133" s="99"/>
      <c r="J133" s="99"/>
      <c r="K133" s="99"/>
      <c r="L133" s="101"/>
      <c r="M133" s="101"/>
      <c r="N133" s="102"/>
      <c r="O133" s="102"/>
    </row>
    <row r="134" spans="1:15" customFormat="1">
      <c r="A134" s="99"/>
      <c r="B134" s="100"/>
      <c r="C134" s="99"/>
      <c r="D134" s="99"/>
      <c r="E134" s="99"/>
      <c r="F134" s="99"/>
      <c r="G134" s="99"/>
      <c r="H134" s="99"/>
      <c r="I134" s="99"/>
      <c r="J134" s="99"/>
      <c r="K134" s="99"/>
      <c r="L134" s="101"/>
      <c r="M134" s="101"/>
      <c r="N134" s="102"/>
      <c r="O134" s="102"/>
    </row>
    <row r="135" spans="1:15" customFormat="1">
      <c r="A135" s="99"/>
      <c r="B135" s="100"/>
      <c r="C135" s="99"/>
      <c r="D135" s="99"/>
      <c r="E135" s="99"/>
      <c r="F135" s="99"/>
      <c r="G135" s="99"/>
      <c r="H135" s="99"/>
      <c r="I135" s="99"/>
      <c r="J135" s="99"/>
      <c r="K135" s="99"/>
      <c r="L135" s="101"/>
      <c r="M135" s="101"/>
      <c r="N135" s="102"/>
      <c r="O135" s="102"/>
    </row>
    <row r="136" spans="1:15" customFormat="1">
      <c r="A136" s="99"/>
      <c r="B136" s="100"/>
      <c r="C136" s="99"/>
      <c r="D136" s="99"/>
      <c r="E136" s="99"/>
      <c r="F136" s="99"/>
      <c r="G136" s="99"/>
      <c r="H136" s="99"/>
      <c r="I136" s="99"/>
      <c r="J136" s="99"/>
      <c r="K136" s="99"/>
      <c r="L136" s="101"/>
      <c r="M136" s="101"/>
      <c r="N136" s="102"/>
      <c r="O136" s="102"/>
    </row>
    <row r="137" spans="1:15" customFormat="1">
      <c r="A137" s="99"/>
      <c r="B137" s="100"/>
      <c r="C137" s="99"/>
      <c r="D137" s="99"/>
      <c r="E137" s="99"/>
      <c r="F137" s="99"/>
      <c r="G137" s="99"/>
      <c r="H137" s="99"/>
      <c r="I137" s="99"/>
      <c r="J137" s="99"/>
      <c r="K137" s="99"/>
      <c r="L137" s="101"/>
      <c r="M137" s="101"/>
      <c r="N137" s="102"/>
      <c r="O137" s="102"/>
    </row>
    <row r="138" spans="1:15" customFormat="1">
      <c r="A138" s="99"/>
      <c r="B138" s="100"/>
      <c r="C138" s="99"/>
      <c r="D138" s="99"/>
      <c r="E138" s="99"/>
      <c r="F138" s="99"/>
      <c r="G138" s="99"/>
      <c r="H138" s="99"/>
      <c r="I138" s="99"/>
      <c r="J138" s="99"/>
      <c r="K138" s="99"/>
      <c r="L138" s="101"/>
      <c r="M138" s="101"/>
      <c r="N138" s="102"/>
      <c r="O138" s="102"/>
    </row>
    <row r="139" spans="1:15" customFormat="1">
      <c r="A139" s="99"/>
      <c r="B139" s="100"/>
      <c r="C139" s="99"/>
      <c r="D139" s="99"/>
      <c r="E139" s="99"/>
      <c r="F139" s="99"/>
      <c r="G139" s="99"/>
      <c r="H139" s="99"/>
      <c r="I139" s="99"/>
      <c r="J139" s="99"/>
      <c r="K139" s="99"/>
      <c r="L139" s="101"/>
      <c r="M139" s="101"/>
      <c r="N139" s="102"/>
      <c r="O139" s="102"/>
    </row>
    <row r="140" spans="1:15" customFormat="1">
      <c r="A140" s="99"/>
      <c r="B140" s="100"/>
      <c r="C140" s="99"/>
      <c r="D140" s="99"/>
      <c r="E140" s="99"/>
      <c r="F140" s="99"/>
      <c r="G140" s="99"/>
      <c r="H140" s="99"/>
      <c r="I140" s="99"/>
      <c r="J140" s="99"/>
      <c r="K140" s="99"/>
      <c r="L140" s="101"/>
      <c r="M140" s="101"/>
      <c r="N140" s="102"/>
      <c r="O140" s="102"/>
    </row>
    <row r="141" spans="1:15" customFormat="1">
      <c r="A141" s="99"/>
      <c r="B141" s="100"/>
      <c r="C141" s="99"/>
      <c r="D141" s="99"/>
      <c r="E141" s="99"/>
      <c r="F141" s="99"/>
      <c r="G141" s="99"/>
      <c r="H141" s="99"/>
      <c r="I141" s="99"/>
      <c r="J141" s="99"/>
      <c r="K141" s="99"/>
      <c r="L141" s="101"/>
      <c r="M141" s="101"/>
      <c r="N141" s="102"/>
      <c r="O141" s="102"/>
    </row>
    <row r="142" spans="1:15" customFormat="1">
      <c r="A142" s="99"/>
      <c r="B142" s="100"/>
      <c r="C142" s="99"/>
      <c r="D142" s="99"/>
      <c r="E142" s="99"/>
      <c r="F142" s="99"/>
      <c r="G142" s="99"/>
      <c r="H142" s="99"/>
      <c r="I142" s="99"/>
      <c r="J142" s="99"/>
      <c r="K142" s="99"/>
      <c r="L142" s="101"/>
      <c r="M142" s="101"/>
      <c r="N142" s="102"/>
      <c r="O142" s="102"/>
    </row>
    <row r="143" spans="1:15" customFormat="1">
      <c r="A143" s="99"/>
      <c r="B143" s="100"/>
      <c r="C143" s="99"/>
      <c r="D143" s="99"/>
      <c r="E143" s="99"/>
      <c r="F143" s="99"/>
      <c r="G143" s="99"/>
      <c r="H143" s="99"/>
      <c r="I143" s="99"/>
      <c r="J143" s="99"/>
      <c r="K143" s="99"/>
      <c r="L143" s="101"/>
      <c r="M143" s="101"/>
      <c r="N143" s="102"/>
      <c r="O143" s="102"/>
    </row>
    <row r="144" spans="1:15" customFormat="1">
      <c r="A144" s="99"/>
      <c r="B144" s="100"/>
      <c r="C144" s="99"/>
      <c r="D144" s="99"/>
      <c r="E144" s="99"/>
      <c r="F144" s="99"/>
      <c r="G144" s="99"/>
      <c r="H144" s="99"/>
      <c r="I144" s="99"/>
      <c r="J144" s="99"/>
      <c r="K144" s="99"/>
      <c r="L144" s="101"/>
      <c r="M144" s="101"/>
      <c r="N144" s="102"/>
      <c r="O144" s="102"/>
    </row>
    <row r="145" spans="1:15" customFormat="1">
      <c r="A145" s="99"/>
      <c r="B145" s="100"/>
      <c r="C145" s="99"/>
      <c r="D145" s="99"/>
      <c r="E145" s="99"/>
      <c r="F145" s="99"/>
      <c r="G145" s="99"/>
      <c r="H145" s="99"/>
      <c r="I145" s="99"/>
      <c r="J145" s="99"/>
      <c r="K145" s="99"/>
      <c r="L145" s="101"/>
      <c r="M145" s="101"/>
      <c r="N145" s="102"/>
      <c r="O145" s="102"/>
    </row>
    <row r="146" spans="1:15" customFormat="1">
      <c r="A146" s="99"/>
      <c r="B146" s="100"/>
      <c r="C146" s="99"/>
      <c r="D146" s="99"/>
      <c r="E146" s="99"/>
      <c r="F146" s="99"/>
      <c r="G146" s="99"/>
      <c r="H146" s="99"/>
      <c r="I146" s="99"/>
      <c r="J146" s="99"/>
      <c r="K146" s="99"/>
      <c r="L146" s="101"/>
      <c r="M146" s="101"/>
      <c r="N146" s="102"/>
      <c r="O146" s="102"/>
    </row>
    <row r="147" spans="1:15" customFormat="1">
      <c r="A147" s="99"/>
      <c r="B147" s="100"/>
      <c r="C147" s="99"/>
      <c r="D147" s="99"/>
      <c r="E147" s="99"/>
      <c r="F147" s="99"/>
      <c r="G147" s="99"/>
      <c r="H147" s="99"/>
      <c r="I147" s="99"/>
      <c r="J147" s="99"/>
      <c r="K147" s="99"/>
      <c r="L147" s="101"/>
      <c r="M147" s="101"/>
      <c r="N147" s="102"/>
      <c r="O147" s="102"/>
    </row>
    <row r="148" spans="1:15" customFormat="1">
      <c r="A148" s="99"/>
      <c r="B148" s="100"/>
      <c r="C148" s="99"/>
      <c r="D148" s="99"/>
      <c r="E148" s="99"/>
      <c r="F148" s="99"/>
      <c r="G148" s="99"/>
      <c r="H148" s="99"/>
      <c r="I148" s="99"/>
      <c r="J148" s="99"/>
      <c r="K148" s="99"/>
      <c r="L148" s="101"/>
      <c r="M148" s="101"/>
      <c r="N148" s="102"/>
      <c r="O148" s="102"/>
    </row>
    <row r="149" spans="1:15" customFormat="1">
      <c r="A149" s="99"/>
      <c r="B149" s="100"/>
      <c r="C149" s="99"/>
      <c r="D149" s="99"/>
      <c r="E149" s="99"/>
      <c r="F149" s="99"/>
      <c r="G149" s="99"/>
      <c r="H149" s="99"/>
      <c r="I149" s="99"/>
      <c r="J149" s="99"/>
      <c r="K149" s="99"/>
      <c r="L149" s="101"/>
      <c r="M149" s="101"/>
      <c r="N149" s="102"/>
      <c r="O149" s="102"/>
    </row>
    <row r="150" spans="1:15" customFormat="1">
      <c r="A150" s="99"/>
      <c r="B150" s="100"/>
      <c r="C150" s="99"/>
      <c r="D150" s="99"/>
      <c r="E150" s="99"/>
      <c r="F150" s="99"/>
      <c r="G150" s="99"/>
      <c r="H150" s="99"/>
      <c r="I150" s="99"/>
      <c r="J150" s="99"/>
      <c r="K150" s="99"/>
      <c r="L150" s="101"/>
      <c r="M150" s="101"/>
      <c r="N150" s="102"/>
      <c r="O150" s="102"/>
    </row>
    <row r="151" spans="1:15" customFormat="1">
      <c r="A151" s="99"/>
      <c r="B151" s="100"/>
      <c r="C151" s="99"/>
      <c r="D151" s="99"/>
      <c r="E151" s="99"/>
      <c r="F151" s="99"/>
      <c r="G151" s="99"/>
      <c r="H151" s="99"/>
      <c r="I151" s="99"/>
      <c r="J151" s="99"/>
      <c r="K151" s="99"/>
      <c r="L151" s="101"/>
      <c r="M151" s="101"/>
      <c r="N151" s="102"/>
      <c r="O151" s="102"/>
    </row>
    <row r="152" spans="1:15" customFormat="1">
      <c r="A152" s="99"/>
      <c r="B152" s="100"/>
      <c r="C152" s="99"/>
      <c r="D152" s="99"/>
      <c r="E152" s="99"/>
      <c r="F152" s="99"/>
      <c r="G152" s="99"/>
      <c r="H152" s="99"/>
      <c r="I152" s="99"/>
      <c r="J152" s="99"/>
      <c r="K152" s="99"/>
      <c r="L152" s="101"/>
      <c r="M152" s="101"/>
      <c r="N152" s="102"/>
      <c r="O152" s="102"/>
    </row>
    <row r="153" spans="1:15" customFormat="1">
      <c r="A153" s="99"/>
      <c r="B153" s="100"/>
      <c r="C153" s="99"/>
      <c r="D153" s="99"/>
      <c r="E153" s="99"/>
      <c r="F153" s="99"/>
      <c r="G153" s="99"/>
      <c r="H153" s="99"/>
      <c r="I153" s="99"/>
      <c r="J153" s="99"/>
      <c r="K153" s="99"/>
      <c r="L153" s="101"/>
      <c r="M153" s="101"/>
      <c r="N153" s="102"/>
      <c r="O153" s="102"/>
    </row>
    <row r="154" spans="1:15" customFormat="1">
      <c r="A154" s="99"/>
      <c r="B154" s="100"/>
      <c r="C154" s="99"/>
      <c r="D154" s="99"/>
      <c r="E154" s="99"/>
      <c r="F154" s="99"/>
      <c r="G154" s="99"/>
      <c r="H154" s="99"/>
      <c r="I154" s="99"/>
      <c r="J154" s="99"/>
      <c r="K154" s="99"/>
      <c r="L154" s="101"/>
      <c r="M154" s="101"/>
      <c r="N154" s="102"/>
      <c r="O154" s="102"/>
    </row>
    <row r="155" spans="1:15" customFormat="1">
      <c r="A155" s="99"/>
      <c r="B155" s="100"/>
      <c r="C155" s="99"/>
      <c r="D155" s="99"/>
      <c r="E155" s="99"/>
      <c r="F155" s="99"/>
      <c r="G155" s="99"/>
      <c r="H155" s="99"/>
      <c r="I155" s="99"/>
      <c r="J155" s="99"/>
      <c r="K155" s="99"/>
      <c r="L155" s="101"/>
      <c r="M155" s="101"/>
      <c r="N155" s="102"/>
      <c r="O155" s="102"/>
    </row>
    <row r="156" spans="1:15" customFormat="1">
      <c r="A156" s="99"/>
      <c r="B156" s="100"/>
      <c r="C156" s="99"/>
      <c r="D156" s="99"/>
      <c r="E156" s="99"/>
      <c r="F156" s="99"/>
      <c r="G156" s="99"/>
      <c r="H156" s="99"/>
      <c r="I156" s="99"/>
      <c r="J156" s="99"/>
      <c r="K156" s="99"/>
      <c r="L156" s="101"/>
      <c r="M156" s="101"/>
      <c r="N156" s="102"/>
      <c r="O156" s="102"/>
    </row>
    <row r="157" spans="1:15" customFormat="1">
      <c r="A157" s="99"/>
      <c r="B157" s="100"/>
      <c r="C157" s="99"/>
      <c r="D157" s="99"/>
      <c r="E157" s="99"/>
      <c r="F157" s="99"/>
      <c r="G157" s="99"/>
      <c r="H157" s="99"/>
      <c r="I157" s="99"/>
      <c r="J157" s="99"/>
      <c r="K157" s="99"/>
      <c r="L157" s="101"/>
      <c r="M157" s="101"/>
      <c r="N157" s="102"/>
      <c r="O157" s="102"/>
    </row>
    <row r="158" spans="1:15" customFormat="1">
      <c r="A158" s="99"/>
      <c r="B158" s="100"/>
      <c r="C158" s="99"/>
      <c r="D158" s="99"/>
      <c r="E158" s="99"/>
      <c r="F158" s="99"/>
      <c r="G158" s="99"/>
      <c r="H158" s="99"/>
      <c r="I158" s="99"/>
      <c r="J158" s="99"/>
      <c r="K158" s="99"/>
      <c r="L158" s="101"/>
      <c r="M158" s="101"/>
      <c r="N158" s="102"/>
      <c r="O158" s="102"/>
    </row>
    <row r="159" spans="1:15" customFormat="1">
      <c r="A159" s="99"/>
      <c r="B159" s="100"/>
      <c r="C159" s="99"/>
      <c r="D159" s="99"/>
      <c r="E159" s="99"/>
      <c r="F159" s="99"/>
      <c r="G159" s="99"/>
      <c r="H159" s="99"/>
      <c r="I159" s="99"/>
      <c r="J159" s="99"/>
      <c r="K159" s="99"/>
      <c r="L159" s="101"/>
      <c r="M159" s="101"/>
      <c r="N159" s="102"/>
      <c r="O159" s="102"/>
    </row>
    <row r="160" spans="1:15" customFormat="1">
      <c r="A160" s="99"/>
      <c r="B160" s="100"/>
      <c r="C160" s="99"/>
      <c r="D160" s="99"/>
      <c r="E160" s="99"/>
      <c r="F160" s="99"/>
      <c r="G160" s="99"/>
      <c r="H160" s="99"/>
      <c r="I160" s="99"/>
      <c r="J160" s="99"/>
      <c r="K160" s="99"/>
      <c r="L160" s="101"/>
      <c r="M160" s="101"/>
      <c r="N160" s="102"/>
      <c r="O160" s="102"/>
    </row>
    <row r="161" spans="1:15" customFormat="1">
      <c r="A161" s="99"/>
      <c r="B161" s="100"/>
      <c r="C161" s="99"/>
      <c r="D161" s="99"/>
      <c r="E161" s="99"/>
      <c r="F161" s="99"/>
      <c r="G161" s="99"/>
      <c r="H161" s="99"/>
      <c r="I161" s="99"/>
      <c r="J161" s="99"/>
      <c r="K161" s="99"/>
      <c r="L161" s="101"/>
      <c r="M161" s="101"/>
      <c r="N161" s="102"/>
      <c r="O161" s="102"/>
    </row>
    <row r="162" spans="1:15" customFormat="1">
      <c r="A162" s="99"/>
      <c r="B162" s="100"/>
      <c r="C162" s="99"/>
      <c r="D162" s="99"/>
      <c r="E162" s="99"/>
      <c r="F162" s="99"/>
      <c r="G162" s="99"/>
      <c r="H162" s="99"/>
      <c r="I162" s="99"/>
      <c r="J162" s="99"/>
      <c r="K162" s="99"/>
      <c r="L162" s="101"/>
      <c r="M162" s="101"/>
      <c r="N162" s="102"/>
      <c r="O162" s="102"/>
    </row>
    <row r="163" spans="1:15" customFormat="1">
      <c r="A163" s="99"/>
      <c r="B163" s="100"/>
      <c r="C163" s="99"/>
      <c r="D163" s="99"/>
      <c r="E163" s="99"/>
      <c r="F163" s="99"/>
      <c r="G163" s="99"/>
      <c r="H163" s="99"/>
      <c r="I163" s="99"/>
      <c r="J163" s="99"/>
      <c r="K163" s="99"/>
      <c r="L163" s="101"/>
      <c r="M163" s="101"/>
      <c r="N163" s="102"/>
      <c r="O163" s="102"/>
    </row>
    <row r="164" spans="1:15" customFormat="1">
      <c r="A164" s="99"/>
      <c r="B164" s="100"/>
      <c r="C164" s="99"/>
      <c r="D164" s="99"/>
      <c r="E164" s="99"/>
      <c r="F164" s="99"/>
      <c r="G164" s="99"/>
      <c r="H164" s="99"/>
      <c r="I164" s="99"/>
      <c r="J164" s="99"/>
      <c r="K164" s="99"/>
      <c r="L164" s="101"/>
      <c r="M164" s="101"/>
      <c r="N164" s="102"/>
      <c r="O164" s="102"/>
    </row>
    <row r="165" spans="1:15" customFormat="1">
      <c r="A165" s="99"/>
      <c r="B165" s="100"/>
      <c r="C165" s="99"/>
      <c r="D165" s="99"/>
      <c r="E165" s="99"/>
      <c r="F165" s="99"/>
      <c r="G165" s="99"/>
      <c r="H165" s="99"/>
      <c r="I165" s="99"/>
      <c r="J165" s="99"/>
      <c r="K165" s="99"/>
      <c r="L165" s="101"/>
      <c r="M165" s="101"/>
      <c r="N165" s="102"/>
      <c r="O165" s="102"/>
    </row>
    <row r="166" spans="1:15" customFormat="1">
      <c r="A166" s="99"/>
      <c r="B166" s="100"/>
      <c r="C166" s="99"/>
      <c r="D166" s="99"/>
      <c r="E166" s="99"/>
      <c r="F166" s="99"/>
      <c r="G166" s="99"/>
      <c r="H166" s="99"/>
      <c r="I166" s="99"/>
      <c r="J166" s="99"/>
      <c r="K166" s="99"/>
      <c r="L166" s="101"/>
      <c r="M166" s="101"/>
      <c r="N166" s="102"/>
      <c r="O166" s="102"/>
    </row>
    <row r="167" spans="1:15" customFormat="1">
      <c r="A167" s="99"/>
      <c r="B167" s="100"/>
      <c r="C167" s="99"/>
      <c r="D167" s="99"/>
      <c r="E167" s="99"/>
      <c r="F167" s="99"/>
      <c r="G167" s="99"/>
      <c r="H167" s="99"/>
      <c r="I167" s="99"/>
      <c r="J167" s="99"/>
      <c r="K167" s="99"/>
      <c r="L167" s="101"/>
      <c r="M167" s="101"/>
      <c r="N167" s="102"/>
      <c r="O167" s="102"/>
    </row>
    <row r="168" spans="1:15" customFormat="1">
      <c r="A168" s="99"/>
      <c r="B168" s="100"/>
      <c r="C168" s="99"/>
      <c r="D168" s="99"/>
      <c r="E168" s="99"/>
      <c r="F168" s="99"/>
      <c r="G168" s="99"/>
      <c r="H168" s="99"/>
      <c r="I168" s="99"/>
      <c r="J168" s="99"/>
      <c r="K168" s="99"/>
      <c r="L168" s="101"/>
      <c r="M168" s="101"/>
      <c r="N168" s="102"/>
      <c r="O168" s="102"/>
    </row>
    <row r="169" spans="1:15" customFormat="1">
      <c r="A169" s="99"/>
      <c r="B169" s="100"/>
      <c r="C169" s="99"/>
      <c r="D169" s="99"/>
      <c r="E169" s="99"/>
      <c r="F169" s="99"/>
      <c r="G169" s="99"/>
      <c r="H169" s="99"/>
      <c r="I169" s="99"/>
      <c r="J169" s="99"/>
      <c r="K169" s="99"/>
      <c r="L169" s="101"/>
      <c r="M169" s="101"/>
      <c r="N169" s="102"/>
      <c r="O169" s="102"/>
    </row>
    <row r="170" spans="1:15" customFormat="1">
      <c r="A170" s="99"/>
      <c r="B170" s="100"/>
      <c r="C170" s="99"/>
      <c r="D170" s="99"/>
      <c r="E170" s="99"/>
      <c r="F170" s="99"/>
      <c r="G170" s="99"/>
      <c r="H170" s="99"/>
      <c r="I170" s="99"/>
      <c r="J170" s="99"/>
      <c r="K170" s="99"/>
      <c r="L170" s="101"/>
      <c r="M170" s="101"/>
      <c r="N170" s="102"/>
      <c r="O170" s="102"/>
    </row>
    <row r="171" spans="1:15" customFormat="1">
      <c r="A171" s="99"/>
      <c r="B171" s="100"/>
      <c r="C171" s="99"/>
      <c r="D171" s="99"/>
      <c r="E171" s="99"/>
      <c r="F171" s="99"/>
      <c r="G171" s="99"/>
      <c r="H171" s="99"/>
      <c r="I171" s="99"/>
      <c r="J171" s="99"/>
      <c r="K171" s="99"/>
      <c r="L171" s="101"/>
      <c r="M171" s="101"/>
      <c r="N171" s="102"/>
      <c r="O171" s="102"/>
    </row>
    <row r="172" spans="1:15" customFormat="1">
      <c r="A172" s="99"/>
      <c r="B172" s="100"/>
      <c r="C172" s="99"/>
      <c r="D172" s="99"/>
      <c r="E172" s="99"/>
      <c r="F172" s="99"/>
      <c r="G172" s="99"/>
      <c r="H172" s="99"/>
      <c r="I172" s="99"/>
      <c r="J172" s="99"/>
      <c r="K172" s="99"/>
      <c r="L172" s="101"/>
      <c r="M172" s="101"/>
      <c r="N172" s="102"/>
      <c r="O172" s="102"/>
    </row>
    <row r="173" spans="1:15" customFormat="1">
      <c r="A173" s="99"/>
      <c r="B173" s="100"/>
      <c r="C173" s="99"/>
      <c r="D173" s="99"/>
      <c r="E173" s="99"/>
      <c r="F173" s="99"/>
      <c r="G173" s="99"/>
      <c r="H173" s="99"/>
      <c r="I173" s="99"/>
      <c r="J173" s="99"/>
      <c r="K173" s="99"/>
      <c r="L173" s="101"/>
      <c r="M173" s="101"/>
      <c r="N173" s="102"/>
      <c r="O173" s="102"/>
    </row>
    <row r="174" spans="1:15" customFormat="1">
      <c r="A174" s="99"/>
      <c r="B174" s="100"/>
      <c r="C174" s="99"/>
      <c r="D174" s="99"/>
      <c r="E174" s="99"/>
      <c r="F174" s="99"/>
      <c r="G174" s="99"/>
      <c r="H174" s="99"/>
      <c r="I174" s="99"/>
      <c r="J174" s="99"/>
      <c r="K174" s="99"/>
      <c r="L174" s="101"/>
      <c r="M174" s="101"/>
      <c r="N174" s="102"/>
      <c r="O174" s="102"/>
    </row>
    <row r="175" spans="1:15" customFormat="1">
      <c r="A175" s="99"/>
      <c r="B175" s="100"/>
      <c r="C175" s="99"/>
      <c r="D175" s="99"/>
      <c r="E175" s="99"/>
      <c r="F175" s="99"/>
      <c r="G175" s="99"/>
      <c r="H175" s="99"/>
      <c r="I175" s="99"/>
      <c r="J175" s="99"/>
      <c r="K175" s="99"/>
      <c r="L175" s="101"/>
      <c r="M175" s="101"/>
      <c r="N175" s="102"/>
      <c r="O175" s="102"/>
    </row>
    <row r="176" spans="1:15" customFormat="1">
      <c r="A176" s="99"/>
      <c r="B176" s="100"/>
      <c r="C176" s="99"/>
      <c r="D176" s="99"/>
      <c r="E176" s="99"/>
      <c r="F176" s="99"/>
      <c r="G176" s="99"/>
      <c r="H176" s="99"/>
      <c r="I176" s="99"/>
      <c r="J176" s="99"/>
      <c r="K176" s="99"/>
      <c r="L176" s="101"/>
      <c r="M176" s="101"/>
      <c r="N176" s="102"/>
      <c r="O176" s="102"/>
    </row>
    <row r="177" spans="1:15" customFormat="1">
      <c r="A177" s="99"/>
      <c r="B177" s="100"/>
      <c r="C177" s="99"/>
      <c r="D177" s="99"/>
      <c r="E177" s="99"/>
      <c r="F177" s="99"/>
      <c r="G177" s="99"/>
      <c r="H177" s="99"/>
      <c r="I177" s="99"/>
      <c r="J177" s="99"/>
      <c r="K177" s="99"/>
      <c r="L177" s="101"/>
      <c r="M177" s="101"/>
      <c r="N177" s="102"/>
      <c r="O177" s="102"/>
    </row>
    <row r="178" spans="1:15" customFormat="1">
      <c r="A178" s="99"/>
      <c r="B178" s="100"/>
      <c r="C178" s="99"/>
      <c r="D178" s="99"/>
      <c r="E178" s="99"/>
      <c r="F178" s="99"/>
      <c r="G178" s="99"/>
      <c r="H178" s="99"/>
      <c r="I178" s="99"/>
      <c r="J178" s="99"/>
      <c r="K178" s="99"/>
      <c r="L178" s="101"/>
      <c r="M178" s="101"/>
      <c r="N178" s="102"/>
      <c r="O178" s="102"/>
    </row>
    <row r="179" spans="1:15" customFormat="1">
      <c r="A179" s="99"/>
      <c r="B179" s="100"/>
      <c r="C179" s="99"/>
      <c r="D179" s="99"/>
      <c r="E179" s="99"/>
      <c r="F179" s="99"/>
      <c r="G179" s="99"/>
      <c r="H179" s="99"/>
      <c r="I179" s="99"/>
      <c r="J179" s="99"/>
      <c r="K179" s="99"/>
      <c r="L179" s="101"/>
      <c r="M179" s="101"/>
      <c r="N179" s="102"/>
      <c r="O179" s="102"/>
    </row>
    <row r="180" spans="1:15" customFormat="1">
      <c r="A180" s="99"/>
      <c r="B180" s="100"/>
      <c r="C180" s="99"/>
      <c r="D180" s="99"/>
      <c r="E180" s="99"/>
      <c r="F180" s="99"/>
      <c r="G180" s="99"/>
      <c r="H180" s="99"/>
      <c r="I180" s="99"/>
      <c r="J180" s="99"/>
      <c r="K180" s="99"/>
      <c r="L180" s="101"/>
      <c r="M180" s="101"/>
      <c r="N180" s="102"/>
      <c r="O180" s="102"/>
    </row>
    <row r="181" spans="1:15" customFormat="1">
      <c r="A181" s="99"/>
      <c r="B181" s="100"/>
      <c r="C181" s="99"/>
      <c r="D181" s="99"/>
      <c r="E181" s="99"/>
      <c r="F181" s="99"/>
      <c r="G181" s="99"/>
      <c r="H181" s="99"/>
      <c r="I181" s="99"/>
      <c r="J181" s="99"/>
      <c r="K181" s="99"/>
      <c r="L181" s="101"/>
      <c r="M181" s="101"/>
      <c r="N181" s="102"/>
      <c r="O181" s="102"/>
    </row>
    <row r="182" spans="1:15" customFormat="1">
      <c r="A182" s="99"/>
      <c r="B182" s="100"/>
      <c r="C182" s="99"/>
      <c r="D182" s="99"/>
      <c r="E182" s="99"/>
      <c r="F182" s="99"/>
      <c r="G182" s="99"/>
      <c r="H182" s="99"/>
      <c r="I182" s="99"/>
      <c r="J182" s="99"/>
      <c r="K182" s="99"/>
      <c r="L182" s="101"/>
      <c r="M182" s="101"/>
      <c r="N182" s="102"/>
      <c r="O182" s="102"/>
    </row>
    <row r="183" spans="1:15" customFormat="1">
      <c r="A183" s="99"/>
      <c r="B183" s="100"/>
      <c r="C183" s="99"/>
      <c r="D183" s="99"/>
      <c r="E183" s="99"/>
      <c r="F183" s="99"/>
      <c r="G183" s="99"/>
      <c r="H183" s="99"/>
      <c r="I183" s="99"/>
      <c r="J183" s="99"/>
      <c r="K183" s="99"/>
      <c r="L183" s="101"/>
      <c r="M183" s="101"/>
      <c r="N183" s="102"/>
      <c r="O183" s="102"/>
    </row>
    <row r="184" spans="1:15" customFormat="1">
      <c r="A184" s="99"/>
      <c r="B184" s="100"/>
      <c r="C184" s="99"/>
      <c r="D184" s="99"/>
      <c r="E184" s="99"/>
      <c r="F184" s="99"/>
      <c r="G184" s="99"/>
      <c r="H184" s="99"/>
      <c r="I184" s="99"/>
      <c r="J184" s="99"/>
      <c r="K184" s="99"/>
      <c r="L184" s="101"/>
      <c r="M184" s="101"/>
      <c r="N184" s="102"/>
      <c r="O184" s="102"/>
    </row>
    <row r="185" spans="1:15" customFormat="1">
      <c r="A185" s="99"/>
      <c r="B185" s="100"/>
      <c r="C185" s="99"/>
      <c r="D185" s="99"/>
      <c r="E185" s="99"/>
      <c r="F185" s="99"/>
      <c r="G185" s="99"/>
      <c r="H185" s="99"/>
      <c r="I185" s="99"/>
      <c r="J185" s="99"/>
      <c r="K185" s="99"/>
      <c r="L185" s="101"/>
      <c r="M185" s="101"/>
      <c r="N185" s="102"/>
      <c r="O185" s="102"/>
    </row>
    <row r="186" spans="1:15" customFormat="1">
      <c r="A186" s="99"/>
      <c r="B186" s="100"/>
      <c r="C186" s="99"/>
      <c r="D186" s="99"/>
      <c r="E186" s="99"/>
      <c r="F186" s="99"/>
      <c r="G186" s="99"/>
      <c r="H186" s="99"/>
      <c r="I186" s="99"/>
      <c r="J186" s="99"/>
      <c r="K186" s="99"/>
      <c r="L186" s="101"/>
      <c r="M186" s="101"/>
      <c r="N186" s="102"/>
      <c r="O186" s="102"/>
    </row>
    <row r="187" spans="1:15" customFormat="1">
      <c r="A187" s="99"/>
      <c r="B187" s="100"/>
      <c r="C187" s="99"/>
      <c r="D187" s="99"/>
      <c r="E187" s="99"/>
      <c r="F187" s="99"/>
      <c r="G187" s="99"/>
      <c r="H187" s="99"/>
      <c r="I187" s="99"/>
      <c r="J187" s="99"/>
      <c r="K187" s="99"/>
      <c r="L187" s="101"/>
      <c r="M187" s="101"/>
      <c r="N187" s="102"/>
      <c r="O187" s="102"/>
    </row>
    <row r="188" spans="1:15" customFormat="1">
      <c r="A188" s="99"/>
      <c r="B188" s="100"/>
      <c r="C188" s="99"/>
      <c r="D188" s="99"/>
      <c r="E188" s="99"/>
      <c r="F188" s="99"/>
      <c r="G188" s="99"/>
      <c r="H188" s="99"/>
      <c r="I188" s="99"/>
      <c r="J188" s="99"/>
      <c r="K188" s="99"/>
      <c r="L188" s="101"/>
      <c r="M188" s="101"/>
      <c r="N188" s="102"/>
      <c r="O188" s="102"/>
    </row>
    <row r="189" spans="1:15" customFormat="1">
      <c r="A189" s="99"/>
      <c r="B189" s="100"/>
      <c r="C189" s="99"/>
      <c r="D189" s="99"/>
      <c r="E189" s="99"/>
      <c r="F189" s="99"/>
      <c r="G189" s="99"/>
      <c r="H189" s="99"/>
      <c r="I189" s="99"/>
      <c r="J189" s="99"/>
      <c r="K189" s="99"/>
      <c r="L189" s="101"/>
      <c r="M189" s="101"/>
      <c r="N189" s="102"/>
      <c r="O189" s="102"/>
    </row>
    <row r="190" spans="1:15" customFormat="1">
      <c r="A190" s="99"/>
      <c r="B190" s="100"/>
      <c r="C190" s="99"/>
      <c r="D190" s="99"/>
      <c r="E190" s="99"/>
      <c r="F190" s="99"/>
      <c r="G190" s="99"/>
      <c r="H190" s="99"/>
      <c r="I190" s="99"/>
      <c r="J190" s="99"/>
      <c r="K190" s="99"/>
      <c r="L190" s="101"/>
      <c r="M190" s="101"/>
      <c r="N190" s="102"/>
      <c r="O190" s="102"/>
    </row>
    <row r="191" spans="1:15" customFormat="1">
      <c r="A191" s="99"/>
      <c r="B191" s="100"/>
      <c r="C191" s="99"/>
      <c r="D191" s="99"/>
      <c r="E191" s="99"/>
      <c r="F191" s="99"/>
      <c r="G191" s="99"/>
      <c r="H191" s="99"/>
      <c r="I191" s="99"/>
      <c r="J191" s="99"/>
      <c r="K191" s="99"/>
      <c r="L191" s="101"/>
      <c r="M191" s="101"/>
      <c r="N191" s="102"/>
      <c r="O191" s="102"/>
    </row>
    <row r="192" spans="1:15" customFormat="1">
      <c r="A192" s="99"/>
      <c r="B192" s="100"/>
      <c r="C192" s="99"/>
      <c r="D192" s="99"/>
      <c r="E192" s="99"/>
      <c r="F192" s="99"/>
      <c r="G192" s="99"/>
      <c r="H192" s="99"/>
      <c r="I192" s="99"/>
      <c r="J192" s="99"/>
      <c r="K192" s="99"/>
      <c r="L192" s="101"/>
      <c r="M192" s="101"/>
      <c r="N192" s="102"/>
      <c r="O192" s="102"/>
    </row>
    <row r="193" spans="1:15" customFormat="1">
      <c r="A193" s="99"/>
      <c r="B193" s="100"/>
      <c r="C193" s="99"/>
      <c r="D193" s="99"/>
      <c r="E193" s="99"/>
      <c r="F193" s="99"/>
      <c r="G193" s="99"/>
      <c r="H193" s="99"/>
      <c r="I193" s="99"/>
      <c r="J193" s="99"/>
      <c r="K193" s="99"/>
      <c r="L193" s="101"/>
      <c r="M193" s="101"/>
      <c r="N193" s="102"/>
      <c r="O193" s="102"/>
    </row>
    <row r="194" spans="1:15" customFormat="1">
      <c r="A194" s="99"/>
      <c r="B194" s="100"/>
      <c r="C194" s="99"/>
      <c r="D194" s="99"/>
      <c r="E194" s="99"/>
      <c r="F194" s="99"/>
      <c r="G194" s="99"/>
      <c r="H194" s="99"/>
      <c r="I194" s="99"/>
      <c r="J194" s="99"/>
      <c r="K194" s="99"/>
      <c r="L194" s="101"/>
      <c r="M194" s="101"/>
      <c r="N194" s="102"/>
      <c r="O194" s="102"/>
    </row>
    <row r="195" spans="1:15" customFormat="1">
      <c r="A195" s="99"/>
      <c r="B195" s="100"/>
      <c r="C195" s="99"/>
      <c r="D195" s="99"/>
      <c r="E195" s="99"/>
      <c r="F195" s="99"/>
      <c r="G195" s="99"/>
      <c r="H195" s="99"/>
      <c r="I195" s="99"/>
      <c r="J195" s="99"/>
      <c r="K195" s="99"/>
      <c r="L195" s="101"/>
      <c r="M195" s="101"/>
      <c r="N195" s="102"/>
      <c r="O195" s="102"/>
    </row>
    <row r="196" spans="1:15" customFormat="1">
      <c r="A196" s="99"/>
      <c r="B196" s="100"/>
      <c r="C196" s="99"/>
      <c r="D196" s="99"/>
      <c r="E196" s="99"/>
      <c r="F196" s="99"/>
      <c r="G196" s="99"/>
      <c r="H196" s="99"/>
      <c r="I196" s="99"/>
      <c r="J196" s="99"/>
      <c r="K196" s="99"/>
      <c r="L196" s="101"/>
      <c r="M196" s="101"/>
      <c r="N196" s="102"/>
      <c r="O196" s="102"/>
    </row>
    <row r="197" spans="1:15" customFormat="1">
      <c r="A197" s="99"/>
      <c r="B197" s="100"/>
      <c r="C197" s="99"/>
      <c r="D197" s="99"/>
      <c r="E197" s="99"/>
      <c r="F197" s="99"/>
      <c r="G197" s="99"/>
      <c r="H197" s="99"/>
      <c r="I197" s="99"/>
      <c r="J197" s="99"/>
      <c r="K197" s="99"/>
      <c r="L197" s="101"/>
      <c r="M197" s="101"/>
      <c r="N197" s="102"/>
      <c r="O197" s="102"/>
    </row>
    <row r="198" spans="1:15" customFormat="1">
      <c r="A198" s="99"/>
      <c r="B198" s="100"/>
      <c r="C198" s="99"/>
      <c r="D198" s="99"/>
      <c r="E198" s="99"/>
      <c r="F198" s="99"/>
      <c r="G198" s="99"/>
      <c r="H198" s="99"/>
      <c r="I198" s="99"/>
      <c r="J198" s="99"/>
      <c r="K198" s="99"/>
      <c r="L198" s="101"/>
      <c r="M198" s="101"/>
      <c r="N198" s="102"/>
      <c r="O198" s="102"/>
    </row>
    <row r="199" spans="1:15" customFormat="1">
      <c r="A199" s="99"/>
      <c r="B199" s="100"/>
      <c r="C199" s="99"/>
      <c r="D199" s="99"/>
      <c r="E199" s="99"/>
      <c r="F199" s="99"/>
      <c r="G199" s="99"/>
      <c r="H199" s="99"/>
      <c r="I199" s="99"/>
      <c r="J199" s="99"/>
      <c r="K199" s="99"/>
      <c r="L199" s="101"/>
      <c r="M199" s="101"/>
      <c r="N199" s="102"/>
      <c r="O199" s="102"/>
    </row>
    <row r="200" spans="1:15" customFormat="1">
      <c r="A200" s="99"/>
      <c r="B200" s="100"/>
      <c r="C200" s="99"/>
      <c r="D200" s="99"/>
      <c r="E200" s="99"/>
      <c r="F200" s="99"/>
      <c r="G200" s="99"/>
      <c r="H200" s="99"/>
      <c r="I200" s="99"/>
      <c r="J200" s="99"/>
      <c r="K200" s="99"/>
      <c r="L200" s="101"/>
      <c r="M200" s="101"/>
      <c r="N200" s="102"/>
      <c r="O200" s="102"/>
    </row>
    <row r="201" spans="1:15" customFormat="1">
      <c r="A201" s="99"/>
      <c r="B201" s="100"/>
      <c r="C201" s="99"/>
      <c r="D201" s="99"/>
      <c r="E201" s="99"/>
      <c r="F201" s="99"/>
      <c r="G201" s="99"/>
      <c r="H201" s="99"/>
      <c r="I201" s="99"/>
      <c r="J201" s="99"/>
      <c r="K201" s="99"/>
      <c r="L201" s="101"/>
      <c r="M201" s="101"/>
      <c r="N201" s="102"/>
      <c r="O201" s="102"/>
    </row>
    <row r="202" spans="1:15" customFormat="1">
      <c r="A202" s="99"/>
      <c r="B202" s="100"/>
      <c r="C202" s="99"/>
      <c r="D202" s="99"/>
      <c r="E202" s="99"/>
      <c r="F202" s="99"/>
      <c r="G202" s="99"/>
      <c r="H202" s="99"/>
      <c r="I202" s="99"/>
      <c r="J202" s="99"/>
      <c r="K202" s="99"/>
      <c r="L202" s="101"/>
      <c r="M202" s="101"/>
      <c r="N202" s="102"/>
      <c r="O202" s="102"/>
    </row>
    <row r="203" spans="1:15" customFormat="1">
      <c r="A203" s="99"/>
      <c r="B203" s="100"/>
      <c r="C203" s="99"/>
      <c r="D203" s="99"/>
      <c r="E203" s="99"/>
      <c r="F203" s="99"/>
      <c r="G203" s="99"/>
      <c r="H203" s="99"/>
      <c r="I203" s="99"/>
      <c r="J203" s="99"/>
      <c r="K203" s="99"/>
      <c r="L203" s="101"/>
      <c r="M203" s="101"/>
      <c r="N203" s="102"/>
      <c r="O203" s="102"/>
    </row>
    <row r="204" spans="1:15" customFormat="1">
      <c r="A204" s="99"/>
      <c r="B204" s="100"/>
      <c r="C204" s="99"/>
      <c r="D204" s="99"/>
      <c r="E204" s="99"/>
      <c r="F204" s="99"/>
      <c r="G204" s="99"/>
      <c r="H204" s="99"/>
      <c r="I204" s="99"/>
      <c r="J204" s="99"/>
      <c r="K204" s="99"/>
      <c r="L204" s="101"/>
      <c r="M204" s="101"/>
      <c r="N204" s="102"/>
      <c r="O204" s="102"/>
    </row>
    <row r="205" spans="1:15" customFormat="1">
      <c r="A205" s="99"/>
      <c r="B205" s="100"/>
      <c r="C205" s="99"/>
      <c r="D205" s="99"/>
      <c r="E205" s="99"/>
      <c r="F205" s="99"/>
      <c r="G205" s="99"/>
      <c r="H205" s="99"/>
      <c r="I205" s="99"/>
      <c r="J205" s="99"/>
      <c r="K205" s="99"/>
      <c r="L205" s="101"/>
      <c r="M205" s="101"/>
      <c r="N205" s="102"/>
      <c r="O205" s="102"/>
    </row>
    <row r="206" spans="1:15" customFormat="1">
      <c r="A206" s="99"/>
      <c r="B206" s="100"/>
      <c r="C206" s="99"/>
      <c r="D206" s="99"/>
      <c r="E206" s="99"/>
      <c r="F206" s="99"/>
      <c r="G206" s="99"/>
      <c r="H206" s="99"/>
      <c r="I206" s="99"/>
      <c r="J206" s="99"/>
      <c r="K206" s="99"/>
      <c r="L206" s="101"/>
      <c r="M206" s="101"/>
      <c r="N206" s="102"/>
      <c r="O206" s="102"/>
    </row>
    <row r="207" spans="1:15" customFormat="1">
      <c r="A207" s="99"/>
      <c r="B207" s="100"/>
      <c r="C207" s="99"/>
      <c r="D207" s="99"/>
      <c r="E207" s="99"/>
      <c r="F207" s="99"/>
      <c r="G207" s="99"/>
      <c r="H207" s="99"/>
      <c r="I207" s="99"/>
      <c r="J207" s="99"/>
      <c r="K207" s="99"/>
      <c r="L207" s="101"/>
      <c r="M207" s="101"/>
      <c r="N207" s="102"/>
      <c r="O207" s="102"/>
    </row>
    <row r="208" spans="1:15" customFormat="1">
      <c r="A208" s="99"/>
      <c r="B208" s="100"/>
      <c r="C208" s="99"/>
      <c r="D208" s="99"/>
      <c r="E208" s="99"/>
      <c r="F208" s="99"/>
      <c r="G208" s="99"/>
      <c r="H208" s="99"/>
      <c r="I208" s="99"/>
      <c r="J208" s="99"/>
      <c r="K208" s="99"/>
      <c r="L208" s="101"/>
      <c r="M208" s="101"/>
      <c r="N208" s="102"/>
      <c r="O208" s="102"/>
    </row>
    <row r="209" spans="1:15" customFormat="1">
      <c r="A209" s="99"/>
      <c r="B209" s="100"/>
      <c r="C209" s="99"/>
      <c r="D209" s="99"/>
      <c r="E209" s="99"/>
      <c r="F209" s="99"/>
      <c r="G209" s="99"/>
      <c r="H209" s="99"/>
      <c r="I209" s="99"/>
      <c r="J209" s="99"/>
      <c r="K209" s="99"/>
      <c r="L209" s="101"/>
      <c r="M209" s="101"/>
      <c r="N209" s="102"/>
      <c r="O209" s="102"/>
    </row>
    <row r="210" spans="1:15" customFormat="1">
      <c r="A210" s="99"/>
      <c r="B210" s="100"/>
      <c r="C210" s="99"/>
      <c r="D210" s="99"/>
      <c r="E210" s="99"/>
      <c r="F210" s="99"/>
      <c r="G210" s="99"/>
      <c r="H210" s="99"/>
      <c r="I210" s="99"/>
      <c r="J210" s="99"/>
      <c r="K210" s="99"/>
      <c r="L210" s="101"/>
      <c r="M210" s="101"/>
      <c r="N210" s="102"/>
      <c r="O210" s="102"/>
    </row>
    <row r="211" spans="1:15" customFormat="1">
      <c r="A211" s="99"/>
      <c r="B211" s="100"/>
      <c r="C211" s="99"/>
      <c r="D211" s="99"/>
      <c r="E211" s="99"/>
      <c r="F211" s="99"/>
      <c r="G211" s="99"/>
      <c r="H211" s="99"/>
      <c r="I211" s="99"/>
      <c r="J211" s="99"/>
      <c r="K211" s="99"/>
      <c r="L211" s="101"/>
      <c r="M211" s="101"/>
      <c r="N211" s="102"/>
      <c r="O211" s="102"/>
    </row>
    <row r="212" spans="1:15" customFormat="1">
      <c r="A212" s="99"/>
      <c r="B212" s="100"/>
      <c r="C212" s="99"/>
      <c r="D212" s="99"/>
      <c r="E212" s="99"/>
      <c r="F212" s="99"/>
      <c r="G212" s="99"/>
      <c r="H212" s="99"/>
      <c r="I212" s="99"/>
      <c r="J212" s="99"/>
      <c r="K212" s="99"/>
      <c r="L212" s="101"/>
      <c r="M212" s="101"/>
      <c r="N212" s="102"/>
      <c r="O212" s="102"/>
    </row>
    <row r="213" spans="1:15" customFormat="1">
      <c r="A213" s="99"/>
      <c r="B213" s="100"/>
      <c r="C213" s="99"/>
      <c r="D213" s="99"/>
      <c r="E213" s="99"/>
      <c r="F213" s="99"/>
      <c r="G213" s="99"/>
      <c r="H213" s="99"/>
      <c r="I213" s="99"/>
      <c r="J213" s="99"/>
      <c r="K213" s="99"/>
      <c r="L213" s="101"/>
      <c r="M213" s="101"/>
      <c r="N213" s="102"/>
      <c r="O213" s="102"/>
    </row>
    <row r="214" spans="1:15" customFormat="1">
      <c r="A214" s="99"/>
      <c r="B214" s="100"/>
      <c r="C214" s="99"/>
      <c r="D214" s="99"/>
      <c r="E214" s="99"/>
      <c r="F214" s="99"/>
      <c r="G214" s="99"/>
      <c r="H214" s="99"/>
      <c r="I214" s="99"/>
      <c r="J214" s="99"/>
      <c r="K214" s="99"/>
      <c r="L214" s="101"/>
      <c r="M214" s="101"/>
      <c r="N214" s="102"/>
      <c r="O214" s="102"/>
    </row>
    <row r="215" spans="1:15" customFormat="1">
      <c r="A215" s="99"/>
      <c r="B215" s="100"/>
      <c r="C215" s="99"/>
      <c r="D215" s="99"/>
      <c r="E215" s="99"/>
      <c r="F215" s="99"/>
      <c r="G215" s="99"/>
      <c r="H215" s="99"/>
      <c r="I215" s="99"/>
      <c r="J215" s="99"/>
      <c r="K215" s="99"/>
      <c r="L215" s="101"/>
      <c r="M215" s="101"/>
      <c r="N215" s="102"/>
      <c r="O215" s="102"/>
    </row>
    <row r="216" spans="1:15" customFormat="1">
      <c r="A216" s="99"/>
      <c r="B216" s="100"/>
      <c r="C216" s="99"/>
      <c r="D216" s="99"/>
      <c r="E216" s="99"/>
      <c r="F216" s="99"/>
      <c r="G216" s="99"/>
      <c r="H216" s="99"/>
      <c r="I216" s="99"/>
      <c r="J216" s="99"/>
      <c r="K216" s="99"/>
      <c r="L216" s="101"/>
      <c r="M216" s="101"/>
      <c r="N216" s="102"/>
      <c r="O216" s="102"/>
    </row>
    <row r="217" spans="1:15" customFormat="1">
      <c r="A217" s="99"/>
      <c r="B217" s="100"/>
      <c r="C217" s="99"/>
      <c r="D217" s="99"/>
      <c r="E217" s="99"/>
      <c r="F217" s="99"/>
      <c r="G217" s="99"/>
      <c r="H217" s="99"/>
      <c r="I217" s="99"/>
      <c r="J217" s="99"/>
      <c r="K217" s="99"/>
      <c r="L217" s="101"/>
      <c r="M217" s="101"/>
      <c r="N217" s="102"/>
      <c r="O217" s="102"/>
    </row>
    <row r="218" spans="1:15" customFormat="1">
      <c r="A218" s="99"/>
      <c r="B218" s="100"/>
      <c r="C218" s="99"/>
      <c r="D218" s="99"/>
      <c r="E218" s="99"/>
      <c r="F218" s="99"/>
      <c r="G218" s="99"/>
      <c r="H218" s="99"/>
      <c r="I218" s="99"/>
      <c r="J218" s="99"/>
      <c r="K218" s="99"/>
      <c r="L218" s="101"/>
      <c r="M218" s="101"/>
      <c r="N218" s="102"/>
      <c r="O218" s="102"/>
    </row>
    <row r="219" spans="1:15" customFormat="1">
      <c r="A219" s="99"/>
      <c r="B219" s="100"/>
      <c r="C219" s="99"/>
      <c r="D219" s="99"/>
      <c r="E219" s="99"/>
      <c r="F219" s="99"/>
      <c r="G219" s="99"/>
      <c r="H219" s="99"/>
      <c r="I219" s="99"/>
      <c r="J219" s="99"/>
      <c r="K219" s="99"/>
      <c r="L219" s="101"/>
      <c r="M219" s="101"/>
      <c r="N219" s="102"/>
      <c r="O219" s="102"/>
    </row>
    <row r="220" spans="1:15" customFormat="1">
      <c r="A220" s="99"/>
      <c r="B220" s="100"/>
      <c r="C220" s="99"/>
      <c r="D220" s="99"/>
      <c r="E220" s="99"/>
      <c r="F220" s="99"/>
      <c r="G220" s="99"/>
      <c r="H220" s="99"/>
      <c r="I220" s="99"/>
      <c r="J220" s="99"/>
      <c r="K220" s="99"/>
      <c r="L220" s="101"/>
      <c r="M220" s="101"/>
      <c r="N220" s="102"/>
      <c r="O220" s="102"/>
    </row>
    <row r="221" spans="1:15" customFormat="1">
      <c r="A221" s="99"/>
      <c r="B221" s="100"/>
      <c r="C221" s="99"/>
      <c r="D221" s="99"/>
      <c r="E221" s="99"/>
      <c r="F221" s="99"/>
      <c r="G221" s="99"/>
      <c r="H221" s="99"/>
      <c r="I221" s="99"/>
      <c r="J221" s="99"/>
      <c r="K221" s="99"/>
      <c r="L221" s="101"/>
      <c r="M221" s="101"/>
      <c r="N221" s="102"/>
      <c r="O221" s="102"/>
    </row>
    <row r="222" spans="1:15" customFormat="1">
      <c r="A222" s="99"/>
      <c r="B222" s="100"/>
      <c r="C222" s="99"/>
      <c r="D222" s="99"/>
      <c r="E222" s="99"/>
      <c r="F222" s="99"/>
      <c r="G222" s="99"/>
      <c r="H222" s="99"/>
      <c r="I222" s="99"/>
      <c r="J222" s="99"/>
      <c r="K222" s="99"/>
      <c r="L222" s="101"/>
      <c r="M222" s="101"/>
      <c r="N222" s="102"/>
      <c r="O222" s="102"/>
    </row>
    <row r="223" spans="1:15" customFormat="1">
      <c r="A223" s="99"/>
      <c r="B223" s="100"/>
      <c r="C223" s="99"/>
      <c r="D223" s="99"/>
      <c r="E223" s="99"/>
      <c r="F223" s="99"/>
      <c r="G223" s="99"/>
      <c r="H223" s="99"/>
      <c r="I223" s="99"/>
      <c r="J223" s="99"/>
      <c r="K223" s="99"/>
      <c r="L223" s="101"/>
      <c r="M223" s="101"/>
      <c r="N223" s="102"/>
      <c r="O223" s="102"/>
    </row>
    <row r="224" spans="1:15" customFormat="1">
      <c r="A224" s="99"/>
      <c r="B224" s="100"/>
      <c r="C224" s="99"/>
      <c r="D224" s="99"/>
      <c r="E224" s="99"/>
      <c r="F224" s="99"/>
      <c r="G224" s="99"/>
      <c r="H224" s="99"/>
      <c r="I224" s="99"/>
      <c r="J224" s="99"/>
      <c r="K224" s="99"/>
      <c r="L224" s="101"/>
      <c r="M224" s="101"/>
      <c r="N224" s="102"/>
      <c r="O224" s="102"/>
    </row>
    <row r="225" spans="1:15" customFormat="1">
      <c r="A225" s="99"/>
      <c r="B225" s="100"/>
      <c r="C225" s="99"/>
      <c r="D225" s="99"/>
      <c r="E225" s="99"/>
      <c r="F225" s="99"/>
      <c r="G225" s="99"/>
      <c r="H225" s="99"/>
      <c r="I225" s="99"/>
      <c r="J225" s="99"/>
      <c r="K225" s="99"/>
      <c r="L225" s="101"/>
      <c r="M225" s="101"/>
      <c r="N225" s="102"/>
      <c r="O225" s="102"/>
    </row>
    <row r="226" spans="1:15" customFormat="1">
      <c r="A226" s="99"/>
      <c r="B226" s="100"/>
      <c r="C226" s="99"/>
      <c r="D226" s="99"/>
      <c r="E226" s="99"/>
      <c r="F226" s="99"/>
      <c r="G226" s="99"/>
      <c r="H226" s="99"/>
      <c r="I226" s="99"/>
      <c r="J226" s="99"/>
      <c r="K226" s="99"/>
      <c r="L226" s="101"/>
      <c r="M226" s="101"/>
      <c r="N226" s="102"/>
      <c r="O226" s="102"/>
    </row>
    <row r="227" spans="1:15" customFormat="1">
      <c r="A227" s="99"/>
      <c r="B227" s="100"/>
      <c r="C227" s="99"/>
      <c r="D227" s="99"/>
      <c r="E227" s="99"/>
      <c r="F227" s="99"/>
      <c r="G227" s="99"/>
      <c r="H227" s="99"/>
      <c r="I227" s="99"/>
      <c r="J227" s="99"/>
      <c r="K227" s="99"/>
      <c r="L227" s="101"/>
      <c r="M227" s="101"/>
      <c r="N227" s="102"/>
      <c r="O227" s="102"/>
    </row>
    <row r="228" spans="1:15" customFormat="1">
      <c r="A228" s="99"/>
      <c r="B228" s="100"/>
      <c r="C228" s="99"/>
      <c r="D228" s="99"/>
      <c r="E228" s="99"/>
      <c r="F228" s="99"/>
      <c r="G228" s="99"/>
      <c r="H228" s="99"/>
      <c r="I228" s="99"/>
      <c r="J228" s="99"/>
      <c r="K228" s="99"/>
      <c r="L228" s="101"/>
      <c r="M228" s="101"/>
      <c r="N228" s="102"/>
      <c r="O228" s="102"/>
    </row>
    <row r="229" spans="1:15" customFormat="1">
      <c r="A229" s="99"/>
      <c r="B229" s="100"/>
      <c r="C229" s="99"/>
      <c r="D229" s="99"/>
      <c r="E229" s="99"/>
      <c r="F229" s="99"/>
      <c r="G229" s="99"/>
      <c r="H229" s="99"/>
      <c r="I229" s="99"/>
      <c r="J229" s="99"/>
      <c r="K229" s="99"/>
      <c r="L229" s="101"/>
      <c r="M229" s="101"/>
      <c r="N229" s="102"/>
      <c r="O229" s="102"/>
    </row>
    <row r="230" spans="1:15" customFormat="1">
      <c r="A230" s="99"/>
      <c r="B230" s="100"/>
      <c r="C230" s="99"/>
      <c r="D230" s="99"/>
      <c r="E230" s="99"/>
      <c r="F230" s="99"/>
      <c r="G230" s="99"/>
      <c r="H230" s="99"/>
      <c r="I230" s="99"/>
      <c r="J230" s="99"/>
      <c r="K230" s="99"/>
      <c r="L230" s="101"/>
      <c r="M230" s="101"/>
      <c r="N230" s="102"/>
      <c r="O230" s="102"/>
    </row>
    <row r="231" spans="1:15" customFormat="1">
      <c r="A231" s="99"/>
      <c r="B231" s="100"/>
      <c r="C231" s="99"/>
      <c r="D231" s="99"/>
      <c r="E231" s="99"/>
      <c r="F231" s="99"/>
      <c r="G231" s="99"/>
      <c r="H231" s="99"/>
      <c r="I231" s="99"/>
      <c r="J231" s="99"/>
      <c r="K231" s="99"/>
      <c r="L231" s="101"/>
      <c r="M231" s="101"/>
      <c r="N231" s="102"/>
      <c r="O231" s="102"/>
    </row>
    <row r="232" spans="1:15" customFormat="1">
      <c r="A232" s="99"/>
      <c r="B232" s="100"/>
      <c r="C232" s="99"/>
      <c r="D232" s="99"/>
      <c r="E232" s="99"/>
      <c r="F232" s="99"/>
      <c r="G232" s="99"/>
      <c r="H232" s="99"/>
      <c r="I232" s="99"/>
      <c r="J232" s="99"/>
      <c r="K232" s="99"/>
      <c r="L232" s="101"/>
      <c r="M232" s="101"/>
      <c r="N232" s="102"/>
      <c r="O232" s="102"/>
    </row>
    <row r="233" spans="1:15" customFormat="1">
      <c r="A233" s="99"/>
      <c r="B233" s="100"/>
      <c r="C233" s="99"/>
      <c r="D233" s="99"/>
      <c r="E233" s="99"/>
      <c r="F233" s="99"/>
      <c r="G233" s="99"/>
      <c r="H233" s="99"/>
      <c r="I233" s="99"/>
      <c r="J233" s="99"/>
      <c r="K233" s="99"/>
      <c r="L233" s="101"/>
      <c r="M233" s="101"/>
      <c r="N233" s="102"/>
      <c r="O233" s="102"/>
    </row>
    <row r="234" spans="1:15" customFormat="1">
      <c r="A234" s="99"/>
      <c r="B234" s="100"/>
      <c r="C234" s="99"/>
      <c r="D234" s="99"/>
      <c r="E234" s="99"/>
      <c r="F234" s="99"/>
      <c r="G234" s="99"/>
      <c r="H234" s="99"/>
      <c r="I234" s="99"/>
      <c r="J234" s="99"/>
      <c r="K234" s="99"/>
      <c r="L234" s="101"/>
      <c r="M234" s="101"/>
      <c r="N234" s="102"/>
      <c r="O234" s="102"/>
    </row>
    <row r="235" spans="1:15" customFormat="1">
      <c r="A235" s="99"/>
      <c r="B235" s="100"/>
      <c r="C235" s="99"/>
      <c r="D235" s="99"/>
      <c r="E235" s="99"/>
      <c r="F235" s="99"/>
      <c r="G235" s="99"/>
      <c r="H235" s="99"/>
      <c r="I235" s="99"/>
      <c r="J235" s="99"/>
      <c r="K235" s="99"/>
      <c r="L235" s="101"/>
      <c r="M235" s="101"/>
      <c r="N235" s="102"/>
      <c r="O235" s="102"/>
    </row>
    <row r="236" spans="1:15" customFormat="1">
      <c r="A236" s="99"/>
      <c r="B236" s="100"/>
      <c r="C236" s="99"/>
      <c r="D236" s="99"/>
      <c r="E236" s="99"/>
      <c r="F236" s="99"/>
      <c r="G236" s="99"/>
      <c r="H236" s="99"/>
      <c r="I236" s="99"/>
      <c r="J236" s="99"/>
      <c r="K236" s="99"/>
      <c r="L236" s="101"/>
      <c r="M236" s="101"/>
      <c r="N236" s="102"/>
      <c r="O236" s="102"/>
    </row>
    <row r="237" spans="1:15" customFormat="1">
      <c r="A237" s="99"/>
      <c r="B237" s="100"/>
      <c r="C237" s="99"/>
      <c r="D237" s="99"/>
      <c r="E237" s="99"/>
      <c r="F237" s="99"/>
      <c r="G237" s="99"/>
      <c r="H237" s="99"/>
      <c r="I237" s="99"/>
      <c r="J237" s="99"/>
      <c r="K237" s="99"/>
      <c r="L237" s="101"/>
      <c r="M237" s="101"/>
      <c r="N237" s="102"/>
      <c r="O237" s="102"/>
    </row>
    <row r="238" spans="1:15" customFormat="1">
      <c r="A238" s="99"/>
      <c r="B238" s="100"/>
      <c r="C238" s="99"/>
      <c r="D238" s="99"/>
      <c r="E238" s="99"/>
      <c r="F238" s="99"/>
      <c r="G238" s="99"/>
      <c r="H238" s="99"/>
      <c r="I238" s="99"/>
      <c r="J238" s="99"/>
      <c r="K238" s="99"/>
      <c r="L238" s="101"/>
      <c r="M238" s="101"/>
      <c r="N238" s="102"/>
      <c r="O238" s="102"/>
    </row>
    <row r="239" spans="1:15" customFormat="1">
      <c r="A239" s="99"/>
      <c r="B239" s="100"/>
      <c r="C239" s="99"/>
      <c r="D239" s="99"/>
      <c r="E239" s="99"/>
      <c r="F239" s="99"/>
      <c r="G239" s="99"/>
      <c r="H239" s="99"/>
      <c r="I239" s="99"/>
      <c r="J239" s="99"/>
      <c r="K239" s="99"/>
      <c r="L239" s="101"/>
      <c r="M239" s="101"/>
      <c r="N239" s="102"/>
      <c r="O239" s="102"/>
    </row>
    <row r="240" spans="1:15" customFormat="1">
      <c r="A240" s="99"/>
      <c r="B240" s="100"/>
      <c r="C240" s="99"/>
      <c r="D240" s="99"/>
      <c r="E240" s="99"/>
      <c r="F240" s="99"/>
      <c r="G240" s="99"/>
      <c r="H240" s="99"/>
      <c r="I240" s="99"/>
      <c r="J240" s="99"/>
      <c r="K240" s="99"/>
      <c r="L240" s="101"/>
      <c r="M240" s="101"/>
      <c r="N240" s="102"/>
      <c r="O240" s="102"/>
    </row>
    <row r="241" spans="1:15" customFormat="1">
      <c r="A241" s="99"/>
      <c r="B241" s="100"/>
      <c r="C241" s="99"/>
      <c r="D241" s="99"/>
      <c r="E241" s="99"/>
      <c r="F241" s="99"/>
      <c r="G241" s="99"/>
      <c r="H241" s="99"/>
      <c r="I241" s="99"/>
      <c r="J241" s="99"/>
      <c r="K241" s="99"/>
      <c r="L241" s="101"/>
      <c r="M241" s="101"/>
      <c r="N241" s="102"/>
      <c r="O241" s="102"/>
    </row>
    <row r="242" spans="1:15" customFormat="1">
      <c r="A242" s="99"/>
      <c r="B242" s="100"/>
      <c r="C242" s="99"/>
      <c r="D242" s="99"/>
      <c r="E242" s="99"/>
      <c r="F242" s="99"/>
      <c r="G242" s="99"/>
      <c r="H242" s="99"/>
      <c r="I242" s="99"/>
      <c r="J242" s="99"/>
      <c r="K242" s="99"/>
      <c r="L242" s="101"/>
      <c r="M242" s="101"/>
      <c r="N242" s="102"/>
      <c r="O242" s="102"/>
    </row>
    <row r="243" spans="1:15" customFormat="1">
      <c r="A243" s="99"/>
      <c r="B243" s="100"/>
      <c r="C243" s="99"/>
      <c r="D243" s="99"/>
      <c r="E243" s="99"/>
      <c r="F243" s="99"/>
      <c r="G243" s="99"/>
      <c r="H243" s="99"/>
      <c r="I243" s="99"/>
      <c r="J243" s="99"/>
      <c r="K243" s="99"/>
      <c r="L243" s="101"/>
      <c r="M243" s="101"/>
      <c r="N243" s="102"/>
      <c r="O243" s="102"/>
    </row>
    <row r="244" spans="1:15" customFormat="1">
      <c r="A244" s="99"/>
      <c r="B244" s="100"/>
      <c r="C244" s="99"/>
      <c r="D244" s="99"/>
      <c r="E244" s="99"/>
      <c r="F244" s="99"/>
      <c r="G244" s="99"/>
      <c r="H244" s="99"/>
      <c r="I244" s="99"/>
      <c r="J244" s="99"/>
      <c r="K244" s="99"/>
      <c r="L244" s="101"/>
      <c r="M244" s="101"/>
      <c r="N244" s="102"/>
      <c r="O244" s="102"/>
    </row>
    <row r="245" spans="1:15" customFormat="1">
      <c r="A245" s="99"/>
      <c r="B245" s="100"/>
      <c r="C245" s="99"/>
      <c r="D245" s="99"/>
      <c r="E245" s="99"/>
      <c r="F245" s="99"/>
      <c r="G245" s="99"/>
      <c r="H245" s="99"/>
      <c r="I245" s="99"/>
      <c r="J245" s="99"/>
      <c r="K245" s="99"/>
      <c r="L245" s="101"/>
      <c r="M245" s="101"/>
      <c r="N245" s="102"/>
      <c r="O245" s="102"/>
    </row>
    <row r="246" spans="1:15" customFormat="1">
      <c r="A246" s="99"/>
      <c r="B246" s="100"/>
      <c r="C246" s="99"/>
      <c r="D246" s="99"/>
      <c r="E246" s="99"/>
      <c r="F246" s="99"/>
      <c r="G246" s="99"/>
      <c r="H246" s="99"/>
      <c r="I246" s="99"/>
      <c r="J246" s="99"/>
      <c r="K246" s="99"/>
      <c r="L246" s="101"/>
      <c r="M246" s="101"/>
      <c r="N246" s="102"/>
      <c r="O246" s="102"/>
    </row>
    <row r="247" spans="1:15" customFormat="1">
      <c r="A247" s="99"/>
      <c r="B247" s="100"/>
      <c r="C247" s="99"/>
      <c r="D247" s="99"/>
      <c r="E247" s="99"/>
      <c r="F247" s="99"/>
      <c r="G247" s="99"/>
      <c r="H247" s="99"/>
      <c r="I247" s="99"/>
      <c r="J247" s="99"/>
      <c r="K247" s="99"/>
      <c r="L247" s="101"/>
      <c r="M247" s="101"/>
      <c r="N247" s="102"/>
      <c r="O247" s="102"/>
    </row>
    <row r="248" spans="1:15" customFormat="1">
      <c r="A248" s="99"/>
      <c r="B248" s="100"/>
      <c r="C248" s="99"/>
      <c r="D248" s="99"/>
      <c r="E248" s="99"/>
      <c r="F248" s="99"/>
      <c r="G248" s="99"/>
      <c r="H248" s="99"/>
      <c r="I248" s="99"/>
      <c r="J248" s="99"/>
      <c r="K248" s="99"/>
      <c r="L248" s="101"/>
      <c r="M248" s="101"/>
      <c r="N248" s="102"/>
      <c r="O248" s="102"/>
    </row>
    <row r="249" spans="1:15" customFormat="1">
      <c r="A249" s="99"/>
      <c r="B249" s="100"/>
      <c r="C249" s="99"/>
      <c r="D249" s="99"/>
      <c r="E249" s="99"/>
      <c r="F249" s="99"/>
      <c r="G249" s="99"/>
      <c r="H249" s="99"/>
      <c r="I249" s="99"/>
      <c r="J249" s="99"/>
      <c r="K249" s="99"/>
      <c r="L249" s="101"/>
      <c r="M249" s="101"/>
      <c r="N249" s="102"/>
      <c r="O249" s="102"/>
    </row>
    <row r="250" spans="1:15" customFormat="1">
      <c r="A250" s="99"/>
      <c r="B250" s="100"/>
      <c r="C250" s="99"/>
      <c r="D250" s="99"/>
      <c r="E250" s="99"/>
      <c r="F250" s="99"/>
      <c r="G250" s="99"/>
      <c r="H250" s="99"/>
      <c r="I250" s="99"/>
      <c r="J250" s="99"/>
      <c r="K250" s="99"/>
      <c r="L250" s="101"/>
      <c r="M250" s="101"/>
      <c r="N250" s="102"/>
      <c r="O250" s="102"/>
    </row>
    <row r="251" spans="1:15" customFormat="1">
      <c r="A251" s="99"/>
      <c r="B251" s="100"/>
      <c r="C251" s="99"/>
      <c r="D251" s="99"/>
      <c r="E251" s="99"/>
      <c r="F251" s="99"/>
      <c r="G251" s="99"/>
      <c r="H251" s="99"/>
      <c r="I251" s="99"/>
      <c r="J251" s="99"/>
      <c r="K251" s="99"/>
      <c r="L251" s="101"/>
      <c r="M251" s="101"/>
      <c r="N251" s="102"/>
      <c r="O251" s="102"/>
    </row>
    <row r="252" spans="1:15" customFormat="1">
      <c r="A252" s="99"/>
      <c r="B252" s="100"/>
      <c r="C252" s="99"/>
      <c r="D252" s="99"/>
      <c r="E252" s="99"/>
      <c r="F252" s="99"/>
      <c r="G252" s="99"/>
      <c r="H252" s="99"/>
      <c r="I252" s="99"/>
      <c r="J252" s="99"/>
      <c r="K252" s="99"/>
      <c r="L252" s="101"/>
      <c r="M252" s="101"/>
      <c r="N252" s="102"/>
      <c r="O252" s="102"/>
    </row>
    <row r="253" spans="1:15" customFormat="1">
      <c r="A253" s="99"/>
      <c r="B253" s="100"/>
      <c r="C253" s="99"/>
      <c r="D253" s="99"/>
      <c r="E253" s="99"/>
      <c r="F253" s="99"/>
      <c r="G253" s="99"/>
      <c r="H253" s="99"/>
      <c r="I253" s="99"/>
      <c r="J253" s="99"/>
      <c r="K253" s="99"/>
      <c r="L253" s="101"/>
      <c r="M253" s="101"/>
      <c r="N253" s="102"/>
      <c r="O253" s="102"/>
    </row>
    <row r="254" spans="1:15" customFormat="1">
      <c r="A254" s="99"/>
      <c r="B254" s="100"/>
      <c r="C254" s="99"/>
      <c r="D254" s="99"/>
      <c r="E254" s="99"/>
      <c r="F254" s="99"/>
      <c r="G254" s="99"/>
      <c r="H254" s="99"/>
      <c r="I254" s="99"/>
      <c r="J254" s="99"/>
      <c r="K254" s="99"/>
      <c r="L254" s="101"/>
      <c r="M254" s="101"/>
      <c r="N254" s="102"/>
      <c r="O254" s="102"/>
    </row>
    <row r="255" spans="1:15" customFormat="1">
      <c r="A255" s="99"/>
      <c r="B255" s="100"/>
      <c r="C255" s="99"/>
      <c r="D255" s="99"/>
      <c r="E255" s="99"/>
      <c r="F255" s="99"/>
      <c r="G255" s="99"/>
      <c r="H255" s="99"/>
      <c r="I255" s="99"/>
      <c r="J255" s="99"/>
      <c r="K255" s="99"/>
      <c r="L255" s="101"/>
      <c r="M255" s="101"/>
      <c r="N255" s="102"/>
      <c r="O255" s="102"/>
    </row>
    <row r="256" spans="1:15" customFormat="1">
      <c r="A256" s="99"/>
      <c r="B256" s="100"/>
      <c r="C256" s="99"/>
      <c r="D256" s="99"/>
      <c r="E256" s="99"/>
      <c r="F256" s="99"/>
      <c r="G256" s="99"/>
      <c r="H256" s="99"/>
      <c r="I256" s="99"/>
      <c r="J256" s="99"/>
      <c r="K256" s="99"/>
      <c r="L256" s="101"/>
      <c r="M256" s="101"/>
      <c r="N256" s="102"/>
      <c r="O256" s="102"/>
    </row>
    <row r="257" spans="1:15" customFormat="1">
      <c r="A257" s="99"/>
      <c r="B257" s="100"/>
      <c r="C257" s="99"/>
      <c r="D257" s="99"/>
      <c r="E257" s="99"/>
      <c r="F257" s="99"/>
      <c r="G257" s="99"/>
      <c r="H257" s="99"/>
      <c r="I257" s="99"/>
      <c r="J257" s="99"/>
      <c r="K257" s="99"/>
      <c r="L257" s="101"/>
      <c r="M257" s="101"/>
      <c r="N257" s="102"/>
      <c r="O257" s="102"/>
    </row>
    <row r="258" spans="1:15" customFormat="1">
      <c r="A258" s="99"/>
      <c r="B258" s="100"/>
      <c r="C258" s="99"/>
      <c r="D258" s="99"/>
      <c r="E258" s="99"/>
      <c r="F258" s="99"/>
      <c r="G258" s="99"/>
      <c r="H258" s="99"/>
      <c r="I258" s="99"/>
      <c r="J258" s="99"/>
      <c r="K258" s="99"/>
      <c r="L258" s="101"/>
      <c r="M258" s="101"/>
      <c r="N258" s="102"/>
      <c r="O258" s="102"/>
    </row>
    <row r="259" spans="1:15" customFormat="1">
      <c r="A259" s="99"/>
      <c r="B259" s="100"/>
      <c r="C259" s="99"/>
      <c r="D259" s="99"/>
      <c r="E259" s="99"/>
      <c r="F259" s="99"/>
      <c r="G259" s="99"/>
      <c r="H259" s="99"/>
      <c r="I259" s="99"/>
      <c r="J259" s="99"/>
      <c r="K259" s="99"/>
      <c r="L259" s="101"/>
      <c r="M259" s="101"/>
      <c r="N259" s="102"/>
      <c r="O259" s="102"/>
    </row>
    <row r="260" spans="1:15" customFormat="1">
      <c r="A260" s="99"/>
      <c r="B260" s="100"/>
      <c r="C260" s="99"/>
      <c r="D260" s="99"/>
      <c r="E260" s="99"/>
      <c r="F260" s="99"/>
      <c r="G260" s="99"/>
      <c r="H260" s="99"/>
      <c r="I260" s="99"/>
      <c r="J260" s="99"/>
      <c r="K260" s="99"/>
      <c r="L260" s="101"/>
      <c r="M260" s="101"/>
      <c r="N260" s="102"/>
      <c r="O260" s="102"/>
    </row>
    <row r="261" spans="1:15" customFormat="1">
      <c r="A261" s="99"/>
      <c r="B261" s="100"/>
      <c r="C261" s="99"/>
      <c r="D261" s="99"/>
      <c r="E261" s="99"/>
      <c r="F261" s="99"/>
      <c r="G261" s="99"/>
      <c r="H261" s="99"/>
      <c r="I261" s="99"/>
      <c r="J261" s="99"/>
      <c r="K261" s="99"/>
      <c r="L261" s="101"/>
      <c r="M261" s="101"/>
      <c r="N261" s="102"/>
      <c r="O261" s="102"/>
    </row>
    <row r="262" spans="1:15" customFormat="1">
      <c r="A262" s="99"/>
      <c r="B262" s="100"/>
      <c r="C262" s="99"/>
      <c r="D262" s="99"/>
      <c r="E262" s="99"/>
      <c r="F262" s="99"/>
      <c r="G262" s="99"/>
      <c r="H262" s="99"/>
      <c r="I262" s="99"/>
      <c r="J262" s="99"/>
      <c r="K262" s="99"/>
      <c r="L262" s="101"/>
      <c r="M262" s="101"/>
      <c r="N262" s="102"/>
      <c r="O262" s="102"/>
    </row>
    <row r="263" spans="1:15" customFormat="1">
      <c r="A263" s="99"/>
      <c r="B263" s="100"/>
      <c r="C263" s="99"/>
      <c r="D263" s="99"/>
      <c r="E263" s="99"/>
      <c r="F263" s="99"/>
      <c r="G263" s="99"/>
      <c r="H263" s="99"/>
      <c r="I263" s="99"/>
      <c r="J263" s="99"/>
      <c r="K263" s="99"/>
      <c r="L263" s="101"/>
      <c r="M263" s="101"/>
      <c r="N263" s="102"/>
      <c r="O263" s="102"/>
    </row>
    <row r="264" spans="1:15" customFormat="1">
      <c r="A264" s="99"/>
      <c r="B264" s="100"/>
      <c r="C264" s="99"/>
      <c r="D264" s="99"/>
      <c r="E264" s="99"/>
      <c r="F264" s="99"/>
      <c r="G264" s="99"/>
      <c r="H264" s="99"/>
      <c r="I264" s="99"/>
      <c r="J264" s="99"/>
      <c r="K264" s="99"/>
      <c r="L264" s="101"/>
      <c r="M264" s="101"/>
      <c r="N264" s="102"/>
      <c r="O264" s="102"/>
    </row>
    <row r="265" spans="1:15" customFormat="1">
      <c r="A265" s="99"/>
      <c r="B265" s="100"/>
      <c r="C265" s="99"/>
      <c r="D265" s="99"/>
      <c r="E265" s="99"/>
      <c r="F265" s="99"/>
      <c r="G265" s="99"/>
      <c r="H265" s="99"/>
      <c r="I265" s="99"/>
      <c r="J265" s="99"/>
      <c r="K265" s="99"/>
      <c r="L265" s="101"/>
      <c r="M265" s="101"/>
      <c r="N265" s="102"/>
      <c r="O265" s="102"/>
    </row>
    <row r="266" spans="1:15" customFormat="1">
      <c r="A266" s="99"/>
      <c r="B266" s="100"/>
      <c r="C266" s="99"/>
      <c r="D266" s="99"/>
      <c r="E266" s="99"/>
      <c r="F266" s="99"/>
      <c r="G266" s="99"/>
      <c r="H266" s="99"/>
      <c r="I266" s="99"/>
      <c r="J266" s="99"/>
      <c r="K266" s="99"/>
      <c r="L266" s="101"/>
      <c r="M266" s="101"/>
      <c r="N266" s="102"/>
      <c r="O266" s="102"/>
    </row>
    <row r="267" spans="1:15" customFormat="1">
      <c r="A267" s="99"/>
      <c r="B267" s="100"/>
      <c r="C267" s="99"/>
      <c r="D267" s="99"/>
      <c r="E267" s="99"/>
      <c r="F267" s="99"/>
      <c r="G267" s="99"/>
      <c r="H267" s="99"/>
      <c r="I267" s="99"/>
      <c r="J267" s="99"/>
      <c r="K267" s="99"/>
      <c r="L267" s="101"/>
      <c r="M267" s="101"/>
      <c r="N267" s="102"/>
      <c r="O267" s="102"/>
    </row>
    <row r="268" spans="1:15" customFormat="1">
      <c r="A268" s="99"/>
      <c r="B268" s="100"/>
      <c r="C268" s="99"/>
      <c r="D268" s="99"/>
      <c r="E268" s="99"/>
      <c r="F268" s="99"/>
      <c r="G268" s="99"/>
      <c r="H268" s="99"/>
      <c r="I268" s="99"/>
      <c r="J268" s="99"/>
      <c r="K268" s="99"/>
      <c r="L268" s="101"/>
      <c r="M268" s="101"/>
      <c r="N268" s="102"/>
      <c r="O268" s="102"/>
    </row>
    <row r="269" spans="1:15" customFormat="1">
      <c r="A269" s="99"/>
      <c r="B269" s="100"/>
      <c r="C269" s="99"/>
      <c r="D269" s="99"/>
      <c r="E269" s="99"/>
      <c r="F269" s="99"/>
      <c r="G269" s="99"/>
      <c r="H269" s="99"/>
      <c r="I269" s="99"/>
      <c r="J269" s="99"/>
      <c r="K269" s="99"/>
      <c r="L269" s="101"/>
      <c r="M269" s="101"/>
      <c r="N269" s="102"/>
      <c r="O269" s="102"/>
    </row>
    <row r="270" spans="1:15" customFormat="1">
      <c r="A270" s="99"/>
      <c r="B270" s="100"/>
      <c r="C270" s="99"/>
      <c r="D270" s="99"/>
      <c r="E270" s="99"/>
      <c r="F270" s="99"/>
      <c r="G270" s="99"/>
      <c r="H270" s="99"/>
      <c r="I270" s="99"/>
      <c r="J270" s="99"/>
      <c r="K270" s="99"/>
      <c r="L270" s="101"/>
      <c r="M270" s="101"/>
      <c r="N270" s="102"/>
      <c r="O270" s="102"/>
    </row>
    <row r="271" spans="1:15" customFormat="1">
      <c r="A271" s="99"/>
      <c r="B271" s="100"/>
      <c r="C271" s="99"/>
      <c r="D271" s="99"/>
      <c r="E271" s="99"/>
      <c r="F271" s="99"/>
      <c r="G271" s="99"/>
      <c r="H271" s="99"/>
      <c r="I271" s="99"/>
      <c r="J271" s="99"/>
      <c r="K271" s="99"/>
      <c r="L271" s="101"/>
      <c r="M271" s="101"/>
      <c r="N271" s="102"/>
      <c r="O271" s="102"/>
    </row>
    <row r="272" spans="1:15" customFormat="1">
      <c r="A272" s="99"/>
      <c r="B272" s="100"/>
      <c r="C272" s="99"/>
      <c r="D272" s="99"/>
      <c r="E272" s="99"/>
      <c r="F272" s="99"/>
      <c r="G272" s="99"/>
      <c r="H272" s="99"/>
      <c r="I272" s="99"/>
      <c r="J272" s="99"/>
      <c r="K272" s="99"/>
      <c r="L272" s="101"/>
      <c r="M272" s="101"/>
      <c r="N272" s="102"/>
      <c r="O272" s="102"/>
    </row>
    <row r="273" spans="1:15" customFormat="1">
      <c r="A273" s="99"/>
      <c r="B273" s="100"/>
      <c r="C273" s="99"/>
      <c r="D273" s="99"/>
      <c r="E273" s="99"/>
      <c r="F273" s="99"/>
      <c r="G273" s="99"/>
      <c r="H273" s="99"/>
      <c r="I273" s="99"/>
      <c r="J273" s="99"/>
      <c r="K273" s="99"/>
      <c r="L273" s="101"/>
      <c r="M273" s="101"/>
      <c r="N273" s="102"/>
      <c r="O273" s="102"/>
    </row>
    <row r="274" spans="1:15" customFormat="1">
      <c r="A274" s="99"/>
      <c r="B274" s="100"/>
      <c r="C274" s="99"/>
      <c r="D274" s="99"/>
      <c r="E274" s="99"/>
      <c r="F274" s="99"/>
      <c r="G274" s="99"/>
      <c r="H274" s="99"/>
      <c r="I274" s="99"/>
      <c r="J274" s="99"/>
      <c r="K274" s="99"/>
      <c r="L274" s="101"/>
      <c r="M274" s="101"/>
      <c r="N274" s="102"/>
      <c r="O274" s="102"/>
    </row>
    <row r="275" spans="1:15" customFormat="1">
      <c r="A275" s="99"/>
      <c r="B275" s="100"/>
      <c r="C275" s="99"/>
      <c r="D275" s="99"/>
      <c r="E275" s="99"/>
      <c r="F275" s="99"/>
      <c r="G275" s="99"/>
      <c r="H275" s="99"/>
      <c r="I275" s="99"/>
      <c r="J275" s="99"/>
      <c r="K275" s="99"/>
      <c r="L275" s="101"/>
      <c r="M275" s="101"/>
      <c r="N275" s="102"/>
      <c r="O275" s="102"/>
    </row>
    <row r="276" spans="1:15" customFormat="1">
      <c r="A276" s="99"/>
      <c r="B276" s="100"/>
      <c r="C276" s="99"/>
      <c r="D276" s="99"/>
      <c r="E276" s="99"/>
      <c r="F276" s="99"/>
      <c r="G276" s="99"/>
      <c r="H276" s="99"/>
      <c r="I276" s="99"/>
      <c r="J276" s="99"/>
      <c r="K276" s="99"/>
      <c r="L276" s="101"/>
      <c r="M276" s="101"/>
      <c r="N276" s="102"/>
      <c r="O276" s="102"/>
    </row>
    <row r="277" spans="1:15" customFormat="1">
      <c r="A277" s="99"/>
      <c r="B277" s="100"/>
      <c r="C277" s="99"/>
      <c r="D277" s="99"/>
      <c r="E277" s="99"/>
      <c r="F277" s="99"/>
      <c r="G277" s="99"/>
      <c r="H277" s="99"/>
      <c r="I277" s="99"/>
      <c r="J277" s="99"/>
      <c r="K277" s="99"/>
      <c r="L277" s="101"/>
      <c r="M277" s="101"/>
      <c r="N277" s="102"/>
      <c r="O277" s="102"/>
    </row>
    <row r="278" spans="1:15" customFormat="1">
      <c r="A278" s="99"/>
      <c r="B278" s="100"/>
      <c r="C278" s="99"/>
      <c r="D278" s="99"/>
      <c r="E278" s="99"/>
      <c r="F278" s="99"/>
      <c r="G278" s="99"/>
      <c r="H278" s="99"/>
      <c r="I278" s="99"/>
      <c r="J278" s="99"/>
      <c r="K278" s="99"/>
      <c r="L278" s="101"/>
      <c r="M278" s="101"/>
      <c r="N278" s="102"/>
      <c r="O278" s="102"/>
    </row>
    <row r="279" spans="1:15" customFormat="1">
      <c r="A279" s="99"/>
      <c r="B279" s="100"/>
      <c r="C279" s="99"/>
      <c r="D279" s="99"/>
      <c r="E279" s="99"/>
      <c r="F279" s="99"/>
      <c r="G279" s="99"/>
      <c r="H279" s="99"/>
      <c r="I279" s="99"/>
      <c r="J279" s="99"/>
      <c r="K279" s="99"/>
      <c r="L279" s="101"/>
      <c r="M279" s="101"/>
      <c r="N279" s="102"/>
      <c r="O279" s="102"/>
    </row>
    <row r="280" spans="1:15" customFormat="1">
      <c r="A280" s="99"/>
      <c r="B280" s="100"/>
      <c r="C280" s="99"/>
      <c r="D280" s="99"/>
      <c r="E280" s="99"/>
      <c r="F280" s="99"/>
      <c r="G280" s="99"/>
      <c r="H280" s="99"/>
      <c r="I280" s="99"/>
      <c r="J280" s="99"/>
      <c r="K280" s="99"/>
      <c r="L280" s="101"/>
      <c r="M280" s="101"/>
      <c r="N280" s="102"/>
      <c r="O280" s="102"/>
    </row>
    <row r="281" spans="1:15" customFormat="1">
      <c r="A281" s="99"/>
      <c r="B281" s="100"/>
      <c r="C281" s="99"/>
      <c r="D281" s="99"/>
      <c r="E281" s="99"/>
      <c r="F281" s="99"/>
      <c r="G281" s="99"/>
      <c r="H281" s="99"/>
      <c r="I281" s="99"/>
      <c r="J281" s="99"/>
      <c r="K281" s="99"/>
      <c r="L281" s="101"/>
      <c r="M281" s="101"/>
      <c r="N281" s="102"/>
      <c r="O281" s="102"/>
    </row>
    <row r="282" spans="1:15" customFormat="1">
      <c r="A282" s="99"/>
      <c r="B282" s="100"/>
      <c r="C282" s="99"/>
      <c r="D282" s="99"/>
      <c r="E282" s="99"/>
      <c r="F282" s="99"/>
      <c r="G282" s="99"/>
      <c r="H282" s="99"/>
      <c r="I282" s="99"/>
      <c r="J282" s="99"/>
      <c r="K282" s="99"/>
      <c r="L282" s="101"/>
      <c r="M282" s="101"/>
      <c r="N282" s="102"/>
      <c r="O282" s="102"/>
    </row>
    <row r="283" spans="1:15" customFormat="1">
      <c r="A283" s="99"/>
      <c r="B283" s="100"/>
      <c r="C283" s="99"/>
      <c r="D283" s="99"/>
      <c r="E283" s="99"/>
      <c r="F283" s="99"/>
      <c r="G283" s="99"/>
      <c r="H283" s="99"/>
      <c r="I283" s="99"/>
      <c r="J283" s="99"/>
      <c r="K283" s="99"/>
      <c r="L283" s="101"/>
      <c r="M283" s="101"/>
      <c r="N283" s="102"/>
      <c r="O283" s="102"/>
    </row>
    <row r="284" spans="1:15" customFormat="1">
      <c r="A284" s="99"/>
      <c r="B284" s="100"/>
      <c r="C284" s="99"/>
      <c r="D284" s="99"/>
      <c r="E284" s="99"/>
      <c r="F284" s="99"/>
      <c r="G284" s="99"/>
      <c r="H284" s="99"/>
      <c r="I284" s="99"/>
      <c r="J284" s="99"/>
      <c r="K284" s="99"/>
      <c r="L284" s="101"/>
      <c r="M284" s="101"/>
      <c r="N284" s="102"/>
      <c r="O284" s="102"/>
    </row>
    <row r="285" spans="1:15" customFormat="1">
      <c r="A285" s="99"/>
      <c r="B285" s="100"/>
      <c r="C285" s="99"/>
      <c r="D285" s="99"/>
      <c r="E285" s="99"/>
      <c r="F285" s="99"/>
      <c r="G285" s="99"/>
      <c r="H285" s="99"/>
      <c r="I285" s="99"/>
      <c r="J285" s="99"/>
      <c r="K285" s="99"/>
      <c r="L285" s="101"/>
      <c r="M285" s="101"/>
      <c r="N285" s="102"/>
      <c r="O285" s="102"/>
    </row>
  </sheetData>
  <mergeCells count="135">
    <mergeCell ref="A1:O1"/>
    <mergeCell ref="L2:M2"/>
    <mergeCell ref="A3:A24"/>
    <mergeCell ref="B3:B8"/>
    <mergeCell ref="C3:C8"/>
    <mergeCell ref="D3:D8"/>
    <mergeCell ref="E3:E8"/>
    <mergeCell ref="F3:F8"/>
    <mergeCell ref="G3:G8"/>
    <mergeCell ref="H3:H8"/>
    <mergeCell ref="I3:I8"/>
    <mergeCell ref="J3:J8"/>
    <mergeCell ref="K3:K8"/>
    <mergeCell ref="N3:N8"/>
    <mergeCell ref="B9:B11"/>
    <mergeCell ref="C9:C11"/>
    <mergeCell ref="D9:D11"/>
    <mergeCell ref="E9:E11"/>
    <mergeCell ref="F9:F11"/>
    <mergeCell ref="G9:G11"/>
    <mergeCell ref="B18:B24"/>
    <mergeCell ref="C18:C24"/>
    <mergeCell ref="D18:D24"/>
    <mergeCell ref="E18:E24"/>
    <mergeCell ref="F18:F24"/>
    <mergeCell ref="H9:H11"/>
    <mergeCell ref="I9:I11"/>
    <mergeCell ref="J9:J11"/>
    <mergeCell ref="K9:K11"/>
    <mergeCell ref="B12:B16"/>
    <mergeCell ref="C12:C16"/>
    <mergeCell ref="D12:D16"/>
    <mergeCell ref="E12:E16"/>
    <mergeCell ref="F12:F16"/>
    <mergeCell ref="G12:G16"/>
    <mergeCell ref="G18:G24"/>
    <mergeCell ref="H18:H24"/>
    <mergeCell ref="I18:I24"/>
    <mergeCell ref="J18:J24"/>
    <mergeCell ref="K18:K24"/>
    <mergeCell ref="N18:N24"/>
    <mergeCell ref="H12:H16"/>
    <mergeCell ref="I12:I16"/>
    <mergeCell ref="J12:J16"/>
    <mergeCell ref="K12:K16"/>
    <mergeCell ref="L17:M17"/>
    <mergeCell ref="G25:G33"/>
    <mergeCell ref="H25:H33"/>
    <mergeCell ref="I25:I33"/>
    <mergeCell ref="J25:J33"/>
    <mergeCell ref="K25:K33"/>
    <mergeCell ref="L34:M34"/>
    <mergeCell ref="A25:A35"/>
    <mergeCell ref="B25:B33"/>
    <mergeCell ref="C25:C33"/>
    <mergeCell ref="D25:D33"/>
    <mergeCell ref="E25:E33"/>
    <mergeCell ref="F25:F33"/>
    <mergeCell ref="G36:G41"/>
    <mergeCell ref="H36:H41"/>
    <mergeCell ref="I36:I41"/>
    <mergeCell ref="J36:J41"/>
    <mergeCell ref="K36:K41"/>
    <mergeCell ref="N36:N41"/>
    <mergeCell ref="A36:A41"/>
    <mergeCell ref="B36:B41"/>
    <mergeCell ref="C36:C41"/>
    <mergeCell ref="D36:D41"/>
    <mergeCell ref="E36:E41"/>
    <mergeCell ref="F36:F41"/>
    <mergeCell ref="N42:N51"/>
    <mergeCell ref="A42:A55"/>
    <mergeCell ref="B42:B51"/>
    <mergeCell ref="C42:C51"/>
    <mergeCell ref="D42:D51"/>
    <mergeCell ref="E42:E51"/>
    <mergeCell ref="F42:F51"/>
    <mergeCell ref="B52:B55"/>
    <mergeCell ref="C52:C55"/>
    <mergeCell ref="D52:D55"/>
    <mergeCell ref="E52:E55"/>
    <mergeCell ref="F52:F55"/>
    <mergeCell ref="G52:G55"/>
    <mergeCell ref="H52:H55"/>
    <mergeCell ref="I52:I55"/>
    <mergeCell ref="J52:J55"/>
    <mergeCell ref="K52:K55"/>
    <mergeCell ref="G42:G51"/>
    <mergeCell ref="H42:H51"/>
    <mergeCell ref="I42:I51"/>
    <mergeCell ref="J42:J51"/>
    <mergeCell ref="K42:K51"/>
    <mergeCell ref="G56:G59"/>
    <mergeCell ref="H56:H59"/>
    <mergeCell ref="I56:I59"/>
    <mergeCell ref="J56:J59"/>
    <mergeCell ref="K56:K59"/>
    <mergeCell ref="A60:A86"/>
    <mergeCell ref="K61:K64"/>
    <mergeCell ref="B65:B79"/>
    <mergeCell ref="C65:C79"/>
    <mergeCell ref="D65:D79"/>
    <mergeCell ref="A56:A59"/>
    <mergeCell ref="B56:B59"/>
    <mergeCell ref="C56:C59"/>
    <mergeCell ref="D56:D59"/>
    <mergeCell ref="E56:E59"/>
    <mergeCell ref="F56:F59"/>
    <mergeCell ref="K80:K86"/>
    <mergeCell ref="B61:B64"/>
    <mergeCell ref="C61:C64"/>
    <mergeCell ref="D61:D64"/>
    <mergeCell ref="E61:E64"/>
    <mergeCell ref="F61:F64"/>
    <mergeCell ref="G61:G64"/>
    <mergeCell ref="H61:H64"/>
    <mergeCell ref="I61:I64"/>
    <mergeCell ref="J61:J64"/>
    <mergeCell ref="N80:N86"/>
    <mergeCell ref="K65:K79"/>
    <mergeCell ref="B80:B86"/>
    <mergeCell ref="C80:C86"/>
    <mergeCell ref="D80:D86"/>
    <mergeCell ref="E80:E86"/>
    <mergeCell ref="F80:F86"/>
    <mergeCell ref="G80:G86"/>
    <mergeCell ref="H80:H86"/>
    <mergeCell ref="I80:I86"/>
    <mergeCell ref="J80:J86"/>
    <mergeCell ref="E65:E79"/>
    <mergeCell ref="F65:F79"/>
    <mergeCell ref="G65:G79"/>
    <mergeCell ref="H65:H79"/>
    <mergeCell ref="I65:I79"/>
    <mergeCell ref="J65:J79"/>
  </mergeCells>
  <hyperlinks>
    <hyperlink ref="M80" r:id="rId1" xr:uid="{71BC0A17-93A6-4C59-A4EF-3C9583B17AA4}"/>
    <hyperlink ref="M81" r:id="rId2" xr:uid="{4B24D181-514E-4A79-9D25-7B9197129259}"/>
  </hyperlinks>
  <pageMargins left="0.7" right="0.7" top="0.75" bottom="0.75" header="0.3" footer="0.3"/>
  <pageSetup paperSize="9" scale="27"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8CDC-7E78-4607-9AE1-8FAC90FECFE5}">
  <dimension ref="A1:ALG56"/>
  <sheetViews>
    <sheetView tabSelected="1" view="pageBreakPreview" topLeftCell="A10" zoomScaleNormal="100" zoomScaleSheetLayoutView="100" workbookViewId="0">
      <selection activeCell="B12" sqref="B12:B15"/>
    </sheetView>
  </sheetViews>
  <sheetFormatPr baseColWidth="10" defaultColWidth="9.42578125" defaultRowHeight="15.75"/>
  <cols>
    <col min="1" max="1" width="18.7109375" style="136" customWidth="1"/>
    <col min="2" max="2" width="26.42578125" style="327" customWidth="1"/>
    <col min="3" max="3" width="13" style="136" customWidth="1"/>
    <col min="4" max="4" width="10.7109375" style="134" customWidth="1"/>
    <col min="5" max="5" width="30.7109375" style="134" customWidth="1"/>
    <col min="6" max="6" width="20.140625" style="134" customWidth="1"/>
    <col min="7" max="7" width="13.42578125" style="327" customWidth="1"/>
    <col min="8" max="8" width="25.5703125" style="134" customWidth="1"/>
    <col min="9" max="9" width="29.7109375" style="134" customWidth="1"/>
    <col min="10" max="10" width="36.42578125" style="327" customWidth="1"/>
    <col min="11" max="11" width="21.140625" style="134" customWidth="1"/>
    <col min="12" max="12" width="19.5703125" style="134" customWidth="1"/>
    <col min="13" max="13" width="16.28515625" style="134" customWidth="1"/>
    <col min="14" max="14" width="15.42578125" style="134" customWidth="1"/>
    <col min="15" max="15" width="32.28515625" style="135" customWidth="1"/>
    <col min="16" max="16" width="22.7109375" style="134" customWidth="1"/>
    <col min="17" max="17" width="22.7109375" style="327" customWidth="1"/>
    <col min="18" max="18" width="22.7109375" style="136" customWidth="1"/>
    <col min="19" max="19" width="22.7109375" style="327" customWidth="1"/>
    <col min="20" max="990" width="9.42578125" style="136"/>
    <col min="991" max="995" width="11.5703125" style="136" customWidth="1"/>
    <col min="996" max="16384" width="9.42578125" style="232"/>
  </cols>
  <sheetData>
    <row r="1" spans="1:995" s="108" customFormat="1" ht="46.5" customHeight="1" thickBot="1">
      <c r="A1" s="489" t="s">
        <v>654</v>
      </c>
      <c r="B1" s="490"/>
      <c r="C1" s="490"/>
      <c r="D1" s="490"/>
      <c r="E1" s="490"/>
      <c r="F1" s="490"/>
      <c r="G1" s="490"/>
      <c r="H1" s="490"/>
      <c r="I1" s="490"/>
      <c r="J1" s="490"/>
      <c r="K1" s="490"/>
      <c r="L1" s="490"/>
      <c r="M1" s="490"/>
      <c r="N1" s="490"/>
      <c r="O1" s="490"/>
      <c r="P1" s="490"/>
      <c r="Q1" s="490"/>
      <c r="R1" s="490"/>
      <c r="S1" s="491"/>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c r="CL1" s="107"/>
      <c r="CM1" s="107"/>
      <c r="CN1" s="107"/>
      <c r="CO1" s="107"/>
      <c r="CP1" s="107"/>
      <c r="CQ1" s="107"/>
      <c r="CR1" s="107"/>
      <c r="CS1" s="107"/>
      <c r="CT1" s="107"/>
      <c r="CU1" s="107"/>
      <c r="CV1" s="107"/>
      <c r="CW1" s="107"/>
      <c r="CX1" s="107"/>
      <c r="CY1" s="107"/>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c r="ED1" s="107"/>
      <c r="EE1" s="107"/>
      <c r="EF1" s="107"/>
      <c r="EG1" s="107"/>
      <c r="EH1" s="107"/>
      <c r="EI1" s="107"/>
      <c r="EJ1" s="107"/>
      <c r="EK1" s="107"/>
      <c r="EL1" s="107"/>
      <c r="EM1" s="107"/>
      <c r="EN1" s="107"/>
      <c r="EO1" s="107"/>
      <c r="EP1" s="107"/>
      <c r="EQ1" s="107"/>
      <c r="ER1" s="107"/>
      <c r="ES1" s="107"/>
      <c r="ET1" s="107"/>
      <c r="EU1" s="107"/>
      <c r="EV1" s="107"/>
      <c r="EW1" s="107"/>
      <c r="EX1" s="107"/>
      <c r="EY1" s="107"/>
      <c r="EZ1" s="107"/>
      <c r="FA1" s="107"/>
      <c r="FB1" s="107"/>
      <c r="FC1" s="107"/>
      <c r="FD1" s="107"/>
      <c r="FE1" s="107"/>
      <c r="FF1" s="107"/>
      <c r="FG1" s="107"/>
      <c r="FH1" s="107"/>
      <c r="FI1" s="107"/>
      <c r="FJ1" s="107"/>
      <c r="FK1" s="107"/>
      <c r="FL1" s="107"/>
      <c r="FM1" s="107"/>
      <c r="FN1" s="107"/>
      <c r="FO1" s="107"/>
      <c r="FP1" s="107"/>
      <c r="FQ1" s="107"/>
      <c r="FR1" s="107"/>
      <c r="FS1" s="107"/>
      <c r="FT1" s="107"/>
      <c r="FU1" s="107"/>
      <c r="FV1" s="107"/>
      <c r="FW1" s="107"/>
      <c r="FX1" s="107"/>
      <c r="FY1" s="107"/>
      <c r="FZ1" s="107"/>
      <c r="GA1" s="107"/>
      <c r="GB1" s="107"/>
      <c r="GC1" s="107"/>
      <c r="GD1" s="107"/>
      <c r="GE1" s="107"/>
      <c r="GF1" s="107"/>
      <c r="GG1" s="107"/>
      <c r="GH1" s="107"/>
      <c r="GI1" s="107"/>
      <c r="GJ1" s="107"/>
      <c r="GK1" s="107"/>
      <c r="GL1" s="107"/>
      <c r="GM1" s="107"/>
      <c r="GN1" s="107"/>
      <c r="GO1" s="107"/>
      <c r="GP1" s="107"/>
      <c r="GQ1" s="107"/>
      <c r="GR1" s="107"/>
      <c r="GS1" s="107"/>
      <c r="GT1" s="107"/>
      <c r="GU1" s="107"/>
      <c r="GV1" s="107"/>
      <c r="GW1" s="107"/>
      <c r="GX1" s="107"/>
      <c r="GY1" s="107"/>
      <c r="GZ1" s="107"/>
      <c r="HA1" s="107"/>
      <c r="HB1" s="107"/>
      <c r="HC1" s="107"/>
      <c r="HD1" s="107"/>
      <c r="HE1" s="107"/>
      <c r="HF1" s="107"/>
      <c r="HG1" s="107"/>
      <c r="HH1" s="107"/>
      <c r="HI1" s="107"/>
      <c r="HJ1" s="107"/>
      <c r="HK1" s="107"/>
      <c r="HL1" s="107"/>
      <c r="HM1" s="107"/>
      <c r="HN1" s="107"/>
      <c r="HO1" s="107"/>
      <c r="HP1" s="107"/>
      <c r="HQ1" s="107"/>
      <c r="HR1" s="107"/>
      <c r="HS1" s="107"/>
      <c r="HT1" s="107"/>
      <c r="HU1" s="107"/>
      <c r="HV1" s="107"/>
      <c r="HW1" s="107"/>
      <c r="HX1" s="107"/>
      <c r="HY1" s="107"/>
      <c r="HZ1" s="107"/>
      <c r="IA1" s="107"/>
      <c r="IB1" s="107"/>
      <c r="IC1" s="107"/>
      <c r="ID1" s="107"/>
      <c r="IE1" s="107"/>
      <c r="IF1" s="107"/>
      <c r="IG1" s="107"/>
      <c r="IH1" s="107"/>
      <c r="II1" s="107"/>
      <c r="IJ1" s="107"/>
      <c r="IK1" s="107"/>
      <c r="IL1" s="107"/>
      <c r="IM1" s="107"/>
      <c r="IN1" s="107"/>
      <c r="IO1" s="107"/>
      <c r="IP1" s="107"/>
      <c r="IQ1" s="107"/>
      <c r="IR1" s="107"/>
      <c r="IS1" s="107"/>
      <c r="IT1" s="107"/>
      <c r="IU1" s="107"/>
      <c r="IV1" s="107"/>
      <c r="IW1" s="107"/>
      <c r="IX1" s="107"/>
      <c r="IY1" s="107"/>
      <c r="IZ1" s="107"/>
      <c r="JA1" s="107"/>
      <c r="JB1" s="107"/>
      <c r="JC1" s="107"/>
      <c r="JD1" s="107"/>
      <c r="JE1" s="107"/>
      <c r="JF1" s="107"/>
      <c r="JG1" s="107"/>
      <c r="JH1" s="107"/>
      <c r="JI1" s="107"/>
      <c r="JJ1" s="107"/>
      <c r="JK1" s="107"/>
      <c r="JL1" s="107"/>
      <c r="JM1" s="107"/>
      <c r="JN1" s="107"/>
      <c r="JO1" s="107"/>
      <c r="JP1" s="107"/>
      <c r="JQ1" s="107"/>
      <c r="JR1" s="107"/>
      <c r="JS1" s="107"/>
      <c r="JT1" s="107"/>
      <c r="JU1" s="107"/>
      <c r="JV1" s="107"/>
      <c r="JW1" s="107"/>
      <c r="JX1" s="107"/>
      <c r="JY1" s="107"/>
      <c r="JZ1" s="107"/>
      <c r="KA1" s="107"/>
      <c r="KB1" s="107"/>
      <c r="KC1" s="107"/>
      <c r="KD1" s="107"/>
      <c r="KE1" s="107"/>
      <c r="KF1" s="107"/>
      <c r="KG1" s="107"/>
      <c r="KH1" s="107"/>
      <c r="KI1" s="107"/>
      <c r="KJ1" s="107"/>
      <c r="KK1" s="107"/>
      <c r="KL1" s="107"/>
      <c r="KM1" s="107"/>
      <c r="KN1" s="107"/>
      <c r="KO1" s="107"/>
      <c r="KP1" s="107"/>
      <c r="KQ1" s="107"/>
      <c r="KR1" s="107"/>
      <c r="KS1" s="107"/>
      <c r="KT1" s="107"/>
      <c r="KU1" s="107"/>
      <c r="KV1" s="107"/>
      <c r="KW1" s="107"/>
      <c r="KX1" s="107"/>
      <c r="KY1" s="107"/>
      <c r="KZ1" s="107"/>
      <c r="LA1" s="107"/>
      <c r="LB1" s="107"/>
      <c r="LC1" s="107"/>
      <c r="LD1" s="107"/>
      <c r="LE1" s="107"/>
      <c r="LF1" s="107"/>
      <c r="LG1" s="107"/>
      <c r="LH1" s="107"/>
      <c r="LI1" s="107"/>
      <c r="LJ1" s="107"/>
      <c r="LK1" s="107"/>
      <c r="LL1" s="107"/>
      <c r="LM1" s="107"/>
      <c r="LN1" s="107"/>
      <c r="LO1" s="107"/>
      <c r="LP1" s="107"/>
      <c r="LQ1" s="107"/>
      <c r="LR1" s="107"/>
      <c r="LS1" s="107"/>
      <c r="LT1" s="107"/>
      <c r="LU1" s="107"/>
      <c r="LV1" s="107"/>
      <c r="LW1" s="107"/>
      <c r="LX1" s="107"/>
      <c r="LY1" s="107"/>
      <c r="LZ1" s="107"/>
      <c r="MA1" s="107"/>
      <c r="MB1" s="107"/>
      <c r="MC1" s="107"/>
      <c r="MD1" s="107"/>
      <c r="ME1" s="107"/>
      <c r="MF1" s="107"/>
      <c r="MG1" s="107"/>
      <c r="MH1" s="107"/>
      <c r="MI1" s="107"/>
      <c r="MJ1" s="107"/>
      <c r="MK1" s="107"/>
      <c r="ML1" s="107"/>
      <c r="MM1" s="107"/>
      <c r="MN1" s="107"/>
      <c r="MO1" s="107"/>
      <c r="MP1" s="107"/>
      <c r="MQ1" s="107"/>
      <c r="MR1" s="107"/>
      <c r="MS1" s="107"/>
      <c r="MT1" s="107"/>
      <c r="MU1" s="107"/>
      <c r="MV1" s="107"/>
      <c r="MW1" s="107"/>
      <c r="MX1" s="107"/>
      <c r="MY1" s="107"/>
      <c r="MZ1" s="107"/>
      <c r="NA1" s="107"/>
      <c r="NB1" s="107"/>
      <c r="NC1" s="107"/>
      <c r="ND1" s="107"/>
      <c r="NE1" s="107"/>
      <c r="NF1" s="107"/>
      <c r="NG1" s="107"/>
      <c r="NH1" s="107"/>
      <c r="NI1" s="107"/>
      <c r="NJ1" s="107"/>
      <c r="NK1" s="107"/>
      <c r="NL1" s="107"/>
      <c r="NM1" s="107"/>
      <c r="NN1" s="107"/>
      <c r="NO1" s="107"/>
      <c r="NP1" s="107"/>
      <c r="NQ1" s="107"/>
      <c r="NR1" s="107"/>
      <c r="NS1" s="107"/>
      <c r="NT1" s="107"/>
      <c r="NU1" s="107"/>
      <c r="NV1" s="107"/>
      <c r="NW1" s="107"/>
      <c r="NX1" s="107"/>
      <c r="NY1" s="107"/>
      <c r="NZ1" s="107"/>
      <c r="OA1" s="107"/>
      <c r="OB1" s="107"/>
      <c r="OC1" s="107"/>
      <c r="OD1" s="107"/>
      <c r="OE1" s="107"/>
      <c r="OF1" s="107"/>
      <c r="OG1" s="107"/>
      <c r="OH1" s="107"/>
      <c r="OI1" s="107"/>
      <c r="OJ1" s="107"/>
      <c r="OK1" s="107"/>
      <c r="OL1" s="107"/>
      <c r="OM1" s="107"/>
      <c r="ON1" s="107"/>
      <c r="OO1" s="107"/>
      <c r="OP1" s="107"/>
      <c r="OQ1" s="107"/>
      <c r="OR1" s="107"/>
      <c r="OS1" s="107"/>
      <c r="OT1" s="107"/>
      <c r="OU1" s="107"/>
      <c r="OV1" s="107"/>
      <c r="OW1" s="107"/>
      <c r="OX1" s="107"/>
      <c r="OY1" s="107"/>
      <c r="OZ1" s="107"/>
      <c r="PA1" s="107"/>
      <c r="PB1" s="107"/>
      <c r="PC1" s="107"/>
      <c r="PD1" s="107"/>
      <c r="PE1" s="107"/>
      <c r="PF1" s="107"/>
      <c r="PG1" s="107"/>
      <c r="PH1" s="107"/>
      <c r="PI1" s="107"/>
      <c r="PJ1" s="107"/>
      <c r="PK1" s="107"/>
      <c r="PL1" s="107"/>
      <c r="PM1" s="107"/>
      <c r="PN1" s="107"/>
      <c r="PO1" s="107"/>
      <c r="PP1" s="107"/>
      <c r="PQ1" s="107"/>
      <c r="PR1" s="107"/>
      <c r="PS1" s="107"/>
      <c r="PT1" s="107"/>
      <c r="PU1" s="107"/>
      <c r="PV1" s="107"/>
      <c r="PW1" s="107"/>
      <c r="PX1" s="107"/>
      <c r="PY1" s="107"/>
      <c r="PZ1" s="107"/>
      <c r="QA1" s="107"/>
      <c r="QB1" s="107"/>
      <c r="QC1" s="107"/>
      <c r="QD1" s="107"/>
      <c r="QE1" s="107"/>
      <c r="QF1" s="107"/>
      <c r="QG1" s="107"/>
      <c r="QH1" s="107"/>
      <c r="QI1" s="107"/>
      <c r="QJ1" s="107"/>
      <c r="QK1" s="107"/>
      <c r="QL1" s="107"/>
      <c r="QM1" s="107"/>
      <c r="QN1" s="107"/>
      <c r="QO1" s="107"/>
      <c r="QP1" s="107"/>
      <c r="QQ1" s="107"/>
      <c r="QR1" s="107"/>
      <c r="QS1" s="107"/>
      <c r="QT1" s="107"/>
      <c r="QU1" s="107"/>
      <c r="QV1" s="107"/>
      <c r="QW1" s="107"/>
      <c r="QX1" s="107"/>
      <c r="QY1" s="107"/>
      <c r="QZ1" s="107"/>
      <c r="RA1" s="107"/>
      <c r="RB1" s="107"/>
      <c r="RC1" s="107"/>
      <c r="RD1" s="107"/>
      <c r="RE1" s="107"/>
      <c r="RF1" s="107"/>
      <c r="RG1" s="107"/>
      <c r="RH1" s="107"/>
      <c r="RI1" s="107"/>
      <c r="RJ1" s="107"/>
      <c r="RK1" s="107"/>
      <c r="RL1" s="107"/>
      <c r="RM1" s="107"/>
      <c r="RN1" s="107"/>
      <c r="RO1" s="107"/>
      <c r="RP1" s="107"/>
      <c r="RQ1" s="107"/>
      <c r="RR1" s="107"/>
      <c r="RS1" s="107"/>
      <c r="RT1" s="107"/>
      <c r="RU1" s="107"/>
      <c r="RV1" s="107"/>
      <c r="RW1" s="107"/>
      <c r="RX1" s="107"/>
      <c r="RY1" s="107"/>
      <c r="RZ1" s="107"/>
      <c r="SA1" s="107"/>
      <c r="SB1" s="107"/>
      <c r="SC1" s="107"/>
      <c r="SD1" s="107"/>
      <c r="SE1" s="107"/>
      <c r="SF1" s="107"/>
      <c r="SG1" s="107"/>
      <c r="SH1" s="107"/>
      <c r="SI1" s="107"/>
      <c r="SJ1" s="107"/>
      <c r="SK1" s="107"/>
      <c r="SL1" s="107"/>
      <c r="SM1" s="107"/>
      <c r="SN1" s="107"/>
      <c r="SO1" s="107"/>
      <c r="SP1" s="107"/>
      <c r="SQ1" s="107"/>
      <c r="SR1" s="107"/>
      <c r="SS1" s="107"/>
      <c r="ST1" s="107"/>
      <c r="SU1" s="107"/>
      <c r="SV1" s="107"/>
      <c r="SW1" s="107"/>
      <c r="SX1" s="107"/>
      <c r="SY1" s="107"/>
      <c r="SZ1" s="107"/>
      <c r="TA1" s="107"/>
      <c r="TB1" s="107"/>
      <c r="TC1" s="107"/>
      <c r="TD1" s="107"/>
      <c r="TE1" s="107"/>
      <c r="TF1" s="107"/>
      <c r="TG1" s="107"/>
      <c r="TH1" s="107"/>
      <c r="TI1" s="107"/>
      <c r="TJ1" s="107"/>
      <c r="TK1" s="107"/>
      <c r="TL1" s="107"/>
      <c r="TM1" s="107"/>
      <c r="TN1" s="107"/>
      <c r="TO1" s="107"/>
      <c r="TP1" s="107"/>
      <c r="TQ1" s="107"/>
      <c r="TR1" s="107"/>
      <c r="TS1" s="107"/>
      <c r="TT1" s="107"/>
      <c r="TU1" s="107"/>
      <c r="TV1" s="107"/>
      <c r="TW1" s="107"/>
      <c r="TX1" s="107"/>
      <c r="TY1" s="107"/>
      <c r="TZ1" s="107"/>
      <c r="UA1" s="107"/>
      <c r="UB1" s="107"/>
      <c r="UC1" s="107"/>
      <c r="UD1" s="107"/>
      <c r="UE1" s="107"/>
      <c r="UF1" s="107"/>
      <c r="UG1" s="107"/>
      <c r="UH1" s="107"/>
      <c r="UI1" s="107"/>
      <c r="UJ1" s="107"/>
      <c r="UK1" s="107"/>
      <c r="UL1" s="107"/>
      <c r="UM1" s="107"/>
      <c r="UN1" s="107"/>
      <c r="UO1" s="107"/>
      <c r="UP1" s="107"/>
      <c r="UQ1" s="107"/>
      <c r="UR1" s="107"/>
      <c r="US1" s="107"/>
      <c r="UT1" s="107"/>
      <c r="UU1" s="107"/>
      <c r="UV1" s="107"/>
      <c r="UW1" s="107"/>
      <c r="UX1" s="107"/>
      <c r="UY1" s="107"/>
      <c r="UZ1" s="107"/>
      <c r="VA1" s="107"/>
      <c r="VB1" s="107"/>
      <c r="VC1" s="107"/>
      <c r="VD1" s="107"/>
      <c r="VE1" s="107"/>
      <c r="VF1" s="107"/>
      <c r="VG1" s="107"/>
      <c r="VH1" s="107"/>
      <c r="VI1" s="107"/>
      <c r="VJ1" s="107"/>
      <c r="VK1" s="107"/>
      <c r="VL1" s="107"/>
      <c r="VM1" s="107"/>
      <c r="VN1" s="107"/>
      <c r="VO1" s="107"/>
      <c r="VP1" s="107"/>
      <c r="VQ1" s="107"/>
      <c r="VR1" s="107"/>
      <c r="VS1" s="107"/>
      <c r="VT1" s="107"/>
      <c r="VU1" s="107"/>
      <c r="VV1" s="107"/>
      <c r="VW1" s="107"/>
      <c r="VX1" s="107"/>
      <c r="VY1" s="107"/>
      <c r="VZ1" s="107"/>
      <c r="WA1" s="107"/>
      <c r="WB1" s="107"/>
      <c r="WC1" s="107"/>
      <c r="WD1" s="107"/>
      <c r="WE1" s="107"/>
      <c r="WF1" s="107"/>
      <c r="WG1" s="107"/>
      <c r="WH1" s="107"/>
      <c r="WI1" s="107"/>
      <c r="WJ1" s="107"/>
      <c r="WK1" s="107"/>
      <c r="WL1" s="107"/>
      <c r="WM1" s="107"/>
      <c r="WN1" s="107"/>
      <c r="WO1" s="107"/>
      <c r="WP1" s="107"/>
      <c r="WQ1" s="107"/>
      <c r="WR1" s="107"/>
      <c r="WS1" s="107"/>
      <c r="WT1" s="107"/>
      <c r="WU1" s="107"/>
      <c r="WV1" s="107"/>
      <c r="WW1" s="107"/>
      <c r="WX1" s="107"/>
      <c r="WY1" s="107"/>
      <c r="WZ1" s="107"/>
      <c r="XA1" s="107"/>
      <c r="XB1" s="107"/>
      <c r="XC1" s="107"/>
      <c r="XD1" s="107"/>
      <c r="XE1" s="107"/>
      <c r="XF1" s="107"/>
      <c r="XG1" s="107"/>
      <c r="XH1" s="107"/>
      <c r="XI1" s="107"/>
      <c r="XJ1" s="107"/>
      <c r="XK1" s="107"/>
      <c r="XL1" s="107"/>
      <c r="XM1" s="107"/>
      <c r="XN1" s="107"/>
      <c r="XO1" s="107"/>
      <c r="XP1" s="107"/>
      <c r="XQ1" s="107"/>
      <c r="XR1" s="107"/>
      <c r="XS1" s="107"/>
      <c r="XT1" s="107"/>
      <c r="XU1" s="107"/>
      <c r="XV1" s="107"/>
      <c r="XW1" s="107"/>
      <c r="XX1" s="107"/>
      <c r="XY1" s="107"/>
      <c r="XZ1" s="107"/>
      <c r="YA1" s="107"/>
      <c r="YB1" s="107"/>
      <c r="YC1" s="107"/>
      <c r="YD1" s="107"/>
      <c r="YE1" s="107"/>
      <c r="YF1" s="107"/>
      <c r="YG1" s="107"/>
      <c r="YH1" s="107"/>
      <c r="YI1" s="107"/>
      <c r="YJ1" s="107"/>
      <c r="YK1" s="107"/>
      <c r="YL1" s="107"/>
      <c r="YM1" s="107"/>
      <c r="YN1" s="107"/>
      <c r="YO1" s="107"/>
      <c r="YP1" s="107"/>
      <c r="YQ1" s="107"/>
      <c r="YR1" s="107"/>
      <c r="YS1" s="107"/>
      <c r="YT1" s="107"/>
      <c r="YU1" s="107"/>
      <c r="YV1" s="107"/>
      <c r="YW1" s="107"/>
      <c r="YX1" s="107"/>
      <c r="YY1" s="107"/>
      <c r="YZ1" s="107"/>
      <c r="ZA1" s="107"/>
      <c r="ZB1" s="107"/>
      <c r="ZC1" s="107"/>
      <c r="ZD1" s="107"/>
      <c r="ZE1" s="107"/>
      <c r="ZF1" s="107"/>
      <c r="ZG1" s="107"/>
      <c r="ZH1" s="107"/>
      <c r="ZI1" s="107"/>
      <c r="ZJ1" s="107"/>
      <c r="ZK1" s="107"/>
      <c r="ZL1" s="107"/>
      <c r="ZM1" s="107"/>
      <c r="ZN1" s="107"/>
      <c r="ZO1" s="107"/>
      <c r="ZP1" s="107"/>
      <c r="ZQ1" s="107"/>
      <c r="ZR1" s="107"/>
      <c r="ZS1" s="107"/>
      <c r="ZT1" s="107"/>
      <c r="ZU1" s="107"/>
      <c r="ZV1" s="107"/>
      <c r="ZW1" s="107"/>
      <c r="ZX1" s="107"/>
      <c r="ZY1" s="107"/>
      <c r="ZZ1" s="107"/>
      <c r="AAA1" s="107"/>
      <c r="AAB1" s="107"/>
      <c r="AAC1" s="107"/>
      <c r="AAD1" s="107"/>
      <c r="AAE1" s="107"/>
      <c r="AAF1" s="107"/>
      <c r="AAG1" s="107"/>
      <c r="AAH1" s="107"/>
      <c r="AAI1" s="107"/>
      <c r="AAJ1" s="107"/>
      <c r="AAK1" s="107"/>
      <c r="AAL1" s="107"/>
      <c r="AAM1" s="107"/>
      <c r="AAN1" s="107"/>
      <c r="AAO1" s="107"/>
      <c r="AAP1" s="107"/>
      <c r="AAQ1" s="107"/>
      <c r="AAR1" s="107"/>
      <c r="AAS1" s="107"/>
      <c r="AAT1" s="107"/>
      <c r="AAU1" s="107"/>
      <c r="AAV1" s="107"/>
      <c r="AAW1" s="107"/>
      <c r="AAX1" s="107"/>
      <c r="AAY1" s="107"/>
      <c r="AAZ1" s="107"/>
      <c r="ABA1" s="107"/>
      <c r="ABB1" s="107"/>
      <c r="ABC1" s="107"/>
      <c r="ABD1" s="107"/>
      <c r="ABE1" s="107"/>
      <c r="ABF1" s="107"/>
      <c r="ABG1" s="107"/>
      <c r="ABH1" s="107"/>
      <c r="ABI1" s="107"/>
      <c r="ABJ1" s="107"/>
      <c r="ABK1" s="107"/>
      <c r="ABL1" s="107"/>
      <c r="ABM1" s="107"/>
      <c r="ABN1" s="107"/>
      <c r="ABO1" s="107"/>
      <c r="ABP1" s="107"/>
      <c r="ABQ1" s="107"/>
      <c r="ABR1" s="107"/>
      <c r="ABS1" s="107"/>
      <c r="ABT1" s="107"/>
      <c r="ABU1" s="107"/>
      <c r="ABV1" s="107"/>
      <c r="ABW1" s="107"/>
      <c r="ABX1" s="107"/>
      <c r="ABY1" s="107"/>
      <c r="ABZ1" s="107"/>
      <c r="ACA1" s="107"/>
      <c r="ACB1" s="107"/>
      <c r="ACC1" s="107"/>
      <c r="ACD1" s="107"/>
      <c r="ACE1" s="107"/>
      <c r="ACF1" s="107"/>
      <c r="ACG1" s="107"/>
      <c r="ACH1" s="107"/>
      <c r="ACI1" s="107"/>
      <c r="ACJ1" s="107"/>
      <c r="ACK1" s="107"/>
      <c r="ACL1" s="107"/>
      <c r="ACM1" s="107"/>
      <c r="ACN1" s="107"/>
      <c r="ACO1" s="107"/>
      <c r="ACP1" s="107"/>
      <c r="ACQ1" s="107"/>
      <c r="ACR1" s="107"/>
      <c r="ACS1" s="107"/>
      <c r="ACT1" s="107"/>
      <c r="ACU1" s="107"/>
      <c r="ACV1" s="107"/>
      <c r="ACW1" s="107"/>
      <c r="ACX1" s="107"/>
      <c r="ACY1" s="107"/>
      <c r="ACZ1" s="107"/>
      <c r="ADA1" s="107"/>
      <c r="ADB1" s="107"/>
      <c r="ADC1" s="107"/>
      <c r="ADD1" s="107"/>
      <c r="ADE1" s="107"/>
      <c r="ADF1" s="107"/>
      <c r="ADG1" s="107"/>
      <c r="ADH1" s="107"/>
      <c r="ADI1" s="107"/>
      <c r="ADJ1" s="107"/>
      <c r="ADK1" s="107"/>
      <c r="ADL1" s="107"/>
      <c r="ADM1" s="107"/>
      <c r="ADN1" s="107"/>
      <c r="ADO1" s="107"/>
      <c r="ADP1" s="107"/>
      <c r="ADQ1" s="107"/>
      <c r="ADR1" s="107"/>
      <c r="ADS1" s="107"/>
      <c r="ADT1" s="107"/>
      <c r="ADU1" s="107"/>
      <c r="ADV1" s="107"/>
      <c r="ADW1" s="107"/>
      <c r="ADX1" s="107"/>
      <c r="ADY1" s="107"/>
      <c r="ADZ1" s="107"/>
      <c r="AEA1" s="107"/>
      <c r="AEB1" s="107"/>
      <c r="AEC1" s="107"/>
      <c r="AED1" s="107"/>
      <c r="AEE1" s="107"/>
      <c r="AEF1" s="107"/>
      <c r="AEG1" s="107"/>
      <c r="AEH1" s="107"/>
      <c r="AEI1" s="107"/>
      <c r="AEJ1" s="107"/>
      <c r="AEK1" s="107"/>
      <c r="AEL1" s="107"/>
      <c r="AEM1" s="107"/>
      <c r="AEN1" s="107"/>
      <c r="AEO1" s="107"/>
      <c r="AEP1" s="107"/>
      <c r="AEQ1" s="107"/>
      <c r="AER1" s="107"/>
      <c r="AES1" s="107"/>
      <c r="AET1" s="107"/>
      <c r="AEU1" s="107"/>
      <c r="AEV1" s="107"/>
      <c r="AEW1" s="107"/>
      <c r="AEX1" s="107"/>
      <c r="AEY1" s="107"/>
      <c r="AEZ1" s="107"/>
      <c r="AFA1" s="107"/>
      <c r="AFB1" s="107"/>
      <c r="AFC1" s="107"/>
      <c r="AFD1" s="107"/>
      <c r="AFE1" s="107"/>
      <c r="AFF1" s="107"/>
      <c r="AFG1" s="107"/>
      <c r="AFH1" s="107"/>
      <c r="AFI1" s="107"/>
      <c r="AFJ1" s="107"/>
      <c r="AFK1" s="107"/>
      <c r="AFL1" s="107"/>
      <c r="AFM1" s="107"/>
      <c r="AFN1" s="107"/>
      <c r="AFO1" s="107"/>
      <c r="AFP1" s="107"/>
      <c r="AFQ1" s="107"/>
      <c r="AFR1" s="107"/>
      <c r="AFS1" s="107"/>
      <c r="AFT1" s="107"/>
      <c r="AFU1" s="107"/>
      <c r="AFV1" s="107"/>
      <c r="AFW1" s="107"/>
      <c r="AFX1" s="107"/>
      <c r="AFY1" s="107"/>
      <c r="AFZ1" s="107"/>
      <c r="AGA1" s="107"/>
      <c r="AGB1" s="107"/>
      <c r="AGC1" s="107"/>
      <c r="AGD1" s="107"/>
      <c r="AGE1" s="107"/>
      <c r="AGF1" s="107"/>
      <c r="AGG1" s="107"/>
      <c r="AGH1" s="107"/>
      <c r="AGI1" s="107"/>
      <c r="AGJ1" s="107"/>
      <c r="AGK1" s="107"/>
      <c r="AGL1" s="107"/>
      <c r="AGM1" s="107"/>
      <c r="AGN1" s="107"/>
      <c r="AGO1" s="107"/>
      <c r="AGP1" s="107"/>
      <c r="AGQ1" s="107"/>
      <c r="AGR1" s="107"/>
      <c r="AGS1" s="107"/>
      <c r="AGT1" s="107"/>
      <c r="AGU1" s="107"/>
      <c r="AGV1" s="107"/>
      <c r="AGW1" s="107"/>
      <c r="AGX1" s="107"/>
      <c r="AGY1" s="107"/>
      <c r="AGZ1" s="107"/>
      <c r="AHA1" s="107"/>
      <c r="AHB1" s="107"/>
      <c r="AHC1" s="107"/>
      <c r="AHD1" s="107"/>
      <c r="AHE1" s="107"/>
      <c r="AHF1" s="107"/>
      <c r="AHG1" s="107"/>
      <c r="AHH1" s="107"/>
      <c r="AHI1" s="107"/>
      <c r="AHJ1" s="107"/>
      <c r="AHK1" s="107"/>
      <c r="AHL1" s="107"/>
      <c r="AHM1" s="107"/>
      <c r="AHN1" s="107"/>
      <c r="AHO1" s="107"/>
      <c r="AHP1" s="107"/>
      <c r="AHQ1" s="107"/>
      <c r="AHR1" s="107"/>
      <c r="AHS1" s="107"/>
      <c r="AHT1" s="107"/>
      <c r="AHU1" s="107"/>
      <c r="AHV1" s="107"/>
      <c r="AHW1" s="107"/>
      <c r="AHX1" s="107"/>
      <c r="AHY1" s="107"/>
      <c r="AHZ1" s="107"/>
      <c r="AIA1" s="107"/>
      <c r="AIB1" s="107"/>
      <c r="AIC1" s="107"/>
      <c r="AID1" s="107"/>
      <c r="AIE1" s="107"/>
      <c r="AIF1" s="107"/>
      <c r="AIG1" s="107"/>
      <c r="AIH1" s="107"/>
      <c r="AII1" s="107"/>
      <c r="AIJ1" s="107"/>
      <c r="AIK1" s="107"/>
      <c r="AIL1" s="107"/>
      <c r="AIM1" s="107"/>
      <c r="AIN1" s="107"/>
      <c r="AIO1" s="107"/>
      <c r="AIP1" s="107"/>
      <c r="AIQ1" s="107"/>
      <c r="AIR1" s="107"/>
      <c r="AIS1" s="107"/>
      <c r="AIT1" s="107"/>
      <c r="AIU1" s="107"/>
      <c r="AIV1" s="107"/>
      <c r="AIW1" s="107"/>
      <c r="AIX1" s="107"/>
      <c r="AIY1" s="107"/>
      <c r="AIZ1" s="107"/>
      <c r="AJA1" s="107"/>
      <c r="AJB1" s="107"/>
      <c r="AJC1" s="107"/>
      <c r="AJD1" s="107"/>
      <c r="AJE1" s="107"/>
      <c r="AJF1" s="107"/>
      <c r="AJG1" s="107"/>
      <c r="AJH1" s="107"/>
      <c r="AJI1" s="107"/>
      <c r="AJJ1" s="107"/>
      <c r="AJK1" s="107"/>
      <c r="AJL1" s="107"/>
      <c r="AJM1" s="107"/>
      <c r="AJN1" s="107"/>
      <c r="AJO1" s="107"/>
      <c r="AJP1" s="107"/>
      <c r="AJQ1" s="107"/>
      <c r="AJR1" s="107"/>
      <c r="AJS1" s="107"/>
      <c r="AJT1" s="107"/>
      <c r="AJU1" s="107"/>
      <c r="AJV1" s="107"/>
      <c r="AJW1" s="107"/>
      <c r="AJX1" s="107"/>
      <c r="AJY1" s="107"/>
      <c r="AJZ1" s="107"/>
      <c r="AKA1" s="107"/>
      <c r="AKB1" s="107"/>
      <c r="AKC1" s="107"/>
      <c r="AKD1" s="107"/>
      <c r="AKE1" s="107"/>
      <c r="AKF1" s="107"/>
      <c r="AKG1" s="107"/>
      <c r="AKH1" s="107"/>
      <c r="AKI1" s="107"/>
      <c r="AKJ1" s="107"/>
      <c r="AKK1" s="107"/>
      <c r="AKL1" s="107"/>
      <c r="AKM1" s="107"/>
      <c r="AKN1" s="107"/>
      <c r="AKO1" s="107"/>
      <c r="AKP1" s="107"/>
      <c r="AKQ1" s="107"/>
      <c r="AKR1" s="107"/>
      <c r="AKS1" s="107"/>
      <c r="AKT1" s="107"/>
      <c r="AKU1" s="107"/>
      <c r="AKV1" s="107"/>
      <c r="AKW1" s="107"/>
      <c r="AKX1" s="107"/>
      <c r="AKY1" s="107"/>
      <c r="AKZ1" s="107"/>
      <c r="ALA1" s="107"/>
      <c r="ALB1" s="107"/>
      <c r="ALC1" s="107"/>
      <c r="ALD1" s="107"/>
      <c r="ALE1" s="107"/>
      <c r="ALF1" s="107"/>
      <c r="ALG1" s="107"/>
    </row>
    <row r="2" spans="1:995" s="109" customFormat="1" ht="54" customHeight="1" thickBot="1">
      <c r="A2" s="492" t="s">
        <v>215</v>
      </c>
      <c r="B2" s="493" t="s">
        <v>426</v>
      </c>
      <c r="C2" s="493"/>
      <c r="D2" s="493"/>
      <c r="E2" s="494" t="s">
        <v>427</v>
      </c>
      <c r="F2" s="494"/>
      <c r="G2" s="494"/>
      <c r="H2" s="494"/>
      <c r="I2" s="494"/>
      <c r="J2" s="494"/>
      <c r="K2" s="494"/>
      <c r="L2" s="494"/>
      <c r="M2" s="494"/>
      <c r="N2" s="494"/>
      <c r="O2" s="494"/>
      <c r="P2" s="495" t="s">
        <v>428</v>
      </c>
      <c r="Q2" s="495"/>
      <c r="R2" s="496" t="s">
        <v>429</v>
      </c>
      <c r="S2" s="496"/>
      <c r="AKZ2" s="110"/>
      <c r="ALA2" s="110"/>
      <c r="ALB2" s="110"/>
      <c r="ALC2" s="110"/>
      <c r="ALD2" s="110"/>
      <c r="ALE2" s="110"/>
      <c r="ALF2" s="110"/>
      <c r="ALG2" s="110"/>
    </row>
    <row r="3" spans="1:995" s="109" customFormat="1" ht="69" customHeight="1" thickTop="1" thickBot="1">
      <c r="A3" s="492"/>
      <c r="B3" s="111" t="s">
        <v>430</v>
      </c>
      <c r="C3" s="112" t="s">
        <v>219</v>
      </c>
      <c r="D3" s="113" t="s">
        <v>431</v>
      </c>
      <c r="E3" s="114" t="s">
        <v>432</v>
      </c>
      <c r="F3" s="115" t="s">
        <v>433</v>
      </c>
      <c r="G3" s="116" t="s">
        <v>434</v>
      </c>
      <c r="H3" s="117" t="s">
        <v>435</v>
      </c>
      <c r="I3" s="118" t="s">
        <v>436</v>
      </c>
      <c r="J3" s="118" t="s">
        <v>437</v>
      </c>
      <c r="K3" s="118" t="s">
        <v>438</v>
      </c>
      <c r="L3" s="112" t="s">
        <v>439</v>
      </c>
      <c r="M3" s="119" t="s">
        <v>440</v>
      </c>
      <c r="N3" s="113" t="s">
        <v>441</v>
      </c>
      <c r="O3" s="120" t="s">
        <v>442</v>
      </c>
      <c r="P3" s="111" t="s">
        <v>443</v>
      </c>
      <c r="Q3" s="118" t="s">
        <v>444</v>
      </c>
      <c r="R3" s="121" t="s">
        <v>445</v>
      </c>
      <c r="S3" s="121" t="s">
        <v>446</v>
      </c>
      <c r="AKZ3" s="110"/>
      <c r="ALA3" s="110"/>
      <c r="ALB3" s="110"/>
      <c r="ALC3" s="110"/>
      <c r="ALD3" s="110"/>
      <c r="ALE3" s="110"/>
      <c r="ALF3" s="110"/>
      <c r="ALG3" s="110"/>
    </row>
    <row r="4" spans="1:995" s="135" customFormat="1" ht="30" customHeight="1" thickTop="1" thickBot="1">
      <c r="A4" s="477" t="s">
        <v>447</v>
      </c>
      <c r="B4" s="474" t="s">
        <v>229</v>
      </c>
      <c r="C4" s="475">
        <v>10916234</v>
      </c>
      <c r="D4" s="482" t="s">
        <v>448</v>
      </c>
      <c r="E4" s="122" t="s">
        <v>449</v>
      </c>
      <c r="F4" s="123" t="s">
        <v>450</v>
      </c>
      <c r="G4" s="124">
        <v>36.6</v>
      </c>
      <c r="H4" s="125" t="s">
        <v>451</v>
      </c>
      <c r="I4" s="126" t="s">
        <v>452</v>
      </c>
      <c r="J4" s="126" t="s">
        <v>453</v>
      </c>
      <c r="K4" s="127" t="s">
        <v>451</v>
      </c>
      <c r="L4" s="126" t="s">
        <v>454</v>
      </c>
      <c r="M4" s="126">
        <v>36.6</v>
      </c>
      <c r="N4" s="128">
        <v>10387393</v>
      </c>
      <c r="O4" s="129" t="s">
        <v>455</v>
      </c>
      <c r="P4" s="130" t="s">
        <v>456</v>
      </c>
      <c r="Q4" s="131">
        <v>9052116</v>
      </c>
      <c r="R4" s="132">
        <f>C4-N4</f>
        <v>528841</v>
      </c>
      <c r="S4" s="133">
        <f>N4-Q4</f>
        <v>1335277</v>
      </c>
      <c r="AKZ4" s="136"/>
      <c r="ALA4" s="136"/>
      <c r="ALB4" s="136"/>
      <c r="ALC4" s="136"/>
      <c r="ALD4" s="136"/>
      <c r="ALE4" s="136"/>
      <c r="ALF4" s="136"/>
      <c r="ALG4" s="136"/>
    </row>
    <row r="5" spans="1:995" s="135" customFormat="1" ht="30" customHeight="1" thickTop="1" thickBot="1">
      <c r="A5" s="477"/>
      <c r="B5" s="478"/>
      <c r="C5" s="480"/>
      <c r="D5" s="483"/>
      <c r="E5" s="137" t="s">
        <v>457</v>
      </c>
      <c r="F5" s="138" t="s">
        <v>450</v>
      </c>
      <c r="G5" s="139">
        <v>39.799999999999997</v>
      </c>
      <c r="H5" s="140" t="s">
        <v>451</v>
      </c>
      <c r="I5" s="141" t="s">
        <v>452</v>
      </c>
      <c r="J5" s="141" t="s">
        <v>453</v>
      </c>
      <c r="K5" s="142" t="s">
        <v>451</v>
      </c>
      <c r="L5" s="141" t="s">
        <v>454</v>
      </c>
      <c r="M5" s="141">
        <v>36.6</v>
      </c>
      <c r="N5" s="143">
        <v>10387393</v>
      </c>
      <c r="O5" s="144" t="s">
        <v>455</v>
      </c>
      <c r="P5" s="145" t="s">
        <v>456</v>
      </c>
      <c r="Q5" s="146">
        <v>9052116</v>
      </c>
      <c r="R5" s="147">
        <f>C4-N5</f>
        <v>528841</v>
      </c>
      <c r="S5" s="148">
        <f>N5-Q4</f>
        <v>1335277</v>
      </c>
      <c r="AKZ5" s="136"/>
      <c r="ALA5" s="136"/>
      <c r="ALB5" s="136"/>
      <c r="ALC5" s="136"/>
      <c r="ALD5" s="136"/>
      <c r="ALE5" s="136"/>
      <c r="ALF5" s="136"/>
      <c r="ALG5" s="136"/>
    </row>
    <row r="6" spans="1:995" s="135" customFormat="1" ht="30" customHeight="1" thickTop="1" thickBot="1">
      <c r="A6" s="477"/>
      <c r="B6" s="478"/>
      <c r="C6" s="480"/>
      <c r="D6" s="483"/>
      <c r="E6" s="149" t="s">
        <v>458</v>
      </c>
      <c r="F6" s="140" t="s">
        <v>459</v>
      </c>
      <c r="G6" s="150" t="s">
        <v>717</v>
      </c>
      <c r="H6" s="151" t="s">
        <v>451</v>
      </c>
      <c r="I6" s="141" t="s">
        <v>460</v>
      </c>
      <c r="J6" s="139" t="s">
        <v>461</v>
      </c>
      <c r="K6" s="140" t="s">
        <v>451</v>
      </c>
      <c r="L6" s="139" t="s">
        <v>462</v>
      </c>
      <c r="M6" s="141">
        <v>37.1</v>
      </c>
      <c r="N6" s="152">
        <v>9670782</v>
      </c>
      <c r="O6" s="153" t="s">
        <v>463</v>
      </c>
      <c r="P6" s="145" t="s">
        <v>456</v>
      </c>
      <c r="Q6" s="146">
        <v>9052116</v>
      </c>
      <c r="R6" s="147">
        <f>C4-N6</f>
        <v>1245452</v>
      </c>
      <c r="S6" s="148">
        <f>N6-Q4</f>
        <v>618666</v>
      </c>
      <c r="AKZ6" s="136"/>
      <c r="ALA6" s="136"/>
      <c r="ALB6" s="136"/>
      <c r="ALC6" s="136"/>
      <c r="ALD6" s="136"/>
      <c r="ALE6" s="136"/>
      <c r="ALF6" s="136"/>
      <c r="ALG6" s="136"/>
    </row>
    <row r="7" spans="1:995" s="135" customFormat="1" ht="30" customHeight="1" thickTop="1" thickBot="1">
      <c r="A7" s="477"/>
      <c r="B7" s="478"/>
      <c r="C7" s="480"/>
      <c r="D7" s="483"/>
      <c r="E7" s="149" t="s">
        <v>464</v>
      </c>
      <c r="F7" s="140" t="s">
        <v>465</v>
      </c>
      <c r="G7" s="141" t="s">
        <v>718</v>
      </c>
      <c r="H7" s="141" t="s">
        <v>451</v>
      </c>
      <c r="I7" s="140" t="s">
        <v>466</v>
      </c>
      <c r="J7" s="142" t="s">
        <v>467</v>
      </c>
      <c r="K7" s="140" t="s">
        <v>451</v>
      </c>
      <c r="L7" s="154" t="s">
        <v>468</v>
      </c>
      <c r="M7" s="155">
        <v>52.9</v>
      </c>
      <c r="N7" s="156">
        <v>10921604</v>
      </c>
      <c r="O7" s="157" t="s">
        <v>469</v>
      </c>
      <c r="P7" s="158" t="s">
        <v>456</v>
      </c>
      <c r="Q7" s="159">
        <v>9052116</v>
      </c>
      <c r="R7" s="160">
        <f>N7-C4</f>
        <v>5370</v>
      </c>
      <c r="S7" s="161">
        <f>N7-Q7</f>
        <v>1869488</v>
      </c>
      <c r="AKZ7" s="136"/>
      <c r="ALA7" s="136"/>
      <c r="ALB7" s="136"/>
      <c r="ALC7" s="136"/>
      <c r="ALD7" s="136"/>
      <c r="ALE7" s="136"/>
      <c r="ALF7" s="136"/>
      <c r="ALG7" s="136"/>
    </row>
    <row r="8" spans="1:995" s="135" customFormat="1" ht="30" customHeight="1" thickTop="1" thickBot="1">
      <c r="A8" s="477"/>
      <c r="B8" s="478"/>
      <c r="C8" s="480"/>
      <c r="D8" s="483"/>
      <c r="E8" s="149" t="s">
        <v>470</v>
      </c>
      <c r="F8" s="140" t="s">
        <v>465</v>
      </c>
      <c r="G8" s="139" t="s">
        <v>719</v>
      </c>
      <c r="H8" s="140" t="s">
        <v>451</v>
      </c>
      <c r="I8" s="140" t="s">
        <v>471</v>
      </c>
      <c r="J8" s="139" t="s">
        <v>467</v>
      </c>
      <c r="K8" s="140" t="s">
        <v>451</v>
      </c>
      <c r="L8" s="154" t="s">
        <v>468</v>
      </c>
      <c r="M8" s="155">
        <v>52.9</v>
      </c>
      <c r="N8" s="156">
        <v>10921604</v>
      </c>
      <c r="O8" s="157" t="s">
        <v>469</v>
      </c>
      <c r="P8" s="158" t="s">
        <v>456</v>
      </c>
      <c r="Q8" s="162">
        <v>9052116</v>
      </c>
      <c r="R8" s="132">
        <f>N8-C4</f>
        <v>5370</v>
      </c>
      <c r="S8" s="163">
        <f>N8-Q8</f>
        <v>1869488</v>
      </c>
      <c r="AKZ8" s="136"/>
      <c r="ALA8" s="136"/>
      <c r="ALB8" s="136"/>
      <c r="ALC8" s="136"/>
      <c r="ALD8" s="136"/>
      <c r="ALE8" s="136"/>
      <c r="ALF8" s="136"/>
      <c r="ALG8" s="136"/>
    </row>
    <row r="9" spans="1:995" s="135" customFormat="1" ht="30" customHeight="1" thickTop="1" thickBot="1">
      <c r="A9" s="477"/>
      <c r="B9" s="478"/>
      <c r="C9" s="480"/>
      <c r="D9" s="483"/>
      <c r="E9" s="149" t="s">
        <v>472</v>
      </c>
      <c r="F9" s="140" t="s">
        <v>473</v>
      </c>
      <c r="G9" s="140" t="s">
        <v>720</v>
      </c>
      <c r="H9" s="137" t="s">
        <v>474</v>
      </c>
      <c r="I9" s="139" t="s">
        <v>475</v>
      </c>
      <c r="J9" s="139" t="s">
        <v>476</v>
      </c>
      <c r="K9" s="140" t="s">
        <v>451</v>
      </c>
      <c r="L9" s="154" t="s">
        <v>451</v>
      </c>
      <c r="M9" s="155" t="s">
        <v>451</v>
      </c>
      <c r="N9" s="156" t="s">
        <v>451</v>
      </c>
      <c r="O9" s="164" t="s">
        <v>477</v>
      </c>
      <c r="P9" s="165" t="s">
        <v>456</v>
      </c>
      <c r="Q9" s="146">
        <v>9052116</v>
      </c>
      <c r="R9" s="147">
        <f>10981971-C4</f>
        <v>65737</v>
      </c>
      <c r="S9" s="148">
        <f>10981971-Q9</f>
        <v>1929855</v>
      </c>
      <c r="AKZ9" s="136"/>
      <c r="ALA9" s="136"/>
      <c r="ALB9" s="136"/>
      <c r="ALC9" s="136"/>
      <c r="ALD9" s="136"/>
      <c r="ALE9" s="136"/>
      <c r="ALF9" s="136"/>
      <c r="ALG9" s="136"/>
    </row>
    <row r="10" spans="1:995" s="135" customFormat="1" ht="30" customHeight="1" thickTop="1" thickBot="1">
      <c r="A10" s="477"/>
      <c r="B10" s="479"/>
      <c r="C10" s="481"/>
      <c r="D10" s="484"/>
      <c r="E10" s="165" t="s">
        <v>472</v>
      </c>
      <c r="F10" s="134" t="s">
        <v>478</v>
      </c>
      <c r="G10" s="166" t="s">
        <v>721</v>
      </c>
      <c r="H10" s="137" t="s">
        <v>479</v>
      </c>
      <c r="I10" s="142" t="s">
        <v>480</v>
      </c>
      <c r="J10" s="150" t="s">
        <v>481</v>
      </c>
      <c r="K10" s="142" t="s">
        <v>451</v>
      </c>
      <c r="L10" s="134" t="s">
        <v>451</v>
      </c>
      <c r="M10" s="167" t="s">
        <v>451</v>
      </c>
      <c r="N10" s="143" t="s">
        <v>451</v>
      </c>
      <c r="O10" s="153" t="s">
        <v>477</v>
      </c>
      <c r="P10" s="168" t="s">
        <v>456</v>
      </c>
      <c r="Q10" s="169">
        <v>9052116</v>
      </c>
      <c r="R10" s="170" t="s">
        <v>482</v>
      </c>
      <c r="S10" s="171">
        <f>10870000-Q10</f>
        <v>1817884</v>
      </c>
      <c r="AKZ10" s="136"/>
      <c r="ALA10" s="136"/>
      <c r="ALB10" s="136"/>
      <c r="ALC10" s="136"/>
      <c r="ALD10" s="136"/>
      <c r="ALE10" s="136"/>
      <c r="ALF10" s="136"/>
      <c r="ALG10" s="136"/>
    </row>
    <row r="11" spans="1:995" s="135" customFormat="1" ht="30" customHeight="1" thickTop="1" thickBot="1">
      <c r="A11" s="477"/>
      <c r="B11" s="172" t="s">
        <v>245</v>
      </c>
      <c r="C11" s="173">
        <v>14096987</v>
      </c>
      <c r="D11" s="174" t="s">
        <v>448</v>
      </c>
      <c r="E11" s="175" t="s">
        <v>483</v>
      </c>
      <c r="F11" s="176" t="s">
        <v>484</v>
      </c>
      <c r="G11" s="177" t="s">
        <v>451</v>
      </c>
      <c r="H11" s="126" t="s">
        <v>485</v>
      </c>
      <c r="I11" s="126" t="s">
        <v>451</v>
      </c>
      <c r="J11" s="176" t="s">
        <v>486</v>
      </c>
      <c r="K11" s="176" t="s">
        <v>451</v>
      </c>
      <c r="L11" s="123" t="s">
        <v>451</v>
      </c>
      <c r="M11" s="126" t="s">
        <v>451</v>
      </c>
      <c r="N11" s="178" t="s">
        <v>451</v>
      </c>
      <c r="O11" s="129" t="s">
        <v>487</v>
      </c>
      <c r="P11" s="130" t="s">
        <v>456</v>
      </c>
      <c r="Q11" s="179">
        <v>9052116</v>
      </c>
      <c r="R11" s="180" t="s">
        <v>482</v>
      </c>
      <c r="S11" s="181">
        <f>11208348-Q4</f>
        <v>2156232</v>
      </c>
      <c r="AKZ11" s="136"/>
      <c r="ALA11" s="136"/>
      <c r="ALB11" s="136"/>
      <c r="ALC11" s="136"/>
      <c r="ALD11" s="136"/>
      <c r="ALE11" s="136"/>
      <c r="ALF11" s="136"/>
      <c r="ALG11" s="136"/>
    </row>
    <row r="12" spans="1:995" s="135" customFormat="1" ht="30" customHeight="1" thickTop="1" thickBot="1">
      <c r="A12" s="477"/>
      <c r="B12" s="478" t="s">
        <v>253</v>
      </c>
      <c r="C12" s="475">
        <v>13023165</v>
      </c>
      <c r="D12" s="485" t="s">
        <v>488</v>
      </c>
      <c r="E12" s="182" t="s">
        <v>489</v>
      </c>
      <c r="F12" s="183" t="s">
        <v>490</v>
      </c>
      <c r="G12" s="150">
        <v>30.7</v>
      </c>
      <c r="H12" s="127" t="s">
        <v>451</v>
      </c>
      <c r="I12" s="127" t="s">
        <v>491</v>
      </c>
      <c r="J12" s="142" t="s">
        <v>492</v>
      </c>
      <c r="K12" s="142" t="s">
        <v>451</v>
      </c>
      <c r="L12" s="127" t="s">
        <v>493</v>
      </c>
      <c r="M12" s="124">
        <v>30.2</v>
      </c>
      <c r="N12" s="184">
        <v>10338702</v>
      </c>
      <c r="O12" s="185" t="s">
        <v>455</v>
      </c>
      <c r="P12" s="186" t="s">
        <v>494</v>
      </c>
      <c r="Q12" s="187">
        <v>14990173</v>
      </c>
      <c r="R12" s="188">
        <f>C12-N12</f>
        <v>2684463</v>
      </c>
      <c r="S12" s="133">
        <f>Q12-N12</f>
        <v>4651471</v>
      </c>
      <c r="AKZ12" s="136"/>
      <c r="ALA12" s="136"/>
      <c r="ALB12" s="136"/>
      <c r="ALC12" s="136"/>
      <c r="ALD12" s="136"/>
      <c r="ALE12" s="136"/>
      <c r="ALF12" s="136"/>
      <c r="ALG12" s="136"/>
    </row>
    <row r="13" spans="1:995" s="135" customFormat="1" ht="30" customHeight="1" thickTop="1" thickBot="1">
      <c r="A13" s="477"/>
      <c r="B13" s="478"/>
      <c r="C13" s="475"/>
      <c r="D13" s="485"/>
      <c r="E13" s="189" t="s">
        <v>495</v>
      </c>
      <c r="F13" s="190" t="s">
        <v>496</v>
      </c>
      <c r="G13" s="139">
        <v>17.07</v>
      </c>
      <c r="H13" s="137" t="s">
        <v>732</v>
      </c>
      <c r="I13" s="140" t="s">
        <v>497</v>
      </c>
      <c r="J13" s="139" t="s">
        <v>498</v>
      </c>
      <c r="K13" s="140" t="s">
        <v>451</v>
      </c>
      <c r="L13" s="140" t="s">
        <v>451</v>
      </c>
      <c r="M13" s="139" t="s">
        <v>451</v>
      </c>
      <c r="N13" s="191" t="s">
        <v>451</v>
      </c>
      <c r="O13" s="144" t="s">
        <v>499</v>
      </c>
      <c r="P13" s="134" t="s">
        <v>494</v>
      </c>
      <c r="Q13" s="187">
        <v>14990173</v>
      </c>
      <c r="R13" s="160">
        <f>14383433-C12</f>
        <v>1360268</v>
      </c>
      <c r="S13" s="192" t="s">
        <v>482</v>
      </c>
      <c r="AKZ13" s="136"/>
      <c r="ALA13" s="136"/>
      <c r="ALB13" s="136"/>
      <c r="ALC13" s="136"/>
      <c r="ALD13" s="136"/>
      <c r="ALE13" s="136"/>
      <c r="ALF13" s="136"/>
      <c r="ALG13" s="136"/>
    </row>
    <row r="14" spans="1:995" s="135" customFormat="1" ht="30" customHeight="1" thickTop="1" thickBot="1">
      <c r="A14" s="477"/>
      <c r="B14" s="478"/>
      <c r="C14" s="475"/>
      <c r="D14" s="485"/>
      <c r="E14" s="155" t="s">
        <v>500</v>
      </c>
      <c r="F14" s="141" t="s">
        <v>496</v>
      </c>
      <c r="G14" s="150">
        <v>25.53</v>
      </c>
      <c r="H14" s="151" t="s">
        <v>732</v>
      </c>
      <c r="I14" s="142" t="s">
        <v>501</v>
      </c>
      <c r="J14" s="150" t="s">
        <v>498</v>
      </c>
      <c r="K14" s="140" t="s">
        <v>451</v>
      </c>
      <c r="L14" s="140" t="s">
        <v>451</v>
      </c>
      <c r="M14" s="139" t="s">
        <v>451</v>
      </c>
      <c r="N14" s="139" t="s">
        <v>451</v>
      </c>
      <c r="O14" s="144" t="s">
        <v>499</v>
      </c>
      <c r="P14" s="158" t="s">
        <v>494</v>
      </c>
      <c r="Q14" s="187">
        <v>14990173</v>
      </c>
      <c r="R14" s="160">
        <f>14383433-C12</f>
        <v>1360268</v>
      </c>
      <c r="S14" s="193" t="s">
        <v>482</v>
      </c>
      <c r="AKZ14" s="136"/>
      <c r="ALA14" s="136"/>
      <c r="ALB14" s="136"/>
      <c r="ALC14" s="136"/>
      <c r="ALD14" s="136"/>
      <c r="ALE14" s="136"/>
      <c r="ALF14" s="136"/>
      <c r="ALG14" s="136"/>
    </row>
    <row r="15" spans="1:995" s="135" customFormat="1" ht="30" customHeight="1" thickTop="1" thickBot="1">
      <c r="A15" s="477"/>
      <c r="B15" s="478"/>
      <c r="C15" s="475"/>
      <c r="D15" s="485"/>
      <c r="E15" s="189" t="s">
        <v>502</v>
      </c>
      <c r="F15" s="138" t="s">
        <v>502</v>
      </c>
      <c r="G15" s="141" t="s">
        <v>451</v>
      </c>
      <c r="H15" s="195" t="s">
        <v>733</v>
      </c>
      <c r="I15" s="194" t="s">
        <v>451</v>
      </c>
      <c r="J15" s="141" t="s">
        <v>486</v>
      </c>
      <c r="K15" s="142" t="s">
        <v>451</v>
      </c>
      <c r="L15" s="142" t="s">
        <v>451</v>
      </c>
      <c r="M15" s="195" t="s">
        <v>451</v>
      </c>
      <c r="N15" s="195" t="s">
        <v>451</v>
      </c>
      <c r="O15" s="196" t="s">
        <v>487</v>
      </c>
      <c r="P15" s="168" t="s">
        <v>503</v>
      </c>
      <c r="Q15" s="169">
        <v>521865</v>
      </c>
      <c r="R15" s="197">
        <f>C12-2240658</f>
        <v>10782507</v>
      </c>
      <c r="S15" s="171">
        <f>1376476-Q15</f>
        <v>854611</v>
      </c>
      <c r="AKZ15" s="136"/>
      <c r="ALA15" s="136"/>
      <c r="ALB15" s="136"/>
      <c r="ALC15" s="136"/>
      <c r="ALD15" s="136"/>
      <c r="ALE15" s="136"/>
      <c r="ALF15" s="136"/>
      <c r="ALG15" s="136"/>
    </row>
    <row r="16" spans="1:995" s="135" customFormat="1" ht="30" customHeight="1" thickTop="1" thickBot="1">
      <c r="A16" s="477"/>
      <c r="B16" s="486" t="s">
        <v>267</v>
      </c>
      <c r="C16" s="475">
        <v>7012470</v>
      </c>
      <c r="D16" s="482" t="s">
        <v>504</v>
      </c>
      <c r="E16" s="182" t="s">
        <v>505</v>
      </c>
      <c r="F16" s="127" t="s">
        <v>506</v>
      </c>
      <c r="G16" s="124">
        <v>70.650000000000006</v>
      </c>
      <c r="H16" s="151" t="s">
        <v>731</v>
      </c>
      <c r="I16" s="142" t="s">
        <v>507</v>
      </c>
      <c r="J16" s="124" t="s">
        <v>498</v>
      </c>
      <c r="K16" s="127" t="s">
        <v>451</v>
      </c>
      <c r="L16" s="127" t="s">
        <v>451</v>
      </c>
      <c r="M16" s="150" t="s">
        <v>451</v>
      </c>
      <c r="N16" s="198" t="s">
        <v>451</v>
      </c>
      <c r="O16" s="185" t="s">
        <v>499</v>
      </c>
      <c r="P16" s="130" t="s">
        <v>508</v>
      </c>
      <c r="Q16" s="199">
        <v>4773556</v>
      </c>
      <c r="R16" s="200" t="s">
        <v>482</v>
      </c>
      <c r="S16" s="201" t="s">
        <v>482</v>
      </c>
      <c r="AKZ16" s="136"/>
      <c r="ALA16" s="136"/>
      <c r="ALB16" s="136"/>
      <c r="ALC16" s="136"/>
      <c r="ALD16" s="136"/>
      <c r="ALE16" s="136"/>
      <c r="ALF16" s="136"/>
      <c r="ALG16" s="136"/>
    </row>
    <row r="17" spans="1:995" s="135" customFormat="1" ht="30" customHeight="1" thickTop="1" thickBot="1">
      <c r="A17" s="477"/>
      <c r="B17" s="486"/>
      <c r="C17" s="475"/>
      <c r="D17" s="482"/>
      <c r="E17" s="137" t="s">
        <v>509</v>
      </c>
      <c r="F17" s="140" t="s">
        <v>510</v>
      </c>
      <c r="G17" s="139">
        <v>70.650000000000006</v>
      </c>
      <c r="H17" s="140" t="s">
        <v>730</v>
      </c>
      <c r="I17" s="140" t="s">
        <v>507</v>
      </c>
      <c r="J17" s="139" t="s">
        <v>498</v>
      </c>
      <c r="K17" s="140"/>
      <c r="L17" s="140" t="s">
        <v>451</v>
      </c>
      <c r="M17" s="139" t="s">
        <v>451</v>
      </c>
      <c r="N17" s="202" t="s">
        <v>451</v>
      </c>
      <c r="O17" s="203" t="s">
        <v>499</v>
      </c>
      <c r="P17" s="145" t="s">
        <v>511</v>
      </c>
      <c r="Q17" s="156">
        <v>29909783</v>
      </c>
      <c r="R17" s="204" t="s">
        <v>482</v>
      </c>
      <c r="S17" s="163">
        <f>29955077-Q17</f>
        <v>45294</v>
      </c>
      <c r="AKZ17" s="136"/>
      <c r="ALA17" s="136"/>
      <c r="ALB17" s="136"/>
      <c r="ALC17" s="136"/>
      <c r="ALD17" s="136"/>
      <c r="ALE17" s="136"/>
      <c r="ALF17" s="136"/>
      <c r="ALG17" s="136"/>
    </row>
    <row r="18" spans="1:995" s="135" customFormat="1" ht="30" customHeight="1" thickTop="1" thickBot="1">
      <c r="A18" s="477"/>
      <c r="B18" s="486"/>
      <c r="C18" s="475"/>
      <c r="D18" s="482"/>
      <c r="E18" s="137" t="s">
        <v>512</v>
      </c>
      <c r="F18" s="140" t="s">
        <v>512</v>
      </c>
      <c r="G18" s="139" t="s">
        <v>451</v>
      </c>
      <c r="H18" s="364" t="s">
        <v>729</v>
      </c>
      <c r="I18" s="140" t="s">
        <v>451</v>
      </c>
      <c r="J18" s="140" t="s">
        <v>486</v>
      </c>
      <c r="K18" s="140" t="s">
        <v>451</v>
      </c>
      <c r="L18" s="140" t="s">
        <v>451</v>
      </c>
      <c r="M18" s="139" t="s">
        <v>451</v>
      </c>
      <c r="N18" s="191" t="s">
        <v>451</v>
      </c>
      <c r="O18" s="205" t="s">
        <v>487</v>
      </c>
      <c r="P18" s="145" t="s">
        <v>508</v>
      </c>
      <c r="Q18" s="156">
        <v>4773556</v>
      </c>
      <c r="R18" s="147">
        <f>C16-6049306</f>
        <v>963164</v>
      </c>
      <c r="S18" s="161" t="s">
        <v>482</v>
      </c>
      <c r="AKZ18" s="136"/>
      <c r="ALA18" s="136"/>
      <c r="ALB18" s="136"/>
      <c r="ALC18" s="136"/>
      <c r="ALD18" s="136"/>
      <c r="ALE18" s="136"/>
      <c r="ALF18" s="136"/>
      <c r="ALG18" s="136"/>
    </row>
    <row r="19" spans="1:995" s="135" customFormat="1" ht="30" customHeight="1" thickTop="1" thickBot="1">
      <c r="A19" s="477"/>
      <c r="B19" s="486"/>
      <c r="C19" s="475"/>
      <c r="D19" s="482"/>
      <c r="E19" s="206" t="s">
        <v>513</v>
      </c>
      <c r="F19" s="140" t="s">
        <v>513</v>
      </c>
      <c r="G19" s="189" t="s">
        <v>451</v>
      </c>
      <c r="H19" s="139" t="s">
        <v>728</v>
      </c>
      <c r="I19" s="141" t="s">
        <v>451</v>
      </c>
      <c r="J19" s="141" t="s">
        <v>486</v>
      </c>
      <c r="K19" s="140" t="s">
        <v>451</v>
      </c>
      <c r="L19" s="140" t="s">
        <v>451</v>
      </c>
      <c r="M19" s="150" t="s">
        <v>451</v>
      </c>
      <c r="N19" s="156" t="s">
        <v>451</v>
      </c>
      <c r="O19" s="207" t="s">
        <v>487</v>
      </c>
      <c r="P19" s="145" t="s">
        <v>514</v>
      </c>
      <c r="Q19" s="156">
        <v>10491779</v>
      </c>
      <c r="R19" s="160">
        <f>17252031-C16</f>
        <v>10239561</v>
      </c>
      <c r="S19" s="161">
        <f>17252031-Q19</f>
        <v>6760252</v>
      </c>
      <c r="AKZ19" s="136"/>
      <c r="ALA19" s="136"/>
      <c r="ALB19" s="136"/>
      <c r="ALC19" s="136"/>
      <c r="ALD19" s="136"/>
      <c r="ALE19" s="136"/>
      <c r="ALF19" s="136"/>
      <c r="ALG19" s="136"/>
    </row>
    <row r="20" spans="1:995" s="135" customFormat="1" ht="30" customHeight="1" thickTop="1" thickBot="1">
      <c r="A20" s="477"/>
      <c r="B20" s="486"/>
      <c r="C20" s="475"/>
      <c r="D20" s="482"/>
      <c r="E20" s="208" t="s">
        <v>464</v>
      </c>
      <c r="F20" s="154" t="s">
        <v>515</v>
      </c>
      <c r="G20" s="139" t="s">
        <v>716</v>
      </c>
      <c r="H20" s="134"/>
      <c r="I20" s="141" t="s">
        <v>471</v>
      </c>
      <c r="J20" s="141" t="s">
        <v>467</v>
      </c>
      <c r="K20" s="209"/>
      <c r="L20" s="142" t="s">
        <v>516</v>
      </c>
      <c r="M20" s="139">
        <v>11.2</v>
      </c>
      <c r="N20" s="156">
        <v>5141643</v>
      </c>
      <c r="O20" s="144" t="s">
        <v>469</v>
      </c>
      <c r="P20" s="158" t="s">
        <v>508</v>
      </c>
      <c r="Q20" s="156">
        <v>4773556</v>
      </c>
      <c r="R20" s="132">
        <f>C16-N20</f>
        <v>1870827</v>
      </c>
      <c r="S20" s="163">
        <f>N20-Q20</f>
        <v>368087</v>
      </c>
      <c r="AKZ20" s="136"/>
      <c r="ALA20" s="136"/>
      <c r="ALB20" s="136"/>
      <c r="ALC20" s="136"/>
      <c r="ALD20" s="136"/>
      <c r="ALE20" s="136"/>
      <c r="ALF20" s="136"/>
      <c r="ALG20" s="136"/>
    </row>
    <row r="21" spans="1:995" s="135" customFormat="1" ht="30" customHeight="1" thickTop="1" thickBot="1">
      <c r="A21" s="477"/>
      <c r="B21" s="486"/>
      <c r="C21" s="475"/>
      <c r="D21" s="482"/>
      <c r="E21" s="210" t="s">
        <v>470</v>
      </c>
      <c r="F21" s="211" t="s">
        <v>515</v>
      </c>
      <c r="G21" s="141" t="s">
        <v>715</v>
      </c>
      <c r="H21" s="206"/>
      <c r="I21" s="141" t="s">
        <v>471</v>
      </c>
      <c r="J21" s="141" t="s">
        <v>467</v>
      </c>
      <c r="K21" s="141"/>
      <c r="L21" s="141" t="s">
        <v>516</v>
      </c>
      <c r="M21" s="150">
        <v>11.2</v>
      </c>
      <c r="N21" s="143">
        <v>5141643</v>
      </c>
      <c r="O21" s="212" t="s">
        <v>517</v>
      </c>
      <c r="P21" s="134" t="s">
        <v>508</v>
      </c>
      <c r="Q21" s="169">
        <v>4773556</v>
      </c>
      <c r="R21" s="170">
        <f>C16-N21</f>
        <v>1870827</v>
      </c>
      <c r="S21" s="171">
        <f>N21-Q21</f>
        <v>368087</v>
      </c>
      <c r="AKZ21" s="136"/>
      <c r="ALA21" s="136"/>
      <c r="ALB21" s="136"/>
      <c r="ALC21" s="136"/>
      <c r="ALD21" s="136"/>
      <c r="ALE21" s="136"/>
      <c r="ALF21" s="136"/>
      <c r="ALG21" s="136"/>
    </row>
    <row r="22" spans="1:995" s="135" customFormat="1" ht="30" customHeight="1" thickTop="1" thickBot="1">
      <c r="A22" s="477"/>
      <c r="B22" s="213" t="s">
        <v>518</v>
      </c>
      <c r="C22" s="214">
        <v>18841611</v>
      </c>
      <c r="D22" s="215" t="s">
        <v>519</v>
      </c>
      <c r="E22" s="216" t="s">
        <v>451</v>
      </c>
      <c r="F22" s="217" t="s">
        <v>451</v>
      </c>
      <c r="G22" s="218" t="s">
        <v>451</v>
      </c>
      <c r="H22" s="217" t="s">
        <v>451</v>
      </c>
      <c r="I22" s="217" t="s">
        <v>451</v>
      </c>
      <c r="J22" s="217" t="s">
        <v>451</v>
      </c>
      <c r="K22" s="217" t="s">
        <v>451</v>
      </c>
      <c r="L22" s="219" t="s">
        <v>451</v>
      </c>
      <c r="M22" s="218" t="s">
        <v>451</v>
      </c>
      <c r="N22" s="218" t="s">
        <v>451</v>
      </c>
      <c r="O22" s="215" t="s">
        <v>451</v>
      </c>
      <c r="P22" s="220" t="s">
        <v>451</v>
      </c>
      <c r="Q22" s="221" t="s">
        <v>451</v>
      </c>
      <c r="R22" s="222" t="s">
        <v>451</v>
      </c>
      <c r="S22" s="223" t="s">
        <v>451</v>
      </c>
      <c r="AKZ22" s="136"/>
      <c r="ALA22" s="136"/>
      <c r="ALB22" s="136"/>
      <c r="ALC22" s="136"/>
      <c r="ALD22" s="136"/>
      <c r="ALE22" s="136"/>
      <c r="ALF22" s="136"/>
      <c r="ALG22" s="136"/>
    </row>
    <row r="23" spans="1:995" ht="30" customHeight="1" thickTop="1" thickBot="1">
      <c r="A23" s="487" t="s">
        <v>520</v>
      </c>
      <c r="B23" s="488" t="s">
        <v>286</v>
      </c>
      <c r="C23" s="467">
        <v>26371177</v>
      </c>
      <c r="D23" s="468" t="s">
        <v>521</v>
      </c>
      <c r="E23" s="224" t="s">
        <v>522</v>
      </c>
      <c r="F23" s="225" t="s">
        <v>523</v>
      </c>
      <c r="G23" s="224" t="s">
        <v>714</v>
      </c>
      <c r="H23" s="226" t="s">
        <v>451</v>
      </c>
      <c r="I23" s="226" t="s">
        <v>524</v>
      </c>
      <c r="J23" s="226" t="s">
        <v>525</v>
      </c>
      <c r="K23" s="227" t="s">
        <v>526</v>
      </c>
      <c r="L23" s="228" t="s">
        <v>451</v>
      </c>
      <c r="M23" s="226">
        <v>42.09</v>
      </c>
      <c r="N23" s="229">
        <v>19098840</v>
      </c>
      <c r="O23" s="230" t="s">
        <v>527</v>
      </c>
      <c r="P23" s="469" t="s">
        <v>528</v>
      </c>
      <c r="Q23" s="469"/>
      <c r="R23" s="231">
        <f>C23-N23</f>
        <v>7272337</v>
      </c>
      <c r="S23" s="463" t="s">
        <v>451</v>
      </c>
    </row>
    <row r="24" spans="1:995" ht="30" customHeight="1" thickTop="1" thickBot="1">
      <c r="A24" s="487"/>
      <c r="B24" s="488"/>
      <c r="C24" s="467"/>
      <c r="D24" s="468"/>
      <c r="E24" s="206" t="s">
        <v>529</v>
      </c>
      <c r="F24" s="194" t="s">
        <v>530</v>
      </c>
      <c r="G24" s="194" t="s">
        <v>713</v>
      </c>
      <c r="H24" s="194" t="s">
        <v>451</v>
      </c>
      <c r="I24" s="194" t="s">
        <v>531</v>
      </c>
      <c r="J24" s="194" t="s">
        <v>532</v>
      </c>
      <c r="K24" s="211" t="s">
        <v>451</v>
      </c>
      <c r="L24" s="211" t="s">
        <v>533</v>
      </c>
      <c r="M24" s="141">
        <v>50.65</v>
      </c>
      <c r="N24" s="233">
        <v>22294942</v>
      </c>
      <c r="O24" s="234" t="s">
        <v>534</v>
      </c>
      <c r="P24" s="469"/>
      <c r="Q24" s="469"/>
      <c r="R24" s="171">
        <f>C23-N24</f>
        <v>4076235</v>
      </c>
      <c r="S24" s="463"/>
    </row>
    <row r="25" spans="1:995" ht="30" customHeight="1" thickTop="1" thickBot="1">
      <c r="A25" s="487"/>
      <c r="B25" s="474" t="s">
        <v>307</v>
      </c>
      <c r="C25" s="475">
        <v>1805059</v>
      </c>
      <c r="D25" s="476" t="s">
        <v>504</v>
      </c>
      <c r="E25" s="182" t="s">
        <v>535</v>
      </c>
      <c r="F25" s="183" t="s">
        <v>536</v>
      </c>
      <c r="G25" s="183" t="s">
        <v>712</v>
      </c>
      <c r="H25" s="183" t="s">
        <v>451</v>
      </c>
      <c r="I25" s="183" t="s">
        <v>524</v>
      </c>
      <c r="J25" s="235" t="s">
        <v>525</v>
      </c>
      <c r="K25" s="127"/>
      <c r="L25" s="127" t="s">
        <v>537</v>
      </c>
      <c r="M25" s="127">
        <v>1.2</v>
      </c>
      <c r="N25" s="199">
        <v>1417402</v>
      </c>
      <c r="O25" s="236" t="s">
        <v>527</v>
      </c>
      <c r="P25" s="469"/>
      <c r="Q25" s="469"/>
      <c r="R25" s="237">
        <f>C25-N25</f>
        <v>387657</v>
      </c>
      <c r="S25" s="463"/>
    </row>
    <row r="26" spans="1:995" ht="30" customHeight="1" thickTop="1" thickBot="1">
      <c r="A26" s="487"/>
      <c r="B26" s="474"/>
      <c r="C26" s="475"/>
      <c r="D26" s="476"/>
      <c r="E26" s="155" t="s">
        <v>538</v>
      </c>
      <c r="F26" s="151" t="s">
        <v>539</v>
      </c>
      <c r="G26" s="137" t="s">
        <v>711</v>
      </c>
      <c r="H26" s="140" t="s">
        <v>451</v>
      </c>
      <c r="I26" s="238" t="s">
        <v>540</v>
      </c>
      <c r="J26" s="239" t="s">
        <v>541</v>
      </c>
      <c r="K26" s="239" t="s">
        <v>451</v>
      </c>
      <c r="L26" s="239" t="s">
        <v>542</v>
      </c>
      <c r="M26" s="140">
        <v>76.099999999999994</v>
      </c>
      <c r="N26" s="156">
        <v>27264965</v>
      </c>
      <c r="O26" s="240" t="s">
        <v>543</v>
      </c>
      <c r="P26" s="469"/>
      <c r="Q26" s="469"/>
      <c r="R26" s="163">
        <f>N26-C25</f>
        <v>25459906</v>
      </c>
      <c r="S26" s="463"/>
    </row>
    <row r="27" spans="1:995" ht="30" customHeight="1" thickTop="1" thickBot="1">
      <c r="A27" s="487"/>
      <c r="B27" s="474"/>
      <c r="C27" s="475"/>
      <c r="D27" s="476"/>
      <c r="E27" s="155" t="s">
        <v>544</v>
      </c>
      <c r="F27" s="137" t="s">
        <v>545</v>
      </c>
      <c r="G27" s="137" t="s">
        <v>710</v>
      </c>
      <c r="H27" s="140" t="s">
        <v>451</v>
      </c>
      <c r="I27" s="137" t="s">
        <v>546</v>
      </c>
      <c r="J27" s="139" t="s">
        <v>547</v>
      </c>
      <c r="K27" s="140" t="s">
        <v>451</v>
      </c>
      <c r="L27" s="241" t="s">
        <v>548</v>
      </c>
      <c r="M27" s="139">
        <v>42</v>
      </c>
      <c r="N27" s="156">
        <v>26007611</v>
      </c>
      <c r="O27" s="144" t="s">
        <v>549</v>
      </c>
      <c r="P27" s="469"/>
      <c r="Q27" s="469"/>
      <c r="R27" s="242">
        <f>N27-C25</f>
        <v>24202552</v>
      </c>
      <c r="S27" s="463"/>
    </row>
    <row r="28" spans="1:995" ht="30" customHeight="1" thickTop="1" thickBot="1">
      <c r="A28" s="487"/>
      <c r="B28" s="474"/>
      <c r="C28" s="475"/>
      <c r="D28" s="476"/>
      <c r="E28" s="243" t="s">
        <v>550</v>
      </c>
      <c r="F28" s="244" t="s">
        <v>550</v>
      </c>
      <c r="G28" s="137" t="s">
        <v>451</v>
      </c>
      <c r="H28" s="140" t="s">
        <v>727</v>
      </c>
      <c r="I28" s="137" t="s">
        <v>551</v>
      </c>
      <c r="J28" s="140" t="s">
        <v>552</v>
      </c>
      <c r="K28" s="140" t="s">
        <v>451</v>
      </c>
      <c r="L28" s="140" t="s">
        <v>451</v>
      </c>
      <c r="M28" s="140" t="s">
        <v>451</v>
      </c>
      <c r="N28" s="140" t="s">
        <v>451</v>
      </c>
      <c r="O28" s="144" t="s">
        <v>487</v>
      </c>
      <c r="P28" s="469"/>
      <c r="Q28" s="469"/>
      <c r="R28" s="161">
        <f>3163789-C25</f>
        <v>1358730</v>
      </c>
      <c r="S28" s="463"/>
    </row>
    <row r="29" spans="1:995" ht="30" customHeight="1" thickTop="1" thickBot="1">
      <c r="A29" s="487"/>
      <c r="B29" s="474"/>
      <c r="C29" s="475"/>
      <c r="D29" s="476"/>
      <c r="E29" s="243" t="s">
        <v>553</v>
      </c>
      <c r="F29" s="245" t="s">
        <v>553</v>
      </c>
      <c r="G29" s="137" t="s">
        <v>451</v>
      </c>
      <c r="H29" s="142" t="s">
        <v>726</v>
      </c>
      <c r="I29" s="151" t="s">
        <v>551</v>
      </c>
      <c r="J29" s="140" t="s">
        <v>552</v>
      </c>
      <c r="K29" s="140" t="s">
        <v>451</v>
      </c>
      <c r="L29" s="241" t="s">
        <v>451</v>
      </c>
      <c r="M29" s="140" t="s">
        <v>451</v>
      </c>
      <c r="N29" s="140" t="s">
        <v>451</v>
      </c>
      <c r="O29" s="246" t="s">
        <v>487</v>
      </c>
      <c r="P29" s="469"/>
      <c r="Q29" s="469"/>
      <c r="R29" s="163">
        <f>27164548-C25</f>
        <v>25359489</v>
      </c>
      <c r="S29" s="463"/>
    </row>
    <row r="30" spans="1:995" ht="30" customHeight="1" thickTop="1" thickBot="1">
      <c r="A30" s="487"/>
      <c r="B30" s="474"/>
      <c r="C30" s="475"/>
      <c r="D30" s="476"/>
      <c r="E30" s="149" t="s">
        <v>554</v>
      </c>
      <c r="F30" s="137" t="s">
        <v>555</v>
      </c>
      <c r="G30" s="137" t="s">
        <v>709</v>
      </c>
      <c r="H30" s="140" t="s">
        <v>451</v>
      </c>
      <c r="I30" s="137" t="s">
        <v>531</v>
      </c>
      <c r="J30" s="139" t="s">
        <v>532</v>
      </c>
      <c r="K30" s="140" t="s">
        <v>451</v>
      </c>
      <c r="L30" s="241" t="s">
        <v>556</v>
      </c>
      <c r="M30" s="140">
        <v>29.19</v>
      </c>
      <c r="N30" s="156">
        <v>20179491</v>
      </c>
      <c r="O30" s="144" t="s">
        <v>557</v>
      </c>
      <c r="P30" s="469"/>
      <c r="Q30" s="469"/>
      <c r="R30" s="148">
        <f>N30-C25</f>
        <v>18374432</v>
      </c>
      <c r="S30" s="463"/>
    </row>
    <row r="31" spans="1:995" ht="30" customHeight="1" thickTop="1" thickBot="1">
      <c r="A31" s="487"/>
      <c r="B31" s="474"/>
      <c r="C31" s="475"/>
      <c r="D31" s="476"/>
      <c r="E31" s="149" t="s">
        <v>558</v>
      </c>
      <c r="F31" s="137" t="s">
        <v>559</v>
      </c>
      <c r="G31" s="137" t="s">
        <v>451</v>
      </c>
      <c r="H31" s="140" t="s">
        <v>725</v>
      </c>
      <c r="I31" s="140" t="s">
        <v>560</v>
      </c>
      <c r="J31" s="150" t="s">
        <v>561</v>
      </c>
      <c r="K31" s="142" t="s">
        <v>451</v>
      </c>
      <c r="L31" s="235" t="s">
        <v>451</v>
      </c>
      <c r="M31" s="140" t="s">
        <v>451</v>
      </c>
      <c r="N31" s="156" t="s">
        <v>451</v>
      </c>
      <c r="O31" s="212" t="s">
        <v>562</v>
      </c>
      <c r="P31" s="469"/>
      <c r="Q31" s="469"/>
      <c r="R31" s="161">
        <f>6352097-C25</f>
        <v>4547038</v>
      </c>
      <c r="S31" s="463"/>
    </row>
    <row r="32" spans="1:995" ht="30" customHeight="1" thickTop="1" thickBot="1">
      <c r="A32" s="487"/>
      <c r="B32" s="474"/>
      <c r="C32" s="475"/>
      <c r="D32" s="476"/>
      <c r="E32" s="137" t="s">
        <v>563</v>
      </c>
      <c r="F32" s="247" t="s">
        <v>564</v>
      </c>
      <c r="G32" s="140" t="s">
        <v>451</v>
      </c>
      <c r="H32" s="142" t="s">
        <v>724</v>
      </c>
      <c r="I32" s="151" t="s">
        <v>560</v>
      </c>
      <c r="J32" s="141" t="s">
        <v>561</v>
      </c>
      <c r="K32" s="140" t="s">
        <v>451</v>
      </c>
      <c r="L32" s="141" t="s">
        <v>451</v>
      </c>
      <c r="M32" s="142" t="s">
        <v>451</v>
      </c>
      <c r="N32" s="143" t="s">
        <v>451</v>
      </c>
      <c r="O32" s="212" t="s">
        <v>562</v>
      </c>
      <c r="P32" s="469"/>
      <c r="Q32" s="469"/>
      <c r="R32" s="163">
        <f>5177985-C25</f>
        <v>3372926</v>
      </c>
      <c r="S32" s="463"/>
    </row>
    <row r="33" spans="1:995" ht="30" customHeight="1" thickTop="1" thickBot="1">
      <c r="A33" s="487"/>
      <c r="B33" s="474"/>
      <c r="C33" s="475"/>
      <c r="D33" s="476"/>
      <c r="E33" s="151" t="s">
        <v>565</v>
      </c>
      <c r="F33" s="194" t="s">
        <v>565</v>
      </c>
      <c r="G33" s="151" t="s">
        <v>451</v>
      </c>
      <c r="H33" s="140" t="s">
        <v>723</v>
      </c>
      <c r="I33" s="140"/>
      <c r="J33" s="141" t="s">
        <v>566</v>
      </c>
      <c r="K33" s="141" t="s">
        <v>451</v>
      </c>
      <c r="L33" s="141" t="s">
        <v>451</v>
      </c>
      <c r="M33" s="141" t="s">
        <v>451</v>
      </c>
      <c r="N33" s="233" t="s">
        <v>451</v>
      </c>
      <c r="O33" s="144" t="s">
        <v>567</v>
      </c>
      <c r="P33" s="469"/>
      <c r="Q33" s="469"/>
      <c r="R33" s="171">
        <f>28159465-C25</f>
        <v>26354406</v>
      </c>
      <c r="S33" s="463"/>
    </row>
    <row r="34" spans="1:995" ht="30" customHeight="1" thickTop="1" thickBot="1">
      <c r="A34" s="487"/>
      <c r="B34" s="248" t="s">
        <v>310</v>
      </c>
      <c r="C34" s="249">
        <v>16407694</v>
      </c>
      <c r="D34" s="250" t="s">
        <v>519</v>
      </c>
      <c r="E34" s="251" t="s">
        <v>568</v>
      </c>
      <c r="F34" s="252" t="s">
        <v>569</v>
      </c>
      <c r="G34" s="217">
        <v>25</v>
      </c>
      <c r="H34" s="253"/>
      <c r="I34" s="217" t="s">
        <v>570</v>
      </c>
      <c r="J34" s="217" t="s">
        <v>571</v>
      </c>
      <c r="K34" s="217" t="s">
        <v>572</v>
      </c>
      <c r="L34" s="217" t="s">
        <v>451</v>
      </c>
      <c r="M34" s="217">
        <v>31.8</v>
      </c>
      <c r="N34" s="143">
        <v>10502645</v>
      </c>
      <c r="O34" s="215" t="s">
        <v>573</v>
      </c>
      <c r="P34" s="469"/>
      <c r="Q34" s="469"/>
      <c r="R34" s="254">
        <f>C34-N34</f>
        <v>5905049</v>
      </c>
      <c r="S34" s="463"/>
    </row>
    <row r="35" spans="1:995" ht="47.25" customHeight="1" thickTop="1" thickBot="1">
      <c r="A35" s="255" t="s">
        <v>574</v>
      </c>
      <c r="B35" s="256" t="s">
        <v>267</v>
      </c>
      <c r="C35" s="257">
        <v>7012470</v>
      </c>
      <c r="D35" s="258" t="s">
        <v>504</v>
      </c>
      <c r="E35" s="259" t="s">
        <v>575</v>
      </c>
      <c r="F35" s="260" t="s">
        <v>576</v>
      </c>
      <c r="G35" s="261">
        <v>79.5</v>
      </c>
      <c r="H35" s="261"/>
      <c r="I35" s="262" t="s">
        <v>577</v>
      </c>
      <c r="J35" s="261" t="s">
        <v>578</v>
      </c>
      <c r="K35" s="261" t="s">
        <v>451</v>
      </c>
      <c r="L35" s="261" t="s">
        <v>579</v>
      </c>
      <c r="M35" s="261">
        <v>66.2</v>
      </c>
      <c r="N35" s="263">
        <v>28356561</v>
      </c>
      <c r="O35" s="264" t="s">
        <v>455</v>
      </c>
      <c r="P35" s="469" t="s">
        <v>580</v>
      </c>
      <c r="Q35" s="469"/>
      <c r="R35" s="265">
        <f>N35-C35</f>
        <v>21344091</v>
      </c>
      <c r="S35" s="266" t="s">
        <v>451</v>
      </c>
    </row>
    <row r="36" spans="1:995" s="136" customFormat="1" ht="30" customHeight="1" thickTop="1" thickBot="1">
      <c r="A36" s="470" t="s">
        <v>581</v>
      </c>
      <c r="B36" s="471" t="s">
        <v>330</v>
      </c>
      <c r="C36" s="472">
        <v>643430</v>
      </c>
      <c r="D36" s="473" t="s">
        <v>582</v>
      </c>
      <c r="E36" s="267" t="s">
        <v>583</v>
      </c>
      <c r="F36" s="134" t="s">
        <v>584</v>
      </c>
      <c r="G36" s="268">
        <v>0</v>
      </c>
      <c r="H36" s="269"/>
      <c r="I36" s="270" t="s">
        <v>570</v>
      </c>
      <c r="J36" s="271" t="s">
        <v>571</v>
      </c>
      <c r="K36" s="270" t="s">
        <v>585</v>
      </c>
      <c r="L36" s="270" t="s">
        <v>451</v>
      </c>
      <c r="M36" s="271">
        <v>0</v>
      </c>
      <c r="N36" s="272">
        <v>4224893</v>
      </c>
      <c r="O36" s="273" t="s">
        <v>586</v>
      </c>
      <c r="P36" s="462" t="s">
        <v>587</v>
      </c>
      <c r="Q36" s="462"/>
      <c r="R36" s="274">
        <f>N36-C36</f>
        <v>3581463</v>
      </c>
      <c r="S36" s="463" t="s">
        <v>451</v>
      </c>
    </row>
    <row r="37" spans="1:995" s="136" customFormat="1" ht="30" customHeight="1" thickTop="1" thickBot="1">
      <c r="A37" s="470"/>
      <c r="B37" s="471"/>
      <c r="C37" s="472"/>
      <c r="D37" s="473"/>
      <c r="E37" s="168" t="s">
        <v>588</v>
      </c>
      <c r="F37" s="275" t="s">
        <v>589</v>
      </c>
      <c r="G37" s="275">
        <v>1.5</v>
      </c>
      <c r="H37" s="134"/>
      <c r="I37" s="276" t="s">
        <v>590</v>
      </c>
      <c r="J37" s="275" t="s">
        <v>571</v>
      </c>
      <c r="K37" s="271" t="s">
        <v>591</v>
      </c>
      <c r="L37" s="271" t="s">
        <v>451</v>
      </c>
      <c r="M37" s="275">
        <v>1.47</v>
      </c>
      <c r="N37" s="277">
        <v>5751793</v>
      </c>
      <c r="O37" s="278" t="s">
        <v>592</v>
      </c>
      <c r="P37" s="462"/>
      <c r="Q37" s="462"/>
      <c r="R37" s="171">
        <f>N37-C36</f>
        <v>5108363</v>
      </c>
      <c r="S37" s="463"/>
    </row>
    <row r="38" spans="1:995" s="136" customFormat="1" ht="30" customHeight="1" thickTop="1" thickBot="1">
      <c r="A38" s="470"/>
      <c r="B38" s="279" t="s">
        <v>353</v>
      </c>
      <c r="C38" s="280">
        <v>3066620</v>
      </c>
      <c r="D38" s="281" t="s">
        <v>504</v>
      </c>
      <c r="E38" s="220" t="s">
        <v>451</v>
      </c>
      <c r="F38" s="282" t="s">
        <v>451</v>
      </c>
      <c r="G38" s="282" t="s">
        <v>451</v>
      </c>
      <c r="H38" s="283" t="s">
        <v>451</v>
      </c>
      <c r="I38" s="282" t="s">
        <v>451</v>
      </c>
      <c r="J38" s="282" t="s">
        <v>451</v>
      </c>
      <c r="K38" s="282" t="s">
        <v>451</v>
      </c>
      <c r="L38" s="282" t="s">
        <v>451</v>
      </c>
      <c r="M38" s="282" t="s">
        <v>451</v>
      </c>
      <c r="N38" s="280" t="s">
        <v>451</v>
      </c>
      <c r="O38" s="284" t="s">
        <v>451</v>
      </c>
      <c r="P38" s="285" t="s">
        <v>451</v>
      </c>
      <c r="Q38" s="286" t="s">
        <v>451</v>
      </c>
      <c r="R38" s="163" t="s">
        <v>451</v>
      </c>
      <c r="S38" s="463"/>
    </row>
    <row r="39" spans="1:995" ht="30" customHeight="1" thickTop="1" thickBot="1">
      <c r="A39" s="464" t="s">
        <v>593</v>
      </c>
      <c r="B39" s="465" t="s">
        <v>363</v>
      </c>
      <c r="C39" s="466">
        <v>12838635</v>
      </c>
      <c r="D39" s="287" t="s">
        <v>488</v>
      </c>
      <c r="E39" s="288" t="s">
        <v>594</v>
      </c>
      <c r="F39" s="226" t="s">
        <v>595</v>
      </c>
      <c r="G39" s="226">
        <v>3</v>
      </c>
      <c r="H39" s="226"/>
      <c r="I39" s="225" t="s">
        <v>570</v>
      </c>
      <c r="J39" s="142" t="s">
        <v>571</v>
      </c>
      <c r="K39" s="226" t="s">
        <v>596</v>
      </c>
      <c r="L39" s="142" t="s">
        <v>451</v>
      </c>
      <c r="M39" s="226">
        <v>2.94</v>
      </c>
      <c r="N39" s="143">
        <v>698215</v>
      </c>
      <c r="O39" s="289" t="s">
        <v>586</v>
      </c>
      <c r="P39" s="463" t="s">
        <v>597</v>
      </c>
      <c r="Q39" s="463"/>
      <c r="R39" s="290">
        <f>C39-N39</f>
        <v>12140420</v>
      </c>
      <c r="S39" s="463" t="s">
        <v>451</v>
      </c>
    </row>
    <row r="40" spans="1:995" ht="30" customHeight="1" thickTop="1" thickBot="1">
      <c r="A40" s="464"/>
      <c r="B40" s="465"/>
      <c r="C40" s="466"/>
      <c r="D40" s="291" t="s">
        <v>488</v>
      </c>
      <c r="E40" s="292" t="s">
        <v>598</v>
      </c>
      <c r="F40" s="140" t="s">
        <v>595</v>
      </c>
      <c r="G40" s="151">
        <v>3</v>
      </c>
      <c r="H40" s="140"/>
      <c r="I40" s="151" t="s">
        <v>570</v>
      </c>
      <c r="J40" s="140" t="s">
        <v>571</v>
      </c>
      <c r="K40" s="142" t="s">
        <v>596</v>
      </c>
      <c r="L40" s="140" t="s">
        <v>451</v>
      </c>
      <c r="M40" s="142">
        <v>2.94</v>
      </c>
      <c r="N40" s="152">
        <v>698215</v>
      </c>
      <c r="O40" s="289" t="s">
        <v>599</v>
      </c>
      <c r="P40" s="463"/>
      <c r="Q40" s="463"/>
      <c r="R40" s="148">
        <f>C39-N40</f>
        <v>12140420</v>
      </c>
      <c r="S40" s="463"/>
    </row>
    <row r="41" spans="1:995" ht="30" customHeight="1" thickTop="1" thickBot="1">
      <c r="A41" s="464"/>
      <c r="B41" s="465"/>
      <c r="C41" s="466"/>
      <c r="D41" s="291" t="s">
        <v>488</v>
      </c>
      <c r="E41" s="149" t="s">
        <v>600</v>
      </c>
      <c r="F41" s="151" t="s">
        <v>601</v>
      </c>
      <c r="G41" s="141" t="s">
        <v>602</v>
      </c>
      <c r="H41" s="239"/>
      <c r="I41" s="140" t="s">
        <v>603</v>
      </c>
      <c r="J41" s="140" t="s">
        <v>525</v>
      </c>
      <c r="K41" s="140" t="s">
        <v>451</v>
      </c>
      <c r="L41" s="140" t="s">
        <v>604</v>
      </c>
      <c r="M41" s="140">
        <v>10.8</v>
      </c>
      <c r="N41" s="152">
        <v>11738391</v>
      </c>
      <c r="O41" s="144" t="s">
        <v>527</v>
      </c>
      <c r="P41" s="463"/>
      <c r="Q41" s="463"/>
      <c r="R41" s="293">
        <f>C39-N41</f>
        <v>1100244</v>
      </c>
      <c r="S41" s="463"/>
    </row>
    <row r="42" spans="1:995" ht="30" customHeight="1" thickTop="1" thickBot="1">
      <c r="A42" s="464"/>
      <c r="B42" s="465"/>
      <c r="C42" s="466"/>
      <c r="D42" s="294" t="s">
        <v>488</v>
      </c>
      <c r="E42" s="295" t="s">
        <v>605</v>
      </c>
      <c r="F42" s="296" t="s">
        <v>605</v>
      </c>
      <c r="G42" s="296"/>
      <c r="H42" s="297" t="s">
        <v>722</v>
      </c>
      <c r="I42" s="296"/>
      <c r="J42" s="151" t="s">
        <v>486</v>
      </c>
      <c r="K42" s="296" t="s">
        <v>451</v>
      </c>
      <c r="L42" s="252" t="s">
        <v>451</v>
      </c>
      <c r="M42" s="252" t="s">
        <v>451</v>
      </c>
      <c r="N42" s="296" t="s">
        <v>451</v>
      </c>
      <c r="O42" s="298" t="s">
        <v>487</v>
      </c>
      <c r="P42" s="463"/>
      <c r="Q42" s="463"/>
      <c r="R42" s="299">
        <f>17920002-C39</f>
        <v>5081367</v>
      </c>
      <c r="S42" s="463"/>
    </row>
    <row r="43" spans="1:995" s="135" customFormat="1" ht="30" customHeight="1" thickTop="1" thickBot="1">
      <c r="A43" s="461" t="s">
        <v>606</v>
      </c>
      <c r="B43" s="300" t="s">
        <v>374</v>
      </c>
      <c r="C43" s="301">
        <v>27061825</v>
      </c>
      <c r="D43" s="302" t="s">
        <v>607</v>
      </c>
      <c r="E43" s="303" t="s">
        <v>608</v>
      </c>
      <c r="F43" s="151" t="s">
        <v>609</v>
      </c>
      <c r="G43" s="304" t="s">
        <v>610</v>
      </c>
      <c r="H43" s="305"/>
      <c r="I43" s="300" t="s">
        <v>611</v>
      </c>
      <c r="J43" s="306" t="s">
        <v>547</v>
      </c>
      <c r="K43" s="304" t="s">
        <v>612</v>
      </c>
      <c r="L43" s="304" t="s">
        <v>451</v>
      </c>
      <c r="M43" s="142">
        <v>29</v>
      </c>
      <c r="N43" s="301">
        <v>9615978</v>
      </c>
      <c r="O43" s="246" t="s">
        <v>613</v>
      </c>
      <c r="P43" s="462" t="s">
        <v>614</v>
      </c>
      <c r="Q43" s="462"/>
      <c r="R43" s="307">
        <f>C43-N43</f>
        <v>17445847</v>
      </c>
      <c r="S43" s="308"/>
      <c r="ALC43" s="136"/>
      <c r="ALD43" s="136"/>
      <c r="ALE43" s="136"/>
      <c r="ALF43" s="136"/>
      <c r="ALG43" s="136"/>
    </row>
    <row r="44" spans="1:995" ht="30" customHeight="1" thickTop="1" thickBot="1">
      <c r="A44" s="461"/>
      <c r="B44" s="235" t="s">
        <v>375</v>
      </c>
      <c r="C44" s="143">
        <v>3682553</v>
      </c>
      <c r="D44" s="309" t="s">
        <v>582</v>
      </c>
      <c r="E44" s="310" t="s">
        <v>615</v>
      </c>
      <c r="F44" s="123" t="s">
        <v>616</v>
      </c>
      <c r="G44" s="151" t="s">
        <v>617</v>
      </c>
      <c r="H44" s="176"/>
      <c r="I44" s="172" t="s">
        <v>618</v>
      </c>
      <c r="J44" s="177" t="s">
        <v>619</v>
      </c>
      <c r="K44" s="142" t="s">
        <v>451</v>
      </c>
      <c r="L44" s="142" t="s">
        <v>620</v>
      </c>
      <c r="M44" s="123">
        <v>1</v>
      </c>
      <c r="N44" s="143">
        <v>2459158</v>
      </c>
      <c r="O44" s="174" t="s">
        <v>613</v>
      </c>
      <c r="P44" s="311" t="s">
        <v>621</v>
      </c>
      <c r="Q44" s="312">
        <v>3507281</v>
      </c>
      <c r="R44" s="181">
        <f>C44-N44</f>
        <v>1223395</v>
      </c>
      <c r="S44" s="181">
        <f>Q44-N44</f>
        <v>1048123</v>
      </c>
    </row>
    <row r="45" spans="1:995" ht="30" customHeight="1" thickTop="1" thickBot="1">
      <c r="A45" s="461"/>
      <c r="B45" s="313" t="s">
        <v>388</v>
      </c>
      <c r="C45" s="314">
        <v>28343678</v>
      </c>
      <c r="D45" s="315" t="s">
        <v>504</v>
      </c>
      <c r="E45" s="292" t="s">
        <v>451</v>
      </c>
      <c r="F45" s="123" t="s">
        <v>451</v>
      </c>
      <c r="G45" s="316" t="s">
        <v>451</v>
      </c>
      <c r="H45" s="176" t="s">
        <v>451</v>
      </c>
      <c r="I45" s="172" t="s">
        <v>451</v>
      </c>
      <c r="J45" s="151" t="s">
        <v>451</v>
      </c>
      <c r="K45" s="123" t="s">
        <v>451</v>
      </c>
      <c r="L45" s="123" t="s">
        <v>451</v>
      </c>
      <c r="M45" s="123" t="s">
        <v>451</v>
      </c>
      <c r="N45" s="123" t="s">
        <v>451</v>
      </c>
      <c r="O45" s="317" t="s">
        <v>451</v>
      </c>
      <c r="P45" s="318" t="s">
        <v>451</v>
      </c>
      <c r="Q45" s="319" t="s">
        <v>451</v>
      </c>
      <c r="R45" s="193" t="s">
        <v>451</v>
      </c>
      <c r="S45" s="320"/>
    </row>
    <row r="46" spans="1:995" ht="30" customHeight="1" thickTop="1" thickBot="1">
      <c r="A46" s="461"/>
      <c r="B46" s="321" t="s">
        <v>270</v>
      </c>
      <c r="C46" s="322">
        <v>18841643</v>
      </c>
      <c r="D46" s="323" t="s">
        <v>519</v>
      </c>
      <c r="E46" s="251" t="s">
        <v>451</v>
      </c>
      <c r="F46" s="217" t="s">
        <v>451</v>
      </c>
      <c r="G46" s="324" t="s">
        <v>451</v>
      </c>
      <c r="H46" s="217" t="s">
        <v>451</v>
      </c>
      <c r="I46" s="325" t="s">
        <v>451</v>
      </c>
      <c r="J46" s="218" t="s">
        <v>451</v>
      </c>
      <c r="K46" s="217" t="s">
        <v>451</v>
      </c>
      <c r="L46" s="217" t="s">
        <v>451</v>
      </c>
      <c r="M46" s="217" t="s">
        <v>451</v>
      </c>
      <c r="N46" s="217" t="s">
        <v>451</v>
      </c>
      <c r="O46" s="250" t="s">
        <v>451</v>
      </c>
      <c r="P46" s="134" t="e">
        <f>L6+L6</f>
        <v>#VALUE!</v>
      </c>
      <c r="Q46" s="281" t="s">
        <v>451</v>
      </c>
      <c r="R46" s="223" t="s">
        <v>451</v>
      </c>
      <c r="S46" s="326"/>
    </row>
    <row r="47" spans="1:995" ht="16.5" thickTop="1">
      <c r="E47" s="328"/>
      <c r="P47" s="328"/>
      <c r="S47" s="329"/>
    </row>
    <row r="50" spans="1:995" s="337" customFormat="1">
      <c r="A50" s="330"/>
      <c r="B50" s="331"/>
      <c r="C50" s="332"/>
      <c r="D50" s="333"/>
      <c r="E50" s="333"/>
      <c r="F50" s="333"/>
      <c r="G50" s="334"/>
      <c r="H50" s="333"/>
      <c r="I50" s="333"/>
      <c r="J50" s="334"/>
      <c r="K50" s="333"/>
      <c r="L50" s="333"/>
      <c r="M50" s="333"/>
      <c r="N50" s="333"/>
      <c r="O50" s="335"/>
      <c r="P50" s="333"/>
      <c r="Q50" s="334"/>
      <c r="R50" s="336"/>
      <c r="S50" s="334"/>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c r="DM50" s="336"/>
      <c r="DN50" s="336"/>
      <c r="DO50" s="336"/>
      <c r="DP50" s="336"/>
      <c r="DQ50" s="336"/>
      <c r="DR50" s="336"/>
      <c r="DS50" s="336"/>
      <c r="DT50" s="336"/>
      <c r="DU50" s="336"/>
      <c r="DV50" s="336"/>
      <c r="DW50" s="336"/>
      <c r="DX50" s="336"/>
      <c r="DY50" s="336"/>
      <c r="DZ50" s="336"/>
      <c r="EA50" s="336"/>
      <c r="EB50" s="336"/>
      <c r="EC50" s="336"/>
      <c r="ED50" s="336"/>
      <c r="EE50" s="336"/>
      <c r="EF50" s="336"/>
      <c r="EG50" s="336"/>
      <c r="EH50" s="336"/>
      <c r="EI50" s="336"/>
      <c r="EJ50" s="336"/>
      <c r="EK50" s="336"/>
      <c r="EL50" s="336"/>
      <c r="EM50" s="336"/>
      <c r="EN50" s="336"/>
      <c r="EO50" s="336"/>
      <c r="EP50" s="336"/>
      <c r="EQ50" s="336"/>
      <c r="ER50" s="336"/>
      <c r="ES50" s="336"/>
      <c r="ET50" s="336"/>
      <c r="EU50" s="336"/>
      <c r="EV50" s="336"/>
      <c r="EW50" s="336"/>
      <c r="EX50" s="336"/>
      <c r="EY50" s="336"/>
      <c r="EZ50" s="336"/>
      <c r="FA50" s="336"/>
      <c r="FB50" s="336"/>
      <c r="FC50" s="336"/>
      <c r="FD50" s="336"/>
      <c r="FE50" s="336"/>
      <c r="FF50" s="336"/>
      <c r="FG50" s="336"/>
      <c r="FH50" s="336"/>
      <c r="FI50" s="336"/>
      <c r="FJ50" s="336"/>
      <c r="FK50" s="336"/>
      <c r="FL50" s="336"/>
      <c r="FM50" s="336"/>
      <c r="FN50" s="336"/>
      <c r="FO50" s="336"/>
      <c r="FP50" s="336"/>
      <c r="FQ50" s="336"/>
      <c r="FR50" s="336"/>
      <c r="FS50" s="336"/>
      <c r="FT50" s="336"/>
      <c r="FU50" s="336"/>
      <c r="FV50" s="336"/>
      <c r="FW50" s="336"/>
      <c r="FX50" s="336"/>
      <c r="FY50" s="336"/>
      <c r="FZ50" s="336"/>
      <c r="GA50" s="336"/>
      <c r="GB50" s="336"/>
      <c r="GC50" s="336"/>
      <c r="GD50" s="336"/>
      <c r="GE50" s="336"/>
      <c r="GF50" s="336"/>
      <c r="GG50" s="336"/>
      <c r="GH50" s="336"/>
      <c r="GI50" s="336"/>
      <c r="GJ50" s="336"/>
      <c r="GK50" s="336"/>
      <c r="GL50" s="336"/>
      <c r="GM50" s="336"/>
      <c r="GN50" s="336"/>
      <c r="GO50" s="336"/>
      <c r="GP50" s="336"/>
      <c r="GQ50" s="336"/>
      <c r="GR50" s="336"/>
      <c r="GS50" s="336"/>
      <c r="GT50" s="336"/>
      <c r="GU50" s="336"/>
      <c r="GV50" s="336"/>
      <c r="GW50" s="336"/>
      <c r="GX50" s="336"/>
      <c r="GY50" s="336"/>
      <c r="GZ50" s="336"/>
      <c r="HA50" s="336"/>
      <c r="HB50" s="336"/>
      <c r="HC50" s="336"/>
      <c r="HD50" s="336"/>
      <c r="HE50" s="336"/>
      <c r="HF50" s="336"/>
      <c r="HG50" s="336"/>
      <c r="HH50" s="336"/>
      <c r="HI50" s="336"/>
      <c r="HJ50" s="336"/>
      <c r="HK50" s="336"/>
      <c r="HL50" s="336"/>
      <c r="HM50" s="336"/>
      <c r="HN50" s="336"/>
      <c r="HO50" s="336"/>
      <c r="HP50" s="336"/>
      <c r="HQ50" s="336"/>
      <c r="HR50" s="336"/>
      <c r="HS50" s="336"/>
      <c r="HT50" s="336"/>
      <c r="HU50" s="336"/>
      <c r="HV50" s="336"/>
      <c r="HW50" s="336"/>
      <c r="HX50" s="336"/>
      <c r="HY50" s="336"/>
      <c r="HZ50" s="336"/>
      <c r="IA50" s="336"/>
      <c r="IB50" s="336"/>
      <c r="IC50" s="336"/>
      <c r="ID50" s="336"/>
      <c r="IE50" s="336"/>
      <c r="IF50" s="336"/>
      <c r="IG50" s="336"/>
      <c r="IH50" s="336"/>
      <c r="II50" s="336"/>
      <c r="IJ50" s="336"/>
      <c r="IK50" s="336"/>
      <c r="IL50" s="336"/>
      <c r="IM50" s="336"/>
      <c r="IN50" s="336"/>
      <c r="IO50" s="336"/>
      <c r="IP50" s="336"/>
      <c r="IQ50" s="336"/>
      <c r="IR50" s="336"/>
      <c r="IS50" s="336"/>
      <c r="IT50" s="336"/>
      <c r="IU50" s="336"/>
      <c r="IV50" s="336"/>
      <c r="IW50" s="336"/>
      <c r="IX50" s="336"/>
      <c r="IY50" s="336"/>
      <c r="IZ50" s="336"/>
      <c r="JA50" s="336"/>
      <c r="JB50" s="336"/>
      <c r="JC50" s="336"/>
      <c r="JD50" s="336"/>
      <c r="JE50" s="336"/>
      <c r="JF50" s="336"/>
      <c r="JG50" s="336"/>
      <c r="JH50" s="336"/>
      <c r="JI50" s="336"/>
      <c r="JJ50" s="336"/>
      <c r="JK50" s="336"/>
      <c r="JL50" s="336"/>
      <c r="JM50" s="336"/>
      <c r="JN50" s="336"/>
      <c r="JO50" s="336"/>
      <c r="JP50" s="336"/>
      <c r="JQ50" s="336"/>
      <c r="JR50" s="336"/>
      <c r="JS50" s="336"/>
      <c r="JT50" s="336"/>
      <c r="JU50" s="336"/>
      <c r="JV50" s="336"/>
      <c r="JW50" s="336"/>
      <c r="JX50" s="336"/>
      <c r="JY50" s="336"/>
      <c r="JZ50" s="336"/>
      <c r="KA50" s="336"/>
      <c r="KB50" s="336"/>
      <c r="KC50" s="336"/>
      <c r="KD50" s="336"/>
      <c r="KE50" s="336"/>
      <c r="KF50" s="336"/>
      <c r="KG50" s="336"/>
      <c r="KH50" s="336"/>
      <c r="KI50" s="336"/>
      <c r="KJ50" s="336"/>
      <c r="KK50" s="336"/>
      <c r="KL50" s="336"/>
      <c r="KM50" s="336"/>
      <c r="KN50" s="336"/>
      <c r="KO50" s="336"/>
      <c r="KP50" s="336"/>
      <c r="KQ50" s="336"/>
      <c r="KR50" s="336"/>
      <c r="KS50" s="336"/>
      <c r="KT50" s="336"/>
      <c r="KU50" s="336"/>
      <c r="KV50" s="336"/>
      <c r="KW50" s="336"/>
      <c r="KX50" s="336"/>
      <c r="KY50" s="336"/>
      <c r="KZ50" s="336"/>
      <c r="LA50" s="336"/>
      <c r="LB50" s="336"/>
      <c r="LC50" s="336"/>
      <c r="LD50" s="336"/>
      <c r="LE50" s="336"/>
      <c r="LF50" s="336"/>
      <c r="LG50" s="336"/>
      <c r="LH50" s="336"/>
      <c r="LI50" s="336"/>
      <c r="LJ50" s="336"/>
      <c r="LK50" s="336"/>
      <c r="LL50" s="336"/>
      <c r="LM50" s="336"/>
      <c r="LN50" s="336"/>
      <c r="LO50" s="336"/>
      <c r="LP50" s="336"/>
      <c r="LQ50" s="336"/>
      <c r="LR50" s="336"/>
      <c r="LS50" s="336"/>
      <c r="LT50" s="336"/>
      <c r="LU50" s="336"/>
      <c r="LV50" s="336"/>
      <c r="LW50" s="336"/>
      <c r="LX50" s="336"/>
      <c r="LY50" s="336"/>
      <c r="LZ50" s="336"/>
      <c r="MA50" s="336"/>
      <c r="MB50" s="336"/>
      <c r="MC50" s="336"/>
      <c r="MD50" s="336"/>
      <c r="ME50" s="336"/>
      <c r="MF50" s="336"/>
      <c r="MG50" s="336"/>
      <c r="MH50" s="336"/>
      <c r="MI50" s="336"/>
      <c r="MJ50" s="336"/>
      <c r="MK50" s="336"/>
      <c r="ML50" s="336"/>
      <c r="MM50" s="336"/>
      <c r="MN50" s="336"/>
      <c r="MO50" s="336"/>
      <c r="MP50" s="336"/>
      <c r="MQ50" s="336"/>
      <c r="MR50" s="336"/>
      <c r="MS50" s="336"/>
      <c r="MT50" s="336"/>
      <c r="MU50" s="336"/>
      <c r="MV50" s="336"/>
      <c r="MW50" s="336"/>
      <c r="MX50" s="336"/>
      <c r="MY50" s="336"/>
      <c r="MZ50" s="336"/>
      <c r="NA50" s="336"/>
      <c r="NB50" s="336"/>
      <c r="NC50" s="336"/>
      <c r="ND50" s="336"/>
      <c r="NE50" s="336"/>
      <c r="NF50" s="336"/>
      <c r="NG50" s="336"/>
      <c r="NH50" s="336"/>
      <c r="NI50" s="336"/>
      <c r="NJ50" s="336"/>
      <c r="NK50" s="336"/>
      <c r="NL50" s="336"/>
      <c r="NM50" s="336"/>
      <c r="NN50" s="336"/>
      <c r="NO50" s="336"/>
      <c r="NP50" s="336"/>
      <c r="NQ50" s="336"/>
      <c r="NR50" s="336"/>
      <c r="NS50" s="336"/>
      <c r="NT50" s="336"/>
      <c r="NU50" s="336"/>
      <c r="NV50" s="336"/>
      <c r="NW50" s="336"/>
      <c r="NX50" s="336"/>
      <c r="NY50" s="336"/>
      <c r="NZ50" s="336"/>
      <c r="OA50" s="336"/>
      <c r="OB50" s="336"/>
      <c r="OC50" s="336"/>
      <c r="OD50" s="336"/>
      <c r="OE50" s="336"/>
      <c r="OF50" s="336"/>
      <c r="OG50" s="336"/>
      <c r="OH50" s="336"/>
      <c r="OI50" s="336"/>
      <c r="OJ50" s="336"/>
      <c r="OK50" s="336"/>
      <c r="OL50" s="336"/>
      <c r="OM50" s="336"/>
      <c r="ON50" s="336"/>
      <c r="OO50" s="336"/>
      <c r="OP50" s="336"/>
      <c r="OQ50" s="336"/>
      <c r="OR50" s="336"/>
      <c r="OS50" s="336"/>
      <c r="OT50" s="336"/>
      <c r="OU50" s="336"/>
      <c r="OV50" s="336"/>
      <c r="OW50" s="336"/>
      <c r="OX50" s="336"/>
      <c r="OY50" s="336"/>
      <c r="OZ50" s="336"/>
      <c r="PA50" s="336"/>
      <c r="PB50" s="336"/>
      <c r="PC50" s="336"/>
      <c r="PD50" s="336"/>
      <c r="PE50" s="336"/>
      <c r="PF50" s="336"/>
      <c r="PG50" s="336"/>
      <c r="PH50" s="336"/>
      <c r="PI50" s="336"/>
      <c r="PJ50" s="336"/>
      <c r="PK50" s="336"/>
      <c r="PL50" s="336"/>
      <c r="PM50" s="336"/>
      <c r="PN50" s="336"/>
      <c r="PO50" s="336"/>
      <c r="PP50" s="336"/>
      <c r="PQ50" s="336"/>
      <c r="PR50" s="336"/>
      <c r="PS50" s="336"/>
      <c r="PT50" s="336"/>
      <c r="PU50" s="336"/>
      <c r="PV50" s="336"/>
      <c r="PW50" s="336"/>
      <c r="PX50" s="336"/>
      <c r="PY50" s="336"/>
      <c r="PZ50" s="336"/>
      <c r="QA50" s="336"/>
      <c r="QB50" s="336"/>
      <c r="QC50" s="336"/>
      <c r="QD50" s="336"/>
      <c r="QE50" s="336"/>
      <c r="QF50" s="336"/>
      <c r="QG50" s="336"/>
      <c r="QH50" s="336"/>
      <c r="QI50" s="336"/>
      <c r="QJ50" s="336"/>
      <c r="QK50" s="336"/>
      <c r="QL50" s="336"/>
      <c r="QM50" s="336"/>
      <c r="QN50" s="336"/>
      <c r="QO50" s="336"/>
      <c r="QP50" s="336"/>
      <c r="QQ50" s="336"/>
      <c r="QR50" s="336"/>
      <c r="QS50" s="336"/>
      <c r="QT50" s="336"/>
      <c r="QU50" s="336"/>
      <c r="QV50" s="336"/>
      <c r="QW50" s="336"/>
      <c r="QX50" s="336"/>
      <c r="QY50" s="336"/>
      <c r="QZ50" s="336"/>
      <c r="RA50" s="336"/>
      <c r="RB50" s="336"/>
      <c r="RC50" s="336"/>
      <c r="RD50" s="336"/>
      <c r="RE50" s="336"/>
      <c r="RF50" s="336"/>
      <c r="RG50" s="336"/>
      <c r="RH50" s="336"/>
      <c r="RI50" s="336"/>
      <c r="RJ50" s="336"/>
      <c r="RK50" s="336"/>
      <c r="RL50" s="336"/>
      <c r="RM50" s="336"/>
      <c r="RN50" s="336"/>
      <c r="RO50" s="336"/>
      <c r="RP50" s="336"/>
      <c r="RQ50" s="336"/>
      <c r="RR50" s="336"/>
      <c r="RS50" s="336"/>
      <c r="RT50" s="336"/>
      <c r="RU50" s="336"/>
      <c r="RV50" s="336"/>
      <c r="RW50" s="336"/>
      <c r="RX50" s="336"/>
      <c r="RY50" s="336"/>
      <c r="RZ50" s="336"/>
      <c r="SA50" s="336"/>
      <c r="SB50" s="336"/>
      <c r="SC50" s="336"/>
      <c r="SD50" s="336"/>
      <c r="SE50" s="336"/>
      <c r="SF50" s="336"/>
      <c r="SG50" s="336"/>
      <c r="SH50" s="336"/>
      <c r="SI50" s="336"/>
      <c r="SJ50" s="336"/>
      <c r="SK50" s="336"/>
      <c r="SL50" s="336"/>
      <c r="SM50" s="336"/>
      <c r="SN50" s="336"/>
      <c r="SO50" s="336"/>
      <c r="SP50" s="336"/>
      <c r="SQ50" s="336"/>
      <c r="SR50" s="336"/>
      <c r="SS50" s="336"/>
      <c r="ST50" s="336"/>
      <c r="SU50" s="336"/>
      <c r="SV50" s="336"/>
      <c r="SW50" s="336"/>
      <c r="SX50" s="336"/>
      <c r="SY50" s="336"/>
      <c r="SZ50" s="336"/>
      <c r="TA50" s="336"/>
      <c r="TB50" s="336"/>
      <c r="TC50" s="336"/>
      <c r="TD50" s="336"/>
      <c r="TE50" s="336"/>
      <c r="TF50" s="336"/>
      <c r="TG50" s="336"/>
      <c r="TH50" s="336"/>
      <c r="TI50" s="336"/>
      <c r="TJ50" s="336"/>
      <c r="TK50" s="336"/>
      <c r="TL50" s="336"/>
      <c r="TM50" s="336"/>
      <c r="TN50" s="336"/>
      <c r="TO50" s="336"/>
      <c r="TP50" s="336"/>
      <c r="TQ50" s="336"/>
      <c r="TR50" s="336"/>
      <c r="TS50" s="336"/>
      <c r="TT50" s="336"/>
      <c r="TU50" s="336"/>
      <c r="TV50" s="336"/>
      <c r="TW50" s="336"/>
      <c r="TX50" s="336"/>
      <c r="TY50" s="336"/>
      <c r="TZ50" s="336"/>
      <c r="UA50" s="336"/>
      <c r="UB50" s="336"/>
      <c r="UC50" s="336"/>
      <c r="UD50" s="336"/>
      <c r="UE50" s="336"/>
      <c r="UF50" s="336"/>
      <c r="UG50" s="336"/>
      <c r="UH50" s="336"/>
      <c r="UI50" s="336"/>
      <c r="UJ50" s="336"/>
      <c r="UK50" s="336"/>
      <c r="UL50" s="336"/>
      <c r="UM50" s="336"/>
      <c r="UN50" s="336"/>
      <c r="UO50" s="336"/>
      <c r="UP50" s="336"/>
      <c r="UQ50" s="336"/>
      <c r="UR50" s="336"/>
      <c r="US50" s="336"/>
      <c r="UT50" s="336"/>
      <c r="UU50" s="336"/>
      <c r="UV50" s="336"/>
      <c r="UW50" s="336"/>
      <c r="UX50" s="336"/>
      <c r="UY50" s="336"/>
      <c r="UZ50" s="336"/>
      <c r="VA50" s="336"/>
      <c r="VB50" s="336"/>
      <c r="VC50" s="336"/>
      <c r="VD50" s="336"/>
      <c r="VE50" s="336"/>
      <c r="VF50" s="336"/>
      <c r="VG50" s="336"/>
      <c r="VH50" s="336"/>
      <c r="VI50" s="336"/>
      <c r="VJ50" s="336"/>
      <c r="VK50" s="336"/>
      <c r="VL50" s="336"/>
      <c r="VM50" s="336"/>
      <c r="VN50" s="336"/>
      <c r="VO50" s="336"/>
      <c r="VP50" s="336"/>
      <c r="VQ50" s="336"/>
      <c r="VR50" s="336"/>
      <c r="VS50" s="336"/>
      <c r="VT50" s="336"/>
      <c r="VU50" s="336"/>
      <c r="VV50" s="336"/>
      <c r="VW50" s="336"/>
      <c r="VX50" s="336"/>
      <c r="VY50" s="336"/>
      <c r="VZ50" s="336"/>
      <c r="WA50" s="336"/>
      <c r="WB50" s="336"/>
      <c r="WC50" s="336"/>
      <c r="WD50" s="336"/>
      <c r="WE50" s="336"/>
      <c r="WF50" s="336"/>
      <c r="WG50" s="336"/>
      <c r="WH50" s="336"/>
      <c r="WI50" s="336"/>
      <c r="WJ50" s="336"/>
      <c r="WK50" s="336"/>
      <c r="WL50" s="336"/>
      <c r="WM50" s="336"/>
      <c r="WN50" s="336"/>
      <c r="WO50" s="336"/>
      <c r="WP50" s="336"/>
      <c r="WQ50" s="336"/>
      <c r="WR50" s="336"/>
      <c r="WS50" s="336"/>
      <c r="WT50" s="336"/>
      <c r="WU50" s="336"/>
      <c r="WV50" s="336"/>
      <c r="WW50" s="336"/>
      <c r="WX50" s="336"/>
      <c r="WY50" s="336"/>
      <c r="WZ50" s="336"/>
      <c r="XA50" s="336"/>
      <c r="XB50" s="336"/>
      <c r="XC50" s="336"/>
      <c r="XD50" s="336"/>
      <c r="XE50" s="336"/>
      <c r="XF50" s="336"/>
      <c r="XG50" s="336"/>
      <c r="XH50" s="336"/>
      <c r="XI50" s="336"/>
      <c r="XJ50" s="336"/>
      <c r="XK50" s="336"/>
      <c r="XL50" s="336"/>
      <c r="XM50" s="336"/>
      <c r="XN50" s="336"/>
      <c r="XO50" s="336"/>
      <c r="XP50" s="336"/>
      <c r="XQ50" s="336"/>
      <c r="XR50" s="336"/>
      <c r="XS50" s="336"/>
      <c r="XT50" s="336"/>
      <c r="XU50" s="336"/>
      <c r="XV50" s="336"/>
      <c r="XW50" s="336"/>
      <c r="XX50" s="336"/>
      <c r="XY50" s="336"/>
      <c r="XZ50" s="336"/>
      <c r="YA50" s="336"/>
      <c r="YB50" s="336"/>
      <c r="YC50" s="336"/>
      <c r="YD50" s="336"/>
      <c r="YE50" s="336"/>
      <c r="YF50" s="336"/>
      <c r="YG50" s="336"/>
      <c r="YH50" s="336"/>
      <c r="YI50" s="336"/>
      <c r="YJ50" s="336"/>
      <c r="YK50" s="336"/>
      <c r="YL50" s="336"/>
      <c r="YM50" s="336"/>
      <c r="YN50" s="336"/>
      <c r="YO50" s="336"/>
      <c r="YP50" s="336"/>
      <c r="YQ50" s="336"/>
      <c r="YR50" s="336"/>
      <c r="YS50" s="336"/>
      <c r="YT50" s="336"/>
      <c r="YU50" s="336"/>
      <c r="YV50" s="336"/>
      <c r="YW50" s="336"/>
      <c r="YX50" s="336"/>
      <c r="YY50" s="336"/>
      <c r="YZ50" s="336"/>
      <c r="ZA50" s="336"/>
      <c r="ZB50" s="336"/>
      <c r="ZC50" s="336"/>
      <c r="ZD50" s="336"/>
      <c r="ZE50" s="336"/>
      <c r="ZF50" s="336"/>
      <c r="ZG50" s="336"/>
      <c r="ZH50" s="336"/>
      <c r="ZI50" s="336"/>
      <c r="ZJ50" s="336"/>
      <c r="ZK50" s="336"/>
      <c r="ZL50" s="336"/>
      <c r="ZM50" s="336"/>
      <c r="ZN50" s="336"/>
      <c r="ZO50" s="336"/>
      <c r="ZP50" s="336"/>
      <c r="ZQ50" s="336"/>
      <c r="ZR50" s="336"/>
      <c r="ZS50" s="336"/>
      <c r="ZT50" s="336"/>
      <c r="ZU50" s="336"/>
      <c r="ZV50" s="336"/>
      <c r="ZW50" s="336"/>
      <c r="ZX50" s="336"/>
      <c r="ZY50" s="336"/>
      <c r="ZZ50" s="336"/>
      <c r="AAA50" s="336"/>
      <c r="AAB50" s="336"/>
      <c r="AAC50" s="336"/>
      <c r="AAD50" s="336"/>
      <c r="AAE50" s="336"/>
      <c r="AAF50" s="336"/>
      <c r="AAG50" s="336"/>
      <c r="AAH50" s="336"/>
      <c r="AAI50" s="336"/>
      <c r="AAJ50" s="336"/>
      <c r="AAK50" s="336"/>
      <c r="AAL50" s="336"/>
      <c r="AAM50" s="336"/>
      <c r="AAN50" s="336"/>
      <c r="AAO50" s="336"/>
      <c r="AAP50" s="336"/>
      <c r="AAQ50" s="336"/>
      <c r="AAR50" s="336"/>
      <c r="AAS50" s="336"/>
      <c r="AAT50" s="336"/>
      <c r="AAU50" s="336"/>
      <c r="AAV50" s="336"/>
      <c r="AAW50" s="336"/>
      <c r="AAX50" s="336"/>
      <c r="AAY50" s="336"/>
      <c r="AAZ50" s="336"/>
      <c r="ABA50" s="336"/>
      <c r="ABB50" s="336"/>
      <c r="ABC50" s="336"/>
      <c r="ABD50" s="336"/>
      <c r="ABE50" s="336"/>
      <c r="ABF50" s="336"/>
      <c r="ABG50" s="336"/>
      <c r="ABH50" s="336"/>
      <c r="ABI50" s="336"/>
      <c r="ABJ50" s="336"/>
      <c r="ABK50" s="336"/>
      <c r="ABL50" s="336"/>
      <c r="ABM50" s="336"/>
      <c r="ABN50" s="336"/>
      <c r="ABO50" s="336"/>
      <c r="ABP50" s="336"/>
      <c r="ABQ50" s="336"/>
      <c r="ABR50" s="336"/>
      <c r="ABS50" s="336"/>
      <c r="ABT50" s="336"/>
      <c r="ABU50" s="336"/>
      <c r="ABV50" s="336"/>
      <c r="ABW50" s="336"/>
      <c r="ABX50" s="336"/>
      <c r="ABY50" s="336"/>
      <c r="ABZ50" s="336"/>
      <c r="ACA50" s="336"/>
      <c r="ACB50" s="336"/>
      <c r="ACC50" s="336"/>
      <c r="ACD50" s="336"/>
      <c r="ACE50" s="336"/>
      <c r="ACF50" s="336"/>
      <c r="ACG50" s="336"/>
      <c r="ACH50" s="336"/>
      <c r="ACI50" s="336"/>
      <c r="ACJ50" s="336"/>
      <c r="ACK50" s="336"/>
      <c r="ACL50" s="336"/>
      <c r="ACM50" s="336"/>
      <c r="ACN50" s="336"/>
      <c r="ACO50" s="336"/>
      <c r="ACP50" s="336"/>
      <c r="ACQ50" s="336"/>
      <c r="ACR50" s="336"/>
      <c r="ACS50" s="336"/>
      <c r="ACT50" s="336"/>
      <c r="ACU50" s="336"/>
      <c r="ACV50" s="336"/>
      <c r="ACW50" s="336"/>
      <c r="ACX50" s="336"/>
      <c r="ACY50" s="336"/>
      <c r="ACZ50" s="336"/>
      <c r="ADA50" s="336"/>
      <c r="ADB50" s="336"/>
      <c r="ADC50" s="336"/>
      <c r="ADD50" s="336"/>
      <c r="ADE50" s="336"/>
      <c r="ADF50" s="336"/>
      <c r="ADG50" s="336"/>
      <c r="ADH50" s="336"/>
      <c r="ADI50" s="336"/>
      <c r="ADJ50" s="336"/>
      <c r="ADK50" s="336"/>
      <c r="ADL50" s="336"/>
      <c r="ADM50" s="336"/>
      <c r="ADN50" s="336"/>
      <c r="ADO50" s="336"/>
      <c r="ADP50" s="336"/>
      <c r="ADQ50" s="336"/>
      <c r="ADR50" s="336"/>
      <c r="ADS50" s="336"/>
      <c r="ADT50" s="336"/>
      <c r="ADU50" s="336"/>
      <c r="ADV50" s="336"/>
      <c r="ADW50" s="336"/>
      <c r="ADX50" s="336"/>
      <c r="ADY50" s="336"/>
      <c r="ADZ50" s="336"/>
      <c r="AEA50" s="336"/>
      <c r="AEB50" s="336"/>
      <c r="AEC50" s="336"/>
      <c r="AED50" s="336"/>
      <c r="AEE50" s="336"/>
      <c r="AEF50" s="336"/>
      <c r="AEG50" s="336"/>
      <c r="AEH50" s="336"/>
      <c r="AEI50" s="336"/>
      <c r="AEJ50" s="336"/>
      <c r="AEK50" s="336"/>
      <c r="AEL50" s="336"/>
      <c r="AEM50" s="336"/>
      <c r="AEN50" s="336"/>
      <c r="AEO50" s="336"/>
      <c r="AEP50" s="336"/>
      <c r="AEQ50" s="336"/>
      <c r="AER50" s="336"/>
      <c r="AES50" s="336"/>
      <c r="AET50" s="336"/>
      <c r="AEU50" s="336"/>
      <c r="AEV50" s="336"/>
      <c r="AEW50" s="336"/>
      <c r="AEX50" s="336"/>
      <c r="AEY50" s="336"/>
      <c r="AEZ50" s="336"/>
      <c r="AFA50" s="336"/>
      <c r="AFB50" s="336"/>
      <c r="AFC50" s="336"/>
      <c r="AFD50" s="336"/>
      <c r="AFE50" s="336"/>
      <c r="AFF50" s="336"/>
      <c r="AFG50" s="336"/>
      <c r="AFH50" s="336"/>
      <c r="AFI50" s="336"/>
      <c r="AFJ50" s="336"/>
      <c r="AFK50" s="336"/>
      <c r="AFL50" s="336"/>
      <c r="AFM50" s="336"/>
      <c r="AFN50" s="336"/>
      <c r="AFO50" s="336"/>
      <c r="AFP50" s="336"/>
      <c r="AFQ50" s="336"/>
      <c r="AFR50" s="336"/>
      <c r="AFS50" s="336"/>
      <c r="AFT50" s="336"/>
      <c r="AFU50" s="336"/>
      <c r="AFV50" s="336"/>
      <c r="AFW50" s="336"/>
      <c r="AFX50" s="336"/>
      <c r="AFY50" s="336"/>
      <c r="AFZ50" s="336"/>
      <c r="AGA50" s="336"/>
      <c r="AGB50" s="336"/>
      <c r="AGC50" s="336"/>
      <c r="AGD50" s="336"/>
      <c r="AGE50" s="336"/>
      <c r="AGF50" s="336"/>
      <c r="AGG50" s="336"/>
      <c r="AGH50" s="336"/>
      <c r="AGI50" s="336"/>
      <c r="AGJ50" s="336"/>
      <c r="AGK50" s="336"/>
      <c r="AGL50" s="336"/>
      <c r="AGM50" s="336"/>
      <c r="AGN50" s="336"/>
      <c r="AGO50" s="336"/>
      <c r="AGP50" s="336"/>
      <c r="AGQ50" s="336"/>
      <c r="AGR50" s="336"/>
      <c r="AGS50" s="336"/>
      <c r="AGT50" s="336"/>
      <c r="AGU50" s="336"/>
      <c r="AGV50" s="336"/>
      <c r="AGW50" s="336"/>
      <c r="AGX50" s="336"/>
      <c r="AGY50" s="336"/>
      <c r="AGZ50" s="336"/>
      <c r="AHA50" s="336"/>
      <c r="AHB50" s="336"/>
      <c r="AHC50" s="336"/>
      <c r="AHD50" s="336"/>
      <c r="AHE50" s="336"/>
      <c r="AHF50" s="336"/>
      <c r="AHG50" s="336"/>
      <c r="AHH50" s="336"/>
      <c r="AHI50" s="336"/>
      <c r="AHJ50" s="336"/>
      <c r="AHK50" s="336"/>
      <c r="AHL50" s="336"/>
      <c r="AHM50" s="336"/>
      <c r="AHN50" s="336"/>
      <c r="AHO50" s="336"/>
      <c r="AHP50" s="336"/>
      <c r="AHQ50" s="336"/>
      <c r="AHR50" s="336"/>
      <c r="AHS50" s="336"/>
      <c r="AHT50" s="336"/>
      <c r="AHU50" s="336"/>
      <c r="AHV50" s="336"/>
      <c r="AHW50" s="336"/>
      <c r="AHX50" s="336"/>
      <c r="AHY50" s="336"/>
      <c r="AHZ50" s="336"/>
      <c r="AIA50" s="336"/>
      <c r="AIB50" s="336"/>
      <c r="AIC50" s="336"/>
      <c r="AID50" s="336"/>
      <c r="AIE50" s="336"/>
      <c r="AIF50" s="336"/>
      <c r="AIG50" s="336"/>
      <c r="AIH50" s="336"/>
      <c r="AII50" s="336"/>
      <c r="AIJ50" s="336"/>
      <c r="AIK50" s="336"/>
      <c r="AIL50" s="336"/>
      <c r="AIM50" s="336"/>
      <c r="AIN50" s="336"/>
      <c r="AIO50" s="336"/>
      <c r="AIP50" s="336"/>
      <c r="AIQ50" s="336"/>
      <c r="AIR50" s="336"/>
      <c r="AIS50" s="336"/>
      <c r="AIT50" s="336"/>
      <c r="AIU50" s="336"/>
      <c r="AIV50" s="336"/>
      <c r="AIW50" s="336"/>
      <c r="AIX50" s="336"/>
      <c r="AIY50" s="336"/>
      <c r="AIZ50" s="336"/>
      <c r="AJA50" s="336"/>
      <c r="AJB50" s="336"/>
      <c r="AJC50" s="336"/>
      <c r="AJD50" s="336"/>
      <c r="AJE50" s="336"/>
      <c r="AJF50" s="336"/>
      <c r="AJG50" s="336"/>
      <c r="AJH50" s="336"/>
      <c r="AJI50" s="336"/>
      <c r="AJJ50" s="336"/>
      <c r="AJK50" s="336"/>
      <c r="AJL50" s="336"/>
      <c r="AJM50" s="336"/>
      <c r="AJN50" s="336"/>
      <c r="AJO50" s="336"/>
      <c r="AJP50" s="336"/>
      <c r="AJQ50" s="336"/>
      <c r="AJR50" s="336"/>
      <c r="AJS50" s="336"/>
      <c r="AJT50" s="336"/>
      <c r="AJU50" s="336"/>
      <c r="AJV50" s="336"/>
      <c r="AJW50" s="336"/>
      <c r="AJX50" s="336"/>
      <c r="AJY50" s="336"/>
      <c r="AJZ50" s="336"/>
      <c r="AKA50" s="336"/>
      <c r="AKB50" s="336"/>
      <c r="AKC50" s="336"/>
      <c r="AKD50" s="336"/>
      <c r="AKE50" s="336"/>
      <c r="AKF50" s="336"/>
      <c r="AKG50" s="336"/>
      <c r="AKH50" s="336"/>
      <c r="AKI50" s="336"/>
      <c r="AKJ50" s="336"/>
      <c r="AKK50" s="336"/>
      <c r="AKL50" s="336"/>
      <c r="AKM50" s="336"/>
      <c r="AKN50" s="336"/>
      <c r="AKO50" s="336"/>
      <c r="AKP50" s="336"/>
      <c r="AKQ50" s="336"/>
      <c r="AKR50" s="336"/>
      <c r="AKS50" s="336"/>
      <c r="AKT50" s="336"/>
      <c r="AKU50" s="336"/>
      <c r="AKV50" s="336"/>
      <c r="AKW50" s="336"/>
      <c r="AKX50" s="336"/>
      <c r="AKY50" s="336"/>
      <c r="AKZ50" s="336"/>
      <c r="ALA50" s="336"/>
      <c r="ALB50" s="336"/>
      <c r="ALC50" s="336"/>
      <c r="ALD50" s="336"/>
      <c r="ALE50" s="336"/>
      <c r="ALF50" s="336"/>
      <c r="ALG50" s="336"/>
    </row>
    <row r="56" spans="1:995">
      <c r="A56" s="338"/>
    </row>
  </sheetData>
  <mergeCells count="39">
    <mergeCell ref="A1:S1"/>
    <mergeCell ref="A2:A3"/>
    <mergeCell ref="B2:D2"/>
    <mergeCell ref="E2:O2"/>
    <mergeCell ref="P2:Q2"/>
    <mergeCell ref="R2:S2"/>
    <mergeCell ref="S23:S34"/>
    <mergeCell ref="B25:B33"/>
    <mergeCell ref="C25:C33"/>
    <mergeCell ref="D25:D33"/>
    <mergeCell ref="A4:A22"/>
    <mergeCell ref="B4:B10"/>
    <mergeCell ref="C4:C10"/>
    <mergeCell ref="D4:D10"/>
    <mergeCell ref="B12:B15"/>
    <mergeCell ref="C12:C15"/>
    <mergeCell ref="D12:D15"/>
    <mergeCell ref="B16:B21"/>
    <mergeCell ref="C16:C21"/>
    <mergeCell ref="D16:D21"/>
    <mergeCell ref="A23:A34"/>
    <mergeCell ref="B23:B24"/>
    <mergeCell ref="C23:C24"/>
    <mergeCell ref="D23:D24"/>
    <mergeCell ref="P23:Q34"/>
    <mergeCell ref="P35:Q35"/>
    <mergeCell ref="A36:A38"/>
    <mergeCell ref="B36:B37"/>
    <mergeCell ref="C36:C37"/>
    <mergeCell ref="D36:D37"/>
    <mergeCell ref="P36:Q37"/>
    <mergeCell ref="A43:A46"/>
    <mergeCell ref="P43:Q43"/>
    <mergeCell ref="S36:S38"/>
    <mergeCell ref="A39:A42"/>
    <mergeCell ref="B39:B42"/>
    <mergeCell ref="C39:C42"/>
    <mergeCell ref="P39:Q42"/>
    <mergeCell ref="S39:S42"/>
  </mergeCells>
  <pageMargins left="0.7" right="0.7" top="0.75" bottom="0.75" header="0.3" footer="0.3"/>
  <pageSetup paperSize="9" scale="21" orientation="portrait" r:id="rId1"/>
  <colBreaks count="1" manualBreakCount="1">
    <brk id="19" max="45" man="1"/>
  </colBreaks>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Table S1</vt:lpstr>
      <vt:lpstr>Table S2</vt:lpstr>
      <vt:lpstr>Table S3</vt:lpstr>
      <vt:lpstr>Table S4</vt:lpstr>
      <vt:lpstr>'Table S4'!Área_de_impresión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Najla Ksouri</dc:creator>
  <dc:description/>
  <cp:lastModifiedBy>Najla Ksouri -</cp:lastModifiedBy>
  <cp:revision>2</cp:revision>
  <cp:lastPrinted>2023-10-05T09:47:46Z</cp:lastPrinted>
  <dcterms:created xsi:type="dcterms:W3CDTF">2023-06-26T08:49:34Z</dcterms:created>
  <dcterms:modified xsi:type="dcterms:W3CDTF">2025-06-27T09:41:11Z</dcterms:modified>
  <dc:language>en-US</dc:language>
</cp:coreProperties>
</file>