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wwarren\Desktop\Indonesia Peat C stocks\"/>
    </mc:Choice>
  </mc:AlternateContent>
  <bookViews>
    <workbookView xWindow="-225" yWindow="105" windowWidth="20115" windowHeight="7995"/>
  </bookViews>
  <sheets>
    <sheet name="Area Tables 1-5" sheetId="1" r:id="rId1"/>
    <sheet name="Volume Tables 6-10" sheetId="2" r:id="rId2"/>
    <sheet name="Carbon Tables 11-19" sheetId="3" r:id="rId3"/>
  </sheets>
  <definedNames>
    <definedName name="_xlnm._FilterDatabase" localSheetId="2" hidden="1">'Carbon Tables 11-19'!$A$17:$F$25</definedName>
  </definedNames>
  <calcPr calcId="152511"/>
</workbook>
</file>

<file path=xl/calcChain.xml><?xml version="1.0" encoding="utf-8"?>
<calcChain xmlns="http://schemas.openxmlformats.org/spreadsheetml/2006/main">
  <c r="N84" i="3" l="1"/>
  <c r="M84" i="3"/>
  <c r="L84" i="3"/>
  <c r="K84" i="3"/>
  <c r="J84" i="3"/>
  <c r="G9" i="2" l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55" i="1" l="1"/>
  <c r="F55" i="1"/>
  <c r="E55" i="1"/>
  <c r="D55" i="1"/>
  <c r="C55" i="1"/>
  <c r="B55" i="1"/>
  <c r="O55" i="1" l="1"/>
  <c r="N55" i="1"/>
  <c r="M55" i="1"/>
  <c r="L55" i="1"/>
  <c r="K55" i="1"/>
  <c r="L28" i="1"/>
  <c r="K28" i="1"/>
  <c r="F28" i="1"/>
  <c r="E28" i="1"/>
  <c r="D28" i="1"/>
  <c r="C28" i="1"/>
  <c r="B28" i="1"/>
  <c r="F79" i="2" l="1"/>
  <c r="E79" i="2"/>
  <c r="D79" i="2"/>
  <c r="C79" i="2"/>
  <c r="B7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9" i="2"/>
  <c r="O27" i="2" l="1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G27" i="2"/>
  <c r="G26" i="2"/>
</calcChain>
</file>

<file path=xl/sharedStrings.xml><?xml version="1.0" encoding="utf-8"?>
<sst xmlns="http://schemas.openxmlformats.org/spreadsheetml/2006/main" count="705" uniqueCount="90">
  <si>
    <t>Kalimantan Timur</t>
  </si>
  <si>
    <t>Kalimantan Total</t>
  </si>
  <si>
    <t>Aceh Darussalam</t>
  </si>
  <si>
    <t>Bangka Belitung</t>
  </si>
  <si>
    <t>Bengkulu</t>
  </si>
  <si>
    <t>Jambi</t>
  </si>
  <si>
    <t>Lampung</t>
  </si>
  <si>
    <t>Riau</t>
  </si>
  <si>
    <t>Sumatera Total</t>
  </si>
  <si>
    <t>Papua</t>
  </si>
  <si>
    <t>Papua Barat</t>
  </si>
  <si>
    <t xml:space="preserve">Papua Total </t>
  </si>
  <si>
    <t>Total</t>
  </si>
  <si>
    <t>&lt;50cm</t>
  </si>
  <si>
    <t>50-100cm</t>
  </si>
  <si>
    <t>100-200cm</t>
  </si>
  <si>
    <t>&gt;200cm</t>
  </si>
  <si>
    <t>Total volume</t>
  </si>
  <si>
    <t>Province</t>
  </si>
  <si>
    <t>Wetlands International Maps (Wahyunto et al. 2003, 2004, 2006)</t>
  </si>
  <si>
    <t>Depth Class</t>
  </si>
  <si>
    <t>Ministry of Agriculture Maps</t>
  </si>
  <si>
    <t>% of total</t>
  </si>
  <si>
    <t>200-400cm</t>
  </si>
  <si>
    <t>Aceh</t>
  </si>
  <si>
    <t>IRJA Barat</t>
  </si>
  <si>
    <t>IRJA Timur</t>
  </si>
  <si>
    <t>Papua Total</t>
  </si>
  <si>
    <t>400-800cm</t>
  </si>
  <si>
    <t>800-1200cm</t>
  </si>
  <si>
    <t xml:space="preserve">Ministry of Agriculture Maps </t>
  </si>
  <si>
    <t>200-300cm</t>
  </si>
  <si>
    <t>&gt;300cm</t>
  </si>
  <si>
    <t>Kepulauan Riau</t>
  </si>
  <si>
    <t>Total area</t>
  </si>
  <si>
    <t>Total ha</t>
  </si>
  <si>
    <t>Depth Classes</t>
  </si>
  <si>
    <t>Peat Area (ha) by Province and depth class</t>
  </si>
  <si>
    <t>&gt;200 cm</t>
  </si>
  <si>
    <t>Peat Area (ha) by Province and depth class (depth classes &gt;200cm combined)</t>
  </si>
  <si>
    <t>Area difference between MoA and WI maps</t>
  </si>
  <si>
    <t>Peat area difference (ha) by province and depth class</t>
  </si>
  <si>
    <t>Peat Volume difference (km^3) by province and depth class</t>
  </si>
  <si>
    <t>Medium Peat Volume (km^3) by province and depth class (classes &gt;200cm combined)</t>
  </si>
  <si>
    <t xml:space="preserve">Medium Peat Volume (km^3) by province and depth class </t>
  </si>
  <si>
    <t xml:space="preserve">High Peat Volume (km^3) by province and depth class </t>
  </si>
  <si>
    <t xml:space="preserve">Low Peat Volume (km^3) by province and depth class </t>
  </si>
  <si>
    <t>Medium Peat Carbon (GtC) by province and depth class (classes &gt;200cm combined)</t>
  </si>
  <si>
    <t>Carbon storage difference between MoA and WI maps</t>
  </si>
  <si>
    <t>Total Carbon</t>
  </si>
  <si>
    <t>Carbon Medium (Gt)</t>
  </si>
  <si>
    <t>Peat carbon difference (GtC) by province and depth class</t>
  </si>
  <si>
    <t>Table 1.</t>
  </si>
  <si>
    <t xml:space="preserve">Table 2. </t>
  </si>
  <si>
    <t>Table 4.</t>
  </si>
  <si>
    <t>Table 5.</t>
  </si>
  <si>
    <t>Table 3.</t>
  </si>
  <si>
    <t>Table 6.</t>
  </si>
  <si>
    <t>Table 7.</t>
  </si>
  <si>
    <t>Table 8.</t>
  </si>
  <si>
    <t>Table 9a.</t>
  </si>
  <si>
    <t>Table 9b.</t>
  </si>
  <si>
    <t>Table 9c.</t>
  </si>
  <si>
    <t>Table 10a.</t>
  </si>
  <si>
    <t>Table 10b.</t>
  </si>
  <si>
    <t>Table 10c.</t>
  </si>
  <si>
    <t>Table 11.</t>
  </si>
  <si>
    <t>Table 12.</t>
  </si>
  <si>
    <t>Table 13.</t>
  </si>
  <si>
    <t>Volume difference between MoA and WI maps (medium estimate)</t>
  </si>
  <si>
    <t xml:space="preserve">Low Peat Carbon (Gt) by province and depth class </t>
  </si>
  <si>
    <t xml:space="preserve">Medium Peat Carbon (Gt) by province and depth class </t>
  </si>
  <si>
    <t xml:space="preserve">High Peat Carbon (Gt) by province and depth class </t>
  </si>
  <si>
    <t>Table 14.</t>
  </si>
  <si>
    <t>Table 15.</t>
  </si>
  <si>
    <t>Table 16.</t>
  </si>
  <si>
    <t>Table 17.</t>
  </si>
  <si>
    <t>Table 18.</t>
  </si>
  <si>
    <t xml:space="preserve">Table 19. </t>
  </si>
  <si>
    <t>West Kalimantan</t>
  </si>
  <si>
    <t>Central Kalimantan</t>
  </si>
  <si>
    <t>South Kalimantan</t>
  </si>
  <si>
    <t>West Sumatra</t>
  </si>
  <si>
    <t>South Sumatra</t>
  </si>
  <si>
    <t>North Sumatra</t>
  </si>
  <si>
    <t>West Iryan Jaya</t>
  </si>
  <si>
    <t>East Iryan Jaya</t>
  </si>
  <si>
    <t>East Kalimantan</t>
  </si>
  <si>
    <t>SumatraTotal</t>
  </si>
  <si>
    <t>West Papua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</si>
</sst>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2" xfId="0" applyNumberFormat="1" applyBorder="1"/>
    <xf numFmtId="0" fontId="0" fillId="0" borderId="0" xfId="0"/>
    <xf numFmtId="2" fontId="0" fillId="0" borderId="0" xfId="0" applyNumberFormat="1" applyBorder="1"/>
    <xf numFmtId="0" fontId="0" fillId="0" borderId="4" xfId="0" applyBorder="1"/>
    <xf numFmtId="0" fontId="1" fillId="0" borderId="13" xfId="0" applyFont="1" applyBorder="1"/>
    <xf numFmtId="2" fontId="1" fillId="0" borderId="12" xfId="0" applyNumberFormat="1" applyFont="1" applyBorder="1"/>
    <xf numFmtId="0" fontId="0" fillId="2" borderId="2" xfId="0" applyFill="1" applyBorder="1"/>
    <xf numFmtId="2" fontId="0" fillId="2" borderId="4" xfId="0" applyNumberFormat="1" applyFill="1" applyBorder="1"/>
    <xf numFmtId="2" fontId="0" fillId="2" borderId="0" xfId="0" applyNumberFormat="1" applyFill="1" applyBorder="1"/>
    <xf numFmtId="2" fontId="0" fillId="2" borderId="8" xfId="0" applyNumberFormat="1" applyFill="1" applyBorder="1"/>
    <xf numFmtId="2" fontId="0" fillId="2" borderId="2" xfId="0" applyNumberFormat="1" applyFill="1" applyBorder="1"/>
    <xf numFmtId="0" fontId="1" fillId="0" borderId="15" xfId="0" applyFont="1" applyBorder="1"/>
    <xf numFmtId="2" fontId="1" fillId="0" borderId="13" xfId="0" applyNumberFormat="1" applyFont="1" applyBorder="1"/>
    <xf numFmtId="2" fontId="1" fillId="0" borderId="14" xfId="0" applyNumberFormat="1" applyFont="1" applyBorder="1"/>
    <xf numFmtId="0" fontId="0" fillId="2" borderId="4" xfId="0" applyFill="1" applyBorder="1"/>
    <xf numFmtId="2" fontId="0" fillId="0" borderId="1" xfId="0" applyNumberFormat="1" applyBorder="1"/>
    <xf numFmtId="0" fontId="0" fillId="0" borderId="2" xfId="0" applyFill="1" applyBorder="1"/>
    <xf numFmtId="2" fontId="0" fillId="0" borderId="15" xfId="0" applyNumberFormat="1" applyBorder="1"/>
    <xf numFmtId="2" fontId="0" fillId="3" borderId="2" xfId="0" applyNumberFormat="1" applyFill="1" applyBorder="1"/>
    <xf numFmtId="2" fontId="0" fillId="4" borderId="2" xfId="0" applyNumberFormat="1" applyFill="1" applyBorder="1"/>
    <xf numFmtId="0" fontId="0" fillId="0" borderId="3" xfId="0" applyFill="1" applyBorder="1"/>
    <xf numFmtId="2" fontId="0" fillId="0" borderId="9" xfId="0" applyNumberFormat="1" applyBorder="1"/>
    <xf numFmtId="0" fontId="0" fillId="0" borderId="0" xfId="0" applyAlignment="1">
      <alignment horizontal="left"/>
    </xf>
    <xf numFmtId="2" fontId="0" fillId="0" borderId="0" xfId="0" applyNumberFormat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4" borderId="2" xfId="0" applyFill="1" applyBorder="1"/>
    <xf numFmtId="2" fontId="0" fillId="4" borderId="0" xfId="0" applyNumberFormat="1" applyFill="1" applyBorder="1"/>
    <xf numFmtId="0" fontId="0" fillId="4" borderId="3" xfId="0" applyFill="1" applyBorder="1"/>
    <xf numFmtId="2" fontId="1" fillId="0" borderId="15" xfId="0" applyNumberFormat="1" applyFont="1" applyBorder="1"/>
    <xf numFmtId="0" fontId="0" fillId="0" borderId="5" xfId="0" applyBorder="1"/>
    <xf numFmtId="2" fontId="0" fillId="0" borderId="5" xfId="0" applyNumberFormat="1" applyBorder="1"/>
    <xf numFmtId="2" fontId="0" fillId="4" borderId="4" xfId="0" applyNumberFormat="1" applyFill="1" applyBorder="1"/>
    <xf numFmtId="0" fontId="0" fillId="0" borderId="17" xfId="0" applyBorder="1"/>
    <xf numFmtId="0" fontId="0" fillId="0" borderId="19" xfId="0" applyBorder="1"/>
    <xf numFmtId="0" fontId="0" fillId="4" borderId="19" xfId="0" applyFill="1" applyBorder="1"/>
    <xf numFmtId="0" fontId="0" fillId="4" borderId="18" xfId="0" applyFill="1" applyBorder="1"/>
    <xf numFmtId="0" fontId="1" fillId="0" borderId="16" xfId="0" applyFont="1" applyBorder="1"/>
    <xf numFmtId="0" fontId="0" fillId="0" borderId="2" xfId="0" applyBorder="1" applyAlignment="1">
      <alignment wrapText="1"/>
    </xf>
    <xf numFmtId="2" fontId="0" fillId="0" borderId="4" xfId="0" applyNumberFormat="1" applyBorder="1" applyAlignment="1">
      <alignment vertical="center"/>
    </xf>
    <xf numFmtId="2" fontId="0" fillId="0" borderId="0" xfId="0" applyNumberFormat="1" applyBorder="1" applyAlignment="1">
      <alignment vertical="center"/>
    </xf>
    <xf numFmtId="2" fontId="0" fillId="0" borderId="8" xfId="0" applyNumberFormat="1" applyBorder="1" applyAlignment="1">
      <alignment vertical="center"/>
    </xf>
    <xf numFmtId="2" fontId="0" fillId="0" borderId="2" xfId="0" applyNumberFormat="1" applyBorder="1" applyAlignment="1">
      <alignment vertical="center"/>
    </xf>
    <xf numFmtId="2" fontId="0" fillId="4" borderId="8" xfId="0" applyNumberFormat="1" applyFill="1" applyBorder="1"/>
    <xf numFmtId="2" fontId="0" fillId="4" borderId="0" xfId="0" applyNumberFormat="1" applyFont="1" applyFill="1" applyBorder="1"/>
    <xf numFmtId="2" fontId="0" fillId="4" borderId="3" xfId="0" applyNumberFormat="1" applyFont="1" applyFill="1" applyBorder="1"/>
    <xf numFmtId="0" fontId="1" fillId="0" borderId="15" xfId="0" applyFont="1" applyFill="1" applyBorder="1" applyAlignment="1">
      <alignment wrapText="1"/>
    </xf>
    <xf numFmtId="0" fontId="0" fillId="4" borderId="2" xfId="0" applyFont="1" applyFill="1" applyBorder="1" applyAlignment="1">
      <alignment wrapText="1"/>
    </xf>
    <xf numFmtId="0" fontId="0" fillId="4" borderId="3" xfId="0" applyFont="1" applyFill="1" applyBorder="1" applyAlignment="1">
      <alignment wrapText="1"/>
    </xf>
    <xf numFmtId="0" fontId="0" fillId="4" borderId="8" xfId="0" applyFont="1" applyFill="1" applyBorder="1" applyAlignment="1">
      <alignment wrapText="1"/>
    </xf>
    <xf numFmtId="0" fontId="0" fillId="0" borderId="6" xfId="0" applyBorder="1"/>
    <xf numFmtId="0" fontId="0" fillId="4" borderId="0" xfId="0" applyFont="1" applyFill="1" applyBorder="1"/>
    <xf numFmtId="0" fontId="1" fillId="0" borderId="9" xfId="0" applyFont="1" applyFill="1" applyBorder="1"/>
    <xf numFmtId="0" fontId="0" fillId="4" borderId="2" xfId="0" applyFont="1" applyFill="1" applyBorder="1"/>
    <xf numFmtId="0" fontId="1" fillId="0" borderId="15" xfId="0" applyFont="1" applyFill="1" applyBorder="1"/>
    <xf numFmtId="0" fontId="1" fillId="0" borderId="12" xfId="0" applyFont="1" applyFill="1" applyBorder="1"/>
    <xf numFmtId="0" fontId="0" fillId="4" borderId="0" xfId="0" applyFill="1"/>
    <xf numFmtId="0" fontId="1" fillId="0" borderId="12" xfId="0" applyFont="1" applyBorder="1"/>
    <xf numFmtId="2" fontId="0" fillId="0" borderId="2" xfId="0" applyNumberFormat="1" applyFill="1" applyBorder="1"/>
    <xf numFmtId="2" fontId="0" fillId="0" borderId="3" xfId="0" applyNumberFormat="1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8" xfId="0" applyFill="1" applyBorder="1"/>
    <xf numFmtId="0" fontId="1" fillId="0" borderId="3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4" xfId="0" applyFont="1" applyBorder="1"/>
    <xf numFmtId="0" fontId="1" fillId="0" borderId="0" xfId="0" applyFont="1" applyFill="1" applyBorder="1"/>
    <xf numFmtId="0" fontId="0" fillId="4" borderId="9" xfId="0" applyFill="1" applyBorder="1"/>
    <xf numFmtId="0" fontId="0" fillId="4" borderId="10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2" fontId="1" fillId="0" borderId="15" xfId="0" applyNumberFormat="1" applyFont="1" applyFill="1" applyBorder="1"/>
    <xf numFmtId="0" fontId="0" fillId="0" borderId="10" xfId="0" applyFill="1" applyBorder="1"/>
    <xf numFmtId="2" fontId="0" fillId="0" borderId="1" xfId="0" applyNumberFormat="1" applyFill="1" applyBorder="1"/>
    <xf numFmtId="0" fontId="0" fillId="2" borderId="4" xfId="0" applyFont="1" applyFill="1" applyBorder="1"/>
    <xf numFmtId="2" fontId="0" fillId="2" borderId="0" xfId="0" applyNumberFormat="1" applyFont="1" applyFill="1" applyBorder="1"/>
    <xf numFmtId="2" fontId="0" fillId="2" borderId="2" xfId="0" applyNumberFormat="1" applyFont="1" applyFill="1" applyBorder="1"/>
    <xf numFmtId="2" fontId="1" fillId="0" borderId="12" xfId="0" applyNumberFormat="1" applyFont="1" applyFill="1" applyBorder="1"/>
    <xf numFmtId="2" fontId="0" fillId="2" borderId="3" xfId="0" applyNumberFormat="1" applyFill="1" applyBorder="1"/>
    <xf numFmtId="2" fontId="0" fillId="0" borderId="5" xfId="0" applyNumberFormat="1" applyFill="1" applyBorder="1"/>
    <xf numFmtId="2" fontId="0" fillId="0" borderId="4" xfId="0" applyNumberFormat="1" applyFill="1" applyBorder="1"/>
    <xf numFmtId="2" fontId="0" fillId="2" borderId="4" xfId="0" applyNumberFormat="1" applyFont="1" applyFill="1" applyBorder="1"/>
    <xf numFmtId="1" fontId="1" fillId="0" borderId="15" xfId="0" applyNumberFormat="1" applyFont="1" applyFill="1" applyBorder="1"/>
    <xf numFmtId="1" fontId="1" fillId="0" borderId="3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/>
    <xf numFmtId="2" fontId="1" fillId="0" borderId="14" xfId="0" applyNumberFormat="1" applyFont="1" applyFill="1" applyBorder="1"/>
    <xf numFmtId="0" fontId="1" fillId="0" borderId="0" xfId="0" applyFont="1" applyFill="1" applyBorder="1" applyAlignment="1">
      <alignment wrapText="1"/>
    </xf>
    <xf numFmtId="2" fontId="1" fillId="0" borderId="0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83345</xdr:rowOff>
    </xdr:from>
    <xdr:to>
      <xdr:col>7</xdr:col>
      <xdr:colOff>654844</xdr:colOff>
      <xdr:row>2</xdr:row>
      <xdr:rowOff>154783</xdr:rowOff>
    </xdr:to>
    <xdr:sp macro="" textlink="">
      <xdr:nvSpPr>
        <xdr:cNvPr id="2" name="TextBox 1"/>
        <xdr:cNvSpPr txBox="1"/>
      </xdr:nvSpPr>
      <xdr:spPr>
        <a:xfrm>
          <a:off x="47625" y="83345"/>
          <a:ext cx="6357938" cy="452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Supplemental Information.</a:t>
          </a:r>
          <a:r>
            <a:rPr lang="en-US" sz="1100" b="1" baseline="0"/>
            <a:t> </a:t>
          </a:r>
          <a:r>
            <a:rPr lang="en-US" sz="1100" b="0" baseline="0"/>
            <a:t>Warren et al. (2017)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 appraisal of Indonesia's immense peat carbon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stock using national peatland maps: uncertainties and potential losses from conversion. 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71437</xdr:rowOff>
    </xdr:from>
    <xdr:to>
      <xdr:col>7</xdr:col>
      <xdr:colOff>535782</xdr:colOff>
      <xdr:row>2</xdr:row>
      <xdr:rowOff>142875</xdr:rowOff>
    </xdr:to>
    <xdr:sp macro="" textlink="">
      <xdr:nvSpPr>
        <xdr:cNvPr id="3" name="TextBox 2"/>
        <xdr:cNvSpPr txBox="1"/>
      </xdr:nvSpPr>
      <xdr:spPr>
        <a:xfrm>
          <a:off x="0" y="71437"/>
          <a:ext cx="6357938" cy="452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Supplemental Information.</a:t>
          </a:r>
          <a:r>
            <a:rPr lang="en-US" sz="1100" b="1" baseline="0"/>
            <a:t> </a:t>
          </a:r>
          <a:r>
            <a:rPr lang="en-US" sz="1100" b="0" baseline="0"/>
            <a:t>Warren et al. (2017)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 appraisal of Indonesia's immense peat carbon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stock using national peatland maps: uncertainties and potential losses from conversion. 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476250</xdr:colOff>
      <xdr:row>4</xdr:row>
      <xdr:rowOff>95250</xdr:rowOff>
    </xdr:to>
    <xdr:sp macro="" textlink="">
      <xdr:nvSpPr>
        <xdr:cNvPr id="3" name="TextBox 2"/>
        <xdr:cNvSpPr txBox="1"/>
      </xdr:nvSpPr>
      <xdr:spPr>
        <a:xfrm>
          <a:off x="0" y="0"/>
          <a:ext cx="6357938" cy="452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Supplemental Information.</a:t>
          </a:r>
          <a:r>
            <a:rPr lang="en-US" sz="1100" b="1" baseline="0"/>
            <a:t> </a:t>
          </a:r>
          <a:r>
            <a:rPr lang="en-US" sz="1100" b="0" baseline="0"/>
            <a:t>Warren et al. (2017)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 appraisal of Indonesia's immense peat carbon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stock using national peatland maps: uncertainties and potential losses from conversion. 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6"/>
  <sheetViews>
    <sheetView tabSelected="1" zoomScale="80" zoomScaleNormal="80" workbookViewId="0">
      <selection activeCell="A5" sqref="A5:G5"/>
    </sheetView>
  </sheetViews>
  <sheetFormatPr defaultRowHeight="15" x14ac:dyDescent="0.25"/>
  <cols>
    <col min="1" max="1" width="20.7109375" customWidth="1"/>
    <col min="3" max="3" width="10.5703125" customWidth="1"/>
    <col min="4" max="4" width="10.85546875" customWidth="1"/>
    <col min="5" max="6" width="11.42578125" customWidth="1"/>
    <col min="7" max="7" width="12.140625" customWidth="1"/>
    <col min="8" max="8" width="11.28515625" customWidth="1"/>
    <col min="9" max="9" width="10.85546875" customWidth="1"/>
    <col min="10" max="10" width="20.140625" customWidth="1"/>
    <col min="11" max="11" width="10.42578125" customWidth="1"/>
    <col min="12" max="12" width="11.5703125" customWidth="1"/>
    <col min="13" max="13" width="10.42578125" customWidth="1"/>
    <col min="14" max="14" width="11.28515625" customWidth="1"/>
    <col min="15" max="15" width="12.7109375" customWidth="1"/>
    <col min="16" max="16" width="11" customWidth="1"/>
    <col min="17" max="17" width="20.140625" customWidth="1"/>
    <col min="19" max="19" width="10" customWidth="1"/>
    <col min="20" max="20" width="11" customWidth="1"/>
    <col min="22" max="23" width="11" customWidth="1"/>
  </cols>
  <sheetData>
    <row r="1" spans="1:23" s="10" customFormat="1" x14ac:dyDescent="0.25"/>
    <row r="2" spans="1:23" s="10" customFormat="1" x14ac:dyDescent="0.25"/>
    <row r="3" spans="1:23" s="10" customFormat="1" x14ac:dyDescent="0.25"/>
    <row r="4" spans="1:23" s="10" customFormat="1" x14ac:dyDescent="0.25">
      <c r="A4" s="10" t="s">
        <v>52</v>
      </c>
      <c r="J4" s="10" t="s">
        <v>53</v>
      </c>
      <c r="Q4" s="10" t="s">
        <v>56</v>
      </c>
    </row>
    <row r="5" spans="1:23" x14ac:dyDescent="0.25">
      <c r="A5" s="111" t="s">
        <v>19</v>
      </c>
      <c r="B5" s="111"/>
      <c r="C5" s="111"/>
      <c r="D5" s="111"/>
      <c r="E5" s="111"/>
      <c r="F5" s="111"/>
      <c r="G5" s="111"/>
      <c r="J5" s="10" t="s">
        <v>21</v>
      </c>
      <c r="Q5" s="10" t="s">
        <v>40</v>
      </c>
      <c r="R5" s="10"/>
    </row>
    <row r="6" spans="1:23" x14ac:dyDescent="0.25">
      <c r="A6" s="10" t="s">
        <v>39</v>
      </c>
      <c r="B6" s="10"/>
      <c r="C6" s="10"/>
      <c r="D6" s="10"/>
      <c r="E6" s="10"/>
      <c r="F6" s="10"/>
      <c r="G6" s="10"/>
      <c r="J6" s="10" t="s">
        <v>39</v>
      </c>
      <c r="Q6" s="10" t="s">
        <v>41</v>
      </c>
      <c r="R6" s="10"/>
    </row>
    <row r="7" spans="1:23" s="10" customFormat="1" x14ac:dyDescent="0.25">
      <c r="A7" s="106" t="s">
        <v>18</v>
      </c>
      <c r="B7" s="108" t="s">
        <v>20</v>
      </c>
      <c r="C7" s="109"/>
      <c r="D7" s="109"/>
      <c r="E7" s="113"/>
      <c r="F7" s="1"/>
      <c r="G7" s="1"/>
      <c r="J7" s="106" t="s">
        <v>18</v>
      </c>
      <c r="K7" s="108" t="s">
        <v>20</v>
      </c>
      <c r="L7" s="109"/>
      <c r="M7" s="113"/>
      <c r="N7" s="1"/>
      <c r="O7" s="1"/>
      <c r="Q7" s="106" t="s">
        <v>18</v>
      </c>
      <c r="R7" s="108" t="s">
        <v>20</v>
      </c>
      <c r="S7" s="109"/>
      <c r="T7" s="109"/>
      <c r="U7" s="109"/>
      <c r="V7" s="1"/>
      <c r="W7" s="1"/>
    </row>
    <row r="8" spans="1:23" x14ac:dyDescent="0.25">
      <c r="A8" s="112"/>
      <c r="B8" s="4" t="s">
        <v>13</v>
      </c>
      <c r="C8" s="5" t="s">
        <v>14</v>
      </c>
      <c r="D8" s="5" t="s">
        <v>15</v>
      </c>
      <c r="E8" s="6" t="s">
        <v>38</v>
      </c>
      <c r="F8" s="3" t="s">
        <v>34</v>
      </c>
      <c r="G8" s="74" t="s">
        <v>22</v>
      </c>
      <c r="J8" s="112"/>
      <c r="K8" s="4" t="s">
        <v>14</v>
      </c>
      <c r="L8" s="5" t="s">
        <v>15</v>
      </c>
      <c r="M8" s="6" t="s">
        <v>16</v>
      </c>
      <c r="N8" s="3" t="s">
        <v>34</v>
      </c>
      <c r="O8" s="74" t="s">
        <v>22</v>
      </c>
      <c r="P8" s="10"/>
      <c r="Q8" s="107"/>
      <c r="R8" s="4" t="s">
        <v>13</v>
      </c>
      <c r="S8" s="34" t="s">
        <v>14</v>
      </c>
      <c r="T8" s="34" t="s">
        <v>15</v>
      </c>
      <c r="U8" s="34" t="s">
        <v>38</v>
      </c>
      <c r="V8" s="2" t="s">
        <v>34</v>
      </c>
      <c r="W8" s="74" t="s">
        <v>22</v>
      </c>
    </row>
    <row r="9" spans="1:23" x14ac:dyDescent="0.25">
      <c r="A9" s="2" t="s">
        <v>79</v>
      </c>
      <c r="B9" s="45">
        <v>36673</v>
      </c>
      <c r="C9" s="65">
        <v>438172</v>
      </c>
      <c r="D9" s="65">
        <v>737111</v>
      </c>
      <c r="E9" s="33">
        <v>518024</v>
      </c>
      <c r="F9" s="1">
        <v>1729980</v>
      </c>
      <c r="G9" s="9">
        <v>8.2580383266195021</v>
      </c>
      <c r="J9" s="2" t="s">
        <v>79</v>
      </c>
      <c r="K9" s="45">
        <v>421697</v>
      </c>
      <c r="L9" s="65">
        <v>818460</v>
      </c>
      <c r="M9" s="33">
        <v>439977</v>
      </c>
      <c r="N9" s="1">
        <v>1680134</v>
      </c>
      <c r="O9" s="9">
        <v>11.271849626733621</v>
      </c>
      <c r="P9" s="10"/>
      <c r="Q9" s="12" t="s">
        <v>79</v>
      </c>
      <c r="R9" s="12">
        <v>-36673</v>
      </c>
      <c r="S9" s="65">
        <v>-16475</v>
      </c>
      <c r="T9" s="65">
        <v>81349</v>
      </c>
      <c r="U9" s="65">
        <v>-78047</v>
      </c>
      <c r="V9" s="1">
        <v>-49846</v>
      </c>
      <c r="W9" s="8">
        <v>0.82479132842268699</v>
      </c>
    </row>
    <row r="10" spans="1:23" x14ac:dyDescent="0.25">
      <c r="A10" s="2" t="s">
        <v>80</v>
      </c>
      <c r="B10" s="12">
        <v>75990</v>
      </c>
      <c r="C10" s="34">
        <v>958486</v>
      </c>
      <c r="D10" s="34">
        <v>462399</v>
      </c>
      <c r="E10" s="35">
        <v>1513765</v>
      </c>
      <c r="F10" s="2">
        <v>3010640</v>
      </c>
      <c r="G10" s="9">
        <v>14.371253140298581</v>
      </c>
      <c r="J10" s="2" t="s">
        <v>80</v>
      </c>
      <c r="K10" s="12">
        <v>572372</v>
      </c>
      <c r="L10" s="34">
        <v>508648</v>
      </c>
      <c r="M10" s="35">
        <v>1578214</v>
      </c>
      <c r="N10" s="2">
        <v>2659234</v>
      </c>
      <c r="O10" s="9">
        <v>17.840532820773436</v>
      </c>
      <c r="P10" s="10"/>
      <c r="Q10" s="12" t="s">
        <v>80</v>
      </c>
      <c r="R10" s="12">
        <v>-75990</v>
      </c>
      <c r="S10" s="34">
        <v>-386114</v>
      </c>
      <c r="T10" s="34">
        <v>46249</v>
      </c>
      <c r="U10" s="34">
        <v>64449</v>
      </c>
      <c r="V10" s="2">
        <v>-351406</v>
      </c>
      <c r="W10" s="8">
        <v>5.8146415270172689</v>
      </c>
    </row>
    <row r="11" spans="1:23" x14ac:dyDescent="0.25">
      <c r="A11" s="2" t="s">
        <v>81</v>
      </c>
      <c r="B11" s="12">
        <v>76785</v>
      </c>
      <c r="C11" s="34">
        <v>79368</v>
      </c>
      <c r="D11" s="34">
        <v>78766</v>
      </c>
      <c r="E11" s="35">
        <v>96710</v>
      </c>
      <c r="F11" s="2">
        <v>331629</v>
      </c>
      <c r="G11" s="9">
        <v>1.5830269669120447</v>
      </c>
      <c r="J11" s="2" t="s">
        <v>81</v>
      </c>
      <c r="K11" s="12">
        <v>10185</v>
      </c>
      <c r="L11" s="34">
        <v>21124</v>
      </c>
      <c r="M11" s="35">
        <v>74962</v>
      </c>
      <c r="N11" s="2">
        <v>106271</v>
      </c>
      <c r="O11" s="9">
        <v>0.71296142550689923</v>
      </c>
      <c r="P11" s="10"/>
      <c r="Q11" s="12" t="s">
        <v>81</v>
      </c>
      <c r="R11" s="12">
        <v>-76785</v>
      </c>
      <c r="S11" s="34">
        <v>-69183</v>
      </c>
      <c r="T11" s="34">
        <v>-57642</v>
      </c>
      <c r="U11" s="34">
        <v>-21748</v>
      </c>
      <c r="V11" s="2">
        <v>-225358</v>
      </c>
      <c r="W11" s="8">
        <v>3.7289516549107233</v>
      </c>
    </row>
    <row r="12" spans="1:23" x14ac:dyDescent="0.25">
      <c r="A12" s="2" t="s">
        <v>0</v>
      </c>
      <c r="B12" s="12"/>
      <c r="C12" s="34">
        <v>264559</v>
      </c>
      <c r="D12" s="34">
        <v>112511</v>
      </c>
      <c r="E12" s="35">
        <v>319927</v>
      </c>
      <c r="F12" s="2">
        <v>696997</v>
      </c>
      <c r="G12" s="9">
        <v>3.327106636804364</v>
      </c>
      <c r="J12" s="2" t="s">
        <v>0</v>
      </c>
      <c r="K12" s="12">
        <v>44357</v>
      </c>
      <c r="L12" s="34">
        <v>41582</v>
      </c>
      <c r="M12" s="35">
        <v>246427</v>
      </c>
      <c r="N12" s="2">
        <v>332366</v>
      </c>
      <c r="O12" s="9">
        <v>2.2298099872027746</v>
      </c>
      <c r="P12" s="10"/>
      <c r="Q12" s="12" t="s">
        <v>0</v>
      </c>
      <c r="R12" s="12">
        <v>0</v>
      </c>
      <c r="S12" s="34">
        <v>-220202</v>
      </c>
      <c r="T12" s="34">
        <v>-70929</v>
      </c>
      <c r="U12" s="34">
        <v>-73500</v>
      </c>
      <c r="V12" s="2">
        <v>-364631</v>
      </c>
      <c r="W12" s="8">
        <v>6.0334728338099914</v>
      </c>
    </row>
    <row r="13" spans="1:23" x14ac:dyDescent="0.25">
      <c r="A13" s="41" t="s">
        <v>1</v>
      </c>
      <c r="B13" s="75">
        <v>189448</v>
      </c>
      <c r="C13" s="76">
        <v>1740585</v>
      </c>
      <c r="D13" s="76">
        <v>1390787</v>
      </c>
      <c r="E13" s="77">
        <v>2448426</v>
      </c>
      <c r="F13" s="41">
        <v>5769246</v>
      </c>
      <c r="G13" s="28">
        <v>27.539425070634493</v>
      </c>
      <c r="J13" s="41" t="s">
        <v>1</v>
      </c>
      <c r="K13" s="75">
        <v>1048611</v>
      </c>
      <c r="L13" s="76">
        <v>1389814</v>
      </c>
      <c r="M13" s="77">
        <v>2339580</v>
      </c>
      <c r="N13" s="41">
        <v>4778005</v>
      </c>
      <c r="O13" s="28">
        <v>32.055153860216727</v>
      </c>
      <c r="P13" s="10"/>
      <c r="Q13" s="75" t="s">
        <v>1</v>
      </c>
      <c r="R13" s="75">
        <v>-189448</v>
      </c>
      <c r="S13" s="76">
        <v>-691974</v>
      </c>
      <c r="T13" s="76">
        <v>-973</v>
      </c>
      <c r="U13" s="76">
        <v>-108846</v>
      </c>
      <c r="V13" s="41">
        <v>-991241</v>
      </c>
      <c r="W13" s="58">
        <v>16.401857344160671</v>
      </c>
    </row>
    <row r="14" spans="1:23" x14ac:dyDescent="0.25">
      <c r="A14" s="2" t="s">
        <v>24</v>
      </c>
      <c r="B14" s="12">
        <v>0</v>
      </c>
      <c r="C14" s="34">
        <v>2219</v>
      </c>
      <c r="D14" s="34">
        <v>175558</v>
      </c>
      <c r="E14" s="35">
        <v>96274</v>
      </c>
      <c r="F14" s="2">
        <v>274051</v>
      </c>
      <c r="G14" s="9">
        <v>1.3081790896128285</v>
      </c>
      <c r="J14" s="2" t="s">
        <v>2</v>
      </c>
      <c r="K14" s="12">
        <v>144274</v>
      </c>
      <c r="L14" s="34">
        <v>71430</v>
      </c>
      <c r="M14" s="35">
        <v>0</v>
      </c>
      <c r="N14" s="2">
        <v>215704</v>
      </c>
      <c r="O14" s="9">
        <v>1.4471363902432479</v>
      </c>
      <c r="P14" s="10"/>
      <c r="Q14" s="12" t="s">
        <v>24</v>
      </c>
      <c r="R14" s="12">
        <v>0</v>
      </c>
      <c r="S14" s="34">
        <v>142055</v>
      </c>
      <c r="T14" s="34">
        <v>-104128</v>
      </c>
      <c r="U14" s="34">
        <v>-96274</v>
      </c>
      <c r="V14" s="2">
        <v>-58347</v>
      </c>
      <c r="W14" s="8">
        <v>0.96545559602532849</v>
      </c>
    </row>
    <row r="15" spans="1:23" x14ac:dyDescent="0.25">
      <c r="A15" s="2" t="s">
        <v>3</v>
      </c>
      <c r="B15" s="12">
        <v>0</v>
      </c>
      <c r="C15" s="34">
        <v>0</v>
      </c>
      <c r="D15" s="34">
        <v>54724</v>
      </c>
      <c r="E15" s="35">
        <v>8896</v>
      </c>
      <c r="F15" s="2">
        <v>63620</v>
      </c>
      <c r="G15" s="9">
        <v>0.30368929024585989</v>
      </c>
      <c r="J15" s="2" t="s">
        <v>3</v>
      </c>
      <c r="K15" s="12">
        <v>42568</v>
      </c>
      <c r="L15" s="34"/>
      <c r="M15" s="35">
        <v>0</v>
      </c>
      <c r="N15" s="2">
        <v>42568</v>
      </c>
      <c r="O15" s="9">
        <v>0.28558442059430783</v>
      </c>
      <c r="P15" s="10"/>
      <c r="Q15" s="12" t="s">
        <v>3</v>
      </c>
      <c r="R15" s="12">
        <v>0</v>
      </c>
      <c r="S15" s="34">
        <v>42568</v>
      </c>
      <c r="T15" s="34">
        <v>-54724</v>
      </c>
      <c r="U15" s="34">
        <v>-8896</v>
      </c>
      <c r="V15" s="2">
        <v>-21052</v>
      </c>
      <c r="W15" s="8">
        <v>0.34834303747450968</v>
      </c>
    </row>
    <row r="16" spans="1:23" x14ac:dyDescent="0.25">
      <c r="A16" s="2" t="s">
        <v>4</v>
      </c>
      <c r="B16" s="12">
        <v>0</v>
      </c>
      <c r="C16" s="34">
        <v>3588</v>
      </c>
      <c r="D16" s="34">
        <v>37317</v>
      </c>
      <c r="E16" s="35">
        <v>22148</v>
      </c>
      <c r="F16" s="2">
        <v>63053</v>
      </c>
      <c r="G16" s="9">
        <v>0.30098272269525633</v>
      </c>
      <c r="J16" s="2" t="s">
        <v>4</v>
      </c>
      <c r="K16" s="12">
        <v>3856</v>
      </c>
      <c r="L16" s="34">
        <v>802</v>
      </c>
      <c r="M16" s="35">
        <v>3395</v>
      </c>
      <c r="N16" s="2">
        <v>8053</v>
      </c>
      <c r="O16" s="9">
        <v>5.4026765153306726E-2</v>
      </c>
      <c r="P16" s="10"/>
      <c r="Q16" s="12" t="s">
        <v>4</v>
      </c>
      <c r="R16" s="12">
        <v>0</v>
      </c>
      <c r="S16" s="34">
        <v>268</v>
      </c>
      <c r="T16" s="34">
        <v>-36515</v>
      </c>
      <c r="U16" s="34">
        <v>-18753</v>
      </c>
      <c r="V16" s="2">
        <v>-55000</v>
      </c>
      <c r="W16" s="8">
        <v>0.91007348760678475</v>
      </c>
    </row>
    <row r="17" spans="1:23" x14ac:dyDescent="0.25">
      <c r="A17" s="2" t="s">
        <v>5</v>
      </c>
      <c r="B17" s="12">
        <v>0</v>
      </c>
      <c r="C17" s="34">
        <v>92520</v>
      </c>
      <c r="D17" s="34">
        <v>207621</v>
      </c>
      <c r="E17" s="35">
        <v>416697</v>
      </c>
      <c r="F17" s="2">
        <v>716838</v>
      </c>
      <c r="G17" s="9">
        <v>3.4218174071245167</v>
      </c>
      <c r="J17" s="2" t="s">
        <v>5</v>
      </c>
      <c r="K17" s="12">
        <v>91816</v>
      </c>
      <c r="L17" s="34">
        <v>142716</v>
      </c>
      <c r="M17" s="35">
        <v>386557</v>
      </c>
      <c r="N17" s="2">
        <v>621089</v>
      </c>
      <c r="O17" s="9">
        <v>4.1668234871851642</v>
      </c>
      <c r="P17" s="10"/>
      <c r="Q17" s="12" t="s">
        <v>5</v>
      </c>
      <c r="R17" s="12">
        <v>0</v>
      </c>
      <c r="S17" s="34">
        <v>-704</v>
      </c>
      <c r="T17" s="34">
        <v>-64905</v>
      </c>
      <c r="U17" s="34">
        <v>-30140</v>
      </c>
      <c r="V17" s="2">
        <v>-95749</v>
      </c>
      <c r="W17" s="8">
        <v>1.5843386611793095</v>
      </c>
    </row>
    <row r="18" spans="1:23" x14ac:dyDescent="0.25">
      <c r="A18" s="2" t="s">
        <v>6</v>
      </c>
      <c r="B18" s="12">
        <v>0</v>
      </c>
      <c r="C18" s="34">
        <v>0</v>
      </c>
      <c r="D18" s="34">
        <v>87567</v>
      </c>
      <c r="E18" s="35">
        <v>0</v>
      </c>
      <c r="F18" s="2">
        <v>87567</v>
      </c>
      <c r="G18" s="9">
        <v>0.41800000124110681</v>
      </c>
      <c r="J18" s="2" t="s">
        <v>6</v>
      </c>
      <c r="K18" s="12">
        <v>49331</v>
      </c>
      <c r="L18" s="34"/>
      <c r="M18" s="35">
        <v>0</v>
      </c>
      <c r="N18" s="2">
        <v>49331</v>
      </c>
      <c r="O18" s="9">
        <v>0.33095670579632119</v>
      </c>
      <c r="P18" s="10"/>
      <c r="Q18" s="12" t="s">
        <v>6</v>
      </c>
      <c r="R18" s="12">
        <v>0</v>
      </c>
      <c r="S18" s="34">
        <v>49331</v>
      </c>
      <c r="T18" s="34">
        <v>-87567</v>
      </c>
      <c r="U18" s="34">
        <v>0</v>
      </c>
      <c r="V18" s="2">
        <v>-38236</v>
      </c>
      <c r="W18" s="8">
        <v>0.63268308858423672</v>
      </c>
    </row>
    <row r="19" spans="1:23" x14ac:dyDescent="0.25">
      <c r="A19" s="2" t="s">
        <v>7</v>
      </c>
      <c r="B19" s="12">
        <v>0</v>
      </c>
      <c r="C19" s="34">
        <v>76194</v>
      </c>
      <c r="D19" s="34">
        <v>1324426</v>
      </c>
      <c r="E19" s="35">
        <v>2642981</v>
      </c>
      <c r="F19" s="2">
        <v>4043601</v>
      </c>
      <c r="G19" s="9">
        <v>19.302079813383362</v>
      </c>
      <c r="J19" s="2" t="s">
        <v>7</v>
      </c>
      <c r="K19" s="10">
        <v>509312</v>
      </c>
      <c r="L19" s="10">
        <v>916636</v>
      </c>
      <c r="M19" s="10">
        <v>2449652</v>
      </c>
      <c r="N19" s="2">
        <v>3875600</v>
      </c>
      <c r="O19" s="73">
        <v>26.001009689327653</v>
      </c>
      <c r="P19" s="10"/>
      <c r="Q19" s="12" t="s">
        <v>7</v>
      </c>
      <c r="R19" s="12">
        <v>0</v>
      </c>
      <c r="S19" s="34">
        <v>433118</v>
      </c>
      <c r="T19" s="34">
        <v>-407790</v>
      </c>
      <c r="U19" s="34">
        <v>-193329</v>
      </c>
      <c r="V19" s="2">
        <v>-168001</v>
      </c>
      <c r="W19" s="8">
        <v>2.7798773816623172</v>
      </c>
    </row>
    <row r="20" spans="1:23" x14ac:dyDescent="0.25">
      <c r="A20" s="2" t="s">
        <v>82</v>
      </c>
      <c r="B20" s="12">
        <v>0</v>
      </c>
      <c r="C20" s="34">
        <v>89353</v>
      </c>
      <c r="D20" s="34">
        <v>42817</v>
      </c>
      <c r="E20" s="35">
        <v>78064</v>
      </c>
      <c r="F20" s="2">
        <v>210234</v>
      </c>
      <c r="G20" s="9">
        <v>1.0035494222814856</v>
      </c>
      <c r="J20" s="2" t="s">
        <v>82</v>
      </c>
      <c r="K20" s="12">
        <v>11454</v>
      </c>
      <c r="L20" s="34">
        <v>24370</v>
      </c>
      <c r="M20" s="35">
        <v>64862</v>
      </c>
      <c r="N20" s="2">
        <v>100686</v>
      </c>
      <c r="O20" s="9">
        <v>0.67549222354722982</v>
      </c>
      <c r="P20" s="10"/>
      <c r="Q20" s="12" t="s">
        <v>82</v>
      </c>
      <c r="R20" s="12">
        <v>0</v>
      </c>
      <c r="S20" s="34">
        <v>-77899</v>
      </c>
      <c r="T20" s="34">
        <v>-18447</v>
      </c>
      <c r="U20" s="34">
        <v>-13202</v>
      </c>
      <c r="V20" s="2">
        <v>-109548</v>
      </c>
      <c r="W20" s="8">
        <v>1.8126678258245099</v>
      </c>
    </row>
    <row r="21" spans="1:23" x14ac:dyDescent="0.25">
      <c r="A21" s="2" t="s">
        <v>83</v>
      </c>
      <c r="B21" s="12">
        <v>0</v>
      </c>
      <c r="C21" s="34">
        <v>66201</v>
      </c>
      <c r="D21" s="34">
        <v>1308832</v>
      </c>
      <c r="E21" s="35">
        <v>45009</v>
      </c>
      <c r="F21" s="2">
        <v>1420042</v>
      </c>
      <c r="G21" s="9">
        <v>6.7785530823532127</v>
      </c>
      <c r="J21" s="2" t="s">
        <v>83</v>
      </c>
      <c r="K21" s="12">
        <v>705357</v>
      </c>
      <c r="L21" s="34">
        <v>515400</v>
      </c>
      <c r="M21" s="35">
        <v>41627</v>
      </c>
      <c r="N21" s="2">
        <v>1262384</v>
      </c>
      <c r="O21" s="9">
        <v>8.4692069913438424</v>
      </c>
      <c r="P21" s="10"/>
      <c r="Q21" s="12" t="s">
        <v>83</v>
      </c>
      <c r="R21" s="12">
        <v>0</v>
      </c>
      <c r="S21" s="34">
        <v>639156</v>
      </c>
      <c r="T21" s="34">
        <v>-793432</v>
      </c>
      <c r="U21" s="34">
        <v>-3382</v>
      </c>
      <c r="V21" s="2">
        <v>-157658</v>
      </c>
      <c r="W21" s="8">
        <v>2.6087339256201902</v>
      </c>
    </row>
    <row r="22" spans="1:23" x14ac:dyDescent="0.25">
      <c r="A22" s="2" t="s">
        <v>84</v>
      </c>
      <c r="B22" s="12">
        <v>0</v>
      </c>
      <c r="C22" s="34">
        <v>47212</v>
      </c>
      <c r="D22" s="34">
        <v>228424</v>
      </c>
      <c r="E22" s="35">
        <v>49700</v>
      </c>
      <c r="F22" s="2">
        <v>325336</v>
      </c>
      <c r="G22" s="9">
        <v>1.552987408541765</v>
      </c>
      <c r="J22" s="2" t="s">
        <v>84</v>
      </c>
      <c r="K22" s="12">
        <v>209335</v>
      </c>
      <c r="L22" s="34">
        <v>36472</v>
      </c>
      <c r="M22" s="35">
        <v>15427</v>
      </c>
      <c r="N22" s="2">
        <v>261234</v>
      </c>
      <c r="O22" s="9">
        <v>1.7525925702295952</v>
      </c>
      <c r="P22" s="10"/>
      <c r="Q22" s="12" t="s">
        <v>84</v>
      </c>
      <c r="R22" s="12">
        <v>0</v>
      </c>
      <c r="S22" s="34">
        <v>162123</v>
      </c>
      <c r="T22" s="34">
        <v>-191952</v>
      </c>
      <c r="U22" s="34">
        <v>-34273</v>
      </c>
      <c r="V22" s="2">
        <v>-64102</v>
      </c>
      <c r="W22" s="8">
        <v>1.0606823764103657</v>
      </c>
    </row>
    <row r="23" spans="1:23" x14ac:dyDescent="0.25">
      <c r="A23" s="41" t="s">
        <v>8</v>
      </c>
      <c r="B23" s="75">
        <v>0</v>
      </c>
      <c r="C23" s="76">
        <v>377287</v>
      </c>
      <c r="D23" s="76">
        <v>3467286</v>
      </c>
      <c r="E23" s="77">
        <v>3359769</v>
      </c>
      <c r="F23" s="41">
        <v>7204342</v>
      </c>
      <c r="G23" s="28">
        <v>34.389838237479395</v>
      </c>
      <c r="J23" s="41" t="s">
        <v>8</v>
      </c>
      <c r="K23" s="75">
        <v>1767303</v>
      </c>
      <c r="L23" s="76">
        <v>1707826</v>
      </c>
      <c r="M23" s="77">
        <v>2961520</v>
      </c>
      <c r="N23" s="76">
        <v>6436649</v>
      </c>
      <c r="O23" s="28">
        <v>43.18282924342067</v>
      </c>
      <c r="P23" s="10"/>
      <c r="Q23" s="75" t="s">
        <v>8</v>
      </c>
      <c r="R23" s="75">
        <v>0</v>
      </c>
      <c r="S23" s="76">
        <v>1390016</v>
      </c>
      <c r="T23" s="76">
        <v>-1759460</v>
      </c>
      <c r="U23" s="76">
        <v>-398249</v>
      </c>
      <c r="V23" s="41">
        <v>-767693</v>
      </c>
      <c r="W23" s="58">
        <v>12.70285538038755</v>
      </c>
    </row>
    <row r="24" spans="1:23" x14ac:dyDescent="0.25">
      <c r="A24" s="2" t="s">
        <v>9</v>
      </c>
      <c r="B24" s="12">
        <v>180493</v>
      </c>
      <c r="C24" s="34">
        <v>4531938</v>
      </c>
      <c r="D24" s="34">
        <v>701237</v>
      </c>
      <c r="E24" s="35">
        <v>1587570</v>
      </c>
      <c r="F24" s="2">
        <v>7001238</v>
      </c>
      <c r="G24" s="9">
        <v>33.420323782809554</v>
      </c>
      <c r="J24" s="2" t="s">
        <v>9</v>
      </c>
      <c r="K24" s="12">
        <v>1506913</v>
      </c>
      <c r="L24" s="34">
        <v>817651</v>
      </c>
      <c r="M24" s="35">
        <v>319874</v>
      </c>
      <c r="N24" s="2">
        <v>2644438</v>
      </c>
      <c r="O24" s="9">
        <v>17.741267948401855</v>
      </c>
      <c r="P24" s="10"/>
      <c r="Q24" s="12" t="s">
        <v>9</v>
      </c>
      <c r="R24" s="12">
        <v>-180493</v>
      </c>
      <c r="S24" s="34">
        <v>-3025025</v>
      </c>
      <c r="T24" s="34">
        <v>116414</v>
      </c>
      <c r="U24" s="34">
        <v>-1267696</v>
      </c>
      <c r="V24" s="2">
        <v>-4356800</v>
      </c>
      <c r="W24" s="8">
        <v>72.091057651004348</v>
      </c>
    </row>
    <row r="25" spans="1:23" x14ac:dyDescent="0.25">
      <c r="A25" s="2" t="s">
        <v>10</v>
      </c>
      <c r="B25" s="12">
        <v>0</v>
      </c>
      <c r="C25" s="34">
        <v>844442</v>
      </c>
      <c r="D25" s="34">
        <v>0</v>
      </c>
      <c r="E25" s="35">
        <v>129775</v>
      </c>
      <c r="F25" s="2">
        <v>974217</v>
      </c>
      <c r="G25" s="9">
        <v>4.6504129090765627</v>
      </c>
      <c r="J25" s="2" t="s">
        <v>10</v>
      </c>
      <c r="K25" s="12">
        <v>918610</v>
      </c>
      <c r="L25" s="34"/>
      <c r="M25" s="35">
        <v>127873</v>
      </c>
      <c r="N25" s="2">
        <v>1046483</v>
      </c>
      <c r="O25" s="9">
        <v>7.0207489479607466</v>
      </c>
      <c r="P25" s="10"/>
      <c r="Q25" s="12" t="s">
        <v>10</v>
      </c>
      <c r="R25" s="12">
        <v>0</v>
      </c>
      <c r="S25" s="34">
        <v>74168</v>
      </c>
      <c r="T25" s="34">
        <v>0</v>
      </c>
      <c r="U25" s="34">
        <v>-1902</v>
      </c>
      <c r="V25" s="2">
        <v>72266</v>
      </c>
      <c r="W25" s="8">
        <v>-1.1957703755525799</v>
      </c>
    </row>
    <row r="26" spans="1:23" x14ac:dyDescent="0.25">
      <c r="A26" s="41" t="s">
        <v>27</v>
      </c>
      <c r="B26" s="75">
        <v>180493</v>
      </c>
      <c r="C26" s="76">
        <v>5376380</v>
      </c>
      <c r="D26" s="76">
        <v>701237</v>
      </c>
      <c r="E26" s="77">
        <v>1717345</v>
      </c>
      <c r="F26" s="41">
        <v>7975455</v>
      </c>
      <c r="G26" s="28">
        <v>38.070736691886111</v>
      </c>
      <c r="J26" s="41" t="s">
        <v>27</v>
      </c>
      <c r="K26" s="75">
        <v>2425523</v>
      </c>
      <c r="L26" s="76">
        <v>817651</v>
      </c>
      <c r="M26" s="77">
        <v>447747</v>
      </c>
      <c r="N26" s="41">
        <v>3690921</v>
      </c>
      <c r="O26" s="28">
        <v>24.762016896362603</v>
      </c>
      <c r="P26" s="10"/>
      <c r="Q26" s="83" t="s">
        <v>27</v>
      </c>
      <c r="R26" s="83">
        <v>-180493</v>
      </c>
      <c r="S26" s="84">
        <v>-2950857</v>
      </c>
      <c r="T26" s="84">
        <v>116414</v>
      </c>
      <c r="U26" s="84">
        <v>-1269598</v>
      </c>
      <c r="V26" s="43">
        <v>-4284534</v>
      </c>
      <c r="W26" s="58">
        <v>70.895287275451778</v>
      </c>
    </row>
    <row r="27" spans="1:23" x14ac:dyDescent="0.25">
      <c r="A27" s="20" t="s">
        <v>12</v>
      </c>
      <c r="B27" s="13">
        <v>369941</v>
      </c>
      <c r="C27" s="72">
        <v>7494252</v>
      </c>
      <c r="D27" s="72">
        <v>5559310</v>
      </c>
      <c r="E27" s="81">
        <v>7525540</v>
      </c>
      <c r="F27" s="20">
        <v>20949043</v>
      </c>
      <c r="G27" s="44">
        <v>100</v>
      </c>
      <c r="J27" s="69" t="s">
        <v>12</v>
      </c>
      <c r="K27" s="85">
        <v>5192106</v>
      </c>
      <c r="L27" s="70">
        <v>3915291</v>
      </c>
      <c r="M27" s="86">
        <v>5748847</v>
      </c>
      <c r="N27" s="69">
        <v>14905575</v>
      </c>
      <c r="O27" s="87">
        <v>100</v>
      </c>
      <c r="P27" s="10"/>
      <c r="Q27" s="79" t="s">
        <v>12</v>
      </c>
      <c r="R27" s="67">
        <v>-369941</v>
      </c>
      <c r="S27" s="80">
        <v>-2302146</v>
      </c>
      <c r="T27" s="80">
        <v>-1644019</v>
      </c>
      <c r="U27" s="80">
        <v>-1776693</v>
      </c>
      <c r="V27" s="78">
        <v>-6043468</v>
      </c>
      <c r="W27" s="44">
        <v>100</v>
      </c>
    </row>
    <row r="28" spans="1:23" s="10" customFormat="1" x14ac:dyDescent="0.25">
      <c r="B28" s="10">
        <f>B27/20949043</f>
        <v>1.7659088293436601E-2</v>
      </c>
      <c r="C28" s="10">
        <f t="shared" ref="C28:F28" si="0">C27/20949043</f>
        <v>0.35773720069217479</v>
      </c>
      <c r="D28" s="10">
        <f t="shared" si="0"/>
        <v>0.26537298147700589</v>
      </c>
      <c r="E28" s="10">
        <f t="shared" si="0"/>
        <v>0.35923072953738266</v>
      </c>
      <c r="F28" s="10">
        <f t="shared" si="0"/>
        <v>1</v>
      </c>
      <c r="K28" s="10">
        <f>K27/14905575</f>
        <v>0.34833315722472968</v>
      </c>
      <c r="L28" s="10">
        <f>L27/14905575</f>
        <v>0.26267292606960818</v>
      </c>
      <c r="R28" s="32"/>
    </row>
    <row r="29" spans="1:23" s="10" customFormat="1" x14ac:dyDescent="0.25">
      <c r="R29" s="32"/>
    </row>
    <row r="30" spans="1:23" x14ac:dyDescent="0.25">
      <c r="A30" s="102" t="s">
        <v>54</v>
      </c>
      <c r="J30" s="102" t="s">
        <v>55</v>
      </c>
      <c r="Q30" s="10"/>
      <c r="R30" s="10"/>
    </row>
    <row r="31" spans="1:23" x14ac:dyDescent="0.25">
      <c r="A31" s="111" t="s">
        <v>19</v>
      </c>
      <c r="B31" s="111"/>
      <c r="C31" s="111"/>
      <c r="D31" s="111"/>
      <c r="E31" s="111"/>
      <c r="F31" s="111"/>
      <c r="G31" s="111"/>
      <c r="H31" s="10"/>
      <c r="I31" s="10"/>
      <c r="J31" s="10" t="s">
        <v>21</v>
      </c>
      <c r="K31" s="10"/>
      <c r="L31" s="10"/>
      <c r="M31" s="10"/>
      <c r="N31" s="10"/>
      <c r="O31" s="10"/>
      <c r="P31" s="10"/>
      <c r="Q31" s="10"/>
      <c r="R31" s="10"/>
    </row>
    <row r="32" spans="1:23" x14ac:dyDescent="0.25">
      <c r="A32" s="10" t="s">
        <v>37</v>
      </c>
      <c r="B32" s="10"/>
      <c r="C32" s="10"/>
      <c r="D32" s="10"/>
      <c r="E32" s="10"/>
      <c r="F32" s="10"/>
      <c r="G32" s="10"/>
      <c r="H32" s="10"/>
      <c r="I32" s="10"/>
      <c r="J32" s="10" t="s">
        <v>37</v>
      </c>
      <c r="K32" s="10"/>
      <c r="L32" s="10"/>
      <c r="M32" s="10"/>
      <c r="N32" s="10"/>
      <c r="O32" s="10"/>
      <c r="P32" s="10"/>
      <c r="Q32" s="10"/>
      <c r="R32" s="10"/>
    </row>
    <row r="33" spans="1:24" x14ac:dyDescent="0.25">
      <c r="A33" s="106" t="s">
        <v>18</v>
      </c>
      <c r="B33" s="109" t="s">
        <v>36</v>
      </c>
      <c r="C33" s="109"/>
      <c r="D33" s="109"/>
      <c r="E33" s="109"/>
      <c r="F33" s="109"/>
      <c r="G33" s="109"/>
      <c r="H33" s="1"/>
      <c r="I33" s="10"/>
      <c r="J33" s="106" t="s">
        <v>18</v>
      </c>
      <c r="K33" s="108" t="s">
        <v>20</v>
      </c>
      <c r="L33" s="109"/>
      <c r="M33" s="109"/>
      <c r="N33" s="109"/>
      <c r="O33" s="65"/>
      <c r="P33" s="24"/>
      <c r="Q33" s="10"/>
      <c r="R33" s="10"/>
    </row>
    <row r="34" spans="1:24" x14ac:dyDescent="0.25">
      <c r="A34" s="112"/>
      <c r="B34" s="5" t="s">
        <v>13</v>
      </c>
      <c r="C34" s="5" t="s">
        <v>14</v>
      </c>
      <c r="D34" s="5" t="s">
        <v>15</v>
      </c>
      <c r="E34" s="5" t="s">
        <v>23</v>
      </c>
      <c r="F34" s="5" t="s">
        <v>28</v>
      </c>
      <c r="G34" s="5" t="s">
        <v>29</v>
      </c>
      <c r="H34" s="3" t="s">
        <v>34</v>
      </c>
      <c r="I34" s="10"/>
      <c r="J34" s="110"/>
      <c r="K34" s="4" t="s">
        <v>14</v>
      </c>
      <c r="L34" s="5" t="s">
        <v>15</v>
      </c>
      <c r="M34" s="5" t="s">
        <v>31</v>
      </c>
      <c r="N34" s="5" t="s">
        <v>32</v>
      </c>
      <c r="O34" s="5" t="s">
        <v>35</v>
      </c>
      <c r="P34" s="9" t="s">
        <v>22</v>
      </c>
      <c r="Q34" s="10"/>
      <c r="R34" s="10"/>
      <c r="S34" s="34"/>
    </row>
    <row r="35" spans="1:24" x14ac:dyDescent="0.25">
      <c r="A35" s="2" t="s">
        <v>79</v>
      </c>
      <c r="B35" s="34">
        <v>36673</v>
      </c>
      <c r="C35" s="34">
        <v>438172</v>
      </c>
      <c r="D35" s="34">
        <v>737111</v>
      </c>
      <c r="E35" s="34">
        <v>213705</v>
      </c>
      <c r="F35" s="34">
        <v>304319</v>
      </c>
      <c r="G35" s="34"/>
      <c r="H35" s="25">
        <v>1729980</v>
      </c>
      <c r="I35" s="10"/>
      <c r="J35" s="2" t="s">
        <v>79</v>
      </c>
      <c r="K35" s="10">
        <v>421697</v>
      </c>
      <c r="L35" s="10">
        <v>818460</v>
      </c>
      <c r="M35" s="10">
        <v>192988</v>
      </c>
      <c r="N35" s="10">
        <v>246989</v>
      </c>
      <c r="O35" s="10">
        <v>1680134</v>
      </c>
      <c r="P35" s="9">
        <v>11.271849626733621</v>
      </c>
      <c r="Q35" s="10"/>
      <c r="R35" s="10"/>
    </row>
    <row r="36" spans="1:24" x14ac:dyDescent="0.25">
      <c r="A36" s="2" t="s">
        <v>80</v>
      </c>
      <c r="B36" s="34">
        <v>75990</v>
      </c>
      <c r="C36" s="34">
        <v>958486</v>
      </c>
      <c r="D36" s="34">
        <v>462399</v>
      </c>
      <c r="E36" s="34">
        <v>574978</v>
      </c>
      <c r="F36" s="34">
        <v>661093</v>
      </c>
      <c r="G36" s="34">
        <v>277694</v>
      </c>
      <c r="H36" s="25">
        <v>3010640</v>
      </c>
      <c r="I36" s="10"/>
      <c r="J36" s="2" t="s">
        <v>80</v>
      </c>
      <c r="K36" s="10">
        <v>572372</v>
      </c>
      <c r="L36" s="10">
        <v>508648</v>
      </c>
      <c r="M36" s="10">
        <v>632989</v>
      </c>
      <c r="N36" s="10">
        <v>945225</v>
      </c>
      <c r="O36" s="10">
        <v>2659234</v>
      </c>
      <c r="P36" s="9">
        <v>17.840532820773436</v>
      </c>
      <c r="Q36" s="10"/>
      <c r="R36" s="10"/>
    </row>
    <row r="37" spans="1:24" x14ac:dyDescent="0.25">
      <c r="A37" s="2" t="s">
        <v>81</v>
      </c>
      <c r="B37" s="34">
        <v>76785</v>
      </c>
      <c r="C37" s="34">
        <v>79368</v>
      </c>
      <c r="D37" s="34">
        <v>78766</v>
      </c>
      <c r="E37" s="34">
        <v>96710</v>
      </c>
      <c r="F37" s="34"/>
      <c r="G37" s="34"/>
      <c r="H37" s="25">
        <v>331629</v>
      </c>
      <c r="I37" s="10"/>
      <c r="J37" s="2" t="s">
        <v>81</v>
      </c>
      <c r="K37" s="10">
        <v>10185</v>
      </c>
      <c r="L37" s="10">
        <v>21124</v>
      </c>
      <c r="M37" s="10">
        <v>74962</v>
      </c>
      <c r="N37" s="10"/>
      <c r="O37" s="10">
        <v>106271</v>
      </c>
      <c r="P37" s="9">
        <v>0.71296142550689923</v>
      </c>
      <c r="Q37" s="10"/>
      <c r="R37" s="10"/>
    </row>
    <row r="38" spans="1:24" x14ac:dyDescent="0.25">
      <c r="A38" s="2" t="s">
        <v>0</v>
      </c>
      <c r="B38" s="34"/>
      <c r="C38" s="34">
        <v>264559</v>
      </c>
      <c r="D38" s="34">
        <v>112511</v>
      </c>
      <c r="E38" s="34">
        <v>219703</v>
      </c>
      <c r="F38" s="34">
        <v>100224</v>
      </c>
      <c r="G38" s="34"/>
      <c r="H38" s="25">
        <v>696997</v>
      </c>
      <c r="I38" s="10"/>
      <c r="J38" s="2" t="s">
        <v>0</v>
      </c>
      <c r="K38" s="10">
        <v>44357</v>
      </c>
      <c r="L38" s="10">
        <v>41582</v>
      </c>
      <c r="M38" s="10">
        <v>171830</v>
      </c>
      <c r="N38" s="10">
        <v>74597</v>
      </c>
      <c r="O38" s="10">
        <v>332366</v>
      </c>
      <c r="P38" s="9">
        <v>2.2298099872027746</v>
      </c>
      <c r="Q38" s="10"/>
      <c r="R38" s="10"/>
      <c r="S38" s="10"/>
      <c r="T38" s="10"/>
      <c r="U38" s="10"/>
    </row>
    <row r="39" spans="1:24" x14ac:dyDescent="0.25">
      <c r="A39" s="68" t="s">
        <v>1</v>
      </c>
      <c r="B39" s="66">
        <v>189448</v>
      </c>
      <c r="C39" s="66">
        <v>1740585</v>
      </c>
      <c r="D39" s="66">
        <v>1390787</v>
      </c>
      <c r="E39" s="66">
        <v>1105096</v>
      </c>
      <c r="F39" s="66">
        <v>1065636</v>
      </c>
      <c r="G39" s="66">
        <v>277694</v>
      </c>
      <c r="H39" s="68">
        <v>5769246</v>
      </c>
      <c r="I39" s="10"/>
      <c r="J39" s="41" t="s">
        <v>1</v>
      </c>
      <c r="K39" s="71">
        <v>1048611</v>
      </c>
      <c r="L39" s="71">
        <v>1389814</v>
      </c>
      <c r="M39" s="71">
        <v>1072769</v>
      </c>
      <c r="N39" s="71">
        <v>1266811</v>
      </c>
      <c r="O39" s="71">
        <v>4778005</v>
      </c>
      <c r="P39" s="28">
        <v>32.055153860216727</v>
      </c>
      <c r="Q39" s="10"/>
      <c r="R39" s="10"/>
      <c r="S39" s="10"/>
      <c r="T39" s="10"/>
      <c r="U39" s="10"/>
      <c r="V39" s="10"/>
    </row>
    <row r="40" spans="1:24" x14ac:dyDescent="0.25">
      <c r="A40" s="2" t="s">
        <v>24</v>
      </c>
      <c r="B40" s="34">
        <v>0</v>
      </c>
      <c r="C40" s="34">
        <v>2219</v>
      </c>
      <c r="D40" s="34">
        <v>175558</v>
      </c>
      <c r="E40" s="34">
        <v>96274</v>
      </c>
      <c r="F40" s="34">
        <v>0</v>
      </c>
      <c r="G40" s="34"/>
      <c r="H40" s="25">
        <v>274051</v>
      </c>
      <c r="I40" s="10"/>
      <c r="J40" s="2" t="s">
        <v>2</v>
      </c>
      <c r="K40" s="10">
        <v>144274</v>
      </c>
      <c r="L40" s="10">
        <v>71430</v>
      </c>
      <c r="M40" s="10"/>
      <c r="N40" s="10"/>
      <c r="O40" s="10">
        <v>215704</v>
      </c>
      <c r="P40" s="9">
        <v>1.4471363902432479</v>
      </c>
      <c r="Q40" s="10"/>
      <c r="R40" s="10"/>
      <c r="S40" s="10"/>
      <c r="T40" s="10"/>
      <c r="U40" s="10"/>
      <c r="V40" s="10"/>
      <c r="W40" s="10"/>
      <c r="X40" s="10"/>
    </row>
    <row r="41" spans="1:24" x14ac:dyDescent="0.25">
      <c r="A41" s="2" t="s">
        <v>3</v>
      </c>
      <c r="B41" s="34">
        <v>0</v>
      </c>
      <c r="C41" s="34">
        <v>0</v>
      </c>
      <c r="D41" s="34">
        <v>54724</v>
      </c>
      <c r="E41" s="34">
        <v>8896</v>
      </c>
      <c r="F41" s="34">
        <v>0</v>
      </c>
      <c r="G41" s="34"/>
      <c r="H41" s="25">
        <v>63620</v>
      </c>
      <c r="I41" s="10"/>
      <c r="J41" s="2" t="s">
        <v>3</v>
      </c>
      <c r="K41" s="10">
        <v>42568</v>
      </c>
      <c r="L41" s="10"/>
      <c r="M41" s="10"/>
      <c r="N41" s="10"/>
      <c r="O41" s="10">
        <v>42568</v>
      </c>
      <c r="P41" s="9">
        <v>0.28558442059430783</v>
      </c>
      <c r="Q41" s="10"/>
      <c r="R41" s="10"/>
      <c r="S41" s="10"/>
      <c r="T41" s="10"/>
      <c r="U41" s="10"/>
      <c r="V41" s="10"/>
      <c r="W41" s="10"/>
      <c r="X41" s="10"/>
    </row>
    <row r="42" spans="1:24" x14ac:dyDescent="0.25">
      <c r="A42" s="2" t="s">
        <v>4</v>
      </c>
      <c r="B42" s="34">
        <v>0</v>
      </c>
      <c r="C42" s="34">
        <v>3588</v>
      </c>
      <c r="D42" s="34">
        <v>37317</v>
      </c>
      <c r="E42" s="34">
        <v>20082</v>
      </c>
      <c r="F42" s="34">
        <v>2066</v>
      </c>
      <c r="G42" s="34"/>
      <c r="H42" s="25">
        <v>63053</v>
      </c>
      <c r="I42" s="10"/>
      <c r="J42" s="2" t="s">
        <v>4</v>
      </c>
      <c r="K42" s="10">
        <v>3856</v>
      </c>
      <c r="L42" s="10">
        <v>802</v>
      </c>
      <c r="M42" s="10">
        <v>2451</v>
      </c>
      <c r="N42" s="10">
        <v>944</v>
      </c>
      <c r="O42" s="10">
        <v>8053</v>
      </c>
      <c r="P42" s="9">
        <v>5.4026765153306726E-2</v>
      </c>
      <c r="Q42" s="10"/>
      <c r="R42" s="10"/>
      <c r="S42" s="10"/>
      <c r="T42" s="10"/>
      <c r="U42" s="10"/>
      <c r="V42" s="10"/>
      <c r="W42" s="10"/>
      <c r="X42" s="10"/>
    </row>
    <row r="43" spans="1:24" x14ac:dyDescent="0.25">
      <c r="A43" s="2" t="s">
        <v>5</v>
      </c>
      <c r="B43" s="34">
        <v>0</v>
      </c>
      <c r="C43" s="34">
        <v>92520</v>
      </c>
      <c r="D43" s="34">
        <v>207621</v>
      </c>
      <c r="E43" s="34">
        <v>316305</v>
      </c>
      <c r="F43" s="34">
        <v>100392</v>
      </c>
      <c r="G43" s="34"/>
      <c r="H43" s="25">
        <v>716838</v>
      </c>
      <c r="I43" s="10"/>
      <c r="J43" s="2" t="s">
        <v>5</v>
      </c>
      <c r="K43" s="10">
        <v>91816</v>
      </c>
      <c r="L43" s="10">
        <v>142716</v>
      </c>
      <c r="M43" s="10">
        <v>345811</v>
      </c>
      <c r="N43" s="10">
        <v>40746</v>
      </c>
      <c r="O43" s="10">
        <v>621089</v>
      </c>
      <c r="P43" s="9">
        <v>4.1668234871851642</v>
      </c>
      <c r="Q43" s="10"/>
      <c r="R43" s="10"/>
      <c r="S43" s="10"/>
      <c r="T43" s="10"/>
      <c r="U43" s="10"/>
      <c r="V43" s="10"/>
      <c r="W43" s="10"/>
      <c r="X43" s="10"/>
    </row>
    <row r="44" spans="1:24" x14ac:dyDescent="0.25">
      <c r="A44" s="2" t="s">
        <v>6</v>
      </c>
      <c r="B44" s="34">
        <v>0</v>
      </c>
      <c r="C44" s="34">
        <v>0</v>
      </c>
      <c r="D44" s="34">
        <v>87567</v>
      </c>
      <c r="E44" s="34">
        <v>0</v>
      </c>
      <c r="F44" s="34">
        <v>0</v>
      </c>
      <c r="G44" s="34"/>
      <c r="H44" s="25">
        <v>87567</v>
      </c>
      <c r="I44" s="10"/>
      <c r="J44" s="2" t="s">
        <v>33</v>
      </c>
      <c r="K44" s="10">
        <v>103</v>
      </c>
      <c r="L44" s="10">
        <v>8083</v>
      </c>
      <c r="M44" s="10"/>
      <c r="N44" s="10"/>
      <c r="O44" s="10">
        <v>8186</v>
      </c>
      <c r="P44" s="9">
        <v>5.4919048745184267E-2</v>
      </c>
      <c r="Q44" s="10"/>
      <c r="R44" s="10"/>
      <c r="S44" s="10"/>
      <c r="T44" s="10"/>
      <c r="U44" s="10"/>
      <c r="V44" s="10"/>
      <c r="W44" s="10"/>
      <c r="X44" s="10"/>
    </row>
    <row r="45" spans="1:24" x14ac:dyDescent="0.25">
      <c r="A45" s="2" t="s">
        <v>7</v>
      </c>
      <c r="B45" s="34">
        <v>0</v>
      </c>
      <c r="C45" s="34">
        <v>76194</v>
      </c>
      <c r="D45" s="34">
        <v>1324426</v>
      </c>
      <c r="E45" s="34">
        <v>575343</v>
      </c>
      <c r="F45" s="34">
        <v>2067638</v>
      </c>
      <c r="G45" s="34"/>
      <c r="H45" s="25">
        <v>4043601</v>
      </c>
      <c r="I45" s="10"/>
      <c r="J45" s="2" t="s">
        <v>6</v>
      </c>
      <c r="K45" s="10">
        <v>49331</v>
      </c>
      <c r="L45" s="10"/>
      <c r="M45" s="10"/>
      <c r="N45" s="10"/>
      <c r="O45" s="10">
        <v>49331</v>
      </c>
      <c r="P45" s="9">
        <v>0.33095670579632119</v>
      </c>
      <c r="Q45" s="10"/>
      <c r="R45" s="10"/>
      <c r="S45" s="10"/>
      <c r="T45" s="10"/>
      <c r="U45" s="10"/>
      <c r="V45" s="10"/>
      <c r="W45" s="10"/>
      <c r="X45" s="10"/>
    </row>
    <row r="46" spans="1:24" x14ac:dyDescent="0.25">
      <c r="A46" s="2" t="s">
        <v>82</v>
      </c>
      <c r="B46" s="34">
        <v>0</v>
      </c>
      <c r="C46" s="34">
        <v>89353</v>
      </c>
      <c r="D46" s="34">
        <v>42817</v>
      </c>
      <c r="E46" s="34">
        <v>22199</v>
      </c>
      <c r="F46" s="34">
        <v>55865</v>
      </c>
      <c r="G46" s="34"/>
      <c r="H46" s="25">
        <v>210234</v>
      </c>
      <c r="I46" s="10"/>
      <c r="J46" s="2" t="s">
        <v>7</v>
      </c>
      <c r="K46" s="10">
        <v>509209</v>
      </c>
      <c r="L46" s="10">
        <v>908553</v>
      </c>
      <c r="M46" s="10">
        <v>838538</v>
      </c>
      <c r="N46" s="10">
        <v>1611114</v>
      </c>
      <c r="O46" s="10">
        <v>3867414</v>
      </c>
      <c r="P46" s="9">
        <v>25.946090640582465</v>
      </c>
      <c r="Q46" s="10"/>
      <c r="R46" s="10"/>
      <c r="S46" s="10"/>
      <c r="T46" s="10"/>
      <c r="U46" s="10"/>
      <c r="V46" s="10"/>
      <c r="W46" s="10"/>
      <c r="X46" s="10"/>
    </row>
    <row r="47" spans="1:24" x14ac:dyDescent="0.25">
      <c r="A47" s="2" t="s">
        <v>83</v>
      </c>
      <c r="B47" s="34">
        <v>0</v>
      </c>
      <c r="C47" s="34">
        <v>66201</v>
      </c>
      <c r="D47" s="34">
        <v>1308832</v>
      </c>
      <c r="E47" s="34">
        <v>45009</v>
      </c>
      <c r="F47" s="34">
        <v>0</v>
      </c>
      <c r="G47" s="34"/>
      <c r="H47" s="25">
        <v>1420042</v>
      </c>
      <c r="I47" s="10"/>
      <c r="J47" s="2" t="s">
        <v>82</v>
      </c>
      <c r="K47" s="10">
        <v>11454</v>
      </c>
      <c r="L47" s="10">
        <v>24370</v>
      </c>
      <c r="M47" s="10">
        <v>14533</v>
      </c>
      <c r="N47" s="10">
        <v>50329</v>
      </c>
      <c r="O47" s="10">
        <v>100686</v>
      </c>
      <c r="P47" s="9">
        <v>0.67549222354722982</v>
      </c>
      <c r="Q47" s="10"/>
      <c r="R47" s="10"/>
    </row>
    <row r="48" spans="1:24" x14ac:dyDescent="0.25">
      <c r="A48" s="2" t="s">
        <v>84</v>
      </c>
      <c r="B48" s="34">
        <v>0</v>
      </c>
      <c r="C48" s="34">
        <v>47212</v>
      </c>
      <c r="D48" s="34">
        <v>228424</v>
      </c>
      <c r="E48" s="34">
        <v>49700</v>
      </c>
      <c r="F48" s="34">
        <v>0</v>
      </c>
      <c r="G48" s="34"/>
      <c r="H48" s="25">
        <v>325336</v>
      </c>
      <c r="I48" s="10"/>
      <c r="J48" s="2" t="s">
        <v>83</v>
      </c>
      <c r="K48" s="10">
        <v>705357</v>
      </c>
      <c r="L48" s="10">
        <v>515400</v>
      </c>
      <c r="M48" s="10">
        <v>41627</v>
      </c>
      <c r="N48" s="10"/>
      <c r="O48" s="10">
        <v>1262384</v>
      </c>
      <c r="P48" s="9">
        <v>8.4692069913438424</v>
      </c>
      <c r="Q48" s="10"/>
      <c r="R48" s="10"/>
    </row>
    <row r="49" spans="1:18" x14ac:dyDescent="0.25">
      <c r="A49" s="68" t="s">
        <v>8</v>
      </c>
      <c r="B49" s="66">
        <v>0</v>
      </c>
      <c r="C49" s="66">
        <v>377287</v>
      </c>
      <c r="D49" s="66">
        <v>3467286</v>
      </c>
      <c r="E49" s="66">
        <v>1133808</v>
      </c>
      <c r="F49" s="66">
        <v>2225961</v>
      </c>
      <c r="G49" s="66"/>
      <c r="H49" s="68">
        <v>7204342</v>
      </c>
      <c r="I49" s="10"/>
      <c r="J49" s="2" t="s">
        <v>84</v>
      </c>
      <c r="K49" s="10">
        <v>209335</v>
      </c>
      <c r="L49" s="10">
        <v>36472</v>
      </c>
      <c r="M49" s="10"/>
      <c r="N49" s="10">
        <v>15427</v>
      </c>
      <c r="O49" s="10">
        <v>261234</v>
      </c>
      <c r="P49" s="9">
        <v>1.7525925702295952</v>
      </c>
      <c r="Q49" s="10"/>
      <c r="R49" s="10"/>
    </row>
    <row r="50" spans="1:18" x14ac:dyDescent="0.25">
      <c r="A50" s="2" t="s">
        <v>9</v>
      </c>
      <c r="B50" s="34">
        <v>180493</v>
      </c>
      <c r="C50" s="34">
        <v>3701845</v>
      </c>
      <c r="D50" s="34">
        <v>701237</v>
      </c>
      <c r="E50" s="34">
        <v>1106417</v>
      </c>
      <c r="F50" s="34"/>
      <c r="G50" s="34"/>
      <c r="H50" s="25">
        <v>5689992</v>
      </c>
      <c r="I50" s="10"/>
      <c r="J50" s="41" t="s">
        <v>8</v>
      </c>
      <c r="K50" s="71">
        <v>1767303</v>
      </c>
      <c r="L50" s="71">
        <v>1707826</v>
      </c>
      <c r="M50" s="71">
        <v>1242960</v>
      </c>
      <c r="N50" s="71">
        <v>1718560</v>
      </c>
      <c r="O50" s="71">
        <v>6436649</v>
      </c>
      <c r="P50" s="28">
        <v>43.18282924342067</v>
      </c>
      <c r="Q50" s="10"/>
      <c r="R50" s="10"/>
    </row>
    <row r="51" spans="1:18" x14ac:dyDescent="0.25">
      <c r="A51" s="2" t="s">
        <v>85</v>
      </c>
      <c r="B51" s="34">
        <v>0</v>
      </c>
      <c r="C51" s="34">
        <v>844442</v>
      </c>
      <c r="D51" s="34">
        <v>0</v>
      </c>
      <c r="E51" s="34">
        <v>129775</v>
      </c>
      <c r="F51" s="34"/>
      <c r="G51" s="34"/>
      <c r="H51" s="25">
        <v>974217</v>
      </c>
      <c r="I51" s="10"/>
      <c r="J51" s="2" t="s">
        <v>9</v>
      </c>
      <c r="K51" s="10">
        <v>1506913</v>
      </c>
      <c r="L51" s="10">
        <v>817651</v>
      </c>
      <c r="M51" s="10">
        <v>319874</v>
      </c>
      <c r="N51" s="10"/>
      <c r="O51" s="10">
        <v>2644438</v>
      </c>
      <c r="P51" s="9">
        <v>17.741267948401855</v>
      </c>
      <c r="Q51" s="10"/>
      <c r="R51" s="10"/>
    </row>
    <row r="52" spans="1:18" x14ac:dyDescent="0.25">
      <c r="A52" s="2" t="s">
        <v>86</v>
      </c>
      <c r="B52" s="34">
        <v>0</v>
      </c>
      <c r="C52" s="34">
        <v>830093</v>
      </c>
      <c r="D52" s="34">
        <v>0</v>
      </c>
      <c r="E52" s="34">
        <v>481153</v>
      </c>
      <c r="F52" s="34"/>
      <c r="G52" s="34"/>
      <c r="H52" s="25">
        <v>1311246</v>
      </c>
      <c r="I52" s="10"/>
      <c r="J52" s="2" t="s">
        <v>10</v>
      </c>
      <c r="K52" s="10">
        <v>918610</v>
      </c>
      <c r="L52" s="10"/>
      <c r="M52" s="10">
        <v>127873</v>
      </c>
      <c r="N52" s="10"/>
      <c r="O52" s="10">
        <v>1046483</v>
      </c>
      <c r="P52" s="9">
        <v>7.0207489479607466</v>
      </c>
      <c r="Q52" s="10"/>
      <c r="R52" s="10"/>
    </row>
    <row r="53" spans="1:18" x14ac:dyDescent="0.25">
      <c r="A53" s="68" t="s">
        <v>27</v>
      </c>
      <c r="B53" s="66">
        <v>180493</v>
      </c>
      <c r="C53" s="66">
        <v>5376380</v>
      </c>
      <c r="D53" s="66">
        <v>701237</v>
      </c>
      <c r="E53" s="66">
        <v>1717345</v>
      </c>
      <c r="F53" s="66">
        <v>0</v>
      </c>
      <c r="G53" s="66"/>
      <c r="H53" s="68">
        <v>7975455</v>
      </c>
      <c r="I53" s="10"/>
      <c r="J53" s="41" t="s">
        <v>27</v>
      </c>
      <c r="K53" s="71">
        <v>2425523</v>
      </c>
      <c r="L53" s="71">
        <v>817651</v>
      </c>
      <c r="M53" s="71">
        <v>447747</v>
      </c>
      <c r="N53" s="71">
        <v>0</v>
      </c>
      <c r="O53" s="71">
        <v>3690921</v>
      </c>
      <c r="P53" s="28">
        <v>24.762016896362603</v>
      </c>
      <c r="Q53" s="10"/>
      <c r="R53" s="10"/>
    </row>
    <row r="54" spans="1:18" x14ac:dyDescent="0.25">
      <c r="A54" s="69" t="s">
        <v>12</v>
      </c>
      <c r="B54" s="70">
        <v>369941</v>
      </c>
      <c r="C54" s="70">
        <v>7494252</v>
      </c>
      <c r="D54" s="70">
        <v>5559310</v>
      </c>
      <c r="E54" s="70">
        <v>3956249</v>
      </c>
      <c r="F54" s="70">
        <v>3291597</v>
      </c>
      <c r="G54" s="70">
        <v>277694</v>
      </c>
      <c r="H54" s="69">
        <v>20949043</v>
      </c>
      <c r="I54" s="82"/>
      <c r="J54" s="20" t="s">
        <v>12</v>
      </c>
      <c r="K54" s="72">
        <v>5241437</v>
      </c>
      <c r="L54" s="72">
        <v>3915291</v>
      </c>
      <c r="M54" s="72">
        <v>2763476</v>
      </c>
      <c r="N54" s="72">
        <v>2985371</v>
      </c>
      <c r="O54" s="72">
        <v>14905575</v>
      </c>
      <c r="P54" s="44">
        <v>100</v>
      </c>
      <c r="Q54" s="10"/>
      <c r="R54" s="10"/>
    </row>
    <row r="55" spans="1:18" x14ac:dyDescent="0.25">
      <c r="A55" s="10"/>
      <c r="B55" s="10">
        <f>B54/20949043</f>
        <v>1.7659088293436601E-2</v>
      </c>
      <c r="C55" s="10">
        <f t="shared" ref="C55:G55" si="1">C54/20949043</f>
        <v>0.35773720069217479</v>
      </c>
      <c r="D55" s="10">
        <f t="shared" si="1"/>
        <v>0.26537298147700589</v>
      </c>
      <c r="E55" s="10">
        <f t="shared" si="1"/>
        <v>0.18885106112007122</v>
      </c>
      <c r="F55" s="10">
        <f t="shared" si="1"/>
        <v>0.15712397936268496</v>
      </c>
      <c r="G55" s="10">
        <f t="shared" si="1"/>
        <v>1.3255689054626506E-2</v>
      </c>
      <c r="H55" s="10"/>
      <c r="I55" s="10"/>
      <c r="J55" s="10"/>
      <c r="K55" s="10">
        <f>K54/14905575</f>
        <v>0.35164272428269289</v>
      </c>
      <c r="L55" s="10">
        <f t="shared" ref="L55:N55" si="2">L54/14905575</f>
        <v>0.26267292606960818</v>
      </c>
      <c r="M55" s="10">
        <f t="shared" si="2"/>
        <v>0.18539881889829812</v>
      </c>
      <c r="N55" s="10">
        <f t="shared" si="2"/>
        <v>0.20028553074940081</v>
      </c>
      <c r="O55" s="10">
        <f>O54/14905575</f>
        <v>1</v>
      </c>
      <c r="P55" s="10"/>
      <c r="Q55" s="10"/>
      <c r="R55" s="10"/>
    </row>
    <row r="56" spans="1:18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32"/>
      <c r="R62" s="10"/>
    </row>
    <row r="63" spans="1:18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5"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5"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5"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spans="1:18" x14ac:dyDescent="0.25"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8" x14ac:dyDescent="0.25"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spans="1:18" x14ac:dyDescent="0.25"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spans="1:18" x14ac:dyDescent="0.25"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spans="1:18" x14ac:dyDescent="0.25"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spans="1:18" x14ac:dyDescent="0.25"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spans="1:18" x14ac:dyDescent="0.25"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spans="1:18" x14ac:dyDescent="0.25"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spans="1:18" x14ac:dyDescent="0.25"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spans="1:18" x14ac:dyDescent="0.25"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spans="8:17" x14ac:dyDescent="0.25"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spans="8:17" x14ac:dyDescent="0.25"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spans="8:17" x14ac:dyDescent="0.25"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spans="8:17" x14ac:dyDescent="0.25"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8:17" x14ac:dyDescent="0.25"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8:17" x14ac:dyDescent="0.25"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8:17" x14ac:dyDescent="0.25"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8:17" x14ac:dyDescent="0.25"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spans="8:17" x14ac:dyDescent="0.25"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spans="8:17" x14ac:dyDescent="0.25"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spans="8:17" x14ac:dyDescent="0.25"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spans="8:17" x14ac:dyDescent="0.25"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spans="8:17" x14ac:dyDescent="0.25"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spans="8:17" x14ac:dyDescent="0.25">
      <c r="H94" s="10"/>
      <c r="I94" s="10"/>
      <c r="Q94" s="10"/>
    </row>
    <row r="95" spans="8:17" x14ac:dyDescent="0.25">
      <c r="H95" s="10"/>
      <c r="I95" s="10"/>
      <c r="Q95" s="10"/>
    </row>
    <row r="96" spans="8:17" x14ac:dyDescent="0.25">
      <c r="H96" s="10"/>
      <c r="I96" s="10"/>
      <c r="Q96" s="10"/>
    </row>
  </sheetData>
  <sortState ref="J9:O18">
    <sortCondition ref="J9:J18"/>
  </sortState>
  <mergeCells count="12">
    <mergeCell ref="Q7:Q8"/>
    <mergeCell ref="R7:U7"/>
    <mergeCell ref="J33:J34"/>
    <mergeCell ref="K33:N33"/>
    <mergeCell ref="A5:G5"/>
    <mergeCell ref="A7:A8"/>
    <mergeCell ref="B7:E7"/>
    <mergeCell ref="J7:J8"/>
    <mergeCell ref="K7:M7"/>
    <mergeCell ref="A31:G31"/>
    <mergeCell ref="A33:A34"/>
    <mergeCell ref="B33:G3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1"/>
  <sheetViews>
    <sheetView zoomScale="80" zoomScaleNormal="80" workbookViewId="0">
      <selection activeCell="H5" sqref="H5"/>
    </sheetView>
  </sheetViews>
  <sheetFormatPr defaultRowHeight="15" x14ac:dyDescent="0.25"/>
  <cols>
    <col min="1" max="1" width="20.5703125" customWidth="1"/>
    <col min="3" max="3" width="10.28515625" customWidth="1"/>
    <col min="4" max="4" width="10.85546875" customWidth="1"/>
    <col min="5" max="5" width="10.5703125" customWidth="1"/>
    <col min="6" max="6" width="13.5703125" customWidth="1"/>
    <col min="7" max="7" width="12.28515625" style="10" customWidth="1"/>
    <col min="8" max="8" width="14.5703125" customWidth="1"/>
    <col min="9" max="9" width="20.42578125" customWidth="1"/>
    <col min="11" max="11" width="9.5703125" customWidth="1"/>
    <col min="12" max="12" width="10.28515625" customWidth="1"/>
    <col min="13" max="13" width="10.7109375" customWidth="1"/>
    <col min="14" max="14" width="13.7109375" customWidth="1"/>
    <col min="15" max="15" width="11.7109375" customWidth="1"/>
    <col min="16" max="16" width="14.140625" customWidth="1"/>
    <col min="17" max="17" width="22.5703125" customWidth="1"/>
    <col min="19" max="19" width="10.7109375" customWidth="1"/>
    <col min="20" max="20" width="11.42578125" customWidth="1"/>
    <col min="21" max="21" width="10.42578125" customWidth="1"/>
    <col min="22" max="22" width="15" customWidth="1"/>
    <col min="23" max="23" width="12.28515625" customWidth="1"/>
    <col min="24" max="24" width="13" customWidth="1"/>
  </cols>
  <sheetData>
    <row r="1" spans="1:24" s="10" customFormat="1" x14ac:dyDescent="0.25"/>
    <row r="2" spans="1:24" s="10" customFormat="1" x14ac:dyDescent="0.25"/>
    <row r="3" spans="1:24" s="10" customFormat="1" x14ac:dyDescent="0.25"/>
    <row r="4" spans="1:24" s="10" customFormat="1" x14ac:dyDescent="0.25">
      <c r="A4" s="10" t="s">
        <v>57</v>
      </c>
      <c r="I4" s="10" t="s">
        <v>58</v>
      </c>
      <c r="Q4" s="10" t="s">
        <v>59</v>
      </c>
    </row>
    <row r="5" spans="1:24" x14ac:dyDescent="0.25">
      <c r="A5" s="111" t="s">
        <v>19</v>
      </c>
      <c r="B5" s="111"/>
      <c r="C5" s="111"/>
      <c r="D5" s="111"/>
      <c r="E5" s="111"/>
      <c r="F5" s="111"/>
      <c r="G5" s="111"/>
      <c r="I5" t="s">
        <v>21</v>
      </c>
      <c r="Q5" t="s">
        <v>69</v>
      </c>
    </row>
    <row r="6" spans="1:24" ht="15" customHeight="1" x14ac:dyDescent="0.25">
      <c r="A6" s="10" t="s">
        <v>43</v>
      </c>
      <c r="B6" s="10"/>
      <c r="C6" s="10"/>
      <c r="D6" s="10"/>
      <c r="E6" s="10"/>
      <c r="F6" s="10"/>
      <c r="I6" s="10" t="s">
        <v>43</v>
      </c>
      <c r="J6" s="10"/>
      <c r="K6" s="10"/>
      <c r="L6" s="10"/>
      <c r="M6" s="10"/>
      <c r="N6" s="10"/>
      <c r="O6" s="10"/>
      <c r="Q6" s="10" t="s">
        <v>42</v>
      </c>
      <c r="R6" s="10"/>
      <c r="S6" s="10"/>
      <c r="T6" s="10"/>
    </row>
    <row r="7" spans="1:24" x14ac:dyDescent="0.25">
      <c r="A7" s="106" t="s">
        <v>18</v>
      </c>
      <c r="B7" s="108" t="s">
        <v>20</v>
      </c>
      <c r="C7" s="109"/>
      <c r="D7" s="109"/>
      <c r="E7" s="113"/>
      <c r="F7" s="1"/>
      <c r="G7" s="1"/>
      <c r="I7" s="106" t="s">
        <v>18</v>
      </c>
      <c r="J7" s="108" t="s">
        <v>20</v>
      </c>
      <c r="K7" s="109"/>
      <c r="L7" s="109"/>
      <c r="M7" s="113"/>
      <c r="N7" s="1"/>
      <c r="O7" s="1"/>
      <c r="Q7" s="106" t="s">
        <v>18</v>
      </c>
      <c r="R7" s="108" t="s">
        <v>20</v>
      </c>
      <c r="S7" s="109"/>
      <c r="T7" s="109"/>
      <c r="U7" s="113"/>
      <c r="V7" s="1"/>
      <c r="W7" s="1"/>
    </row>
    <row r="8" spans="1:24" x14ac:dyDescent="0.25">
      <c r="A8" s="112"/>
      <c r="B8" s="36" t="s">
        <v>13</v>
      </c>
      <c r="C8" s="100" t="s">
        <v>14</v>
      </c>
      <c r="D8" s="100" t="s">
        <v>15</v>
      </c>
      <c r="E8" s="101" t="s">
        <v>16</v>
      </c>
      <c r="F8" s="39" t="s">
        <v>17</v>
      </c>
      <c r="G8" s="40" t="s">
        <v>22</v>
      </c>
      <c r="I8" s="112"/>
      <c r="J8" s="4" t="s">
        <v>13</v>
      </c>
      <c r="K8" s="5" t="s">
        <v>14</v>
      </c>
      <c r="L8" s="5" t="s">
        <v>15</v>
      </c>
      <c r="M8" s="6" t="s">
        <v>16</v>
      </c>
      <c r="N8" s="3" t="s">
        <v>17</v>
      </c>
      <c r="O8" s="25" t="s">
        <v>22</v>
      </c>
      <c r="Q8" s="112"/>
      <c r="R8" s="30" t="s">
        <v>13</v>
      </c>
      <c r="S8" s="5" t="s">
        <v>14</v>
      </c>
      <c r="T8" s="5" t="s">
        <v>15</v>
      </c>
      <c r="U8" s="6" t="s">
        <v>16</v>
      </c>
      <c r="V8" s="3" t="s">
        <v>17</v>
      </c>
      <c r="W8" s="29" t="s">
        <v>22</v>
      </c>
    </row>
    <row r="9" spans="1:24" x14ac:dyDescent="0.25">
      <c r="A9" s="2" t="s">
        <v>79</v>
      </c>
      <c r="B9" s="7">
        <v>9.16825E-2</v>
      </c>
      <c r="C9" s="11">
        <v>3.2862900000000002</v>
      </c>
      <c r="D9" s="11">
        <v>11.056665000000001</v>
      </c>
      <c r="E9" s="8">
        <v>24.670290000000001</v>
      </c>
      <c r="F9" s="7">
        <v>39.104927500000002</v>
      </c>
      <c r="G9" s="24">
        <f>(F9/475.89)*100</f>
        <v>8.2172198407194941</v>
      </c>
      <c r="I9" s="2" t="s">
        <v>79</v>
      </c>
      <c r="J9" s="12">
        <v>0</v>
      </c>
      <c r="K9" s="11">
        <v>3.162728</v>
      </c>
      <c r="L9" s="11">
        <v>12.276899999999999</v>
      </c>
      <c r="M9" s="8">
        <v>23.348880000000001</v>
      </c>
      <c r="N9" s="7">
        <v>38.788499999999999</v>
      </c>
      <c r="O9" s="24">
        <f>(N9/391.03)*100</f>
        <v>9.919571388384524</v>
      </c>
      <c r="Q9" s="2" t="s">
        <v>79</v>
      </c>
      <c r="R9" s="7">
        <v>-9.16825E-2</v>
      </c>
      <c r="S9" s="11">
        <v>-0.12356250000000024</v>
      </c>
      <c r="T9" s="11">
        <v>1.2202349999999988</v>
      </c>
      <c r="U9" s="8">
        <v>-1.3214150000000018</v>
      </c>
      <c r="V9" s="7">
        <v>-0.3164250000000024</v>
      </c>
      <c r="W9" s="24">
        <f t="shared" ref="W9:W27" si="0">(V9/-84.86)*100</f>
        <v>0.37287885929766956</v>
      </c>
      <c r="X9" s="32"/>
    </row>
    <row r="10" spans="1:24" x14ac:dyDescent="0.25">
      <c r="A10" s="2" t="s">
        <v>80</v>
      </c>
      <c r="B10" s="7">
        <v>0.189975</v>
      </c>
      <c r="C10" s="11">
        <v>7.1886450000000002</v>
      </c>
      <c r="D10" s="11">
        <v>6.9359849999999996</v>
      </c>
      <c r="E10" s="8">
        <v>84.68432</v>
      </c>
      <c r="F10" s="7">
        <v>98.998925</v>
      </c>
      <c r="G10" s="9">
        <f t="shared" ref="G10:G27" si="1">(F10/475.89)*100</f>
        <v>20.802900880455567</v>
      </c>
      <c r="I10" s="2" t="s">
        <v>80</v>
      </c>
      <c r="J10" s="12">
        <v>0</v>
      </c>
      <c r="K10" s="11">
        <v>4.2927900000000001</v>
      </c>
      <c r="L10" s="11">
        <v>7.6297199999999998</v>
      </c>
      <c r="M10" s="8">
        <v>86.7166</v>
      </c>
      <c r="N10" s="7">
        <v>98.639110000000002</v>
      </c>
      <c r="O10" s="9">
        <f t="shared" ref="O10:O27" si="2">(N10/391.03)*100</f>
        <v>25.22545840472598</v>
      </c>
      <c r="Q10" s="2" t="s">
        <v>80</v>
      </c>
      <c r="R10" s="7">
        <v>-0.189975</v>
      </c>
      <c r="S10" s="11">
        <v>-2.8958550000000001</v>
      </c>
      <c r="T10" s="11">
        <v>0.69373500000000021</v>
      </c>
      <c r="U10" s="8">
        <v>2.0322800000000001</v>
      </c>
      <c r="V10" s="7">
        <v>-0.35981499999999755</v>
      </c>
      <c r="W10" s="9">
        <f t="shared" si="0"/>
        <v>0.42401013433890822</v>
      </c>
    </row>
    <row r="11" spans="1:24" x14ac:dyDescent="0.25">
      <c r="A11" s="2" t="s">
        <v>81</v>
      </c>
      <c r="B11" s="7">
        <v>0.19196250000000001</v>
      </c>
      <c r="C11" s="11">
        <v>0.59526000000000001</v>
      </c>
      <c r="D11" s="11">
        <v>1.1814899999999999</v>
      </c>
      <c r="E11" s="8">
        <v>2.9013</v>
      </c>
      <c r="F11" s="7">
        <v>4.8700124999999996</v>
      </c>
      <c r="G11" s="9">
        <f t="shared" si="1"/>
        <v>1.0233483578137805</v>
      </c>
      <c r="I11" s="2" t="s">
        <v>81</v>
      </c>
      <c r="J11" s="12">
        <v>0</v>
      </c>
      <c r="K11" s="11">
        <v>7.6387999999999998E-2</v>
      </c>
      <c r="L11" s="11">
        <v>0.31685999999999998</v>
      </c>
      <c r="M11" s="8">
        <v>1.87405</v>
      </c>
      <c r="N11" s="7">
        <v>2.2672979999999998</v>
      </c>
      <c r="O11" s="9">
        <f t="shared" si="2"/>
        <v>0.57982712323862617</v>
      </c>
      <c r="Q11" s="2" t="s">
        <v>81</v>
      </c>
      <c r="R11" s="7">
        <v>-0.19196250000000001</v>
      </c>
      <c r="S11" s="11">
        <v>-0.51887250000000007</v>
      </c>
      <c r="T11" s="11">
        <v>-0.86463000000000001</v>
      </c>
      <c r="U11" s="8">
        <v>-1.02725</v>
      </c>
      <c r="V11" s="7">
        <v>-2.6027149999999994</v>
      </c>
      <c r="W11" s="9">
        <f t="shared" si="0"/>
        <v>3.0670692905962755</v>
      </c>
    </row>
    <row r="12" spans="1:24" x14ac:dyDescent="0.25">
      <c r="A12" s="2" t="s">
        <v>87</v>
      </c>
      <c r="B12" s="7">
        <v>0</v>
      </c>
      <c r="C12" s="11">
        <v>1.9841925</v>
      </c>
      <c r="D12" s="11">
        <v>1.687665</v>
      </c>
      <c r="E12" s="8">
        <v>12.60453</v>
      </c>
      <c r="F12" s="7">
        <v>16.276387499999998</v>
      </c>
      <c r="G12" s="9">
        <f t="shared" si="1"/>
        <v>3.4201995208976861</v>
      </c>
      <c r="I12" s="2" t="s">
        <v>87</v>
      </c>
      <c r="J12" s="12">
        <v>0</v>
      </c>
      <c r="K12" s="11">
        <v>0.33267799999999997</v>
      </c>
      <c r="L12" s="11">
        <v>0.62373000000000001</v>
      </c>
      <c r="M12" s="8">
        <v>9.8905250000000002</v>
      </c>
      <c r="N12" s="7">
        <v>10.84693</v>
      </c>
      <c r="O12" s="9">
        <f t="shared" si="2"/>
        <v>2.7739380610183364</v>
      </c>
      <c r="Q12" s="2" t="s">
        <v>87</v>
      </c>
      <c r="R12" s="7">
        <v>0</v>
      </c>
      <c r="S12" s="11">
        <v>-1.6515150000000001</v>
      </c>
      <c r="T12" s="11">
        <v>-1.0639349999999999</v>
      </c>
      <c r="U12" s="8">
        <v>-2.7140050000000002</v>
      </c>
      <c r="V12" s="7">
        <v>-5.429454999999999</v>
      </c>
      <c r="W12" s="9">
        <f t="shared" si="0"/>
        <v>6.3981322177704438</v>
      </c>
    </row>
    <row r="13" spans="1:24" x14ac:dyDescent="0.25">
      <c r="A13" s="15" t="s">
        <v>1</v>
      </c>
      <c r="B13" s="16">
        <v>0.47361999999999999</v>
      </c>
      <c r="C13" s="17">
        <v>13.054387500000001</v>
      </c>
      <c r="D13" s="17">
        <v>20.861805</v>
      </c>
      <c r="E13" s="18">
        <v>124.86044</v>
      </c>
      <c r="F13" s="16">
        <v>159.25025249999999</v>
      </c>
      <c r="G13" s="19">
        <f t="shared" si="1"/>
        <v>33.463668599886525</v>
      </c>
      <c r="I13" s="15" t="s">
        <v>1</v>
      </c>
      <c r="J13" s="23">
        <v>0</v>
      </c>
      <c r="K13" s="17">
        <v>7.8645829999999997</v>
      </c>
      <c r="L13" s="17">
        <v>20.84721</v>
      </c>
      <c r="M13" s="18">
        <v>121.8301</v>
      </c>
      <c r="N13" s="16">
        <v>150.54179999999999</v>
      </c>
      <c r="O13" s="19">
        <f t="shared" si="2"/>
        <v>38.498785259443011</v>
      </c>
      <c r="Q13" s="15" t="s">
        <v>1</v>
      </c>
      <c r="R13" s="16">
        <v>-0.47361999999999999</v>
      </c>
      <c r="S13" s="17">
        <v>-5.1898050000000007</v>
      </c>
      <c r="T13" s="17">
        <v>-1.4594999999999914E-2</v>
      </c>
      <c r="U13" s="18">
        <v>-3.030389999999997</v>
      </c>
      <c r="V13" s="16">
        <v>-8.7084099999999864</v>
      </c>
      <c r="W13" s="19">
        <f t="shared" si="0"/>
        <v>10.262090502003284</v>
      </c>
    </row>
    <row r="14" spans="1:24" x14ac:dyDescent="0.25">
      <c r="A14" s="2" t="s">
        <v>2</v>
      </c>
      <c r="B14" s="7">
        <v>0</v>
      </c>
      <c r="C14" s="11">
        <v>1.6642500000000001E-2</v>
      </c>
      <c r="D14" s="11">
        <v>2.6333700000000002</v>
      </c>
      <c r="E14" s="8">
        <v>2.88822</v>
      </c>
      <c r="F14" s="7">
        <v>5.5382325000000003</v>
      </c>
      <c r="G14" s="9">
        <f t="shared" si="1"/>
        <v>1.1637631595536786</v>
      </c>
      <c r="I14" s="2" t="s">
        <v>2</v>
      </c>
      <c r="J14" s="12">
        <v>0</v>
      </c>
      <c r="K14" s="11">
        <v>1.082055</v>
      </c>
      <c r="L14" s="11">
        <v>1.07145</v>
      </c>
      <c r="M14" s="8">
        <v>0</v>
      </c>
      <c r="N14" s="7">
        <v>2.153505</v>
      </c>
      <c r="O14" s="9">
        <f t="shared" si="2"/>
        <v>0.55072628698565329</v>
      </c>
      <c r="Q14" s="2" t="s">
        <v>2</v>
      </c>
      <c r="R14" s="7">
        <v>0</v>
      </c>
      <c r="S14" s="11">
        <v>1.0654125000000001</v>
      </c>
      <c r="T14" s="11">
        <v>-1.5619200000000002</v>
      </c>
      <c r="U14" s="8">
        <v>-2.88822</v>
      </c>
      <c r="V14" s="7">
        <v>-3.3847275000000003</v>
      </c>
      <c r="W14" s="27">
        <f t="shared" si="0"/>
        <v>3.9886018147537126</v>
      </c>
    </row>
    <row r="15" spans="1:24" x14ac:dyDescent="0.25">
      <c r="A15" s="2" t="s">
        <v>3</v>
      </c>
      <c r="B15" s="7">
        <v>0</v>
      </c>
      <c r="C15" s="11">
        <v>0</v>
      </c>
      <c r="D15" s="11">
        <v>0.82086000000000003</v>
      </c>
      <c r="E15" s="8">
        <v>0.26688000000000001</v>
      </c>
      <c r="F15" s="7">
        <v>1.0877400000000002</v>
      </c>
      <c r="G15" s="9">
        <f t="shared" si="1"/>
        <v>0.22856962743491149</v>
      </c>
      <c r="I15" s="2" t="s">
        <v>3</v>
      </c>
      <c r="J15" s="12">
        <v>0</v>
      </c>
      <c r="K15" s="11">
        <v>0.31925999999999999</v>
      </c>
      <c r="L15" s="11">
        <v>0</v>
      </c>
      <c r="M15" s="8">
        <v>0</v>
      </c>
      <c r="N15" s="7">
        <v>0.31925999999999999</v>
      </c>
      <c r="O15" s="9">
        <f t="shared" si="2"/>
        <v>8.1645909521008614E-2</v>
      </c>
      <c r="Q15" s="2" t="s">
        <v>3</v>
      </c>
      <c r="R15" s="7">
        <v>0</v>
      </c>
      <c r="S15" s="11">
        <v>0.31925999999999999</v>
      </c>
      <c r="T15" s="11">
        <v>-0.82086000000000003</v>
      </c>
      <c r="U15" s="8">
        <v>-0.26688000000000001</v>
      </c>
      <c r="V15" s="7">
        <v>-0.76848000000000016</v>
      </c>
      <c r="W15" s="9">
        <f t="shared" si="0"/>
        <v>0.90558567051614447</v>
      </c>
    </row>
    <row r="16" spans="1:24" x14ac:dyDescent="0.25">
      <c r="A16" s="2" t="s">
        <v>4</v>
      </c>
      <c r="B16" s="7">
        <v>0</v>
      </c>
      <c r="C16" s="11">
        <v>2.691E-2</v>
      </c>
      <c r="D16" s="11">
        <v>0.559755</v>
      </c>
      <c r="E16" s="8">
        <v>0.72641999999999995</v>
      </c>
      <c r="F16" s="7">
        <v>1.3130850000000001</v>
      </c>
      <c r="G16" s="9">
        <f t="shared" si="1"/>
        <v>0.27592195675471226</v>
      </c>
      <c r="I16" s="2" t="s">
        <v>4</v>
      </c>
      <c r="J16" s="12">
        <v>0</v>
      </c>
      <c r="K16" s="11">
        <v>2.8920000000000001E-2</v>
      </c>
      <c r="L16" s="11">
        <v>1.2030000000000001E-2</v>
      </c>
      <c r="M16" s="8">
        <v>0.132075</v>
      </c>
      <c r="N16" s="7">
        <v>0.17302500000000001</v>
      </c>
      <c r="O16" s="9">
        <f t="shared" si="2"/>
        <v>4.4248523131217556E-2</v>
      </c>
      <c r="Q16" s="2" t="s">
        <v>4</v>
      </c>
      <c r="R16" s="7">
        <v>0</v>
      </c>
      <c r="S16" s="11">
        <v>2.0100000000000014E-3</v>
      </c>
      <c r="T16" s="11">
        <v>-0.54772500000000002</v>
      </c>
      <c r="U16" s="8">
        <v>-0.5943449999999999</v>
      </c>
      <c r="V16" s="7">
        <v>-1.1400600000000001</v>
      </c>
      <c r="W16" s="9">
        <f t="shared" si="0"/>
        <v>1.343459816167806</v>
      </c>
    </row>
    <row r="17" spans="1:25" x14ac:dyDescent="0.25">
      <c r="A17" s="2" t="s">
        <v>5</v>
      </c>
      <c r="B17" s="7">
        <v>0</v>
      </c>
      <c r="C17" s="11">
        <v>0.69389999999999996</v>
      </c>
      <c r="D17" s="11">
        <v>3.1143149999999999</v>
      </c>
      <c r="E17" s="8">
        <v>15.51267</v>
      </c>
      <c r="F17" s="7">
        <v>19.320885000000001</v>
      </c>
      <c r="G17" s="9">
        <f t="shared" si="1"/>
        <v>4.0599476769841765</v>
      </c>
      <c r="I17" s="2" t="s">
        <v>5</v>
      </c>
      <c r="J17" s="12">
        <v>0</v>
      </c>
      <c r="K17" s="11">
        <v>0.68862000000000001</v>
      </c>
      <c r="L17" s="11">
        <v>2.1407400000000001</v>
      </c>
      <c r="M17" s="8">
        <v>11.701230000000001</v>
      </c>
      <c r="N17" s="7">
        <v>14.53059</v>
      </c>
      <c r="O17" s="9">
        <f t="shared" si="2"/>
        <v>3.7159783136843725</v>
      </c>
      <c r="Q17" s="2" t="s">
        <v>5</v>
      </c>
      <c r="R17" s="7">
        <v>0</v>
      </c>
      <c r="S17" s="11">
        <v>-5.2799999999999514E-3</v>
      </c>
      <c r="T17" s="11">
        <v>-0.97357499999999986</v>
      </c>
      <c r="U17" s="8">
        <v>-3.8114449999999991</v>
      </c>
      <c r="V17" s="7">
        <v>-4.7903000000000002</v>
      </c>
      <c r="W17" s="9">
        <f t="shared" si="0"/>
        <v>5.6449446146594395</v>
      </c>
    </row>
    <row r="18" spans="1:25" x14ac:dyDescent="0.25">
      <c r="A18" s="2" t="s">
        <v>6</v>
      </c>
      <c r="B18" s="7">
        <v>0</v>
      </c>
      <c r="C18" s="11">
        <v>0</v>
      </c>
      <c r="D18" s="11">
        <v>1.3135049999999999</v>
      </c>
      <c r="E18" s="8">
        <v>0</v>
      </c>
      <c r="F18" s="7">
        <v>1.3135049999999999</v>
      </c>
      <c r="G18" s="9">
        <f t="shared" si="1"/>
        <v>0.27601021244405222</v>
      </c>
      <c r="I18" s="2" t="s">
        <v>6</v>
      </c>
      <c r="J18" s="12">
        <v>0</v>
      </c>
      <c r="K18" s="11">
        <v>0.36998300000000001</v>
      </c>
      <c r="L18" s="11">
        <v>0</v>
      </c>
      <c r="M18" s="8">
        <v>0</v>
      </c>
      <c r="N18" s="7">
        <v>0.36998300000000001</v>
      </c>
      <c r="O18" s="9">
        <f t="shared" si="2"/>
        <v>9.4617548525688572E-2</v>
      </c>
      <c r="Q18" s="2" t="s">
        <v>6</v>
      </c>
      <c r="R18" s="7">
        <v>0</v>
      </c>
      <c r="S18" s="11">
        <v>0.36998249999999999</v>
      </c>
      <c r="T18" s="11">
        <v>-1.3135049999999999</v>
      </c>
      <c r="U18" s="8">
        <v>0</v>
      </c>
      <c r="V18" s="7">
        <v>-0.94352249999999993</v>
      </c>
      <c r="W18" s="9">
        <f t="shared" si="0"/>
        <v>1.1118577657317936</v>
      </c>
    </row>
    <row r="19" spans="1:25" x14ac:dyDescent="0.25">
      <c r="A19" s="2" t="s">
        <v>7</v>
      </c>
      <c r="B19" s="7">
        <v>0</v>
      </c>
      <c r="C19" s="11">
        <v>0.57145500000000005</v>
      </c>
      <c r="D19" s="11">
        <v>19.866389999999999</v>
      </c>
      <c r="E19" s="8">
        <v>141.31856999999999</v>
      </c>
      <c r="F19" s="7">
        <v>161.756415</v>
      </c>
      <c r="G19" s="9">
        <f t="shared" si="1"/>
        <v>33.990295026161512</v>
      </c>
      <c r="I19" s="2" t="s">
        <v>7</v>
      </c>
      <c r="J19" s="12">
        <v>0</v>
      </c>
      <c r="K19" s="11">
        <v>3.8198400000000001</v>
      </c>
      <c r="L19" s="11">
        <v>13.74954</v>
      </c>
      <c r="M19" s="8">
        <v>141.797</v>
      </c>
      <c r="N19" s="7">
        <v>159.3664</v>
      </c>
      <c r="O19" s="9">
        <f t="shared" si="2"/>
        <v>40.755543052962686</v>
      </c>
      <c r="Q19" s="2" t="s">
        <v>7</v>
      </c>
      <c r="R19" s="7">
        <v>0</v>
      </c>
      <c r="S19" s="11">
        <v>3.2483849999999999</v>
      </c>
      <c r="T19" s="11">
        <v>-6.1168499999999995</v>
      </c>
      <c r="U19" s="8">
        <v>0.47843000000000302</v>
      </c>
      <c r="V19" s="7">
        <v>-2.3900350000000117</v>
      </c>
      <c r="W19" s="9">
        <f t="shared" si="0"/>
        <v>2.816444732500603</v>
      </c>
    </row>
    <row r="20" spans="1:25" x14ac:dyDescent="0.25">
      <c r="A20" s="2" t="s">
        <v>82</v>
      </c>
      <c r="B20" s="7">
        <v>0</v>
      </c>
      <c r="C20" s="11">
        <v>0.67014750000000001</v>
      </c>
      <c r="D20" s="11">
        <v>0.64225500000000002</v>
      </c>
      <c r="E20" s="8">
        <v>4.0178700000000003</v>
      </c>
      <c r="F20" s="7">
        <v>5.3302725000000004</v>
      </c>
      <c r="G20" s="9">
        <f t="shared" si="1"/>
        <v>1.1200639853747716</v>
      </c>
      <c r="I20" s="2" t="s">
        <v>82</v>
      </c>
      <c r="J20" s="12">
        <v>0</v>
      </c>
      <c r="K20" s="11">
        <v>8.5904999999999995E-2</v>
      </c>
      <c r="L20" s="11">
        <v>0.36554999999999999</v>
      </c>
      <c r="M20" s="8">
        <v>4.1379999999999999</v>
      </c>
      <c r="N20" s="7">
        <v>4.5894550000000001</v>
      </c>
      <c r="O20" s="9">
        <f t="shared" si="2"/>
        <v>1.1736836048385035</v>
      </c>
      <c r="Q20" s="2" t="s">
        <v>82</v>
      </c>
      <c r="R20" s="7">
        <v>0</v>
      </c>
      <c r="S20" s="11">
        <v>-0.5842425</v>
      </c>
      <c r="T20" s="11">
        <v>-0.27670500000000003</v>
      </c>
      <c r="U20" s="8">
        <v>0.12012999999999963</v>
      </c>
      <c r="V20" s="7">
        <v>-0.74081750000000035</v>
      </c>
      <c r="W20" s="9">
        <f t="shared" si="0"/>
        <v>0.87298786236153714</v>
      </c>
    </row>
    <row r="21" spans="1:25" x14ac:dyDescent="0.25">
      <c r="A21" s="2" t="s">
        <v>83</v>
      </c>
      <c r="B21" s="7">
        <v>0</v>
      </c>
      <c r="C21" s="11">
        <v>0.49650749999999999</v>
      </c>
      <c r="D21" s="11">
        <v>19.632480000000001</v>
      </c>
      <c r="E21" s="8">
        <v>1.3502700000000001</v>
      </c>
      <c r="F21" s="7">
        <v>21.479257500000003</v>
      </c>
      <c r="G21" s="9">
        <f t="shared" si="1"/>
        <v>4.5134920885078493</v>
      </c>
      <c r="I21" s="2" t="s">
        <v>83</v>
      </c>
      <c r="J21" s="12">
        <v>0</v>
      </c>
      <c r="K21" s="11">
        <v>5.290178</v>
      </c>
      <c r="L21" s="11">
        <v>7.7309999999999999</v>
      </c>
      <c r="M21" s="8">
        <v>1.040675</v>
      </c>
      <c r="N21" s="7">
        <v>14.06185</v>
      </c>
      <c r="O21" s="9">
        <f t="shared" si="2"/>
        <v>3.5961051581720076</v>
      </c>
      <c r="Q21" s="2" t="s">
        <v>83</v>
      </c>
      <c r="R21" s="7">
        <v>0</v>
      </c>
      <c r="S21" s="11">
        <v>4.7936700000000005</v>
      </c>
      <c r="T21" s="11">
        <v>-11.901480000000001</v>
      </c>
      <c r="U21" s="8">
        <v>-0.30959500000000006</v>
      </c>
      <c r="V21" s="7">
        <v>-7.4174050000000022</v>
      </c>
      <c r="W21" s="9">
        <f t="shared" si="0"/>
        <v>8.740755361772333</v>
      </c>
    </row>
    <row r="22" spans="1:25" x14ac:dyDescent="0.25">
      <c r="A22" s="2" t="s">
        <v>84</v>
      </c>
      <c r="B22" s="7">
        <v>0</v>
      </c>
      <c r="C22" s="11">
        <v>0.35409000000000002</v>
      </c>
      <c r="D22" s="11">
        <v>3.4263599999999999</v>
      </c>
      <c r="E22" s="8">
        <v>1.4910000000000001</v>
      </c>
      <c r="F22" s="7">
        <v>5.2714499999999997</v>
      </c>
      <c r="G22" s="9">
        <f t="shared" si="1"/>
        <v>1.1077034608838177</v>
      </c>
      <c r="I22" s="2" t="s">
        <v>84</v>
      </c>
      <c r="J22" s="12">
        <v>0</v>
      </c>
      <c r="K22" s="11">
        <v>1.5700130000000001</v>
      </c>
      <c r="L22" s="11">
        <v>0.54708000000000001</v>
      </c>
      <c r="M22" s="8">
        <v>1.157025</v>
      </c>
      <c r="N22" s="7">
        <v>3.2741180000000001</v>
      </c>
      <c r="O22" s="9">
        <f t="shared" si="2"/>
        <v>0.83730608904687631</v>
      </c>
      <c r="Q22" s="2" t="s">
        <v>84</v>
      </c>
      <c r="R22" s="7">
        <v>0</v>
      </c>
      <c r="S22" s="11">
        <v>1.2159225</v>
      </c>
      <c r="T22" s="11">
        <v>-2.8792799999999996</v>
      </c>
      <c r="U22" s="8">
        <v>-0.33397500000000013</v>
      </c>
      <c r="V22" s="7">
        <v>-1.9973324999999997</v>
      </c>
      <c r="W22" s="9">
        <f t="shared" si="0"/>
        <v>2.3536795899127974</v>
      </c>
    </row>
    <row r="23" spans="1:25" x14ac:dyDescent="0.25">
      <c r="A23" s="15" t="s">
        <v>88</v>
      </c>
      <c r="B23" s="16">
        <v>0</v>
      </c>
      <c r="C23" s="17">
        <v>2.8296524999999999</v>
      </c>
      <c r="D23" s="17">
        <v>52.00929</v>
      </c>
      <c r="E23" s="18">
        <v>167.5719</v>
      </c>
      <c r="F23" s="16">
        <v>222.4108425</v>
      </c>
      <c r="G23" s="19">
        <f t="shared" si="1"/>
        <v>46.735767194099473</v>
      </c>
      <c r="I23" s="15" t="s">
        <v>88</v>
      </c>
      <c r="J23" s="23">
        <v>0</v>
      </c>
      <c r="K23" s="17">
        <v>13.254770000000001</v>
      </c>
      <c r="L23" s="17">
        <v>25.61739</v>
      </c>
      <c r="M23" s="18">
        <v>159.96600000000001</v>
      </c>
      <c r="N23" s="16">
        <v>198.8382</v>
      </c>
      <c r="O23" s="19">
        <f t="shared" si="2"/>
        <v>50.849858067155971</v>
      </c>
      <c r="Q23" s="15" t="s">
        <v>88</v>
      </c>
      <c r="R23" s="16">
        <v>0</v>
      </c>
      <c r="S23" s="17">
        <v>10.42512</v>
      </c>
      <c r="T23" s="17">
        <v>-26.3919</v>
      </c>
      <c r="U23" s="18">
        <v>-7.6058999999999912</v>
      </c>
      <c r="V23" s="16">
        <v>-23.572679999999991</v>
      </c>
      <c r="W23" s="19">
        <f t="shared" si="0"/>
        <v>27.778317228376139</v>
      </c>
    </row>
    <row r="24" spans="1:25" x14ac:dyDescent="0.25">
      <c r="A24" s="2" t="s">
        <v>9</v>
      </c>
      <c r="B24" s="7">
        <v>0.45123249999999998</v>
      </c>
      <c r="C24" s="11">
        <v>33.989534999999997</v>
      </c>
      <c r="D24" s="11">
        <v>10.518554999999999</v>
      </c>
      <c r="E24" s="8">
        <v>39.689250000000001</v>
      </c>
      <c r="F24" s="7">
        <v>84.6485725</v>
      </c>
      <c r="G24" s="9">
        <f t="shared" si="1"/>
        <v>17.787424089600538</v>
      </c>
      <c r="I24" s="2" t="s">
        <v>9</v>
      </c>
      <c r="J24" s="12">
        <v>0</v>
      </c>
      <c r="K24" s="11">
        <v>11.30185</v>
      </c>
      <c r="L24" s="11">
        <v>12.264765000000001</v>
      </c>
      <c r="M24" s="8">
        <v>7.9968500000000002</v>
      </c>
      <c r="N24" s="7">
        <v>31.563459999999999</v>
      </c>
      <c r="O24" s="9">
        <f t="shared" si="2"/>
        <v>8.0718768380942656</v>
      </c>
      <c r="Q24" s="2" t="s">
        <v>9</v>
      </c>
      <c r="R24" s="7">
        <v>-0.45123249999999998</v>
      </c>
      <c r="S24" s="11">
        <v>-22.687687499999996</v>
      </c>
      <c r="T24" s="11">
        <v>1.7462100000000014</v>
      </c>
      <c r="U24" s="8">
        <v>-31.692399999999999</v>
      </c>
      <c r="V24" s="7">
        <v>-53.08511</v>
      </c>
      <c r="W24" s="27">
        <f t="shared" si="0"/>
        <v>62.55610417157672</v>
      </c>
    </row>
    <row r="25" spans="1:25" x14ac:dyDescent="0.25">
      <c r="A25" s="2" t="s">
        <v>89</v>
      </c>
      <c r="B25" s="7">
        <v>0</v>
      </c>
      <c r="C25" s="11">
        <v>6.3333149999999998</v>
      </c>
      <c r="D25" s="11">
        <v>0</v>
      </c>
      <c r="E25" s="8">
        <v>3.2443749999999998</v>
      </c>
      <c r="F25" s="7">
        <v>9.5776900000000005</v>
      </c>
      <c r="G25" s="9">
        <f t="shared" si="1"/>
        <v>2.0125848410346934</v>
      </c>
      <c r="I25" s="2" t="s">
        <v>89</v>
      </c>
      <c r="J25" s="12">
        <v>0</v>
      </c>
      <c r="K25" s="11">
        <v>6.8895749999999998</v>
      </c>
      <c r="L25" s="11">
        <v>0</v>
      </c>
      <c r="M25" s="8">
        <v>3.196825</v>
      </c>
      <c r="N25" s="7">
        <v>10.086399999999999</v>
      </c>
      <c r="O25" s="9">
        <f t="shared" si="2"/>
        <v>2.5794440324271797</v>
      </c>
      <c r="Q25" s="2" t="s">
        <v>89</v>
      </c>
      <c r="R25" s="7">
        <v>0</v>
      </c>
      <c r="S25" s="11">
        <v>0.55625999999999998</v>
      </c>
      <c r="T25" s="11">
        <v>0</v>
      </c>
      <c r="U25" s="8">
        <v>-4.7549999999999759E-2</v>
      </c>
      <c r="V25" s="7">
        <v>0.50870999999999889</v>
      </c>
      <c r="W25" s="9">
        <f t="shared" si="0"/>
        <v>-0.59946971482441547</v>
      </c>
    </row>
    <row r="26" spans="1:25" x14ac:dyDescent="0.25">
      <c r="A26" s="15" t="s">
        <v>11</v>
      </c>
      <c r="B26" s="16">
        <v>0.45123249999999998</v>
      </c>
      <c r="C26" s="17">
        <v>40.322850000000003</v>
      </c>
      <c r="D26" s="17">
        <v>10.518554999999999</v>
      </c>
      <c r="E26" s="18">
        <v>42.933624999999999</v>
      </c>
      <c r="F26" s="16">
        <v>94.226262500000004</v>
      </c>
      <c r="G26" s="19">
        <f t="shared" si="1"/>
        <v>19.800008930635233</v>
      </c>
      <c r="I26" s="15" t="s">
        <v>11</v>
      </c>
      <c r="J26" s="23">
        <v>0</v>
      </c>
      <c r="K26" s="17">
        <v>18.191420000000001</v>
      </c>
      <c r="L26" s="17">
        <v>12.264765000000001</v>
      </c>
      <c r="M26" s="18">
        <v>11.193680000000001</v>
      </c>
      <c r="N26" s="16">
        <v>41.649859999999997</v>
      </c>
      <c r="O26" s="19">
        <f t="shared" si="2"/>
        <v>10.651320870521443</v>
      </c>
      <c r="Q26" s="15" t="s">
        <v>11</v>
      </c>
      <c r="R26" s="16">
        <v>-0.45123249999999998</v>
      </c>
      <c r="S26" s="17">
        <v>-22.131427500000001</v>
      </c>
      <c r="T26" s="17">
        <v>1.7462100000000014</v>
      </c>
      <c r="U26" s="18">
        <v>-31.73995</v>
      </c>
      <c r="V26" s="16">
        <v>-52.576400000000007</v>
      </c>
      <c r="W26" s="19">
        <f t="shared" si="0"/>
        <v>61.956634456752305</v>
      </c>
    </row>
    <row r="27" spans="1:25" x14ac:dyDescent="0.25">
      <c r="A27" s="20" t="s">
        <v>12</v>
      </c>
      <c r="B27" s="21">
        <v>0.92485249999999997</v>
      </c>
      <c r="C27" s="14">
        <v>56.206890000000001</v>
      </c>
      <c r="D27" s="14">
        <v>83.389649999999989</v>
      </c>
      <c r="E27" s="22">
        <v>335.36596500000002</v>
      </c>
      <c r="F27" s="21">
        <v>475.88735750000001</v>
      </c>
      <c r="G27" s="26">
        <f t="shared" si="1"/>
        <v>99.999444724621242</v>
      </c>
      <c r="I27" s="20" t="s">
        <v>12</v>
      </c>
      <c r="J27" s="13">
        <v>0</v>
      </c>
      <c r="K27" s="14">
        <v>39.310780000000001</v>
      </c>
      <c r="L27" s="14">
        <v>58.729365000000001</v>
      </c>
      <c r="M27" s="22">
        <v>292.98970000000003</v>
      </c>
      <c r="N27" s="21">
        <v>391.0299</v>
      </c>
      <c r="O27" s="26">
        <f t="shared" si="2"/>
        <v>99.999974426514598</v>
      </c>
      <c r="Q27" s="20" t="s">
        <v>12</v>
      </c>
      <c r="R27" s="21">
        <v>-0.92485249999999997</v>
      </c>
      <c r="S27" s="14">
        <v>-16.896112500000001</v>
      </c>
      <c r="T27" s="14">
        <v>-24.660284999999988</v>
      </c>
      <c r="U27" s="22">
        <v>-42.376239999999996</v>
      </c>
      <c r="V27" s="21">
        <v>-84.857490000000041</v>
      </c>
      <c r="W27" s="26">
        <f t="shared" si="0"/>
        <v>99.997042187131797</v>
      </c>
      <c r="Y27" s="32"/>
    </row>
    <row r="29" spans="1:25" x14ac:dyDescent="0.25">
      <c r="A29" t="s">
        <v>60</v>
      </c>
      <c r="I29" t="s">
        <v>61</v>
      </c>
      <c r="Q29" t="s">
        <v>62</v>
      </c>
    </row>
    <row r="30" spans="1:25" x14ac:dyDescent="0.25">
      <c r="A30" s="10" t="s">
        <v>19</v>
      </c>
      <c r="B30" s="10"/>
      <c r="C30" s="10"/>
      <c r="D30" s="10"/>
      <c r="E30" s="10"/>
      <c r="F30" s="10"/>
      <c r="I30" s="10" t="s">
        <v>19</v>
      </c>
      <c r="J30" s="10"/>
      <c r="K30" s="10"/>
      <c r="L30" s="10"/>
      <c r="M30" s="10"/>
      <c r="N30" s="10"/>
      <c r="O30" s="10"/>
      <c r="Q30" s="10" t="s">
        <v>19</v>
      </c>
      <c r="R30" s="10"/>
      <c r="S30" s="10"/>
      <c r="T30" s="10"/>
      <c r="U30" s="10"/>
      <c r="V30" s="10"/>
    </row>
    <row r="31" spans="1:25" x14ac:dyDescent="0.25">
      <c r="A31" s="10" t="s">
        <v>46</v>
      </c>
      <c r="B31" s="10"/>
      <c r="C31" s="10"/>
      <c r="D31" s="10"/>
      <c r="E31" s="10"/>
      <c r="F31" s="10"/>
      <c r="I31" s="10" t="s">
        <v>44</v>
      </c>
      <c r="J31" s="10"/>
      <c r="K31" s="10"/>
      <c r="L31" s="10"/>
      <c r="M31" s="10"/>
      <c r="N31" s="10"/>
      <c r="O31" s="10"/>
      <c r="Q31" s="10" t="s">
        <v>45</v>
      </c>
      <c r="R31" s="10"/>
      <c r="S31" s="10"/>
      <c r="T31" s="10"/>
      <c r="U31" s="10"/>
      <c r="V31" s="10"/>
    </row>
    <row r="32" spans="1:25" x14ac:dyDescent="0.25">
      <c r="A32" s="106" t="s">
        <v>18</v>
      </c>
      <c r="B32" s="108" t="s">
        <v>20</v>
      </c>
      <c r="C32" s="109"/>
      <c r="D32" s="109"/>
      <c r="E32" s="109"/>
      <c r="F32" s="109"/>
      <c r="G32" s="113"/>
      <c r="H32" s="45"/>
      <c r="I32" s="114" t="s">
        <v>18</v>
      </c>
      <c r="J32" s="108" t="s">
        <v>20</v>
      </c>
      <c r="K32" s="109"/>
      <c r="L32" s="109"/>
      <c r="M32" s="109"/>
      <c r="N32" s="109"/>
      <c r="O32" s="113"/>
      <c r="P32" s="1"/>
      <c r="Q32" s="114" t="s">
        <v>18</v>
      </c>
      <c r="R32" s="108" t="s">
        <v>20</v>
      </c>
      <c r="S32" s="109"/>
      <c r="T32" s="109"/>
      <c r="U32" s="109"/>
      <c r="V32" s="109"/>
      <c r="W32" s="113"/>
      <c r="X32" s="1"/>
    </row>
    <row r="33" spans="1:24" x14ac:dyDescent="0.25">
      <c r="A33" s="112"/>
      <c r="B33" s="36" t="s">
        <v>13</v>
      </c>
      <c r="C33" s="37" t="s">
        <v>14</v>
      </c>
      <c r="D33" s="37" t="s">
        <v>15</v>
      </c>
      <c r="E33" s="37" t="s">
        <v>23</v>
      </c>
      <c r="F33" s="37" t="s">
        <v>28</v>
      </c>
      <c r="G33" s="38" t="s">
        <v>29</v>
      </c>
      <c r="H33" s="36" t="s">
        <v>17</v>
      </c>
      <c r="I33" s="115"/>
      <c r="J33" s="36" t="s">
        <v>13</v>
      </c>
      <c r="K33" s="37" t="s">
        <v>14</v>
      </c>
      <c r="L33" s="37" t="s">
        <v>15</v>
      </c>
      <c r="M33" s="37" t="s">
        <v>23</v>
      </c>
      <c r="N33" s="37" t="s">
        <v>28</v>
      </c>
      <c r="O33" s="38" t="s">
        <v>29</v>
      </c>
      <c r="P33" s="39" t="s">
        <v>17</v>
      </c>
      <c r="Q33" s="115"/>
      <c r="R33" s="36" t="s">
        <v>13</v>
      </c>
      <c r="S33" s="37" t="s">
        <v>14</v>
      </c>
      <c r="T33" s="37" t="s">
        <v>15</v>
      </c>
      <c r="U33" s="37" t="s">
        <v>23</v>
      </c>
      <c r="V33" s="37" t="s">
        <v>28</v>
      </c>
      <c r="W33" s="38" t="s">
        <v>29</v>
      </c>
      <c r="X33" s="39" t="s">
        <v>17</v>
      </c>
    </row>
    <row r="34" spans="1:24" x14ac:dyDescent="0.25">
      <c r="A34" s="1" t="s">
        <v>79</v>
      </c>
      <c r="B34" s="11">
        <v>3.6672999999999997E-2</v>
      </c>
      <c r="C34" s="11">
        <v>2.1908599999999998</v>
      </c>
      <c r="D34" s="11">
        <v>7.3711099999999998</v>
      </c>
      <c r="E34" s="11">
        <v>4.2740999999999998</v>
      </c>
      <c r="F34" s="11">
        <v>12.17276</v>
      </c>
      <c r="G34" s="11">
        <v>0</v>
      </c>
      <c r="H34" s="46">
        <v>26.045503</v>
      </c>
      <c r="I34" s="48" t="s">
        <v>79</v>
      </c>
      <c r="J34" s="11">
        <v>9.16825E-2</v>
      </c>
      <c r="K34" s="11">
        <v>3.2862900000000002</v>
      </c>
      <c r="L34" s="11">
        <v>11.056665000000001</v>
      </c>
      <c r="M34" s="11">
        <v>6.4111500000000001</v>
      </c>
      <c r="N34" s="11">
        <v>18.259139999999999</v>
      </c>
      <c r="O34" s="11">
        <v>0</v>
      </c>
      <c r="P34" s="24">
        <v>39.104927500000002</v>
      </c>
      <c r="Q34" s="48" t="s">
        <v>79</v>
      </c>
      <c r="R34" s="11">
        <v>0.183365</v>
      </c>
      <c r="S34" s="11">
        <v>4.3817199999999996</v>
      </c>
      <c r="T34" s="11">
        <v>14.74222</v>
      </c>
      <c r="U34" s="11">
        <v>8.5481999999999996</v>
      </c>
      <c r="V34" s="11">
        <v>24.34552</v>
      </c>
      <c r="W34" s="11">
        <v>0</v>
      </c>
      <c r="X34" s="24">
        <v>52.201025000000001</v>
      </c>
    </row>
    <row r="35" spans="1:24" x14ac:dyDescent="0.25">
      <c r="A35" s="2" t="s">
        <v>80</v>
      </c>
      <c r="B35" s="11">
        <v>7.5990000000000002E-2</v>
      </c>
      <c r="C35" s="11">
        <v>4.7924300000000004</v>
      </c>
      <c r="D35" s="11">
        <v>4.62399</v>
      </c>
      <c r="E35" s="11">
        <v>11.499560000000001</v>
      </c>
      <c r="F35" s="11">
        <v>26.443719999999999</v>
      </c>
      <c r="G35" s="11">
        <v>22.215520000000001</v>
      </c>
      <c r="H35" s="7">
        <v>69.651210000000006</v>
      </c>
      <c r="I35" s="49" t="s">
        <v>80</v>
      </c>
      <c r="J35" s="11">
        <v>0.189975</v>
      </c>
      <c r="K35" s="11">
        <v>7.1886450000000002</v>
      </c>
      <c r="L35" s="11">
        <v>6.9359849999999996</v>
      </c>
      <c r="M35" s="11">
        <v>17.24934</v>
      </c>
      <c r="N35" s="11">
        <v>39.665579999999999</v>
      </c>
      <c r="O35" s="11">
        <v>27.769400000000001</v>
      </c>
      <c r="P35" s="9">
        <v>98.998925</v>
      </c>
      <c r="Q35" s="49" t="s">
        <v>80</v>
      </c>
      <c r="R35" s="11">
        <v>0.37995000000000001</v>
      </c>
      <c r="S35" s="11">
        <v>9.5848600000000008</v>
      </c>
      <c r="T35" s="11">
        <v>9.2479800000000001</v>
      </c>
      <c r="U35" s="11">
        <v>22.999120000000001</v>
      </c>
      <c r="V35" s="11">
        <v>52.887439999999998</v>
      </c>
      <c r="W35" s="11">
        <v>33.323279999999997</v>
      </c>
      <c r="X35" s="9">
        <v>128.42263</v>
      </c>
    </row>
    <row r="36" spans="1:24" x14ac:dyDescent="0.25">
      <c r="A36" s="2" t="s">
        <v>81</v>
      </c>
      <c r="B36" s="11">
        <v>7.6785000000000006E-2</v>
      </c>
      <c r="C36" s="11">
        <v>0.39684000000000003</v>
      </c>
      <c r="D36" s="11">
        <v>0.78766000000000003</v>
      </c>
      <c r="E36" s="11">
        <v>1.9341999999999999</v>
      </c>
      <c r="F36" s="11">
        <v>0</v>
      </c>
      <c r="G36" s="11">
        <v>0</v>
      </c>
      <c r="H36" s="7">
        <v>3.1954850000000001</v>
      </c>
      <c r="I36" s="49" t="s">
        <v>81</v>
      </c>
      <c r="J36" s="11">
        <v>0.19196250000000001</v>
      </c>
      <c r="K36" s="11">
        <v>0.59526000000000001</v>
      </c>
      <c r="L36" s="11">
        <v>1.1814899999999999</v>
      </c>
      <c r="M36" s="11">
        <v>2.9013</v>
      </c>
      <c r="N36" s="11">
        <v>0</v>
      </c>
      <c r="O36" s="11">
        <v>0</v>
      </c>
      <c r="P36" s="9">
        <v>4.8700124999999996</v>
      </c>
      <c r="Q36" s="49" t="s">
        <v>81</v>
      </c>
      <c r="R36" s="11">
        <v>0.38392500000000002</v>
      </c>
      <c r="S36" s="11">
        <v>0.79368000000000005</v>
      </c>
      <c r="T36" s="11">
        <v>1.5753200000000001</v>
      </c>
      <c r="U36" s="11">
        <v>3.8683999999999998</v>
      </c>
      <c r="V36" s="11">
        <v>0</v>
      </c>
      <c r="W36" s="11">
        <v>0</v>
      </c>
      <c r="X36" s="9">
        <v>6.6213249999999997</v>
      </c>
    </row>
    <row r="37" spans="1:24" x14ac:dyDescent="0.25">
      <c r="A37" s="2" t="s">
        <v>87</v>
      </c>
      <c r="B37" s="11">
        <v>0</v>
      </c>
      <c r="C37" s="11">
        <v>1.3227949999999999</v>
      </c>
      <c r="D37" s="11">
        <v>1.1251100000000001</v>
      </c>
      <c r="E37" s="11">
        <v>4.3940599999999996</v>
      </c>
      <c r="F37" s="11">
        <v>4.0089600000000001</v>
      </c>
      <c r="G37" s="11">
        <v>0</v>
      </c>
      <c r="H37" s="7">
        <v>10.850925</v>
      </c>
      <c r="I37" s="49" t="s">
        <v>87</v>
      </c>
      <c r="J37" s="11">
        <v>0</v>
      </c>
      <c r="K37" s="11">
        <v>1.9841925</v>
      </c>
      <c r="L37" s="11">
        <v>1.687665</v>
      </c>
      <c r="M37" s="11">
        <v>6.5910900000000003</v>
      </c>
      <c r="N37" s="11">
        <v>6.0134400000000001</v>
      </c>
      <c r="O37" s="11">
        <v>0</v>
      </c>
      <c r="P37" s="9">
        <v>16.276387499999998</v>
      </c>
      <c r="Q37" s="49" t="s">
        <v>87</v>
      </c>
      <c r="R37" s="11">
        <v>0</v>
      </c>
      <c r="S37" s="11">
        <v>2.6455899999999999</v>
      </c>
      <c r="T37" s="11">
        <v>2.2502200000000001</v>
      </c>
      <c r="U37" s="11">
        <v>8.7881199999999993</v>
      </c>
      <c r="V37" s="11">
        <v>8.0179200000000002</v>
      </c>
      <c r="W37" s="11">
        <v>0</v>
      </c>
      <c r="X37" s="9">
        <v>21.70185</v>
      </c>
    </row>
    <row r="38" spans="1:24" x14ac:dyDescent="0.25">
      <c r="A38" s="41" t="s">
        <v>1</v>
      </c>
      <c r="B38" s="42">
        <v>0.18944800000000001</v>
      </c>
      <c r="C38" s="42">
        <v>8.7029250000000005</v>
      </c>
      <c r="D38" s="42">
        <v>13.907870000000001</v>
      </c>
      <c r="E38" s="42">
        <v>22.10192</v>
      </c>
      <c r="F38" s="42">
        <v>42.625439999999998</v>
      </c>
      <c r="G38" s="42">
        <v>22.215520000000001</v>
      </c>
      <c r="H38" s="47">
        <v>109.743123</v>
      </c>
      <c r="I38" s="50" t="s">
        <v>1</v>
      </c>
      <c r="J38" s="42">
        <v>0.47361999999999999</v>
      </c>
      <c r="K38" s="42">
        <v>13.054387500000001</v>
      </c>
      <c r="L38" s="42">
        <v>20.861805</v>
      </c>
      <c r="M38" s="42">
        <v>33.152880000000003</v>
      </c>
      <c r="N38" s="42">
        <v>63.938160000000003</v>
      </c>
      <c r="O38" s="42">
        <v>27.769400000000001</v>
      </c>
      <c r="P38" s="28">
        <v>159.25025249999999</v>
      </c>
      <c r="Q38" s="50" t="s">
        <v>1</v>
      </c>
      <c r="R38" s="42">
        <v>0.94723999999999997</v>
      </c>
      <c r="S38" s="42">
        <v>17.405850000000001</v>
      </c>
      <c r="T38" s="42">
        <v>27.815740000000002</v>
      </c>
      <c r="U38" s="42">
        <v>44.20384</v>
      </c>
      <c r="V38" s="42">
        <v>85.250879999999995</v>
      </c>
      <c r="W38" s="42">
        <v>33.323279999999997</v>
      </c>
      <c r="X38" s="28">
        <v>208.94683000000001</v>
      </c>
    </row>
    <row r="39" spans="1:24" x14ac:dyDescent="0.25">
      <c r="A39" s="2" t="s">
        <v>24</v>
      </c>
      <c r="B39" s="11">
        <v>0</v>
      </c>
      <c r="C39" s="11">
        <v>1.1095000000000001E-2</v>
      </c>
      <c r="D39" s="11">
        <v>0</v>
      </c>
      <c r="E39" s="11">
        <v>0</v>
      </c>
      <c r="F39" s="11">
        <v>0</v>
      </c>
      <c r="G39" s="11">
        <v>0</v>
      </c>
      <c r="H39" s="7">
        <v>1.1095000000000001E-2</v>
      </c>
      <c r="I39" s="49" t="s">
        <v>24</v>
      </c>
      <c r="J39" s="11">
        <v>0</v>
      </c>
      <c r="K39" s="11">
        <v>1.6642500000000001E-2</v>
      </c>
      <c r="L39" s="11">
        <v>2.6333700000000002</v>
      </c>
      <c r="M39" s="11">
        <v>2.88822</v>
      </c>
      <c r="N39" s="11">
        <v>0</v>
      </c>
      <c r="O39" s="11">
        <v>0</v>
      </c>
      <c r="P39" s="9">
        <v>5.5382325000000003</v>
      </c>
      <c r="Q39" s="49" t="s">
        <v>24</v>
      </c>
      <c r="R39" s="11">
        <v>0</v>
      </c>
      <c r="S39" s="11">
        <v>2.2190000000000001E-2</v>
      </c>
      <c r="T39" s="11">
        <v>3.5111599999999998</v>
      </c>
      <c r="U39" s="11">
        <v>3.8509600000000002</v>
      </c>
      <c r="V39" s="11">
        <v>0</v>
      </c>
      <c r="W39" s="11">
        <v>0</v>
      </c>
      <c r="X39" s="9">
        <v>7.3843100000000002</v>
      </c>
    </row>
    <row r="40" spans="1:24" x14ac:dyDescent="0.25">
      <c r="A40" s="2" t="s">
        <v>3</v>
      </c>
      <c r="B40" s="11">
        <v>0</v>
      </c>
      <c r="C40" s="11">
        <v>0</v>
      </c>
      <c r="D40" s="11">
        <v>0.54723999999999995</v>
      </c>
      <c r="E40" s="11">
        <v>0.17791999999999999</v>
      </c>
      <c r="F40" s="11">
        <v>0</v>
      </c>
      <c r="G40" s="11">
        <v>0</v>
      </c>
      <c r="H40" s="7">
        <v>0.72516000000000003</v>
      </c>
      <c r="I40" s="49" t="s">
        <v>3</v>
      </c>
      <c r="J40" s="11">
        <v>0</v>
      </c>
      <c r="K40" s="11">
        <v>0</v>
      </c>
      <c r="L40" s="11">
        <v>0.82086000000000003</v>
      </c>
      <c r="M40" s="11">
        <v>0.26688000000000001</v>
      </c>
      <c r="N40" s="11">
        <v>0</v>
      </c>
      <c r="O40" s="11">
        <v>0</v>
      </c>
      <c r="P40" s="9">
        <v>1.0877399999999999</v>
      </c>
      <c r="Q40" s="49" t="s">
        <v>3</v>
      </c>
      <c r="R40" s="11">
        <v>0</v>
      </c>
      <c r="S40" s="11">
        <v>0</v>
      </c>
      <c r="T40" s="11">
        <v>1.0944799999999999</v>
      </c>
      <c r="U40" s="11">
        <v>0.35583999999999999</v>
      </c>
      <c r="V40" s="11">
        <v>0</v>
      </c>
      <c r="W40" s="11">
        <v>0</v>
      </c>
      <c r="X40" s="9">
        <v>1.4503200000000001</v>
      </c>
    </row>
    <row r="41" spans="1:24" x14ac:dyDescent="0.25">
      <c r="A41" s="2" t="s">
        <v>4</v>
      </c>
      <c r="B41" s="11">
        <v>0</v>
      </c>
      <c r="C41" s="11">
        <v>1.7940000000000001E-2</v>
      </c>
      <c r="D41" s="11">
        <v>0</v>
      </c>
      <c r="E41" s="11">
        <v>0</v>
      </c>
      <c r="F41" s="11">
        <v>8.2640000000000005E-2</v>
      </c>
      <c r="G41" s="11">
        <v>0</v>
      </c>
      <c r="H41" s="7">
        <v>0.10058</v>
      </c>
      <c r="I41" s="49" t="s">
        <v>4</v>
      </c>
      <c r="J41" s="11">
        <v>0</v>
      </c>
      <c r="K41" s="11">
        <v>2.691E-2</v>
      </c>
      <c r="L41" s="11">
        <v>0.559755</v>
      </c>
      <c r="M41" s="11">
        <v>0.60246</v>
      </c>
      <c r="N41" s="11">
        <v>0.12396</v>
      </c>
      <c r="O41" s="11">
        <v>0</v>
      </c>
      <c r="P41" s="9">
        <v>1.3130850000000001</v>
      </c>
      <c r="Q41" s="49" t="s">
        <v>4</v>
      </c>
      <c r="R41" s="11">
        <v>0</v>
      </c>
      <c r="S41" s="11">
        <v>3.5880000000000002E-2</v>
      </c>
      <c r="T41" s="11">
        <v>0.74634</v>
      </c>
      <c r="U41" s="11">
        <v>0.80327999999999999</v>
      </c>
      <c r="V41" s="11">
        <v>0.16528000000000001</v>
      </c>
      <c r="W41" s="11">
        <v>0</v>
      </c>
      <c r="X41" s="9">
        <v>1.75078</v>
      </c>
    </row>
    <row r="42" spans="1:24" x14ac:dyDescent="0.25">
      <c r="A42" s="2" t="s">
        <v>5</v>
      </c>
      <c r="B42" s="11">
        <v>0</v>
      </c>
      <c r="C42" s="11">
        <v>0.46260000000000001</v>
      </c>
      <c r="D42" s="11">
        <v>2.0762100000000001</v>
      </c>
      <c r="E42" s="11">
        <v>6.3261000000000003</v>
      </c>
      <c r="F42" s="11">
        <v>4.0156799999999997</v>
      </c>
      <c r="G42" s="11">
        <v>0</v>
      </c>
      <c r="H42" s="7">
        <v>12.88059</v>
      </c>
      <c r="I42" s="49" t="s">
        <v>5</v>
      </c>
      <c r="J42" s="11">
        <v>0</v>
      </c>
      <c r="K42" s="11">
        <v>0.69389999999999996</v>
      </c>
      <c r="L42" s="11">
        <v>3.1143149999999999</v>
      </c>
      <c r="M42" s="11">
        <v>9.4891500000000004</v>
      </c>
      <c r="N42" s="11">
        <v>6.0235200000000004</v>
      </c>
      <c r="O42" s="11">
        <v>0</v>
      </c>
      <c r="P42" s="9">
        <v>19.320885000000001</v>
      </c>
      <c r="Q42" s="49" t="s">
        <v>5</v>
      </c>
      <c r="R42" s="11">
        <v>0</v>
      </c>
      <c r="S42" s="11">
        <v>0.92520000000000002</v>
      </c>
      <c r="T42" s="11">
        <v>4.1524200000000002</v>
      </c>
      <c r="U42" s="11">
        <v>12.652200000000001</v>
      </c>
      <c r="V42" s="11">
        <v>8.0313599999999994</v>
      </c>
      <c r="W42" s="11">
        <v>0</v>
      </c>
      <c r="X42" s="9">
        <v>25.76118</v>
      </c>
    </row>
    <row r="43" spans="1:24" x14ac:dyDescent="0.25">
      <c r="A43" s="2" t="s">
        <v>6</v>
      </c>
      <c r="B43" s="11">
        <v>0</v>
      </c>
      <c r="C43" s="11">
        <v>0</v>
      </c>
      <c r="D43" s="11">
        <v>0.87566999999999995</v>
      </c>
      <c r="E43" s="11">
        <v>0</v>
      </c>
      <c r="F43" s="11">
        <v>0</v>
      </c>
      <c r="G43" s="11">
        <v>0</v>
      </c>
      <c r="H43" s="7">
        <v>0.87566999999999995</v>
      </c>
      <c r="I43" s="49" t="s">
        <v>6</v>
      </c>
      <c r="J43" s="11">
        <v>0</v>
      </c>
      <c r="K43" s="11">
        <v>0</v>
      </c>
      <c r="L43" s="11">
        <v>1.3135049999999999</v>
      </c>
      <c r="M43" s="11">
        <v>0</v>
      </c>
      <c r="N43" s="11">
        <v>0</v>
      </c>
      <c r="O43" s="11">
        <v>0</v>
      </c>
      <c r="P43" s="9">
        <v>1.3135049999999999</v>
      </c>
      <c r="Q43" s="49" t="s">
        <v>6</v>
      </c>
      <c r="R43" s="11">
        <v>0</v>
      </c>
      <c r="S43" s="11">
        <v>0</v>
      </c>
      <c r="T43" s="11">
        <v>1.7513399999999999</v>
      </c>
      <c r="U43" s="11">
        <v>0</v>
      </c>
      <c r="V43" s="11">
        <v>0</v>
      </c>
      <c r="W43" s="11">
        <v>0</v>
      </c>
      <c r="X43" s="9">
        <v>1.7513399999999999</v>
      </c>
    </row>
    <row r="44" spans="1:24" x14ac:dyDescent="0.25">
      <c r="A44" s="2" t="s">
        <v>7</v>
      </c>
      <c r="B44" s="11">
        <v>0</v>
      </c>
      <c r="C44" s="11">
        <v>0.38096999999999998</v>
      </c>
      <c r="D44" s="11">
        <v>13.244260000000001</v>
      </c>
      <c r="E44" s="11">
        <v>11.50686</v>
      </c>
      <c r="F44" s="11">
        <v>82.705520000000007</v>
      </c>
      <c r="G44" s="11">
        <v>0</v>
      </c>
      <c r="H44" s="7">
        <v>107.83761</v>
      </c>
      <c r="I44" s="49" t="s">
        <v>7</v>
      </c>
      <c r="J44" s="11">
        <v>0</v>
      </c>
      <c r="K44" s="11">
        <v>0.57145500000000005</v>
      </c>
      <c r="L44" s="11">
        <v>19.866389999999999</v>
      </c>
      <c r="M44" s="11">
        <v>17.260290000000001</v>
      </c>
      <c r="N44" s="11">
        <v>124.05828</v>
      </c>
      <c r="O44" s="11">
        <v>0</v>
      </c>
      <c r="P44" s="9">
        <v>161.756415</v>
      </c>
      <c r="Q44" s="49" t="s">
        <v>7</v>
      </c>
      <c r="R44" s="11">
        <v>0</v>
      </c>
      <c r="S44" s="11">
        <v>0.76193999999999995</v>
      </c>
      <c r="T44" s="11">
        <v>26.488520000000001</v>
      </c>
      <c r="U44" s="11">
        <v>23.013719999999999</v>
      </c>
      <c r="V44" s="11">
        <v>165.41104000000001</v>
      </c>
      <c r="W44" s="11">
        <v>0</v>
      </c>
      <c r="X44" s="9">
        <v>215.67522</v>
      </c>
    </row>
    <row r="45" spans="1:24" x14ac:dyDescent="0.25">
      <c r="A45" s="2" t="s">
        <v>82</v>
      </c>
      <c r="B45" s="11">
        <v>0</v>
      </c>
      <c r="C45" s="11">
        <v>0.44676500000000002</v>
      </c>
      <c r="D45" s="11">
        <v>0</v>
      </c>
      <c r="E45" s="11">
        <v>0</v>
      </c>
      <c r="F45" s="11">
        <v>2.2345999999999999</v>
      </c>
      <c r="G45" s="11">
        <v>0</v>
      </c>
      <c r="H45" s="7">
        <v>2.681365</v>
      </c>
      <c r="I45" s="49" t="s">
        <v>82</v>
      </c>
      <c r="J45" s="11">
        <v>0</v>
      </c>
      <c r="K45" s="11">
        <v>0.67014750000000001</v>
      </c>
      <c r="L45" s="11">
        <v>0.64225500000000002</v>
      </c>
      <c r="M45" s="11">
        <v>0.66596999999999995</v>
      </c>
      <c r="N45" s="11">
        <v>3.3519000000000001</v>
      </c>
      <c r="O45" s="11">
        <v>0</v>
      </c>
      <c r="P45" s="9">
        <v>5.3302725000000004</v>
      </c>
      <c r="Q45" s="49" t="s">
        <v>82</v>
      </c>
      <c r="R45" s="11">
        <v>0</v>
      </c>
      <c r="S45" s="11">
        <v>0.89353000000000005</v>
      </c>
      <c r="T45" s="11">
        <v>0.85633999999999999</v>
      </c>
      <c r="U45" s="11">
        <v>0.88795999999999997</v>
      </c>
      <c r="V45" s="11">
        <v>4.4691999999999998</v>
      </c>
      <c r="W45" s="11">
        <v>0</v>
      </c>
      <c r="X45" s="9">
        <v>7.10703</v>
      </c>
    </row>
    <row r="46" spans="1:24" x14ac:dyDescent="0.25">
      <c r="A46" s="2" t="s">
        <v>83</v>
      </c>
      <c r="B46" s="11">
        <v>0</v>
      </c>
      <c r="C46" s="11">
        <v>0.33100499999999999</v>
      </c>
      <c r="D46" s="11">
        <v>13.08832</v>
      </c>
      <c r="E46" s="11">
        <v>0.90017999999999998</v>
      </c>
      <c r="F46" s="11">
        <v>0</v>
      </c>
      <c r="G46" s="11">
        <v>0</v>
      </c>
      <c r="H46" s="7">
        <v>14.319504999999999</v>
      </c>
      <c r="I46" s="49" t="s">
        <v>83</v>
      </c>
      <c r="J46" s="11">
        <v>0</v>
      </c>
      <c r="K46" s="11">
        <v>0.49650749999999999</v>
      </c>
      <c r="L46" s="11">
        <v>19.632480000000001</v>
      </c>
      <c r="M46" s="11">
        <v>1.3502700000000001</v>
      </c>
      <c r="N46" s="11">
        <v>0</v>
      </c>
      <c r="O46" s="11">
        <v>0</v>
      </c>
      <c r="P46" s="9">
        <v>21.479257499999999</v>
      </c>
      <c r="Q46" s="49" t="s">
        <v>83</v>
      </c>
      <c r="R46" s="11">
        <v>0</v>
      </c>
      <c r="S46" s="11">
        <v>0.66200999999999999</v>
      </c>
      <c r="T46" s="11">
        <v>26.176639999999999</v>
      </c>
      <c r="U46" s="11">
        <v>1.80036</v>
      </c>
      <c r="V46" s="11">
        <v>0</v>
      </c>
      <c r="W46" s="11">
        <v>0</v>
      </c>
      <c r="X46" s="9">
        <v>28.639009999999999</v>
      </c>
    </row>
    <row r="47" spans="1:24" x14ac:dyDescent="0.25">
      <c r="A47" s="2" t="s">
        <v>84</v>
      </c>
      <c r="B47" s="11">
        <v>0</v>
      </c>
      <c r="C47" s="11">
        <v>0.23605999999999999</v>
      </c>
      <c r="D47" s="11">
        <v>0</v>
      </c>
      <c r="E47" s="11">
        <v>0</v>
      </c>
      <c r="F47" s="11">
        <v>0</v>
      </c>
      <c r="G47" s="11">
        <v>0</v>
      </c>
      <c r="H47" s="7">
        <v>0.23605999999999999</v>
      </c>
      <c r="I47" s="49" t="s">
        <v>84</v>
      </c>
      <c r="J47" s="11">
        <v>0</v>
      </c>
      <c r="K47" s="11">
        <v>0.35409000000000002</v>
      </c>
      <c r="L47" s="11">
        <v>3.4263599999999999</v>
      </c>
      <c r="M47" s="11">
        <v>1.4910000000000001</v>
      </c>
      <c r="N47" s="11">
        <v>0</v>
      </c>
      <c r="O47" s="11">
        <v>0</v>
      </c>
      <c r="P47" s="9">
        <v>5.2714499999999997</v>
      </c>
      <c r="Q47" s="49" t="s">
        <v>84</v>
      </c>
      <c r="R47" s="11">
        <v>0</v>
      </c>
      <c r="S47" s="11">
        <v>0.47211999999999998</v>
      </c>
      <c r="T47" s="11">
        <v>4.5684800000000001</v>
      </c>
      <c r="U47" s="11">
        <v>1.988</v>
      </c>
      <c r="V47" s="11">
        <v>0</v>
      </c>
      <c r="W47" s="11">
        <v>0</v>
      </c>
      <c r="X47" s="9">
        <v>7.0286</v>
      </c>
    </row>
    <row r="48" spans="1:24" x14ac:dyDescent="0.25">
      <c r="A48" s="41" t="s">
        <v>88</v>
      </c>
      <c r="B48" s="42">
        <v>0</v>
      </c>
      <c r="C48" s="42">
        <v>1.8864350000000001</v>
      </c>
      <c r="D48" s="42">
        <v>29.83</v>
      </c>
      <c r="E48" s="42">
        <v>18.91</v>
      </c>
      <c r="F48" s="42">
        <v>89.038439999999994</v>
      </c>
      <c r="G48" s="42">
        <v>0</v>
      </c>
      <c r="H48" s="47">
        <v>139.66999999999999</v>
      </c>
      <c r="I48" s="50" t="s">
        <v>88</v>
      </c>
      <c r="J48" s="42">
        <v>0</v>
      </c>
      <c r="K48" s="42">
        <v>2.8296524999999999</v>
      </c>
      <c r="L48" s="42">
        <v>52.00929</v>
      </c>
      <c r="M48" s="42">
        <v>34.014240000000001</v>
      </c>
      <c r="N48" s="42">
        <v>133.55766</v>
      </c>
      <c r="O48" s="42">
        <v>0</v>
      </c>
      <c r="P48" s="28">
        <v>222.4108425</v>
      </c>
      <c r="Q48" s="50" t="s">
        <v>88</v>
      </c>
      <c r="R48" s="42">
        <v>0</v>
      </c>
      <c r="S48" s="42">
        <v>3.7728700000000002</v>
      </c>
      <c r="T48" s="42">
        <v>69.34572</v>
      </c>
      <c r="U48" s="42">
        <v>45.352319999999999</v>
      </c>
      <c r="V48" s="42">
        <v>178.07687999999999</v>
      </c>
      <c r="W48" s="42">
        <v>0</v>
      </c>
      <c r="X48" s="28">
        <v>296.54779000000002</v>
      </c>
    </row>
    <row r="49" spans="1:31" x14ac:dyDescent="0.25">
      <c r="A49" s="2" t="s">
        <v>9</v>
      </c>
      <c r="B49" s="11">
        <v>0.18049299999999999</v>
      </c>
      <c r="C49" s="11">
        <v>18.509225000000001</v>
      </c>
      <c r="D49" s="11">
        <v>7.01</v>
      </c>
      <c r="E49" s="11">
        <v>14.02474</v>
      </c>
      <c r="F49" s="11">
        <v>0</v>
      </c>
      <c r="G49" s="11">
        <v>0</v>
      </c>
      <c r="H49" s="7">
        <v>39.72</v>
      </c>
      <c r="I49" s="49" t="s">
        <v>9</v>
      </c>
      <c r="J49" s="11">
        <v>0.45123249999999998</v>
      </c>
      <c r="K49" s="11">
        <v>27.763837500000001</v>
      </c>
      <c r="L49" s="11">
        <v>10.518554999999999</v>
      </c>
      <c r="M49" s="11">
        <v>27.660425</v>
      </c>
      <c r="N49" s="11">
        <v>0</v>
      </c>
      <c r="O49" s="11">
        <v>0</v>
      </c>
      <c r="P49" s="9">
        <v>66.394049999999993</v>
      </c>
      <c r="Q49" s="49" t="s">
        <v>9</v>
      </c>
      <c r="R49" s="11">
        <v>0.90246499999999996</v>
      </c>
      <c r="S49" s="11">
        <v>37.018450000000001</v>
      </c>
      <c r="T49" s="11">
        <v>14.02474</v>
      </c>
      <c r="U49" s="11">
        <v>33.192509999999999</v>
      </c>
      <c r="V49" s="11">
        <v>0</v>
      </c>
      <c r="W49" s="11">
        <v>0</v>
      </c>
      <c r="X49" s="9">
        <v>85.138165000000001</v>
      </c>
    </row>
    <row r="50" spans="1:31" x14ac:dyDescent="0.25">
      <c r="A50" s="2" t="s">
        <v>25</v>
      </c>
      <c r="B50" s="11">
        <v>0</v>
      </c>
      <c r="C50" s="11">
        <v>4.2222099999999996</v>
      </c>
      <c r="D50" s="11">
        <v>0</v>
      </c>
      <c r="E50" s="11">
        <v>0</v>
      </c>
      <c r="F50" s="11">
        <v>0</v>
      </c>
      <c r="G50" s="11">
        <v>0</v>
      </c>
      <c r="H50" s="7">
        <v>4.22</v>
      </c>
      <c r="I50" s="49" t="s">
        <v>25</v>
      </c>
      <c r="J50" s="11">
        <v>0</v>
      </c>
      <c r="K50" s="11">
        <v>6.3333149999999998</v>
      </c>
      <c r="L50" s="11">
        <v>0</v>
      </c>
      <c r="M50" s="11">
        <v>3.2443749999999998</v>
      </c>
      <c r="N50" s="11">
        <v>0</v>
      </c>
      <c r="O50" s="11">
        <v>0</v>
      </c>
      <c r="P50" s="9">
        <v>9.5776900000000005</v>
      </c>
      <c r="Q50" s="49" t="s">
        <v>25</v>
      </c>
      <c r="R50" s="11">
        <v>0</v>
      </c>
      <c r="S50" s="11">
        <v>8.4444199999999991</v>
      </c>
      <c r="T50" s="11">
        <v>0</v>
      </c>
      <c r="U50" s="11">
        <v>3.8932500000000001</v>
      </c>
      <c r="V50" s="11">
        <v>0</v>
      </c>
      <c r="W50" s="11">
        <v>0</v>
      </c>
      <c r="X50" s="9">
        <v>12.337669999999999</v>
      </c>
    </row>
    <row r="51" spans="1:31" x14ac:dyDescent="0.25">
      <c r="A51" s="2" t="s">
        <v>26</v>
      </c>
      <c r="B51" s="11">
        <v>0</v>
      </c>
      <c r="C51" s="11">
        <v>4.1504649999999996</v>
      </c>
      <c r="D51" s="11">
        <v>0</v>
      </c>
      <c r="E51" s="11">
        <v>0</v>
      </c>
      <c r="F51" s="11">
        <v>0</v>
      </c>
      <c r="G51" s="11">
        <v>0</v>
      </c>
      <c r="H51" s="7">
        <v>4.1504649999999996</v>
      </c>
      <c r="I51" s="49" t="s">
        <v>26</v>
      </c>
      <c r="J51" s="11">
        <v>0</v>
      </c>
      <c r="K51" s="11">
        <v>6.2256974999999999</v>
      </c>
      <c r="L51" s="11">
        <v>0</v>
      </c>
      <c r="M51" s="11">
        <v>12.028824999999999</v>
      </c>
      <c r="N51" s="11">
        <v>0</v>
      </c>
      <c r="O51" s="11">
        <v>0</v>
      </c>
      <c r="P51" s="9">
        <v>18.2545225</v>
      </c>
      <c r="Q51" s="49" t="s">
        <v>26</v>
      </c>
      <c r="R51" s="11">
        <v>0</v>
      </c>
      <c r="S51" s="11">
        <v>8.3009299999999993</v>
      </c>
      <c r="T51" s="11">
        <v>0</v>
      </c>
      <c r="U51" s="11">
        <v>14.43459</v>
      </c>
      <c r="V51" s="11">
        <v>0</v>
      </c>
      <c r="W51" s="11">
        <v>0</v>
      </c>
      <c r="X51" s="9">
        <v>22.735520000000001</v>
      </c>
    </row>
    <row r="52" spans="1:31" x14ac:dyDescent="0.25">
      <c r="A52" s="43" t="s">
        <v>27</v>
      </c>
      <c r="B52" s="42">
        <v>0.18049299999999999</v>
      </c>
      <c r="C52" s="42">
        <v>26.881900000000002</v>
      </c>
      <c r="D52" s="42">
        <v>7.0123699999999998</v>
      </c>
      <c r="E52" s="42">
        <v>14.02</v>
      </c>
      <c r="F52" s="42">
        <v>0</v>
      </c>
      <c r="G52" s="42">
        <v>0</v>
      </c>
      <c r="H52" s="47">
        <v>48.09</v>
      </c>
      <c r="I52" s="51" t="s">
        <v>27</v>
      </c>
      <c r="J52" s="42">
        <v>0.45123249999999998</v>
      </c>
      <c r="K52" s="42">
        <v>40.322850000000003</v>
      </c>
      <c r="L52" s="42">
        <v>10.518554999999999</v>
      </c>
      <c r="M52" s="42">
        <v>42.933624999999999</v>
      </c>
      <c r="N52" s="42">
        <v>0</v>
      </c>
      <c r="O52" s="42">
        <v>0</v>
      </c>
      <c r="P52" s="28">
        <v>94.226262500000004</v>
      </c>
      <c r="Q52" s="51" t="s">
        <v>27</v>
      </c>
      <c r="R52" s="42">
        <v>0.90246499999999996</v>
      </c>
      <c r="S52" s="42">
        <v>53.763800000000003</v>
      </c>
      <c r="T52" s="42">
        <v>14.02474</v>
      </c>
      <c r="U52" s="42">
        <v>51.52</v>
      </c>
      <c r="V52" s="42">
        <v>0</v>
      </c>
      <c r="W52" s="42">
        <v>0</v>
      </c>
      <c r="X52" s="28">
        <v>120.21</v>
      </c>
    </row>
    <row r="53" spans="1:31" x14ac:dyDescent="0.25">
      <c r="A53" s="20" t="s">
        <v>12</v>
      </c>
      <c r="B53" s="14">
        <v>0.36994099999999996</v>
      </c>
      <c r="C53" s="14">
        <v>37.471260000000001</v>
      </c>
      <c r="D53" s="14">
        <v>50.75</v>
      </c>
      <c r="E53" s="14">
        <v>55.03</v>
      </c>
      <c r="F53" s="14">
        <v>131.66388000000001</v>
      </c>
      <c r="G53" s="14">
        <v>22.215520000000001</v>
      </c>
      <c r="H53" s="21">
        <v>297.5</v>
      </c>
      <c r="I53" s="52" t="s">
        <v>12</v>
      </c>
      <c r="J53" s="14">
        <v>0.92485249999999997</v>
      </c>
      <c r="K53" s="14">
        <v>56.206890000000001</v>
      </c>
      <c r="L53" s="14">
        <v>83.389649999999989</v>
      </c>
      <c r="M53" s="14">
        <v>110.10074500000002</v>
      </c>
      <c r="N53" s="14">
        <v>197.49582000000001</v>
      </c>
      <c r="O53" s="14">
        <v>27.769400000000001</v>
      </c>
      <c r="P53" s="44">
        <v>475.88735750000001</v>
      </c>
      <c r="Q53" s="52" t="s">
        <v>12</v>
      </c>
      <c r="R53" s="14">
        <v>1.8497049999999999</v>
      </c>
      <c r="S53" s="14">
        <v>74.942520000000002</v>
      </c>
      <c r="T53" s="14">
        <v>111.1862</v>
      </c>
      <c r="U53" s="14">
        <v>141.08000000000001</v>
      </c>
      <c r="V53" s="14">
        <v>263.32776000000001</v>
      </c>
      <c r="W53" s="14">
        <v>33.323279999999997</v>
      </c>
      <c r="X53" s="44">
        <v>625.71</v>
      </c>
    </row>
    <row r="55" spans="1:31" x14ac:dyDescent="0.25">
      <c r="A55" t="s">
        <v>63</v>
      </c>
      <c r="I55" t="s">
        <v>64</v>
      </c>
      <c r="J55" s="10"/>
      <c r="K55" s="10"/>
      <c r="L55" s="10"/>
      <c r="M55" s="10"/>
      <c r="N55" s="10"/>
      <c r="O55" s="10"/>
      <c r="P55" s="10"/>
      <c r="Q55" t="s">
        <v>65</v>
      </c>
    </row>
    <row r="56" spans="1:31" x14ac:dyDescent="0.25">
      <c r="A56" s="10" t="s">
        <v>30</v>
      </c>
      <c r="B56" s="10"/>
      <c r="C56" s="10"/>
      <c r="D56" s="10"/>
      <c r="E56" s="10"/>
      <c r="F56" s="10"/>
      <c r="I56" t="s">
        <v>30</v>
      </c>
      <c r="J56" s="10"/>
      <c r="K56" s="10"/>
      <c r="L56" s="10"/>
      <c r="M56" s="10"/>
      <c r="N56" s="10"/>
      <c r="O56" s="10"/>
      <c r="P56" s="10"/>
      <c r="Q56" s="10" t="s">
        <v>30</v>
      </c>
      <c r="R56" s="10"/>
      <c r="S56" s="10"/>
      <c r="T56" s="10"/>
      <c r="U56" s="10"/>
      <c r="V56" s="10"/>
    </row>
    <row r="57" spans="1:31" x14ac:dyDescent="0.25">
      <c r="A57" s="10" t="s">
        <v>46</v>
      </c>
      <c r="B57" s="10"/>
      <c r="C57" s="10"/>
      <c r="D57" s="10"/>
      <c r="E57" s="10"/>
      <c r="F57" s="10"/>
      <c r="I57" t="s">
        <v>44</v>
      </c>
      <c r="J57" s="10"/>
      <c r="K57" s="10"/>
      <c r="L57" s="10"/>
      <c r="M57" s="10"/>
      <c r="N57" s="10"/>
      <c r="O57" s="10"/>
      <c r="P57" s="10"/>
      <c r="Q57" s="10" t="s">
        <v>45</v>
      </c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 x14ac:dyDescent="0.25">
      <c r="A58" s="106" t="s">
        <v>18</v>
      </c>
      <c r="B58" s="108" t="s">
        <v>20</v>
      </c>
      <c r="C58" s="109"/>
      <c r="D58" s="109"/>
      <c r="E58" s="113"/>
      <c r="F58" s="1"/>
      <c r="I58" s="106" t="s">
        <v>18</v>
      </c>
      <c r="J58" s="108" t="s">
        <v>20</v>
      </c>
      <c r="K58" s="109"/>
      <c r="L58" s="109"/>
      <c r="M58" s="113"/>
      <c r="N58" s="1"/>
      <c r="O58" s="10"/>
      <c r="P58" s="10"/>
      <c r="Q58" s="106" t="s">
        <v>18</v>
      </c>
      <c r="R58" s="108" t="s">
        <v>20</v>
      </c>
      <c r="S58" s="109"/>
      <c r="T58" s="109"/>
      <c r="U58" s="113"/>
      <c r="V58" s="1"/>
      <c r="W58" s="10"/>
      <c r="AD58" s="10"/>
      <c r="AE58" s="10"/>
    </row>
    <row r="59" spans="1:31" x14ac:dyDescent="0.25">
      <c r="A59" s="112"/>
      <c r="B59" s="4" t="s">
        <v>14</v>
      </c>
      <c r="C59" s="5" t="s">
        <v>15</v>
      </c>
      <c r="D59" s="5" t="s">
        <v>31</v>
      </c>
      <c r="E59" s="6" t="s">
        <v>32</v>
      </c>
      <c r="F59" s="3" t="s">
        <v>17</v>
      </c>
      <c r="I59" s="112"/>
      <c r="J59" s="4" t="s">
        <v>14</v>
      </c>
      <c r="K59" s="5" t="s">
        <v>15</v>
      </c>
      <c r="L59" s="5" t="s">
        <v>31</v>
      </c>
      <c r="M59" s="6" t="s">
        <v>32</v>
      </c>
      <c r="N59" s="3" t="s">
        <v>17</v>
      </c>
      <c r="O59" s="10"/>
      <c r="Q59" s="112"/>
      <c r="R59" s="4" t="s">
        <v>14</v>
      </c>
      <c r="S59" s="5" t="s">
        <v>15</v>
      </c>
      <c r="T59" s="5" t="s">
        <v>31</v>
      </c>
      <c r="U59" s="6" t="s">
        <v>32</v>
      </c>
      <c r="V59" s="3" t="s">
        <v>17</v>
      </c>
      <c r="W59" s="10"/>
      <c r="X59" s="10"/>
      <c r="Y59" s="10"/>
      <c r="Z59" s="10"/>
      <c r="AA59" s="10"/>
      <c r="AB59" s="10"/>
      <c r="AC59" s="10"/>
      <c r="AD59" s="10"/>
      <c r="AE59" s="10"/>
    </row>
    <row r="60" spans="1:31" x14ac:dyDescent="0.25">
      <c r="A60" s="53" t="s">
        <v>79</v>
      </c>
      <c r="B60" s="7">
        <v>2.1084849999999999</v>
      </c>
      <c r="C60" s="11">
        <v>8.1845999999999997</v>
      </c>
      <c r="D60" s="11">
        <v>3.8597600000000001</v>
      </c>
      <c r="E60" s="8">
        <v>7.4096700000000002</v>
      </c>
      <c r="F60" s="24">
        <v>21.562515000000001</v>
      </c>
      <c r="I60" s="53" t="s">
        <v>79</v>
      </c>
      <c r="J60" s="7">
        <v>3.1627274999999999</v>
      </c>
      <c r="K60" s="11">
        <v>12.276899999999999</v>
      </c>
      <c r="L60" s="11">
        <v>4.8247</v>
      </c>
      <c r="M60" s="8">
        <v>18.524175</v>
      </c>
      <c r="N60" s="24">
        <v>38.7885025</v>
      </c>
      <c r="O60" s="10"/>
      <c r="P60" s="10"/>
      <c r="Q60" s="53" t="s">
        <v>79</v>
      </c>
      <c r="R60" s="7">
        <v>4.2169699999999999</v>
      </c>
      <c r="S60" s="11">
        <v>16.369199999999999</v>
      </c>
      <c r="T60" s="11">
        <v>7.4096700000000002</v>
      </c>
      <c r="U60" s="8">
        <v>24.698899999999998</v>
      </c>
      <c r="V60" s="24">
        <v>52.694740000000003</v>
      </c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 x14ac:dyDescent="0.25">
      <c r="A61" s="53" t="s">
        <v>80</v>
      </c>
      <c r="B61" s="7">
        <v>2.8618600000000001</v>
      </c>
      <c r="C61" s="11">
        <v>5.0864799999999999</v>
      </c>
      <c r="D61" s="11">
        <v>12.65978</v>
      </c>
      <c r="E61" s="8">
        <v>28.356750000000002</v>
      </c>
      <c r="F61" s="9">
        <v>48.964869999999998</v>
      </c>
      <c r="I61" s="53" t="s">
        <v>80</v>
      </c>
      <c r="J61" s="7">
        <v>4.2927900000000001</v>
      </c>
      <c r="K61" s="11">
        <v>7.6297199999999998</v>
      </c>
      <c r="L61" s="11">
        <v>15.824725000000001</v>
      </c>
      <c r="M61" s="8">
        <v>70.891874999999999</v>
      </c>
      <c r="N61" s="9">
        <v>98.639110000000002</v>
      </c>
      <c r="O61" s="10"/>
      <c r="P61" s="10"/>
      <c r="Q61" s="53" t="s">
        <v>80</v>
      </c>
      <c r="R61" s="7">
        <v>5.7237200000000001</v>
      </c>
      <c r="S61" s="11">
        <v>10.17296</v>
      </c>
      <c r="T61" s="11">
        <v>28.356750000000002</v>
      </c>
      <c r="U61" s="8">
        <v>94.522499999999994</v>
      </c>
      <c r="V61" s="9">
        <v>138.77592999999999</v>
      </c>
      <c r="W61" s="10"/>
      <c r="X61" s="10"/>
      <c r="Y61" s="10"/>
      <c r="Z61" s="10"/>
      <c r="AA61" s="10"/>
      <c r="AB61" s="10"/>
      <c r="AC61" s="10"/>
      <c r="AD61" s="10"/>
      <c r="AE61" s="10"/>
    </row>
    <row r="62" spans="1:31" x14ac:dyDescent="0.25">
      <c r="A62" s="53" t="s">
        <v>81</v>
      </c>
      <c r="B62" s="7">
        <v>5.0924999999999998E-2</v>
      </c>
      <c r="C62" s="11">
        <v>0.21124000000000001</v>
      </c>
      <c r="D62" s="11">
        <v>1.4992399999999999</v>
      </c>
      <c r="E62" s="8">
        <v>0</v>
      </c>
      <c r="F62" s="9">
        <v>1.7614050000000001</v>
      </c>
      <c r="I62" s="53" t="s">
        <v>81</v>
      </c>
      <c r="J62" s="7">
        <v>7.6387499999999997E-2</v>
      </c>
      <c r="K62" s="11">
        <v>0.31685999999999998</v>
      </c>
      <c r="L62" s="11">
        <v>1.87405</v>
      </c>
      <c r="M62" s="8">
        <v>0</v>
      </c>
      <c r="N62" s="9">
        <v>2.2672975000000002</v>
      </c>
      <c r="O62" s="10"/>
      <c r="P62" s="10"/>
      <c r="Q62" s="53" t="s">
        <v>81</v>
      </c>
      <c r="R62" s="7">
        <v>0.10185</v>
      </c>
      <c r="S62" s="11">
        <v>0.42248000000000002</v>
      </c>
      <c r="T62" s="11">
        <v>0</v>
      </c>
      <c r="U62" s="8">
        <v>0</v>
      </c>
      <c r="V62" s="9">
        <v>0.52432999999999996</v>
      </c>
      <c r="W62" s="10"/>
      <c r="X62" s="10"/>
      <c r="Y62" s="10"/>
      <c r="Z62" s="10"/>
      <c r="AA62" s="10"/>
      <c r="AB62" s="10"/>
      <c r="AC62" s="10"/>
      <c r="AD62" s="10"/>
      <c r="AE62" s="10"/>
    </row>
    <row r="63" spans="1:31" x14ac:dyDescent="0.25">
      <c r="A63" s="53" t="s">
        <v>87</v>
      </c>
      <c r="B63" s="7">
        <v>0.22178500000000001</v>
      </c>
      <c r="C63" s="11">
        <v>0.41582000000000002</v>
      </c>
      <c r="D63" s="11">
        <v>3.4365999999999999</v>
      </c>
      <c r="E63" s="8">
        <v>2.2379099999999998</v>
      </c>
      <c r="F63" s="9">
        <v>6.3121150000000004</v>
      </c>
      <c r="I63" s="53" t="s">
        <v>87</v>
      </c>
      <c r="J63" s="7">
        <v>0.33267750000000001</v>
      </c>
      <c r="K63" s="11">
        <v>0.62373000000000001</v>
      </c>
      <c r="L63" s="11">
        <v>4.29575</v>
      </c>
      <c r="M63" s="8">
        <v>5.5947750000000003</v>
      </c>
      <c r="N63" s="9">
        <v>10.846932499999999</v>
      </c>
      <c r="O63" s="10"/>
      <c r="P63" s="10"/>
      <c r="Q63" s="53" t="s">
        <v>87</v>
      </c>
      <c r="R63" s="7">
        <v>0.44357000000000002</v>
      </c>
      <c r="S63" s="11">
        <v>0.83164000000000005</v>
      </c>
      <c r="T63" s="11">
        <v>2.2379099999999998</v>
      </c>
      <c r="U63" s="8">
        <v>7.4596999999999998</v>
      </c>
      <c r="V63" s="9">
        <v>10.97282</v>
      </c>
      <c r="W63" s="10"/>
      <c r="X63" s="10"/>
      <c r="Y63" s="10"/>
      <c r="Z63" s="10"/>
      <c r="AA63" s="10"/>
      <c r="AB63" s="10"/>
      <c r="AC63" s="10"/>
      <c r="AD63" s="10"/>
      <c r="AE63" s="10"/>
    </row>
    <row r="64" spans="1:31" x14ac:dyDescent="0.25">
      <c r="A64" s="62" t="s">
        <v>1</v>
      </c>
      <c r="B64" s="47">
        <v>5.243055</v>
      </c>
      <c r="C64" s="42">
        <v>13.89814</v>
      </c>
      <c r="D64" s="42">
        <v>21.455380000000002</v>
      </c>
      <c r="E64" s="58">
        <v>38.004330000000003</v>
      </c>
      <c r="F64" s="28">
        <v>78.600904999999997</v>
      </c>
      <c r="I64" s="62" t="s">
        <v>1</v>
      </c>
      <c r="J64" s="47">
        <v>7.8645825</v>
      </c>
      <c r="K64" s="42">
        <v>20.84721</v>
      </c>
      <c r="L64" s="42">
        <v>26.819224999999999</v>
      </c>
      <c r="M64" s="58">
        <v>95.010824999999997</v>
      </c>
      <c r="N64" s="28">
        <v>150.5418425</v>
      </c>
      <c r="O64" s="10"/>
      <c r="P64" s="10"/>
      <c r="Q64" s="62" t="s">
        <v>1</v>
      </c>
      <c r="R64" s="47">
        <v>10.48611</v>
      </c>
      <c r="S64" s="42">
        <v>27.796279999999999</v>
      </c>
      <c r="T64" s="42">
        <v>38.004330000000003</v>
      </c>
      <c r="U64" s="58">
        <v>126.6811</v>
      </c>
      <c r="V64" s="28">
        <v>202.96781999999999</v>
      </c>
      <c r="W64" s="10"/>
      <c r="X64" s="10"/>
      <c r="Y64" s="10"/>
      <c r="Z64" s="10"/>
      <c r="AA64" s="10"/>
      <c r="AB64" s="10"/>
      <c r="AC64" s="10"/>
      <c r="AD64" s="10"/>
      <c r="AE64" s="10"/>
    </row>
    <row r="65" spans="1:31" x14ac:dyDescent="0.25">
      <c r="A65" s="53" t="s">
        <v>2</v>
      </c>
      <c r="B65" s="54">
        <v>0.72136999999999996</v>
      </c>
      <c r="C65" s="55">
        <v>0.71430000000000005</v>
      </c>
      <c r="D65" s="55">
        <v>0</v>
      </c>
      <c r="E65" s="56">
        <v>0</v>
      </c>
      <c r="F65" s="57">
        <v>1.43567</v>
      </c>
      <c r="I65" s="53" t="s">
        <v>2</v>
      </c>
      <c r="J65" s="54">
        <v>1.082055</v>
      </c>
      <c r="K65" s="55">
        <v>1.07145</v>
      </c>
      <c r="L65" s="55">
        <v>0</v>
      </c>
      <c r="M65" s="56">
        <v>0</v>
      </c>
      <c r="N65" s="57">
        <v>2.153505</v>
      </c>
      <c r="O65" s="10"/>
      <c r="P65" s="10"/>
      <c r="Q65" s="53" t="s">
        <v>2</v>
      </c>
      <c r="R65" s="54">
        <v>1.4427399999999999</v>
      </c>
      <c r="S65" s="55">
        <v>1.4286000000000001</v>
      </c>
      <c r="T65" s="55">
        <v>0</v>
      </c>
      <c r="U65" s="56">
        <v>0</v>
      </c>
      <c r="V65" s="57">
        <v>2.87134</v>
      </c>
      <c r="W65" s="10"/>
      <c r="X65" s="10"/>
      <c r="Y65" s="10"/>
      <c r="Z65" s="10"/>
      <c r="AA65" s="10"/>
      <c r="AB65" s="10"/>
      <c r="AC65" s="10"/>
      <c r="AD65" s="10"/>
      <c r="AE65" s="10"/>
    </row>
    <row r="66" spans="1:31" x14ac:dyDescent="0.25">
      <c r="A66" s="53" t="s">
        <v>3</v>
      </c>
      <c r="B66" s="54">
        <v>0.21284</v>
      </c>
      <c r="C66" s="55">
        <v>0</v>
      </c>
      <c r="D66" s="55">
        <v>0</v>
      </c>
      <c r="E66" s="56">
        <v>0</v>
      </c>
      <c r="F66" s="57">
        <v>0.21284</v>
      </c>
      <c r="I66" s="53" t="s">
        <v>3</v>
      </c>
      <c r="J66" s="54">
        <v>0.31925999999999999</v>
      </c>
      <c r="K66" s="55">
        <v>0</v>
      </c>
      <c r="L66" s="55">
        <v>0</v>
      </c>
      <c r="M66" s="56">
        <v>0</v>
      </c>
      <c r="N66" s="57">
        <v>0.31925999999999999</v>
      </c>
      <c r="O66" s="10"/>
      <c r="P66" s="10"/>
      <c r="Q66" s="53" t="s">
        <v>3</v>
      </c>
      <c r="R66" s="54">
        <v>0.42568</v>
      </c>
      <c r="S66" s="55">
        <v>0</v>
      </c>
      <c r="T66" s="55">
        <v>0</v>
      </c>
      <c r="U66" s="56">
        <v>0</v>
      </c>
      <c r="V66" s="57">
        <v>0.42568</v>
      </c>
      <c r="W66" s="10"/>
      <c r="X66" s="10"/>
      <c r="Y66" s="10"/>
      <c r="Z66" s="10"/>
      <c r="AA66" s="10"/>
      <c r="AB66" s="10"/>
      <c r="AC66" s="10"/>
      <c r="AD66" s="10"/>
      <c r="AE66" s="10"/>
    </row>
    <row r="67" spans="1:31" x14ac:dyDescent="0.25">
      <c r="A67" s="53" t="s">
        <v>4</v>
      </c>
      <c r="B67" s="7">
        <v>1.9279999999999999E-2</v>
      </c>
      <c r="C67" s="11">
        <v>8.0199999999999994E-3</v>
      </c>
      <c r="D67" s="11">
        <v>4.9020000000000001E-2</v>
      </c>
      <c r="E67" s="8">
        <v>2.8320000000000001E-2</v>
      </c>
      <c r="F67" s="9">
        <v>0.10464</v>
      </c>
      <c r="I67" s="53" t="s">
        <v>4</v>
      </c>
      <c r="J67" s="7">
        <v>2.8920000000000001E-2</v>
      </c>
      <c r="K67" s="11">
        <v>1.2030000000000001E-2</v>
      </c>
      <c r="L67" s="11">
        <v>6.1275000000000003E-2</v>
      </c>
      <c r="M67" s="8">
        <v>7.0800000000000002E-2</v>
      </c>
      <c r="N67" s="9">
        <v>0.17302500000000001</v>
      </c>
      <c r="O67" s="10"/>
      <c r="P67" s="10"/>
      <c r="Q67" s="53" t="s">
        <v>4</v>
      </c>
      <c r="R67" s="7">
        <v>3.8559999999999997E-2</v>
      </c>
      <c r="S67" s="11">
        <v>1.6039999999999999E-2</v>
      </c>
      <c r="T67" s="11">
        <v>2.8320000000000001E-2</v>
      </c>
      <c r="U67" s="8">
        <v>9.4399999999999998E-2</v>
      </c>
      <c r="V67" s="9">
        <v>0.17732000000000001</v>
      </c>
      <c r="W67" s="10"/>
      <c r="X67" s="10"/>
      <c r="Y67" s="10"/>
      <c r="Z67" s="10"/>
      <c r="AA67" s="10"/>
      <c r="AB67" s="10"/>
      <c r="AC67" s="10"/>
      <c r="AD67" s="10"/>
      <c r="AE67" s="10"/>
    </row>
    <row r="68" spans="1:31" x14ac:dyDescent="0.25">
      <c r="A68" s="53" t="s">
        <v>5</v>
      </c>
      <c r="B68" s="7">
        <v>0.45907999999999999</v>
      </c>
      <c r="C68" s="11">
        <v>1.42716</v>
      </c>
      <c r="D68" s="11">
        <v>6.91622</v>
      </c>
      <c r="E68" s="8">
        <v>1.22238</v>
      </c>
      <c r="F68" s="9">
        <v>10.024839999999999</v>
      </c>
      <c r="I68" s="53" t="s">
        <v>5</v>
      </c>
      <c r="J68" s="7">
        <v>0.68862000000000001</v>
      </c>
      <c r="K68" s="11">
        <v>2.1407400000000001</v>
      </c>
      <c r="L68" s="11">
        <v>8.6452749999999998</v>
      </c>
      <c r="M68" s="8">
        <v>3.0559500000000002</v>
      </c>
      <c r="N68" s="9">
        <v>14.530585</v>
      </c>
      <c r="O68" s="10"/>
      <c r="P68" s="10"/>
      <c r="Q68" s="53" t="s">
        <v>5</v>
      </c>
      <c r="R68" s="7">
        <v>0.91815999999999998</v>
      </c>
      <c r="S68" s="11">
        <v>2.85432</v>
      </c>
      <c r="T68" s="11">
        <v>1.22238</v>
      </c>
      <c r="U68" s="8">
        <v>4.0746000000000002</v>
      </c>
      <c r="V68" s="9">
        <v>9.0694599999999994</v>
      </c>
      <c r="W68" s="10"/>
      <c r="X68" s="10"/>
      <c r="Y68" s="10"/>
      <c r="Z68" s="10"/>
      <c r="AA68" s="10"/>
      <c r="AB68" s="10"/>
      <c r="AC68" s="10"/>
      <c r="AD68" s="10"/>
      <c r="AE68" s="10"/>
    </row>
    <row r="69" spans="1:31" x14ac:dyDescent="0.25">
      <c r="A69" s="53" t="s">
        <v>33</v>
      </c>
      <c r="B69" s="7">
        <v>5.1500000000000005E-4</v>
      </c>
      <c r="C69" s="11">
        <v>8.0829999999999999E-2</v>
      </c>
      <c r="D69" s="11">
        <v>0</v>
      </c>
      <c r="E69" s="8">
        <v>0</v>
      </c>
      <c r="F69" s="9">
        <v>8.1345000000000001E-2</v>
      </c>
      <c r="I69" s="53" t="s">
        <v>33</v>
      </c>
      <c r="J69" s="7">
        <v>7.7249999999999997E-4</v>
      </c>
      <c r="K69" s="11">
        <v>0.12124500000000001</v>
      </c>
      <c r="L69" s="11">
        <v>0</v>
      </c>
      <c r="M69" s="8">
        <v>0</v>
      </c>
      <c r="N69" s="9">
        <v>0.1220175</v>
      </c>
      <c r="O69" s="10"/>
      <c r="P69" s="10"/>
      <c r="Q69" s="53" t="s">
        <v>33</v>
      </c>
      <c r="R69" s="7">
        <v>1.0300000000000001E-3</v>
      </c>
      <c r="S69" s="11">
        <v>0.16166</v>
      </c>
      <c r="T69" s="11">
        <v>0</v>
      </c>
      <c r="U69" s="8">
        <v>0</v>
      </c>
      <c r="V69" s="9">
        <v>0.16269</v>
      </c>
      <c r="W69" s="10"/>
      <c r="X69" s="10"/>
      <c r="Y69" s="10"/>
      <c r="Z69" s="10"/>
      <c r="AA69" s="10"/>
      <c r="AB69" s="10"/>
      <c r="AC69" s="10"/>
      <c r="AD69" s="10"/>
      <c r="AE69" s="10"/>
    </row>
    <row r="70" spans="1:31" x14ac:dyDescent="0.25">
      <c r="A70" s="53" t="s">
        <v>6</v>
      </c>
      <c r="B70" s="7">
        <v>0.24665500000000001</v>
      </c>
      <c r="C70" s="11">
        <v>0</v>
      </c>
      <c r="D70" s="11">
        <v>0</v>
      </c>
      <c r="E70" s="8">
        <v>0</v>
      </c>
      <c r="F70" s="9">
        <v>0.24665500000000001</v>
      </c>
      <c r="I70" s="53" t="s">
        <v>6</v>
      </c>
      <c r="J70" s="7">
        <v>0.36998249999999999</v>
      </c>
      <c r="K70" s="11">
        <v>0</v>
      </c>
      <c r="L70" s="11">
        <v>0</v>
      </c>
      <c r="M70" s="8">
        <v>0</v>
      </c>
      <c r="N70" s="9">
        <v>0.36998249999999999</v>
      </c>
      <c r="O70" s="10"/>
      <c r="P70" s="10"/>
      <c r="Q70" s="53" t="s">
        <v>6</v>
      </c>
      <c r="R70" s="7">
        <v>0.49331000000000003</v>
      </c>
      <c r="S70" s="11">
        <v>0</v>
      </c>
      <c r="T70" s="11">
        <v>0</v>
      </c>
      <c r="U70" s="8">
        <v>0</v>
      </c>
      <c r="V70" s="9">
        <v>0.49331000000000003</v>
      </c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x14ac:dyDescent="0.25">
      <c r="A71" s="53" t="s">
        <v>7</v>
      </c>
      <c r="B71" s="7">
        <v>2.5460449999999999</v>
      </c>
      <c r="C71" s="11">
        <v>9.0855300000000003</v>
      </c>
      <c r="D71" s="11">
        <v>16.770759999999999</v>
      </c>
      <c r="E71" s="8">
        <v>48.333419999999997</v>
      </c>
      <c r="F71" s="9">
        <v>76.735754999999997</v>
      </c>
      <c r="I71" s="53" t="s">
        <v>7</v>
      </c>
      <c r="J71" s="7">
        <v>3.8198400000000001</v>
      </c>
      <c r="K71" s="11">
        <v>13.74954</v>
      </c>
      <c r="L71" s="11">
        <v>20.963450000000002</v>
      </c>
      <c r="M71" s="8">
        <v>120.83355</v>
      </c>
      <c r="N71" s="9">
        <v>159.36637999999999</v>
      </c>
      <c r="O71" s="10"/>
      <c r="P71" s="10"/>
      <c r="Q71" s="53" t="s">
        <v>7</v>
      </c>
      <c r="R71" s="7">
        <v>5.0920899999999998</v>
      </c>
      <c r="S71" s="11">
        <v>18.171060000000001</v>
      </c>
      <c r="T71" s="11">
        <v>48.333419999999997</v>
      </c>
      <c r="U71" s="8">
        <v>161.1114</v>
      </c>
      <c r="V71" s="9">
        <v>232.70796999999999</v>
      </c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 x14ac:dyDescent="0.25">
      <c r="A72" s="53" t="s">
        <v>82</v>
      </c>
      <c r="B72" s="7">
        <v>5.7270000000000001E-2</v>
      </c>
      <c r="C72" s="11">
        <v>0.2437</v>
      </c>
      <c r="D72" s="11">
        <v>0.29065999999999997</v>
      </c>
      <c r="E72" s="8">
        <v>1.50987</v>
      </c>
      <c r="F72" s="9">
        <v>2.1015000000000001</v>
      </c>
      <c r="I72" s="53" t="s">
        <v>82</v>
      </c>
      <c r="J72" s="7">
        <v>8.5904999999999995E-2</v>
      </c>
      <c r="K72" s="11">
        <v>0.36554999999999999</v>
      </c>
      <c r="L72" s="11">
        <v>0.36332500000000001</v>
      </c>
      <c r="M72" s="8">
        <v>3.7746749999999998</v>
      </c>
      <c r="N72" s="9">
        <v>4.5894550000000001</v>
      </c>
      <c r="O72" s="10"/>
      <c r="P72" s="10"/>
      <c r="Q72" s="53" t="s">
        <v>82</v>
      </c>
      <c r="R72" s="7">
        <v>0.11454</v>
      </c>
      <c r="S72" s="11">
        <v>0.4874</v>
      </c>
      <c r="T72" s="11">
        <v>1.50987</v>
      </c>
      <c r="U72" s="8">
        <v>5.0328999999999997</v>
      </c>
      <c r="V72" s="9">
        <v>7.1447099999999999</v>
      </c>
      <c r="W72" s="10"/>
      <c r="X72" s="10"/>
      <c r="Y72" s="10"/>
      <c r="Z72" s="10"/>
      <c r="AA72" s="10"/>
      <c r="AB72" s="10"/>
      <c r="AC72" s="10"/>
      <c r="AD72" s="10"/>
      <c r="AE72" s="10"/>
    </row>
    <row r="73" spans="1:31" x14ac:dyDescent="0.25">
      <c r="A73" s="53" t="s">
        <v>83</v>
      </c>
      <c r="B73" s="7">
        <v>3.5267849999999998</v>
      </c>
      <c r="C73" s="11">
        <v>5.1539999999999999</v>
      </c>
      <c r="D73" s="11">
        <v>0.83253999999999995</v>
      </c>
      <c r="E73" s="8">
        <v>0</v>
      </c>
      <c r="F73" s="9">
        <v>9.513325</v>
      </c>
      <c r="I73" s="53" t="s">
        <v>83</v>
      </c>
      <c r="J73" s="7">
        <v>5.2901775000000004</v>
      </c>
      <c r="K73" s="11">
        <v>7.7309999999999999</v>
      </c>
      <c r="L73" s="11">
        <v>1.040675</v>
      </c>
      <c r="M73" s="8">
        <v>0</v>
      </c>
      <c r="N73" s="9">
        <v>14.061852500000001</v>
      </c>
      <c r="O73" s="10"/>
      <c r="P73" s="10"/>
      <c r="Q73" s="53" t="s">
        <v>83</v>
      </c>
      <c r="R73" s="7">
        <v>7.0535699999999997</v>
      </c>
      <c r="S73" s="11">
        <v>10.308</v>
      </c>
      <c r="T73" s="11">
        <v>0</v>
      </c>
      <c r="U73" s="8">
        <v>0</v>
      </c>
      <c r="V73" s="9">
        <v>17.36157</v>
      </c>
      <c r="W73" s="10"/>
      <c r="X73" s="32"/>
      <c r="Y73" s="10"/>
      <c r="Z73" s="10"/>
      <c r="AA73" s="10"/>
      <c r="AB73" s="10"/>
      <c r="AC73" s="10"/>
      <c r="AD73" s="10"/>
      <c r="AE73" s="10"/>
    </row>
    <row r="74" spans="1:31" x14ac:dyDescent="0.25">
      <c r="A74" s="53" t="s">
        <v>84</v>
      </c>
      <c r="B74" s="7">
        <v>1.046675</v>
      </c>
      <c r="C74" s="11">
        <v>0.36471999999999999</v>
      </c>
      <c r="D74" s="11">
        <v>0</v>
      </c>
      <c r="E74" s="8">
        <v>0.46281</v>
      </c>
      <c r="F74" s="9">
        <v>1.8742049999999999</v>
      </c>
      <c r="I74" s="53" t="s">
        <v>84</v>
      </c>
      <c r="J74" s="7">
        <v>1.5700125</v>
      </c>
      <c r="K74" s="11">
        <v>0.54708000000000001</v>
      </c>
      <c r="L74" s="11">
        <v>0</v>
      </c>
      <c r="M74" s="8">
        <v>1.157025</v>
      </c>
      <c r="N74" s="9">
        <v>3.2741175</v>
      </c>
      <c r="O74" s="10"/>
      <c r="P74" s="10"/>
      <c r="Q74" s="53" t="s">
        <v>84</v>
      </c>
      <c r="R74" s="7">
        <v>2.09335</v>
      </c>
      <c r="S74" s="11">
        <v>0.72943999999999998</v>
      </c>
      <c r="T74" s="11">
        <v>0.46281</v>
      </c>
      <c r="U74" s="8">
        <v>1.5427</v>
      </c>
      <c r="V74" s="9">
        <v>4.8282999999999996</v>
      </c>
      <c r="W74" s="10"/>
      <c r="X74" s="10"/>
      <c r="Y74" s="10"/>
      <c r="Z74" s="10"/>
      <c r="AA74" s="10"/>
      <c r="AB74" s="10"/>
      <c r="AC74" s="10"/>
      <c r="AD74" s="10"/>
      <c r="AE74" s="10"/>
    </row>
    <row r="75" spans="1:31" x14ac:dyDescent="0.25">
      <c r="A75" s="62" t="s">
        <v>88</v>
      </c>
      <c r="B75" s="47">
        <v>8.8365150000000003</v>
      </c>
      <c r="C75" s="42">
        <v>17.07826</v>
      </c>
      <c r="D75" s="42">
        <v>24.859200000000001</v>
      </c>
      <c r="E75" s="58">
        <v>51.556800000000003</v>
      </c>
      <c r="F75" s="28">
        <v>102.330775</v>
      </c>
      <c r="I75" s="62" t="s">
        <v>88</v>
      </c>
      <c r="J75" s="47">
        <v>13.255545000000001</v>
      </c>
      <c r="K75" s="42">
        <v>25.738635000000002</v>
      </c>
      <c r="L75" s="42">
        <v>31.074000000000002</v>
      </c>
      <c r="M75" s="58">
        <v>128.892</v>
      </c>
      <c r="N75" s="28">
        <v>198.96</v>
      </c>
      <c r="O75" s="10"/>
      <c r="P75" s="10"/>
      <c r="Q75" s="62" t="s">
        <v>88</v>
      </c>
      <c r="R75" s="47">
        <v>17.673030000000001</v>
      </c>
      <c r="S75" s="42">
        <v>34.15652</v>
      </c>
      <c r="T75" s="42">
        <v>51.556800000000003</v>
      </c>
      <c r="U75" s="58">
        <v>171.85599999999999</v>
      </c>
      <c r="V75" s="28">
        <v>275.24234999999999</v>
      </c>
      <c r="W75" s="10"/>
      <c r="X75" s="10"/>
      <c r="Y75" s="10"/>
      <c r="Z75" s="10"/>
      <c r="AA75" s="10"/>
      <c r="AB75" s="10"/>
      <c r="AC75" s="10"/>
      <c r="AD75" s="10"/>
      <c r="AE75" s="10"/>
    </row>
    <row r="76" spans="1:31" x14ac:dyDescent="0.25">
      <c r="A76" s="53" t="s">
        <v>9</v>
      </c>
      <c r="B76" s="7">
        <v>7.5345649999999997</v>
      </c>
      <c r="C76" s="11">
        <v>8.1765100000000004</v>
      </c>
      <c r="D76" s="11">
        <v>6.3974799999999998</v>
      </c>
      <c r="E76" s="8">
        <v>0</v>
      </c>
      <c r="F76" s="9">
        <v>22.108554999999999</v>
      </c>
      <c r="I76" s="53" t="s">
        <v>9</v>
      </c>
      <c r="J76" s="7">
        <v>11.301847499999999</v>
      </c>
      <c r="K76" s="11">
        <v>12.264765000000001</v>
      </c>
      <c r="L76" s="11">
        <v>7.9968500000000002</v>
      </c>
      <c r="M76" s="8">
        <v>0</v>
      </c>
      <c r="N76" s="9">
        <v>31.5634625</v>
      </c>
      <c r="P76" s="10"/>
      <c r="Q76" s="53" t="s">
        <v>9</v>
      </c>
      <c r="R76" s="7">
        <v>15.069129999999999</v>
      </c>
      <c r="S76" s="11">
        <v>16.353020000000001</v>
      </c>
      <c r="T76" s="11">
        <v>0</v>
      </c>
      <c r="U76" s="8">
        <v>0</v>
      </c>
      <c r="V76" s="9">
        <v>31.422149999999998</v>
      </c>
      <c r="W76" s="10"/>
      <c r="X76" s="10"/>
      <c r="Y76" s="10"/>
      <c r="Z76" s="10"/>
      <c r="AA76" s="10"/>
      <c r="AB76" s="10"/>
      <c r="AC76" s="10"/>
      <c r="AD76" s="10"/>
      <c r="AE76" s="10"/>
    </row>
    <row r="77" spans="1:31" x14ac:dyDescent="0.25">
      <c r="A77" s="53" t="s">
        <v>89</v>
      </c>
      <c r="B77" s="7">
        <v>4.5930499999999999</v>
      </c>
      <c r="C77" s="11">
        <v>0</v>
      </c>
      <c r="D77" s="11">
        <v>2.5574599999999998</v>
      </c>
      <c r="E77" s="8">
        <v>0</v>
      </c>
      <c r="F77" s="9">
        <v>7.1505099999999997</v>
      </c>
      <c r="I77" s="53" t="s">
        <v>89</v>
      </c>
      <c r="J77" s="7">
        <v>6.8895749999999998</v>
      </c>
      <c r="K77" s="11">
        <v>0</v>
      </c>
      <c r="L77" s="11">
        <v>3.196825</v>
      </c>
      <c r="M77" s="8">
        <v>0</v>
      </c>
      <c r="N77" s="9">
        <v>10.086399999999999</v>
      </c>
      <c r="P77" s="10"/>
      <c r="Q77" s="53" t="s">
        <v>89</v>
      </c>
      <c r="R77" s="7">
        <v>9.1860999999999997</v>
      </c>
      <c r="S77" s="11">
        <v>0</v>
      </c>
      <c r="T77" s="11">
        <v>0</v>
      </c>
      <c r="U77" s="8">
        <v>0</v>
      </c>
      <c r="V77" s="9">
        <v>9.1860999999999997</v>
      </c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x14ac:dyDescent="0.25">
      <c r="A78" s="64" t="s">
        <v>27</v>
      </c>
      <c r="B78" s="59">
        <v>12.127615</v>
      </c>
      <c r="C78" s="59">
        <v>8.1765100000000004</v>
      </c>
      <c r="D78" s="59">
        <v>8.9549400000000006</v>
      </c>
      <c r="E78" s="59">
        <v>0</v>
      </c>
      <c r="F78" s="60">
        <v>29.259065</v>
      </c>
      <c r="I78" s="63" t="s">
        <v>11</v>
      </c>
      <c r="J78" s="59">
        <v>18.191422500000002</v>
      </c>
      <c r="K78" s="59">
        <v>12.264765000000001</v>
      </c>
      <c r="L78" s="59">
        <v>11.193675000000001</v>
      </c>
      <c r="M78" s="59">
        <v>0</v>
      </c>
      <c r="N78" s="60">
        <v>41.649862499999998</v>
      </c>
      <c r="P78" s="10"/>
      <c r="Q78" s="63" t="s">
        <v>11</v>
      </c>
      <c r="R78" s="59">
        <v>24.255230000000001</v>
      </c>
      <c r="S78" s="59">
        <v>16.353020000000001</v>
      </c>
      <c r="T78" s="59">
        <v>0</v>
      </c>
      <c r="U78" s="59">
        <v>0</v>
      </c>
      <c r="V78" s="60">
        <v>40.608249999999998</v>
      </c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x14ac:dyDescent="0.25">
      <c r="A79" s="61" t="s">
        <v>12</v>
      </c>
      <c r="B79" s="14">
        <f>SUM(B64,B75,B78)</f>
        <v>26.207185000000003</v>
      </c>
      <c r="C79" s="14">
        <f t="shared" ref="C79:F79" si="3">SUM(C64,C75,C78)</f>
        <v>39.152909999999999</v>
      </c>
      <c r="D79" s="14">
        <f t="shared" si="3"/>
        <v>55.269520000000007</v>
      </c>
      <c r="E79" s="14">
        <f t="shared" si="3"/>
        <v>89.561130000000006</v>
      </c>
      <c r="F79" s="44">
        <f t="shared" si="3"/>
        <v>210.19074499999999</v>
      </c>
      <c r="I79" s="61" t="s">
        <v>12</v>
      </c>
      <c r="J79" s="14">
        <v>39.3107775</v>
      </c>
      <c r="K79" s="14">
        <v>58.85</v>
      </c>
      <c r="L79" s="14">
        <v>69.0869</v>
      </c>
      <c r="M79" s="14">
        <v>223.90282500000001</v>
      </c>
      <c r="N79" s="44">
        <v>391.15</v>
      </c>
      <c r="Q79" s="61" t="s">
        <v>12</v>
      </c>
      <c r="R79" s="14">
        <v>52.414370000000005</v>
      </c>
      <c r="S79" s="14">
        <v>78.305819999999997</v>
      </c>
      <c r="T79" s="14">
        <v>89.561130000000006</v>
      </c>
      <c r="U79" s="14">
        <v>298.53710000000001</v>
      </c>
      <c r="V79" s="44">
        <v>518.81841999999995</v>
      </c>
      <c r="W79" s="10"/>
      <c r="X79" s="10"/>
      <c r="Y79" s="10"/>
      <c r="Z79" s="10"/>
      <c r="AA79" s="10"/>
      <c r="AB79" s="10"/>
      <c r="AC79" s="10"/>
      <c r="AD79" s="10"/>
      <c r="AE79" s="10"/>
    </row>
    <row r="80" spans="1:31" x14ac:dyDescent="0.25">
      <c r="I80" s="10"/>
      <c r="J80" s="10"/>
      <c r="K80" s="10"/>
      <c r="L80" s="10"/>
      <c r="M80" s="10"/>
      <c r="N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pans="6:6" x14ac:dyDescent="0.25">
      <c r="F81" s="32"/>
    </row>
  </sheetData>
  <sortState ref="X61:AC70">
    <sortCondition ref="X60:X69"/>
  </sortState>
  <mergeCells count="19">
    <mergeCell ref="A5:G5"/>
    <mergeCell ref="B32:G32"/>
    <mergeCell ref="R7:U7"/>
    <mergeCell ref="A32:A33"/>
    <mergeCell ref="I32:I33"/>
    <mergeCell ref="J32:O32"/>
    <mergeCell ref="Q32:Q33"/>
    <mergeCell ref="R32:W32"/>
    <mergeCell ref="B7:E7"/>
    <mergeCell ref="A7:A8"/>
    <mergeCell ref="I7:I8"/>
    <mergeCell ref="J7:M7"/>
    <mergeCell ref="Q7:Q8"/>
    <mergeCell ref="I58:I59"/>
    <mergeCell ref="J58:M58"/>
    <mergeCell ref="Q58:Q59"/>
    <mergeCell ref="R58:U58"/>
    <mergeCell ref="A58:A59"/>
    <mergeCell ref="B58:E5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zoomScale="80" zoomScaleNormal="80" workbookViewId="0">
      <selection activeCell="A12" sqref="A12"/>
    </sheetView>
  </sheetViews>
  <sheetFormatPr defaultRowHeight="15" x14ac:dyDescent="0.25"/>
  <cols>
    <col min="1" max="1" width="20.42578125" customWidth="1"/>
    <col min="3" max="4" width="11" customWidth="1"/>
    <col min="5" max="5" width="10.85546875" customWidth="1"/>
    <col min="6" max="6" width="13.85546875" customWidth="1"/>
    <col min="7" max="7" width="11.85546875" style="10" customWidth="1"/>
    <col min="8" max="8" width="18" customWidth="1"/>
    <col min="9" max="9" width="21.28515625" customWidth="1"/>
    <col min="10" max="10" width="9.7109375" customWidth="1"/>
    <col min="11" max="11" width="11.28515625" customWidth="1"/>
    <col min="12" max="12" width="12" customWidth="1"/>
    <col min="13" max="13" width="9.85546875" customWidth="1"/>
    <col min="14" max="14" width="14.140625" customWidth="1"/>
    <col min="15" max="15" width="11.140625" customWidth="1"/>
    <col min="16" max="16" width="13.5703125" customWidth="1"/>
    <col min="17" max="17" width="20.5703125" customWidth="1"/>
    <col min="18" max="18" width="10.28515625" customWidth="1"/>
    <col min="19" max="20" width="11.42578125" customWidth="1"/>
    <col min="21" max="21" width="10.28515625" customWidth="1"/>
    <col min="22" max="22" width="13.28515625" customWidth="1"/>
    <col min="23" max="23" width="12" customWidth="1"/>
    <col min="24" max="24" width="13.140625" customWidth="1"/>
  </cols>
  <sheetData>
    <row r="1" spans="1:24" s="10" customFormat="1" x14ac:dyDescent="0.25"/>
    <row r="2" spans="1:24" s="10" customFormat="1" ht="12.75" customHeight="1" x14ac:dyDescent="0.25"/>
    <row r="3" spans="1:24" s="10" customFormat="1" hidden="1" x14ac:dyDescent="0.25"/>
    <row r="4" spans="1:24" s="10" customFormat="1" hidden="1" x14ac:dyDescent="0.25"/>
    <row r="5" spans="1:24" s="10" customFormat="1" x14ac:dyDescent="0.25"/>
    <row r="6" spans="1:24" s="10" customFormat="1" x14ac:dyDescent="0.25">
      <c r="A6" s="10" t="s">
        <v>66</v>
      </c>
      <c r="I6" s="10" t="s">
        <v>67</v>
      </c>
      <c r="Q6" s="10" t="s">
        <v>68</v>
      </c>
    </row>
    <row r="7" spans="1:24" x14ac:dyDescent="0.25">
      <c r="A7" s="31" t="s">
        <v>19</v>
      </c>
      <c r="B7" s="31"/>
      <c r="C7" s="31"/>
      <c r="D7" s="31"/>
      <c r="E7" s="31"/>
      <c r="F7" s="31"/>
      <c r="G7" s="31"/>
      <c r="H7" s="31"/>
      <c r="I7" s="10" t="s">
        <v>21</v>
      </c>
      <c r="K7" s="10"/>
      <c r="L7" s="10"/>
      <c r="M7" s="10"/>
      <c r="N7" s="10"/>
      <c r="O7" s="10"/>
      <c r="P7" s="10"/>
      <c r="Q7" s="10" t="s">
        <v>48</v>
      </c>
      <c r="R7" s="10"/>
      <c r="S7" s="10"/>
      <c r="T7" s="10"/>
      <c r="U7" s="10"/>
      <c r="W7" s="10"/>
      <c r="X7" s="10"/>
    </row>
    <row r="8" spans="1:24" x14ac:dyDescent="0.25">
      <c r="A8" s="10" t="s">
        <v>47</v>
      </c>
      <c r="B8" s="10"/>
      <c r="C8" s="10"/>
      <c r="D8" s="10"/>
      <c r="E8" s="10"/>
      <c r="F8" s="10"/>
      <c r="H8" s="10"/>
      <c r="I8" s="10" t="s">
        <v>47</v>
      </c>
      <c r="K8" s="10"/>
      <c r="L8" s="10"/>
      <c r="M8" s="10"/>
      <c r="N8" s="10"/>
      <c r="O8" s="10"/>
      <c r="P8" s="10"/>
      <c r="Q8" s="10" t="s">
        <v>51</v>
      </c>
      <c r="R8" s="10"/>
      <c r="S8" s="10"/>
      <c r="T8" s="10"/>
      <c r="U8" s="10"/>
      <c r="W8" s="10"/>
      <c r="X8" s="10"/>
    </row>
    <row r="9" spans="1:24" x14ac:dyDescent="0.25">
      <c r="A9" s="10" t="s">
        <v>50</v>
      </c>
      <c r="B9" s="10"/>
      <c r="C9" s="10"/>
      <c r="D9" s="10"/>
      <c r="E9" s="10"/>
      <c r="F9" s="10"/>
    </row>
    <row r="10" spans="1:24" s="10" customFormat="1" x14ac:dyDescent="0.25">
      <c r="A10" s="116" t="s">
        <v>18</v>
      </c>
      <c r="B10" s="109" t="s">
        <v>20</v>
      </c>
      <c r="C10" s="109"/>
      <c r="D10" s="109"/>
      <c r="E10" s="109"/>
      <c r="F10" s="1"/>
      <c r="G10" s="1"/>
      <c r="I10" s="116" t="s">
        <v>18</v>
      </c>
      <c r="J10" s="109" t="s">
        <v>20</v>
      </c>
      <c r="K10" s="109"/>
      <c r="L10" s="109"/>
      <c r="M10" s="109"/>
      <c r="N10" s="1"/>
      <c r="O10" s="1"/>
      <c r="Q10" s="116" t="s">
        <v>18</v>
      </c>
      <c r="R10" s="109" t="s">
        <v>20</v>
      </c>
      <c r="S10" s="109"/>
      <c r="T10" s="109"/>
      <c r="U10" s="109"/>
      <c r="V10" s="1"/>
      <c r="W10" s="1"/>
    </row>
    <row r="11" spans="1:24" x14ac:dyDescent="0.25">
      <c r="A11" s="107"/>
      <c r="B11" s="5" t="s">
        <v>13</v>
      </c>
      <c r="C11" s="5" t="s">
        <v>14</v>
      </c>
      <c r="D11" s="5" t="s">
        <v>15</v>
      </c>
      <c r="E11" s="88" t="s">
        <v>16</v>
      </c>
      <c r="F11" s="29" t="s">
        <v>49</v>
      </c>
      <c r="G11" s="25" t="s">
        <v>22</v>
      </c>
      <c r="I11" s="107"/>
      <c r="J11" s="5" t="s">
        <v>13</v>
      </c>
      <c r="K11" s="5" t="s">
        <v>14</v>
      </c>
      <c r="L11" s="5" t="s">
        <v>15</v>
      </c>
      <c r="M11" s="88" t="s">
        <v>16</v>
      </c>
      <c r="N11" s="29" t="s">
        <v>49</v>
      </c>
      <c r="O11" s="25" t="s">
        <v>22</v>
      </c>
      <c r="Q11" s="107"/>
      <c r="R11" s="5" t="s">
        <v>13</v>
      </c>
      <c r="S11" s="5" t="s">
        <v>14</v>
      </c>
      <c r="T11" s="5" t="s">
        <v>15</v>
      </c>
      <c r="U11" s="88" t="s">
        <v>16</v>
      </c>
      <c r="V11" s="29" t="s">
        <v>49</v>
      </c>
      <c r="W11" s="25" t="s">
        <v>22</v>
      </c>
    </row>
    <row r="12" spans="1:24" x14ac:dyDescent="0.25">
      <c r="A12" s="12" t="s">
        <v>79</v>
      </c>
      <c r="B12" s="11">
        <v>5.0883787499999998E-3</v>
      </c>
      <c r="C12" s="11">
        <v>0.182389095</v>
      </c>
      <c r="D12" s="11">
        <v>0.6136449075</v>
      </c>
      <c r="E12" s="11">
        <v>1.369201095</v>
      </c>
      <c r="F12" s="95">
        <v>2.1703234762500001</v>
      </c>
      <c r="G12" s="89">
        <v>6.8762297536713373</v>
      </c>
      <c r="I12" s="12" t="s">
        <v>79</v>
      </c>
      <c r="J12" s="11">
        <v>0</v>
      </c>
      <c r="K12" s="11">
        <v>0.17553137625000001</v>
      </c>
      <c r="L12" s="11">
        <v>0.68136795000000006</v>
      </c>
      <c r="M12" s="11">
        <v>1.2958625625</v>
      </c>
      <c r="N12" s="89">
        <v>2.1527618887500002</v>
      </c>
      <c r="O12" s="89">
        <v>8.4988625690880397</v>
      </c>
      <c r="Q12" s="12" t="s">
        <v>79</v>
      </c>
      <c r="R12" s="11">
        <v>-5.0883787499999998E-3</v>
      </c>
      <c r="S12" s="11">
        <v>-6.8577187499999914E-3</v>
      </c>
      <c r="T12" s="11">
        <v>6.7723042500000052E-2</v>
      </c>
      <c r="U12" s="11">
        <v>-7.3338532499999998E-2</v>
      </c>
      <c r="V12" s="89">
        <v>-1.756158749999992E-2</v>
      </c>
      <c r="W12" s="89">
        <v>0.32164079670329526</v>
      </c>
    </row>
    <row r="13" spans="1:24" x14ac:dyDescent="0.25">
      <c r="A13" s="12" t="s">
        <v>80</v>
      </c>
      <c r="B13" s="11">
        <v>1.170246E-2</v>
      </c>
      <c r="C13" s="11">
        <v>0.44282053199999999</v>
      </c>
      <c r="D13" s="11">
        <v>0.427256676</v>
      </c>
      <c r="E13" s="11">
        <v>5.2165541120000007</v>
      </c>
      <c r="F13" s="96">
        <v>6.0983337799999999</v>
      </c>
      <c r="G13" s="73">
        <v>20.582478538442324</v>
      </c>
      <c r="I13" s="12" t="s">
        <v>80</v>
      </c>
      <c r="J13" s="11">
        <v>0</v>
      </c>
      <c r="K13" s="11">
        <v>0.26443586400000002</v>
      </c>
      <c r="L13" s="11">
        <v>0.46999075200000001</v>
      </c>
      <c r="M13" s="11">
        <v>5.3417425600000001</v>
      </c>
      <c r="N13" s="73">
        <v>6.0761691759999996</v>
      </c>
      <c r="O13" s="73">
        <v>23.988034646664037</v>
      </c>
      <c r="Q13" s="12" t="s">
        <v>80</v>
      </c>
      <c r="R13" s="11">
        <v>-1.170246E-2</v>
      </c>
      <c r="S13" s="11">
        <v>-0.17838466799999997</v>
      </c>
      <c r="T13" s="11">
        <v>4.273407600000001E-2</v>
      </c>
      <c r="U13" s="11">
        <v>0.1251884479999994</v>
      </c>
      <c r="V13" s="73">
        <v>-2.216460400000031E-2</v>
      </c>
      <c r="W13" s="73">
        <v>0.40594512820513384</v>
      </c>
    </row>
    <row r="14" spans="1:24" x14ac:dyDescent="0.25">
      <c r="A14" s="12" t="s">
        <v>81</v>
      </c>
      <c r="B14" s="11">
        <v>1.1824889999999999E-2</v>
      </c>
      <c r="C14" s="11">
        <v>3.6668015999999998E-2</v>
      </c>
      <c r="D14" s="11">
        <v>7.2779784E-2</v>
      </c>
      <c r="E14" s="11">
        <v>0.17872008</v>
      </c>
      <c r="F14" s="96">
        <v>0.29999277000000002</v>
      </c>
      <c r="G14" s="73">
        <v>0.92805300495228882</v>
      </c>
      <c r="I14" s="12" t="s">
        <v>81</v>
      </c>
      <c r="J14" s="11">
        <v>0</v>
      </c>
      <c r="K14" s="11">
        <v>4.9728262500000004E-3</v>
      </c>
      <c r="L14" s="11">
        <v>2.0627586E-2</v>
      </c>
      <c r="M14" s="11">
        <v>0.12200065499999999</v>
      </c>
      <c r="N14" s="73">
        <v>0.14760106725</v>
      </c>
      <c r="O14" s="73">
        <v>0.58271246446900904</v>
      </c>
      <c r="Q14" s="12" t="s">
        <v>81</v>
      </c>
      <c r="R14" s="11">
        <v>-1.1824889999999999E-2</v>
      </c>
      <c r="S14" s="11">
        <v>-3.1695189749999998E-2</v>
      </c>
      <c r="T14" s="11">
        <v>-5.2152197999999997E-2</v>
      </c>
      <c r="U14" s="11">
        <v>-5.6719425000000018E-2</v>
      </c>
      <c r="V14" s="73">
        <v>-0.15239170275000002</v>
      </c>
      <c r="W14" s="73">
        <v>2.7910568269230773</v>
      </c>
    </row>
    <row r="15" spans="1:24" x14ac:dyDescent="0.25">
      <c r="A15" s="12" t="s">
        <v>87</v>
      </c>
      <c r="B15" s="11">
        <v>0</v>
      </c>
      <c r="C15" s="11">
        <v>0.12917093175</v>
      </c>
      <c r="D15" s="11">
        <v>0.10986699149999998</v>
      </c>
      <c r="E15" s="11">
        <v>0.82055490299999989</v>
      </c>
      <c r="F15" s="96">
        <v>1.0595928262499998</v>
      </c>
      <c r="G15" s="73">
        <v>3.3839599410005796</v>
      </c>
      <c r="I15" s="12" t="s">
        <v>87</v>
      </c>
      <c r="J15" s="11">
        <v>0</v>
      </c>
      <c r="K15" s="11">
        <v>2.1657305250000002E-2</v>
      </c>
      <c r="L15" s="11">
        <v>4.0604822999999998E-2</v>
      </c>
      <c r="M15" s="11">
        <v>0.64387317749999995</v>
      </c>
      <c r="N15" s="73">
        <v>0.70613530574999983</v>
      </c>
      <c r="O15" s="73">
        <v>2.7877430151993678</v>
      </c>
      <c r="Q15" s="12" t="s">
        <v>87</v>
      </c>
      <c r="R15" s="11">
        <v>0</v>
      </c>
      <c r="S15" s="11">
        <v>-0.10751362649999999</v>
      </c>
      <c r="T15" s="11">
        <v>-6.9262168499999985E-2</v>
      </c>
      <c r="U15" s="11">
        <v>-0.17668172549999994</v>
      </c>
      <c r="V15" s="73">
        <v>-0.35345752050000001</v>
      </c>
      <c r="W15" s="73">
        <v>6.4735809615384623</v>
      </c>
    </row>
    <row r="16" spans="1:24" x14ac:dyDescent="0.25">
      <c r="A16" s="90" t="s">
        <v>1</v>
      </c>
      <c r="B16" s="91">
        <v>2.861572875E-2</v>
      </c>
      <c r="C16" s="91">
        <v>0.79104857475000001</v>
      </c>
      <c r="D16" s="91">
        <v>1.223548359</v>
      </c>
      <c r="E16" s="91">
        <v>7.5850301900000003</v>
      </c>
      <c r="F16" s="97">
        <v>9.6282428524999997</v>
      </c>
      <c r="G16" s="19">
        <v>31.770721238066525</v>
      </c>
      <c r="I16" s="90" t="s">
        <v>1</v>
      </c>
      <c r="J16" s="91">
        <v>0</v>
      </c>
      <c r="K16" s="91">
        <v>0.46659737174999999</v>
      </c>
      <c r="L16" s="91">
        <v>1.2125911110000001</v>
      </c>
      <c r="M16" s="91">
        <v>7.4034789549999998</v>
      </c>
      <c r="N16" s="92">
        <v>9.0826674377500005</v>
      </c>
      <c r="O16" s="92">
        <v>35.857352695420452</v>
      </c>
      <c r="Q16" s="90" t="s">
        <v>1</v>
      </c>
      <c r="R16" s="91">
        <v>-2.861572875E-2</v>
      </c>
      <c r="S16" s="91">
        <v>-0.32445120300000002</v>
      </c>
      <c r="T16" s="91">
        <v>-1.0957247999999975E-2</v>
      </c>
      <c r="U16" s="91">
        <v>-0.18155123500000059</v>
      </c>
      <c r="V16" s="92">
        <v>-0.54557541474999915</v>
      </c>
      <c r="W16" s="92">
        <v>9.9922237133699472</v>
      </c>
    </row>
    <row r="17" spans="1:23" x14ac:dyDescent="0.25">
      <c r="A17" s="12" t="s">
        <v>24</v>
      </c>
      <c r="B17" s="11">
        <v>0</v>
      </c>
      <c r="C17" s="11">
        <v>1.08342675E-3</v>
      </c>
      <c r="D17" s="11">
        <v>0.17143238699999999</v>
      </c>
      <c r="E17" s="11">
        <v>0.18802312199999996</v>
      </c>
      <c r="F17" s="96">
        <v>0.36053893574999996</v>
      </c>
      <c r="G17" s="73">
        <v>1.1514322157756134</v>
      </c>
      <c r="I17" s="12" t="s">
        <v>24</v>
      </c>
      <c r="J17" s="11">
        <v>0</v>
      </c>
      <c r="K17" s="11">
        <v>7.0441780499999995E-2</v>
      </c>
      <c r="L17" s="11">
        <v>6.9751394999999994E-2</v>
      </c>
      <c r="M17" s="11">
        <v>0</v>
      </c>
      <c r="N17" s="73">
        <v>0.14019317549999999</v>
      </c>
      <c r="O17" s="73">
        <v>0.55346693841294903</v>
      </c>
      <c r="Q17" s="12" t="s">
        <v>24</v>
      </c>
      <c r="R17" s="11">
        <v>0</v>
      </c>
      <c r="S17" s="11">
        <v>6.935835374999999E-2</v>
      </c>
      <c r="T17" s="11">
        <v>-0.101680992</v>
      </c>
      <c r="U17" s="11">
        <v>-0.18802312199999996</v>
      </c>
      <c r="V17" s="73">
        <v>-0.22034576024999997</v>
      </c>
      <c r="W17" s="73">
        <v>4.0356366346153836</v>
      </c>
    </row>
    <row r="18" spans="1:23" x14ac:dyDescent="0.25">
      <c r="A18" s="12" t="s">
        <v>3</v>
      </c>
      <c r="B18" s="11">
        <v>0</v>
      </c>
      <c r="C18" s="11">
        <v>0</v>
      </c>
      <c r="D18" s="11">
        <v>5.3437985999999993E-2</v>
      </c>
      <c r="E18" s="11">
        <v>1.7373888000000001E-2</v>
      </c>
      <c r="F18" s="96">
        <v>7.0811873999999997E-2</v>
      </c>
      <c r="G18" s="73">
        <v>0.22614776074998036</v>
      </c>
      <c r="I18" s="12" t="s">
        <v>3</v>
      </c>
      <c r="J18" s="11">
        <v>0</v>
      </c>
      <c r="K18" s="11">
        <v>2.0783825999999998E-2</v>
      </c>
      <c r="L18" s="11">
        <v>0</v>
      </c>
      <c r="M18" s="11">
        <v>0</v>
      </c>
      <c r="N18" s="73">
        <v>2.0783825999999998E-2</v>
      </c>
      <c r="O18" s="73">
        <v>8.2052214765100676E-2</v>
      </c>
      <c r="Q18" s="12" t="s">
        <v>3</v>
      </c>
      <c r="R18" s="11">
        <v>0</v>
      </c>
      <c r="S18" s="11">
        <v>2.0783825999999998E-2</v>
      </c>
      <c r="T18" s="11">
        <v>-5.3437985999999993E-2</v>
      </c>
      <c r="U18" s="11">
        <v>-1.7373888000000001E-2</v>
      </c>
      <c r="V18" s="73">
        <v>-5.0028047999999999E-2</v>
      </c>
      <c r="W18" s="73">
        <v>0.91626461538461523</v>
      </c>
    </row>
    <row r="19" spans="1:23" x14ac:dyDescent="0.25">
      <c r="A19" s="12" t="s">
        <v>4</v>
      </c>
      <c r="B19" s="11">
        <v>0</v>
      </c>
      <c r="C19" s="11">
        <v>1.7518409999999999E-3</v>
      </c>
      <c r="D19" s="11">
        <v>3.6440050500000001E-2</v>
      </c>
      <c r="E19" s="11">
        <v>4.7289941999999995E-2</v>
      </c>
      <c r="F19" s="96">
        <v>8.5481833500000007E-2</v>
      </c>
      <c r="G19" s="73">
        <v>0.27299835661498884</v>
      </c>
      <c r="I19" s="12" t="s">
        <v>4</v>
      </c>
      <c r="J19" s="11">
        <v>0</v>
      </c>
      <c r="K19" s="11">
        <v>1.8826919999999998E-3</v>
      </c>
      <c r="L19" s="11">
        <v>7.8315299999999987E-4</v>
      </c>
      <c r="M19" s="11">
        <v>8.5980824999999997E-3</v>
      </c>
      <c r="N19" s="73">
        <v>1.1263927499999998E-2</v>
      </c>
      <c r="O19" s="73">
        <v>4.4468722858270818E-2</v>
      </c>
      <c r="Q19" s="12" t="s">
        <v>4</v>
      </c>
      <c r="R19" s="11">
        <v>0</v>
      </c>
      <c r="S19" s="11">
        <v>1.3085099999999997E-4</v>
      </c>
      <c r="T19" s="11">
        <v>-3.56568975E-2</v>
      </c>
      <c r="U19" s="11">
        <v>-3.8691859499999995E-2</v>
      </c>
      <c r="V19" s="73">
        <v>-7.4217906000000014E-2</v>
      </c>
      <c r="W19" s="73">
        <v>1.3593023076923081</v>
      </c>
    </row>
    <row r="20" spans="1:23" x14ac:dyDescent="0.25">
      <c r="A20" s="12" t="s">
        <v>5</v>
      </c>
      <c r="B20" s="11">
        <v>0</v>
      </c>
      <c r="C20" s="11">
        <v>3.7817549999999998E-2</v>
      </c>
      <c r="D20" s="11">
        <v>0.1697301675</v>
      </c>
      <c r="E20" s="11">
        <v>0.84544051499999995</v>
      </c>
      <c r="F20" s="96">
        <v>1.0529882325</v>
      </c>
      <c r="G20" s="73">
        <v>4.4701590178837067</v>
      </c>
      <c r="I20" s="12" t="s">
        <v>5</v>
      </c>
      <c r="J20" s="11">
        <v>0</v>
      </c>
      <c r="K20" s="11">
        <v>3.752979E-2</v>
      </c>
      <c r="L20" s="11">
        <v>0.11667033</v>
      </c>
      <c r="M20" s="11">
        <v>0.63771676249999998</v>
      </c>
      <c r="N20" s="73">
        <v>0.79191688250000003</v>
      </c>
      <c r="O20" s="73">
        <v>3.1263990623766289</v>
      </c>
      <c r="Q20" s="12" t="s">
        <v>5</v>
      </c>
      <c r="R20" s="11">
        <v>0</v>
      </c>
      <c r="S20" s="11">
        <v>-2.8775999999999802E-4</v>
      </c>
      <c r="T20" s="11">
        <v>-5.3059837499999998E-2</v>
      </c>
      <c r="U20" s="11">
        <v>-0.20772375249999997</v>
      </c>
      <c r="V20" s="73">
        <v>-0.26107134999999992</v>
      </c>
      <c r="W20" s="73">
        <v>4.781526556776555</v>
      </c>
    </row>
    <row r="21" spans="1:23" x14ac:dyDescent="0.25">
      <c r="A21" s="12" t="s">
        <v>6</v>
      </c>
      <c r="B21" s="11">
        <v>0</v>
      </c>
      <c r="C21" s="11">
        <v>0</v>
      </c>
      <c r="D21" s="11">
        <v>8.5509175500000006E-2</v>
      </c>
      <c r="E21" s="11">
        <v>0</v>
      </c>
      <c r="F21" s="96">
        <v>8.5509175500000006E-2</v>
      </c>
      <c r="G21" s="73">
        <v>0.27308567716908727</v>
      </c>
      <c r="I21" s="12" t="s">
        <v>6</v>
      </c>
      <c r="J21" s="11">
        <v>0</v>
      </c>
      <c r="K21" s="11">
        <v>2.4085860749999997E-2</v>
      </c>
      <c r="L21" s="11">
        <v>0</v>
      </c>
      <c r="M21" s="11">
        <v>0</v>
      </c>
      <c r="N21" s="73">
        <v>2.4085860749999997E-2</v>
      </c>
      <c r="O21" s="73">
        <v>9.5088277733912346E-2</v>
      </c>
      <c r="Q21" s="12" t="s">
        <v>6</v>
      </c>
      <c r="R21" s="11">
        <v>0</v>
      </c>
      <c r="S21" s="11">
        <v>2.4085860749999997E-2</v>
      </c>
      <c r="T21" s="11">
        <v>-8.5509175500000006E-2</v>
      </c>
      <c r="U21" s="11">
        <v>0</v>
      </c>
      <c r="V21" s="73">
        <v>-6.1423314750000013E-2</v>
      </c>
      <c r="W21" s="73">
        <v>1.1249691346153847</v>
      </c>
    </row>
    <row r="22" spans="1:23" x14ac:dyDescent="0.25">
      <c r="A22" s="12" t="s">
        <v>7</v>
      </c>
      <c r="B22" s="11">
        <v>0</v>
      </c>
      <c r="C22" s="11">
        <v>3.98647008E-2</v>
      </c>
      <c r="D22" s="11">
        <v>1.3858793664</v>
      </c>
      <c r="E22" s="11">
        <v>9.858383443200001</v>
      </c>
      <c r="F22" s="96">
        <v>11.284127510399999</v>
      </c>
      <c r="G22" s="73">
        <v>35.578385354835831</v>
      </c>
      <c r="I22" s="12" t="s">
        <v>7</v>
      </c>
      <c r="J22" s="11">
        <v>0</v>
      </c>
      <c r="K22" s="11">
        <v>0.26647203840000006</v>
      </c>
      <c r="L22" s="11">
        <v>0.95916791040000016</v>
      </c>
      <c r="M22" s="11">
        <v>9.8917587200000003</v>
      </c>
      <c r="N22" s="73">
        <v>11.1173986688</v>
      </c>
      <c r="O22" s="73">
        <v>43.890243461508092</v>
      </c>
      <c r="Q22" s="12" t="s">
        <v>7</v>
      </c>
      <c r="R22" s="11">
        <v>0</v>
      </c>
      <c r="S22" s="11">
        <v>0.22660733760000007</v>
      </c>
      <c r="T22" s="11">
        <v>-0.42671145599999982</v>
      </c>
      <c r="U22" s="11">
        <v>3.3375276799999298E-2</v>
      </c>
      <c r="V22" s="73">
        <v>-0.16672884159999946</v>
      </c>
      <c r="W22" s="73">
        <v>3.0536417875457778</v>
      </c>
    </row>
    <row r="23" spans="1:23" x14ac:dyDescent="0.25">
      <c r="A23" s="12" t="s">
        <v>82</v>
      </c>
      <c r="B23" s="11">
        <v>0</v>
      </c>
      <c r="C23" s="11">
        <v>4.362660225E-2</v>
      </c>
      <c r="D23" s="11">
        <v>4.1810800500000002E-2</v>
      </c>
      <c r="E23" s="11">
        <v>0.26156333700000001</v>
      </c>
      <c r="F23" s="96">
        <v>0.34700073975000001</v>
      </c>
      <c r="G23" s="73">
        <v>1.1081960671320348</v>
      </c>
      <c r="I23" s="12" t="s">
        <v>82</v>
      </c>
      <c r="J23" s="11">
        <v>0</v>
      </c>
      <c r="K23" s="11">
        <v>5.5924154999999988E-3</v>
      </c>
      <c r="L23" s="11">
        <v>2.3797304999999998E-2</v>
      </c>
      <c r="M23" s="11">
        <v>0.26938379999999995</v>
      </c>
      <c r="N23" s="73">
        <v>0.2987735205</v>
      </c>
      <c r="O23" s="73">
        <v>1.1795243604421635</v>
      </c>
      <c r="Q23" s="12" t="s">
        <v>82</v>
      </c>
      <c r="R23" s="11">
        <v>0</v>
      </c>
      <c r="S23" s="11">
        <v>-3.8034186750000004E-2</v>
      </c>
      <c r="T23" s="11">
        <v>-1.8013495500000004E-2</v>
      </c>
      <c r="U23" s="11">
        <v>7.8204629999999442E-3</v>
      </c>
      <c r="V23" s="73">
        <v>-4.8227219250000009E-2</v>
      </c>
      <c r="W23" s="73">
        <v>0.88328240384615408</v>
      </c>
    </row>
    <row r="24" spans="1:23" x14ac:dyDescent="0.25">
      <c r="A24" s="12" t="s">
        <v>83</v>
      </c>
      <c r="B24" s="11">
        <v>0</v>
      </c>
      <c r="C24" s="11">
        <v>3.2322638249999994E-2</v>
      </c>
      <c r="D24" s="11">
        <v>1.2780744479999999</v>
      </c>
      <c r="E24" s="11">
        <v>8.7902576999999982E-2</v>
      </c>
      <c r="F24" s="96">
        <v>1.39829966325</v>
      </c>
      <c r="G24" s="73">
        <v>4.4656682536242309</v>
      </c>
      <c r="I24" s="12" t="s">
        <v>83</v>
      </c>
      <c r="J24" s="11">
        <v>0</v>
      </c>
      <c r="K24" s="11">
        <v>0.34439055525000001</v>
      </c>
      <c r="L24" s="11">
        <v>0.5032880999999999</v>
      </c>
      <c r="M24" s="11">
        <v>6.7747942499999991E-2</v>
      </c>
      <c r="N24" s="73">
        <v>0.9154265977499999</v>
      </c>
      <c r="O24" s="73">
        <v>3.6140015702724044</v>
      </c>
      <c r="Q24" s="12" t="s">
        <v>83</v>
      </c>
      <c r="R24" s="11">
        <v>0</v>
      </c>
      <c r="S24" s="11">
        <v>0.31206791700000003</v>
      </c>
      <c r="T24" s="11">
        <v>-0.77478634800000001</v>
      </c>
      <c r="U24" s="11">
        <v>-2.015463449999999E-2</v>
      </c>
      <c r="V24" s="73">
        <v>-0.48287306550000009</v>
      </c>
      <c r="W24" s="73">
        <v>8.8438290384615392</v>
      </c>
    </row>
    <row r="25" spans="1:23" x14ac:dyDescent="0.25">
      <c r="A25" s="12" t="s">
        <v>84</v>
      </c>
      <c r="B25" s="11">
        <v>0</v>
      </c>
      <c r="C25" s="11">
        <v>2.3051258999999998E-2</v>
      </c>
      <c r="D25" s="11">
        <v>0.22305603599999996</v>
      </c>
      <c r="E25" s="11">
        <v>9.7064099999999987E-2</v>
      </c>
      <c r="F25" s="96">
        <v>0.34317139499999999</v>
      </c>
      <c r="G25" s="73">
        <v>1.0959665116714326</v>
      </c>
      <c r="I25" s="12" t="s">
        <v>84</v>
      </c>
      <c r="J25" s="11">
        <v>0</v>
      </c>
      <c r="K25" s="11">
        <v>0.10220781374999999</v>
      </c>
      <c r="L25" s="11">
        <v>3.5614908000000001E-2</v>
      </c>
      <c r="M25" s="11">
        <v>7.5322327499999994E-2</v>
      </c>
      <c r="N25" s="73">
        <v>0.21314504924999997</v>
      </c>
      <c r="O25" s="73">
        <v>0.84147275661271215</v>
      </c>
      <c r="Q25" s="12" t="s">
        <v>84</v>
      </c>
      <c r="R25" s="11">
        <v>0</v>
      </c>
      <c r="S25" s="11">
        <v>7.9156554749999997E-2</v>
      </c>
      <c r="T25" s="11">
        <v>-0.18744112799999996</v>
      </c>
      <c r="U25" s="11">
        <v>-2.1741772499999992E-2</v>
      </c>
      <c r="V25" s="73">
        <v>-0.13002634575000002</v>
      </c>
      <c r="W25" s="73">
        <v>2.381434903846154</v>
      </c>
    </row>
    <row r="26" spans="1:23" x14ac:dyDescent="0.25">
      <c r="A26" s="90" t="s">
        <v>88</v>
      </c>
      <c r="B26" s="91">
        <v>0</v>
      </c>
      <c r="C26" s="91">
        <v>0.17951801805000001</v>
      </c>
      <c r="D26" s="91">
        <v>3.4453704173999999</v>
      </c>
      <c r="E26" s="91">
        <v>11.403040924200001</v>
      </c>
      <c r="F26" s="97">
        <v>15.027929359650001</v>
      </c>
      <c r="G26" s="19">
        <v>48.642039215456911</v>
      </c>
      <c r="I26" s="90" t="s">
        <v>88</v>
      </c>
      <c r="J26" s="91">
        <v>0</v>
      </c>
      <c r="K26" s="91">
        <v>0.87338677215000005</v>
      </c>
      <c r="L26" s="91">
        <v>1.7090731014</v>
      </c>
      <c r="M26" s="91">
        <v>10.950527635</v>
      </c>
      <c r="N26" s="92">
        <v>13.532987508550001</v>
      </c>
      <c r="O26" s="92">
        <v>53.426717364982245</v>
      </c>
      <c r="Q26" s="90" t="s">
        <v>88</v>
      </c>
      <c r="R26" s="91">
        <v>0</v>
      </c>
      <c r="S26" s="91">
        <v>0.69386875410000004</v>
      </c>
      <c r="T26" s="91">
        <v>-1.7362973159999999</v>
      </c>
      <c r="U26" s="91">
        <v>-0.45251328920000056</v>
      </c>
      <c r="V26" s="92">
        <v>-1.4949418511000001</v>
      </c>
      <c r="W26" s="92">
        <v>27.379887382783885</v>
      </c>
    </row>
    <row r="27" spans="1:23" x14ac:dyDescent="0.25">
      <c r="A27" s="12" t="s">
        <v>9</v>
      </c>
      <c r="B27" s="11">
        <v>2.9375235749999996E-2</v>
      </c>
      <c r="C27" s="11">
        <v>2.2127187284999996</v>
      </c>
      <c r="D27" s="11">
        <v>0.6847579305</v>
      </c>
      <c r="E27" s="8">
        <v>2.5837701749999997</v>
      </c>
      <c r="F27" s="32">
        <v>5.5106220697499992</v>
      </c>
      <c r="G27" s="73">
        <v>17.3727051379256</v>
      </c>
      <c r="I27" s="12" t="s">
        <v>9</v>
      </c>
      <c r="J27" s="11">
        <v>0</v>
      </c>
      <c r="K27" s="11">
        <v>0.73575027224999989</v>
      </c>
      <c r="L27" s="11">
        <v>0.79843620149999983</v>
      </c>
      <c r="M27" s="11">
        <v>0.52059493499999998</v>
      </c>
      <c r="N27" s="73">
        <v>2.0547814087499998</v>
      </c>
      <c r="O27" s="73">
        <v>8.1120466196210028</v>
      </c>
      <c r="Q27" s="12" t="s">
        <v>9</v>
      </c>
      <c r="R27" s="11">
        <v>-2.9375235749999996E-2</v>
      </c>
      <c r="S27" s="11">
        <v>-1.4769684562499998</v>
      </c>
      <c r="T27" s="11">
        <v>0.11367827099999983</v>
      </c>
      <c r="U27" s="11">
        <v>-2.0631752399999996</v>
      </c>
      <c r="V27" s="73">
        <v>-3.4558406609999994</v>
      </c>
      <c r="W27" s="73">
        <v>63.293784999999993</v>
      </c>
    </row>
    <row r="28" spans="1:23" x14ac:dyDescent="0.25">
      <c r="A28" s="12" t="s">
        <v>89</v>
      </c>
      <c r="B28" s="32">
        <v>0</v>
      </c>
      <c r="C28" s="32">
        <v>0.41229880649999995</v>
      </c>
      <c r="D28" s="32">
        <v>0</v>
      </c>
      <c r="E28" s="32">
        <v>0.21120881249999998</v>
      </c>
      <c r="F28" s="96">
        <v>0.62350761899999996</v>
      </c>
      <c r="G28" s="73">
        <v>5.7856086935294115</v>
      </c>
      <c r="I28" s="12" t="s">
        <v>89</v>
      </c>
      <c r="J28" s="11">
        <v>0</v>
      </c>
      <c r="K28" s="11">
        <v>0.44851133249999992</v>
      </c>
      <c r="L28" s="11">
        <v>0</v>
      </c>
      <c r="M28" s="11">
        <v>0.20811330749999998</v>
      </c>
      <c r="N28" s="73">
        <v>0.65662463999999998</v>
      </c>
      <c r="O28" s="73">
        <v>2.5922804579549945</v>
      </c>
      <c r="Q28" s="12" t="s">
        <v>89</v>
      </c>
      <c r="R28" s="11">
        <v>0</v>
      </c>
      <c r="S28" s="11">
        <v>3.6212525999999967E-2</v>
      </c>
      <c r="T28" s="11">
        <v>0</v>
      </c>
      <c r="U28" s="11">
        <v>-3.0955049999999984E-3</v>
      </c>
      <c r="V28" s="73">
        <v>3.3117021000000024E-2</v>
      </c>
      <c r="W28" s="73">
        <v>-0.60653884615384657</v>
      </c>
    </row>
    <row r="29" spans="1:23" x14ac:dyDescent="0.25">
      <c r="A29" s="90" t="s">
        <v>27</v>
      </c>
      <c r="B29" s="91">
        <v>2.9375235749999996E-2</v>
      </c>
      <c r="C29" s="91">
        <v>2.6250175349999996</v>
      </c>
      <c r="D29" s="91">
        <v>0.6847579305</v>
      </c>
      <c r="E29" s="91">
        <v>2.7949789874999995</v>
      </c>
      <c r="F29" s="97">
        <v>6.134129688749999</v>
      </c>
      <c r="G29" s="94">
        <v>19.587242066320972</v>
      </c>
      <c r="I29" s="90" t="s">
        <v>27</v>
      </c>
      <c r="J29" s="91">
        <v>0</v>
      </c>
      <c r="K29" s="91">
        <v>1.1842616047499999</v>
      </c>
      <c r="L29" s="91">
        <v>0.79843620149999983</v>
      </c>
      <c r="M29" s="91">
        <v>0.72870824249999988</v>
      </c>
      <c r="N29" s="92">
        <v>2.7114060487499994</v>
      </c>
      <c r="O29" s="92">
        <v>10.704327077575995</v>
      </c>
      <c r="Q29" s="90" t="s">
        <v>27</v>
      </c>
      <c r="R29" s="91">
        <v>-2.9375235749999996E-2</v>
      </c>
      <c r="S29" s="91">
        <v>-1.4407559302499997</v>
      </c>
      <c r="T29" s="91">
        <v>0.11367827099999983</v>
      </c>
      <c r="U29" s="91">
        <v>-2.0662707449999997</v>
      </c>
      <c r="V29" s="92">
        <v>-3.4227236399999996</v>
      </c>
      <c r="W29" s="92">
        <v>62.687246153846147</v>
      </c>
    </row>
    <row r="30" spans="1:23" x14ac:dyDescent="0.25">
      <c r="A30" s="85" t="s">
        <v>12</v>
      </c>
      <c r="B30" s="93">
        <v>5.7990964499999992E-2</v>
      </c>
      <c r="C30" s="93">
        <v>3.5955841277999996</v>
      </c>
      <c r="D30" s="93">
        <v>5.3536767069</v>
      </c>
      <c r="E30" s="93">
        <v>21.783050101699999</v>
      </c>
      <c r="F30" s="87">
        <v>30.790301900899998</v>
      </c>
      <c r="G30" s="99">
        <v>100</v>
      </c>
      <c r="I30" s="85" t="s">
        <v>12</v>
      </c>
      <c r="J30" s="93">
        <v>0</v>
      </c>
      <c r="K30" s="93">
        <v>2.5242457486499998</v>
      </c>
      <c r="L30" s="93">
        <v>3.7201004139</v>
      </c>
      <c r="M30" s="103">
        <v>19.082714832500002</v>
      </c>
      <c r="N30" s="93">
        <v>25.327060995050001</v>
      </c>
      <c r="O30" s="98">
        <v>100</v>
      </c>
      <c r="Q30" s="85" t="s">
        <v>12</v>
      </c>
      <c r="R30" s="93">
        <v>-5.7990964499999992E-2</v>
      </c>
      <c r="S30" s="93">
        <v>-1.0713383791499997</v>
      </c>
      <c r="T30" s="93">
        <v>-1.633576293</v>
      </c>
      <c r="U30" s="93">
        <v>-2.7003352691999964</v>
      </c>
      <c r="V30" s="87">
        <v>-5.4632409058499967</v>
      </c>
      <c r="W30" s="98">
        <v>100.05935724999995</v>
      </c>
    </row>
    <row r="31" spans="1:23" x14ac:dyDescent="0.25">
      <c r="A31" s="10"/>
      <c r="B31" s="10"/>
      <c r="C31" s="10"/>
      <c r="D31" s="10"/>
      <c r="E31" s="10"/>
      <c r="F31" s="10"/>
      <c r="K31" s="10"/>
      <c r="L31" s="10"/>
      <c r="M31" s="10"/>
      <c r="N31" s="10"/>
    </row>
    <row r="33" spans="1:26" x14ac:dyDescent="0.25">
      <c r="A33" s="10" t="s">
        <v>73</v>
      </c>
      <c r="B33" s="10"/>
      <c r="C33" s="10"/>
      <c r="D33" s="10"/>
      <c r="E33" s="10"/>
      <c r="F33" s="10"/>
      <c r="H33" s="10"/>
      <c r="I33" s="10" t="s">
        <v>74</v>
      </c>
      <c r="J33" s="10"/>
      <c r="K33" s="10"/>
      <c r="L33" s="10"/>
      <c r="M33" s="10"/>
      <c r="N33" s="10"/>
      <c r="O33" s="10"/>
      <c r="P33" s="10"/>
      <c r="Q33" s="10" t="s">
        <v>75</v>
      </c>
      <c r="R33" s="10"/>
      <c r="S33" s="10"/>
      <c r="T33" s="10"/>
      <c r="U33" s="10"/>
      <c r="V33" s="10"/>
      <c r="W33" s="10"/>
      <c r="X33" s="10"/>
    </row>
    <row r="34" spans="1:26" x14ac:dyDescent="0.25">
      <c r="A34" s="10" t="s">
        <v>19</v>
      </c>
      <c r="B34" s="10"/>
      <c r="C34" s="10"/>
      <c r="D34" s="10"/>
      <c r="E34" s="10"/>
      <c r="F34" s="10"/>
      <c r="H34" s="10"/>
      <c r="I34" s="10" t="s">
        <v>19</v>
      </c>
      <c r="J34" s="10"/>
      <c r="K34" s="10"/>
      <c r="L34" s="10"/>
      <c r="M34" s="10"/>
      <c r="N34" s="10"/>
      <c r="O34" s="10"/>
      <c r="P34" s="10"/>
      <c r="Q34" s="10" t="s">
        <v>19</v>
      </c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25">
      <c r="A35" s="10" t="s">
        <v>70</v>
      </c>
      <c r="B35" s="10"/>
      <c r="C35" s="10"/>
      <c r="D35" s="10"/>
      <c r="E35" s="10"/>
      <c r="F35" s="10"/>
      <c r="H35" s="10"/>
      <c r="I35" s="10" t="s">
        <v>71</v>
      </c>
      <c r="J35" s="10"/>
      <c r="K35" s="10"/>
      <c r="L35" s="10"/>
      <c r="M35" s="10"/>
      <c r="N35" s="10"/>
      <c r="O35" s="10"/>
      <c r="P35" s="10"/>
      <c r="Q35" s="10" t="s">
        <v>72</v>
      </c>
      <c r="R35" s="10"/>
      <c r="S35" s="10"/>
      <c r="T35" s="10"/>
      <c r="U35" s="10"/>
      <c r="V35" s="10"/>
      <c r="W35" s="10"/>
      <c r="X35" s="10"/>
      <c r="Y35" s="10"/>
      <c r="Z35" s="10"/>
    </row>
    <row r="36" spans="1:26" x14ac:dyDescent="0.25">
      <c r="A36" s="114" t="s">
        <v>18</v>
      </c>
      <c r="B36" s="108" t="s">
        <v>20</v>
      </c>
      <c r="C36" s="109"/>
      <c r="D36" s="109"/>
      <c r="E36" s="109"/>
      <c r="F36" s="109"/>
      <c r="G36" s="113"/>
      <c r="H36" s="1"/>
      <c r="I36" s="114" t="s">
        <v>18</v>
      </c>
      <c r="J36" s="108" t="s">
        <v>20</v>
      </c>
      <c r="K36" s="109"/>
      <c r="L36" s="109"/>
      <c r="M36" s="109"/>
      <c r="N36" s="109"/>
      <c r="O36" s="113"/>
      <c r="P36" s="1"/>
      <c r="Q36" s="114" t="s">
        <v>18</v>
      </c>
      <c r="R36" s="108" t="s">
        <v>20</v>
      </c>
      <c r="S36" s="109"/>
      <c r="T36" s="109"/>
      <c r="U36" s="109"/>
      <c r="V36" s="109"/>
      <c r="W36" s="113"/>
      <c r="X36" s="1"/>
      <c r="Y36" s="10"/>
      <c r="Z36" s="10"/>
    </row>
    <row r="37" spans="1:26" x14ac:dyDescent="0.25">
      <c r="A37" s="115"/>
      <c r="B37" s="36" t="s">
        <v>13</v>
      </c>
      <c r="C37" s="100" t="s">
        <v>14</v>
      </c>
      <c r="D37" s="100" t="s">
        <v>15</v>
      </c>
      <c r="E37" s="100" t="s">
        <v>23</v>
      </c>
      <c r="F37" s="100" t="s">
        <v>28</v>
      </c>
      <c r="G37" s="101" t="s">
        <v>29</v>
      </c>
      <c r="H37" s="39" t="s">
        <v>49</v>
      </c>
      <c r="I37" s="115"/>
      <c r="J37" s="36" t="s">
        <v>13</v>
      </c>
      <c r="K37" s="100" t="s">
        <v>14</v>
      </c>
      <c r="L37" s="100" t="s">
        <v>15</v>
      </c>
      <c r="M37" s="100" t="s">
        <v>23</v>
      </c>
      <c r="N37" s="100" t="s">
        <v>28</v>
      </c>
      <c r="O37" s="101" t="s">
        <v>29</v>
      </c>
      <c r="P37" s="39" t="s">
        <v>49</v>
      </c>
      <c r="Q37" s="115"/>
      <c r="R37" s="36" t="s">
        <v>13</v>
      </c>
      <c r="S37" s="100" t="s">
        <v>14</v>
      </c>
      <c r="T37" s="100" t="s">
        <v>15</v>
      </c>
      <c r="U37" s="100" t="s">
        <v>23</v>
      </c>
      <c r="V37" s="100" t="s">
        <v>28</v>
      </c>
      <c r="W37" s="101" t="s">
        <v>29</v>
      </c>
      <c r="X37" s="39" t="s">
        <v>49</v>
      </c>
      <c r="Y37" s="10"/>
      <c r="Z37" s="10"/>
    </row>
    <row r="38" spans="1:26" x14ac:dyDescent="0.25">
      <c r="A38" s="48" t="s">
        <v>79</v>
      </c>
      <c r="B38" s="11">
        <v>2.0452532099999999E-3</v>
      </c>
      <c r="C38" s="11">
        <v>0.1221842622</v>
      </c>
      <c r="D38" s="11">
        <v>0.41108680469999997</v>
      </c>
      <c r="E38" s="11">
        <v>0.23836655700000001</v>
      </c>
      <c r="F38" s="11">
        <v>0.67887482519999998</v>
      </c>
      <c r="G38" s="11">
        <v>0</v>
      </c>
      <c r="H38" s="24">
        <v>1.45255770231</v>
      </c>
      <c r="I38" s="48" t="s">
        <v>79</v>
      </c>
      <c r="J38" s="11">
        <v>5.1131330250000001E-3</v>
      </c>
      <c r="K38" s="11">
        <v>0.18327639330000001</v>
      </c>
      <c r="L38" s="11">
        <v>0.61663020705000005</v>
      </c>
      <c r="M38" s="11">
        <v>0.35754983550000002</v>
      </c>
      <c r="N38" s="11">
        <v>1.0183122378</v>
      </c>
      <c r="O38" s="11">
        <v>0</v>
      </c>
      <c r="P38" s="24">
        <v>2.180881806675</v>
      </c>
      <c r="Q38" s="48" t="s">
        <v>79</v>
      </c>
      <c r="R38" s="11">
        <v>1.022626605E-2</v>
      </c>
      <c r="S38" s="11">
        <v>0.24436852440000001</v>
      </c>
      <c r="T38" s="11">
        <v>0.82217360939999995</v>
      </c>
      <c r="U38" s="11">
        <v>0.47673311400000001</v>
      </c>
      <c r="V38" s="11">
        <v>1.3577496504</v>
      </c>
      <c r="W38" s="11">
        <v>0</v>
      </c>
      <c r="X38" s="24">
        <v>2.9112511642499999</v>
      </c>
      <c r="Y38" s="10"/>
      <c r="Z38" s="10"/>
    </row>
    <row r="39" spans="1:26" x14ac:dyDescent="0.25">
      <c r="A39" s="49" t="s">
        <v>80</v>
      </c>
      <c r="B39" s="11">
        <v>5.0107805999999996E-3</v>
      </c>
      <c r="C39" s="11">
        <v>0.31601283419999998</v>
      </c>
      <c r="D39" s="11">
        <v>0.3049059006</v>
      </c>
      <c r="E39" s="11">
        <v>0.75828098639999997</v>
      </c>
      <c r="F39" s="11">
        <v>1.7436988968</v>
      </c>
      <c r="G39" s="11">
        <v>1.4648913887999999</v>
      </c>
      <c r="H39" s="9">
        <v>4.5928007873999999</v>
      </c>
      <c r="I39" s="49" t="s">
        <v>80</v>
      </c>
      <c r="J39" s="11">
        <v>1.2526951499999999E-2</v>
      </c>
      <c r="K39" s="11">
        <v>0.4740192513</v>
      </c>
      <c r="L39" s="11">
        <v>0.4573588509</v>
      </c>
      <c r="M39" s="11">
        <v>1.1374214796</v>
      </c>
      <c r="N39" s="11">
        <v>2.6155483452000001</v>
      </c>
      <c r="O39" s="11">
        <v>1.8311142359999999</v>
      </c>
      <c r="P39" s="9">
        <v>6.5279891145000004</v>
      </c>
      <c r="Q39" s="49" t="s">
        <v>80</v>
      </c>
      <c r="R39" s="11">
        <v>2.5053902999999999E-2</v>
      </c>
      <c r="S39" s="11">
        <v>0.63202566839999996</v>
      </c>
      <c r="T39" s="11">
        <v>0.6098118012</v>
      </c>
      <c r="U39" s="11">
        <v>1.5165619727999999</v>
      </c>
      <c r="V39" s="11">
        <v>3.4873977936</v>
      </c>
      <c r="W39" s="11">
        <v>2.1973370831999999</v>
      </c>
      <c r="X39" s="9">
        <v>8.4681882222000002</v>
      </c>
      <c r="Y39" s="10"/>
      <c r="Z39" s="10"/>
    </row>
    <row r="40" spans="1:26" x14ac:dyDescent="0.25">
      <c r="A40" s="49" t="s">
        <v>81</v>
      </c>
      <c r="B40" s="11">
        <v>4.6408854000000001E-3</v>
      </c>
      <c r="C40" s="11">
        <v>2.3985009599999999E-2</v>
      </c>
      <c r="D40" s="11">
        <v>4.7606170400000002E-2</v>
      </c>
      <c r="E40" s="11">
        <v>0.116903048</v>
      </c>
      <c r="F40" s="11">
        <v>0</v>
      </c>
      <c r="G40" s="11">
        <v>0</v>
      </c>
      <c r="H40" s="9">
        <v>0.1931351134</v>
      </c>
      <c r="I40" s="49" t="s">
        <v>81</v>
      </c>
      <c r="J40" s="11">
        <v>1.16022135E-2</v>
      </c>
      <c r="K40" s="11">
        <v>3.5977514400000001E-2</v>
      </c>
      <c r="L40" s="11">
        <v>7.1409255599999999E-2</v>
      </c>
      <c r="M40" s="11">
        <v>0.17535457199999999</v>
      </c>
      <c r="N40" s="11">
        <v>0</v>
      </c>
      <c r="O40" s="11">
        <v>0</v>
      </c>
      <c r="P40" s="9">
        <v>0.29434355550000002</v>
      </c>
      <c r="Q40" s="49" t="s">
        <v>81</v>
      </c>
      <c r="R40" s="11">
        <v>2.3204427E-2</v>
      </c>
      <c r="S40" s="11">
        <v>4.7970019199999998E-2</v>
      </c>
      <c r="T40" s="11">
        <v>9.5212340800000003E-2</v>
      </c>
      <c r="U40" s="11">
        <v>0.23380609599999999</v>
      </c>
      <c r="V40" s="11">
        <v>0</v>
      </c>
      <c r="W40" s="11">
        <v>0</v>
      </c>
      <c r="X40" s="9">
        <v>0.400192883</v>
      </c>
      <c r="Y40" s="10"/>
      <c r="Z40" s="10"/>
    </row>
    <row r="41" spans="1:26" x14ac:dyDescent="0.25">
      <c r="A41" s="49" t="s">
        <v>87</v>
      </c>
      <c r="B41" s="11">
        <v>0</v>
      </c>
      <c r="C41" s="11">
        <v>8.7225102299999996E-2</v>
      </c>
      <c r="D41" s="11">
        <v>7.4189753400000003E-2</v>
      </c>
      <c r="E41" s="11">
        <v>0.28974431639999998</v>
      </c>
      <c r="F41" s="11">
        <v>0.26435082240000002</v>
      </c>
      <c r="G41" s="11">
        <v>0</v>
      </c>
      <c r="H41" s="9">
        <v>0.71550999449999997</v>
      </c>
      <c r="I41" s="49" t="s">
        <v>87</v>
      </c>
      <c r="J41" s="11">
        <v>0</v>
      </c>
      <c r="K41" s="11">
        <v>0.13083765345000001</v>
      </c>
      <c r="L41" s="11">
        <v>0.1112846301</v>
      </c>
      <c r="M41" s="11">
        <v>0.43461647460000002</v>
      </c>
      <c r="N41" s="11">
        <v>0.3965262336</v>
      </c>
      <c r="O41" s="11">
        <v>0</v>
      </c>
      <c r="P41" s="9">
        <v>1.0732649917499999</v>
      </c>
      <c r="Q41" s="49" t="s">
        <v>87</v>
      </c>
      <c r="R41" s="11">
        <v>0</v>
      </c>
      <c r="S41" s="11">
        <v>0.17445020459999999</v>
      </c>
      <c r="T41" s="11">
        <v>0.14837950680000001</v>
      </c>
      <c r="U41" s="11">
        <v>0.57948863279999996</v>
      </c>
      <c r="V41" s="11">
        <v>0.52870164480000004</v>
      </c>
      <c r="W41" s="11">
        <v>0</v>
      </c>
      <c r="X41" s="9">
        <v>1.4310199889999999</v>
      </c>
      <c r="Y41" s="10"/>
      <c r="Z41" s="10"/>
    </row>
    <row r="42" spans="1:26" x14ac:dyDescent="0.25">
      <c r="A42" s="50" t="s">
        <v>1</v>
      </c>
      <c r="B42" s="42">
        <v>1.169691921E-2</v>
      </c>
      <c r="C42" s="42">
        <v>0.54940720830000001</v>
      </c>
      <c r="D42" s="42">
        <v>0.83778862909999996</v>
      </c>
      <c r="E42" s="42">
        <v>1.4032949078000001</v>
      </c>
      <c r="F42" s="42">
        <v>2.6869245444000001</v>
      </c>
      <c r="G42" s="42">
        <v>1.4648913887999999</v>
      </c>
      <c r="H42" s="28">
        <v>6.9540035976099999</v>
      </c>
      <c r="I42" s="50" t="s">
        <v>1</v>
      </c>
      <c r="J42" s="42">
        <v>2.9242298024999999E-2</v>
      </c>
      <c r="K42" s="42">
        <v>0.82411081244999995</v>
      </c>
      <c r="L42" s="42">
        <v>1.25668294365</v>
      </c>
      <c r="M42" s="42">
        <v>2.1049423617</v>
      </c>
      <c r="N42" s="42">
        <v>4.0303868166000001</v>
      </c>
      <c r="O42" s="42">
        <v>1.8311142359999999</v>
      </c>
      <c r="P42" s="28">
        <v>10.076479468424999</v>
      </c>
      <c r="Q42" s="50" t="s">
        <v>1</v>
      </c>
      <c r="R42" s="42">
        <v>5.8484596049999997E-2</v>
      </c>
      <c r="S42" s="42">
        <v>1.0988144166</v>
      </c>
      <c r="T42" s="42">
        <v>1.6755772581999999</v>
      </c>
      <c r="U42" s="42">
        <v>2.8065898156000002</v>
      </c>
      <c r="V42" s="42">
        <v>5.3738490888000001</v>
      </c>
      <c r="W42" s="42">
        <v>2.1973370831999999</v>
      </c>
      <c r="X42" s="28">
        <v>13.210652258450001</v>
      </c>
      <c r="Y42" s="10"/>
      <c r="Z42" s="10"/>
    </row>
    <row r="43" spans="1:26" x14ac:dyDescent="0.25">
      <c r="A43" s="49" t="s">
        <v>24</v>
      </c>
      <c r="B43" s="11">
        <v>0</v>
      </c>
      <c r="C43" s="11">
        <v>7.3160429999999995E-4</v>
      </c>
      <c r="D43" s="11">
        <v>0</v>
      </c>
      <c r="E43" s="11">
        <v>0</v>
      </c>
      <c r="F43" s="11">
        <v>0</v>
      </c>
      <c r="G43" s="11">
        <v>0</v>
      </c>
      <c r="H43" s="9">
        <v>7.3160429999999995E-4</v>
      </c>
      <c r="I43" s="49" t="s">
        <v>24</v>
      </c>
      <c r="J43" s="11">
        <v>0</v>
      </c>
      <c r="K43" s="11">
        <v>1.0974064499999999E-3</v>
      </c>
      <c r="L43" s="11">
        <v>0.17364441780000001</v>
      </c>
      <c r="M43" s="11">
        <v>0.19044922680000001</v>
      </c>
      <c r="N43" s="11">
        <v>0</v>
      </c>
      <c r="O43" s="11">
        <v>0</v>
      </c>
      <c r="P43" s="9">
        <v>0.36519105104999999</v>
      </c>
      <c r="Q43" s="49" t="s">
        <v>24</v>
      </c>
      <c r="R43" s="11">
        <v>0</v>
      </c>
      <c r="S43" s="11">
        <v>1.4632085999999999E-3</v>
      </c>
      <c r="T43" s="11">
        <v>0.23152589039999999</v>
      </c>
      <c r="U43" s="11">
        <v>0.25393230239999998</v>
      </c>
      <c r="V43" s="11">
        <v>0</v>
      </c>
      <c r="W43" s="11">
        <v>0</v>
      </c>
      <c r="X43" s="9">
        <v>0.48692140140000001</v>
      </c>
      <c r="Y43" s="10"/>
      <c r="Z43" s="10"/>
    </row>
    <row r="44" spans="1:26" x14ac:dyDescent="0.25">
      <c r="A44" s="49" t="s">
        <v>3</v>
      </c>
      <c r="B44" s="11">
        <v>0</v>
      </c>
      <c r="C44" s="11">
        <v>0</v>
      </c>
      <c r="D44" s="11">
        <v>3.6085005599999997E-2</v>
      </c>
      <c r="E44" s="11">
        <v>1.1732044800000001E-2</v>
      </c>
      <c r="F44" s="11">
        <v>0</v>
      </c>
      <c r="G44" s="11">
        <v>0</v>
      </c>
      <c r="H44" s="9">
        <v>4.7817050399999998E-2</v>
      </c>
      <c r="I44" s="49" t="s">
        <v>3</v>
      </c>
      <c r="J44" s="11">
        <v>0</v>
      </c>
      <c r="K44" s="11">
        <v>0</v>
      </c>
      <c r="L44" s="11">
        <v>5.4127508400000003E-2</v>
      </c>
      <c r="M44" s="11">
        <v>1.7598067200000001E-2</v>
      </c>
      <c r="N44" s="11">
        <v>0</v>
      </c>
      <c r="O44" s="11">
        <v>0</v>
      </c>
      <c r="P44" s="9">
        <v>7.1725575599999994E-2</v>
      </c>
      <c r="Q44" s="49" t="s">
        <v>3</v>
      </c>
      <c r="R44" s="11">
        <v>0</v>
      </c>
      <c r="S44" s="11">
        <v>0</v>
      </c>
      <c r="T44" s="11">
        <v>7.2170011199999995E-2</v>
      </c>
      <c r="U44" s="11">
        <v>2.3464089600000002E-2</v>
      </c>
      <c r="V44" s="11">
        <v>0</v>
      </c>
      <c r="W44" s="11">
        <v>0</v>
      </c>
      <c r="X44" s="9">
        <v>9.5634100799999996E-2</v>
      </c>
      <c r="Y44" s="10"/>
      <c r="Z44" s="10"/>
    </row>
    <row r="45" spans="1:26" x14ac:dyDescent="0.25">
      <c r="A45" s="49" t="s">
        <v>4</v>
      </c>
      <c r="B45" s="11">
        <v>0</v>
      </c>
      <c r="C45" s="11">
        <v>1.1829636E-3</v>
      </c>
      <c r="D45" s="11">
        <v>0</v>
      </c>
      <c r="E45" s="11">
        <v>0</v>
      </c>
      <c r="F45" s="11">
        <v>5.4492815999999996E-3</v>
      </c>
      <c r="G45" s="11">
        <v>0</v>
      </c>
      <c r="H45" s="9">
        <v>6.6322452000000002E-3</v>
      </c>
      <c r="I45" s="49" t="s">
        <v>4</v>
      </c>
      <c r="J45" s="11">
        <v>0</v>
      </c>
      <c r="K45" s="11">
        <v>1.7744454000000001E-3</v>
      </c>
      <c r="L45" s="11">
        <v>3.6910244699999997E-2</v>
      </c>
      <c r="M45" s="11">
        <v>3.9726212400000002E-2</v>
      </c>
      <c r="N45" s="11">
        <v>8.1739224000000003E-3</v>
      </c>
      <c r="O45" s="11">
        <v>0</v>
      </c>
      <c r="P45" s="9">
        <v>8.6584824899999996E-2</v>
      </c>
      <c r="Q45" s="49" t="s">
        <v>4</v>
      </c>
      <c r="R45" s="11">
        <v>0</v>
      </c>
      <c r="S45" s="11">
        <v>2.3659271999999999E-3</v>
      </c>
      <c r="T45" s="11">
        <v>4.9213659600000001E-2</v>
      </c>
      <c r="U45" s="11">
        <v>5.2968283200000001E-2</v>
      </c>
      <c r="V45" s="11">
        <v>1.0898563199999999E-2</v>
      </c>
      <c r="W45" s="11">
        <v>0</v>
      </c>
      <c r="X45" s="9">
        <v>0.1154464332</v>
      </c>
      <c r="Y45" s="10"/>
      <c r="Z45" s="10"/>
    </row>
    <row r="46" spans="1:26" x14ac:dyDescent="0.25">
      <c r="A46" s="49" t="s">
        <v>5</v>
      </c>
      <c r="B46" s="11">
        <v>0</v>
      </c>
      <c r="C46" s="11">
        <v>3.3945587999999999E-2</v>
      </c>
      <c r="D46" s="11">
        <v>0.15235228980000001</v>
      </c>
      <c r="E46" s="11">
        <v>0.46420921799999998</v>
      </c>
      <c r="F46" s="11">
        <v>0.29467059839999998</v>
      </c>
      <c r="G46" s="11">
        <v>0</v>
      </c>
      <c r="H46" s="9">
        <v>0.94517769419999997</v>
      </c>
      <c r="I46" s="49" t="s">
        <v>5</v>
      </c>
      <c r="J46" s="11">
        <v>0</v>
      </c>
      <c r="K46" s="11">
        <v>5.0918381999999998E-2</v>
      </c>
      <c r="L46" s="11">
        <v>0.2285284347</v>
      </c>
      <c r="M46" s="11">
        <v>0.696313827</v>
      </c>
      <c r="N46" s="11">
        <v>0.44200589759999998</v>
      </c>
      <c r="O46" s="11">
        <v>0</v>
      </c>
      <c r="P46" s="9">
        <v>1.4177665413</v>
      </c>
      <c r="Q46" s="49" t="s">
        <v>5</v>
      </c>
      <c r="R46" s="11">
        <v>0</v>
      </c>
      <c r="S46" s="11">
        <v>6.7891175999999998E-2</v>
      </c>
      <c r="T46" s="11">
        <v>0.30470457960000003</v>
      </c>
      <c r="U46" s="11">
        <v>0.92841843599999996</v>
      </c>
      <c r="V46" s="11">
        <v>0.58934119679999997</v>
      </c>
      <c r="W46" s="11">
        <v>0</v>
      </c>
      <c r="X46" s="9">
        <v>1.8903553883999999</v>
      </c>
      <c r="Y46" s="10"/>
      <c r="Z46" s="10"/>
    </row>
    <row r="47" spans="1:26" x14ac:dyDescent="0.25">
      <c r="A47" s="49" t="s">
        <v>6</v>
      </c>
      <c r="B47" s="11">
        <v>0</v>
      </c>
      <c r="C47" s="11">
        <v>0</v>
      </c>
      <c r="D47" s="11">
        <v>5.7741679800000001E-2</v>
      </c>
      <c r="E47" s="11">
        <v>0</v>
      </c>
      <c r="F47" s="11">
        <v>0</v>
      </c>
      <c r="G47" s="11">
        <v>0</v>
      </c>
      <c r="H47" s="9">
        <v>5.7741679800000001E-2</v>
      </c>
      <c r="I47" s="49" t="s">
        <v>6</v>
      </c>
      <c r="J47" s="11">
        <v>0</v>
      </c>
      <c r="K47" s="11">
        <v>0</v>
      </c>
      <c r="L47" s="11">
        <v>8.6612519700000001E-2</v>
      </c>
      <c r="M47" s="11">
        <v>0</v>
      </c>
      <c r="N47" s="11">
        <v>0</v>
      </c>
      <c r="O47" s="11">
        <v>0</v>
      </c>
      <c r="P47" s="9">
        <v>8.6612519700000001E-2</v>
      </c>
      <c r="Q47" s="49" t="s">
        <v>6</v>
      </c>
      <c r="R47" s="11">
        <v>0</v>
      </c>
      <c r="S47" s="11">
        <v>0</v>
      </c>
      <c r="T47" s="11">
        <v>0.1154833596</v>
      </c>
      <c r="U47" s="11">
        <v>0</v>
      </c>
      <c r="V47" s="11">
        <v>0</v>
      </c>
      <c r="W47" s="11">
        <v>0</v>
      </c>
      <c r="X47" s="9">
        <v>0.1154833596</v>
      </c>
      <c r="Y47" s="10"/>
      <c r="Z47" s="10"/>
    </row>
    <row r="48" spans="1:26" x14ac:dyDescent="0.25">
      <c r="A48" s="49" t="s">
        <v>7</v>
      </c>
      <c r="B48" s="11">
        <v>0</v>
      </c>
      <c r="C48" s="11">
        <v>2.6576467200000002E-2</v>
      </c>
      <c r="D48" s="11">
        <v>0.9239195776000001</v>
      </c>
      <c r="E48" s="11">
        <v>0.8027185536</v>
      </c>
      <c r="F48" s="11">
        <v>5.7695370751999997</v>
      </c>
      <c r="G48" s="11">
        <v>0</v>
      </c>
      <c r="H48" s="9">
        <v>7.5227516736000002</v>
      </c>
      <c r="I48" s="49" t="s">
        <v>7</v>
      </c>
      <c r="J48" s="11">
        <v>0</v>
      </c>
      <c r="K48" s="11">
        <v>3.98647008E-2</v>
      </c>
      <c r="L48" s="11">
        <v>1.3858793664</v>
      </c>
      <c r="M48" s="11">
        <v>1.2040778303999999</v>
      </c>
      <c r="N48" s="11">
        <v>8.6543056128000018</v>
      </c>
      <c r="O48" s="11">
        <v>0</v>
      </c>
      <c r="P48" s="9">
        <v>11.284127510399999</v>
      </c>
      <c r="Q48" s="49" t="s">
        <v>7</v>
      </c>
      <c r="R48" s="11">
        <v>0</v>
      </c>
      <c r="S48" s="11">
        <v>5.3152934400000004E-2</v>
      </c>
      <c r="T48" s="11">
        <v>1.8478391552000002</v>
      </c>
      <c r="U48" s="11">
        <v>1.6054371072</v>
      </c>
      <c r="V48" s="11">
        <v>11.539074150399999</v>
      </c>
      <c r="W48" s="11">
        <v>0</v>
      </c>
      <c r="X48" s="9">
        <v>15.0455033472</v>
      </c>
      <c r="Y48" s="10"/>
      <c r="Z48" s="10"/>
    </row>
    <row r="49" spans="1:26" x14ac:dyDescent="0.25">
      <c r="A49" s="49" t="s">
        <v>82</v>
      </c>
      <c r="B49" s="11">
        <v>0</v>
      </c>
      <c r="C49" s="11">
        <v>2.9459684100000001E-2</v>
      </c>
      <c r="D49" s="11">
        <v>0</v>
      </c>
      <c r="E49" s="11">
        <v>0</v>
      </c>
      <c r="F49" s="11">
        <v>0.14734952400000001</v>
      </c>
      <c r="G49" s="11">
        <v>0</v>
      </c>
      <c r="H49" s="9">
        <v>0.1768092081</v>
      </c>
      <c r="I49" s="49" t="s">
        <v>82</v>
      </c>
      <c r="J49" s="11">
        <v>0</v>
      </c>
      <c r="K49" s="11">
        <v>4.4189526149999998E-2</v>
      </c>
      <c r="L49" s="11">
        <v>4.2350294699999999E-2</v>
      </c>
      <c r="M49" s="11">
        <v>4.3914061800000001E-2</v>
      </c>
      <c r="N49" s="11">
        <v>0.22102428599999999</v>
      </c>
      <c r="O49" s="11">
        <v>0</v>
      </c>
      <c r="P49" s="9">
        <v>0.35147816864999998</v>
      </c>
      <c r="Q49" s="49" t="s">
        <v>82</v>
      </c>
      <c r="R49" s="11">
        <v>0</v>
      </c>
      <c r="S49" s="11">
        <v>5.8919368200000002E-2</v>
      </c>
      <c r="T49" s="11">
        <v>5.6467059600000001E-2</v>
      </c>
      <c r="U49" s="11">
        <v>5.8552082399999997E-2</v>
      </c>
      <c r="V49" s="11">
        <v>0.29469904800000002</v>
      </c>
      <c r="W49" s="11">
        <v>0</v>
      </c>
      <c r="X49" s="9">
        <v>0.46863755820000003</v>
      </c>
      <c r="Y49" s="10"/>
      <c r="Z49" s="10"/>
    </row>
    <row r="50" spans="1:26" x14ac:dyDescent="0.25">
      <c r="A50" s="49" t="s">
        <v>83</v>
      </c>
      <c r="B50" s="11">
        <v>0</v>
      </c>
      <c r="C50" s="11">
        <v>2.18264697E-2</v>
      </c>
      <c r="D50" s="11">
        <v>0.86304382079999997</v>
      </c>
      <c r="E50" s="11">
        <v>5.9357869200000003E-2</v>
      </c>
      <c r="F50" s="11">
        <v>0</v>
      </c>
      <c r="G50" s="11">
        <v>0</v>
      </c>
      <c r="H50" s="9">
        <v>0.94422815969999996</v>
      </c>
      <c r="I50" s="49" t="s">
        <v>83</v>
      </c>
      <c r="J50" s="11">
        <v>0</v>
      </c>
      <c r="K50" s="11">
        <v>3.2739704549999998E-2</v>
      </c>
      <c r="L50" s="11">
        <v>1.2945657312000001</v>
      </c>
      <c r="M50" s="11">
        <v>8.9036803799999995E-2</v>
      </c>
      <c r="N50" s="11">
        <v>0</v>
      </c>
      <c r="O50" s="11">
        <v>0</v>
      </c>
      <c r="P50" s="9">
        <v>1.41634223955</v>
      </c>
      <c r="Q50" s="49" t="s">
        <v>83</v>
      </c>
      <c r="R50" s="11">
        <v>0</v>
      </c>
      <c r="S50" s="11">
        <v>4.36529394E-2</v>
      </c>
      <c r="T50" s="11">
        <v>1.7260876415999999</v>
      </c>
      <c r="U50" s="11">
        <v>0.11871573840000001</v>
      </c>
      <c r="V50" s="11">
        <v>0</v>
      </c>
      <c r="W50" s="11">
        <v>0</v>
      </c>
      <c r="X50" s="9">
        <v>1.8884563193999999</v>
      </c>
      <c r="Y50" s="10"/>
      <c r="Z50" s="10"/>
    </row>
    <row r="51" spans="1:26" x14ac:dyDescent="0.25">
      <c r="A51" s="49" t="s">
        <v>84</v>
      </c>
      <c r="B51" s="11">
        <v>0</v>
      </c>
      <c r="C51" s="11">
        <v>1.55657964E-2</v>
      </c>
      <c r="D51" s="11">
        <v>0</v>
      </c>
      <c r="E51" s="11">
        <v>0</v>
      </c>
      <c r="F51" s="11">
        <v>0</v>
      </c>
      <c r="G51" s="11">
        <v>0</v>
      </c>
      <c r="H51" s="9">
        <v>1.55657964E-2</v>
      </c>
      <c r="I51" s="49" t="s">
        <v>84</v>
      </c>
      <c r="J51" s="11">
        <v>0</v>
      </c>
      <c r="K51" s="11">
        <v>2.3348694600000001E-2</v>
      </c>
      <c r="L51" s="11">
        <v>0.22593417839999999</v>
      </c>
      <c r="M51" s="11">
        <v>9.8316539999999994E-2</v>
      </c>
      <c r="N51" s="11">
        <v>0</v>
      </c>
      <c r="O51" s="11">
        <v>0</v>
      </c>
      <c r="P51" s="9">
        <v>0.34759941300000002</v>
      </c>
      <c r="Q51" s="49" t="s">
        <v>84</v>
      </c>
      <c r="R51" s="11">
        <v>0</v>
      </c>
      <c r="S51" s="11">
        <v>3.11315928E-2</v>
      </c>
      <c r="T51" s="11">
        <v>0.30124557120000001</v>
      </c>
      <c r="U51" s="11">
        <v>0.13108871999999999</v>
      </c>
      <c r="V51" s="11">
        <v>0</v>
      </c>
      <c r="W51" s="11">
        <v>0</v>
      </c>
      <c r="X51" s="9">
        <v>0.46346588399999999</v>
      </c>
      <c r="Y51" s="10"/>
      <c r="Z51" s="10"/>
    </row>
    <row r="52" spans="1:26" x14ac:dyDescent="0.25">
      <c r="A52" s="50" t="s">
        <v>88</v>
      </c>
      <c r="B52" s="42">
        <v>0</v>
      </c>
      <c r="C52" s="42">
        <v>0.12928857329999999</v>
      </c>
      <c r="D52" s="42">
        <v>2.0331423736000001</v>
      </c>
      <c r="E52" s="42">
        <v>1.3380176855999999</v>
      </c>
      <c r="F52" s="42">
        <v>6.2170064792000002</v>
      </c>
      <c r="G52" s="42">
        <v>0</v>
      </c>
      <c r="H52" s="28">
        <v>9.7174551116999996</v>
      </c>
      <c r="I52" s="50" t="s">
        <v>88</v>
      </c>
      <c r="J52" s="42">
        <v>0</v>
      </c>
      <c r="K52" s="42">
        <v>0.19393285995000001</v>
      </c>
      <c r="L52" s="42">
        <v>3.5285526960000002</v>
      </c>
      <c r="M52" s="42">
        <v>2.3794325694</v>
      </c>
      <c r="N52" s="42">
        <v>9.3255097187999993</v>
      </c>
      <c r="O52" s="42">
        <v>0</v>
      </c>
      <c r="P52" s="28">
        <v>15.427427844149999</v>
      </c>
      <c r="Q52" s="50" t="s">
        <v>88</v>
      </c>
      <c r="R52" s="42">
        <v>0</v>
      </c>
      <c r="S52" s="42">
        <v>0.25857714659999997</v>
      </c>
      <c r="T52" s="42">
        <v>4.704736928</v>
      </c>
      <c r="U52" s="42">
        <v>3.1725767592</v>
      </c>
      <c r="V52" s="42">
        <v>12.4340129584</v>
      </c>
      <c r="W52" s="42">
        <v>0</v>
      </c>
      <c r="X52" s="28">
        <v>20.569903792200002</v>
      </c>
      <c r="Y52" s="10"/>
      <c r="Z52" s="10"/>
    </row>
    <row r="53" spans="1:26" x14ac:dyDescent="0.25">
      <c r="A53" s="49" t="s">
        <v>9</v>
      </c>
      <c r="B53" s="11">
        <v>1.1899903490000002E-2</v>
      </c>
      <c r="C53" s="11">
        <v>1.2203132042500002</v>
      </c>
      <c r="D53" s="11">
        <v>2.4406264085000005</v>
      </c>
      <c r="E53" s="11">
        <v>0.92465110820000007</v>
      </c>
      <c r="F53" s="11">
        <v>0</v>
      </c>
      <c r="G53" s="11">
        <v>0</v>
      </c>
      <c r="H53" s="9">
        <v>4.5974906244400007</v>
      </c>
      <c r="I53" s="49" t="s">
        <v>9</v>
      </c>
      <c r="J53" s="11">
        <v>2.9749758725000002E-2</v>
      </c>
      <c r="K53" s="11">
        <v>1.8304698063750002</v>
      </c>
      <c r="L53" s="11">
        <v>0.69348833115000008</v>
      </c>
      <c r="M53" s="11">
        <v>1.8236518202500003</v>
      </c>
      <c r="N53" s="11">
        <v>0</v>
      </c>
      <c r="O53" s="11">
        <v>0</v>
      </c>
      <c r="P53" s="9">
        <v>4.3773597165000009</v>
      </c>
      <c r="Q53" s="49" t="s">
        <v>9</v>
      </c>
      <c r="R53" s="11">
        <v>5.9499517450000004E-2</v>
      </c>
      <c r="S53" s="11">
        <v>2.4406264085000005</v>
      </c>
      <c r="T53" s="11">
        <v>0.92465110820000007</v>
      </c>
      <c r="U53" s="11">
        <v>2.1883821843000004</v>
      </c>
      <c r="V53" s="11">
        <v>0</v>
      </c>
      <c r="W53" s="11">
        <v>0</v>
      </c>
      <c r="X53" s="9">
        <v>5.6131592184500008</v>
      </c>
      <c r="Y53" s="10"/>
      <c r="Z53" s="10"/>
    </row>
    <row r="54" spans="1:26" x14ac:dyDescent="0.25">
      <c r="A54" s="49" t="s">
        <v>25</v>
      </c>
      <c r="B54" s="11">
        <v>0</v>
      </c>
      <c r="C54" s="11">
        <v>0.27837030530000001</v>
      </c>
      <c r="D54" s="11">
        <v>0.55674061060000002</v>
      </c>
      <c r="E54" s="11">
        <v>0</v>
      </c>
      <c r="F54" s="11">
        <v>0</v>
      </c>
      <c r="G54" s="11">
        <v>0</v>
      </c>
      <c r="H54" s="9">
        <v>0.83511091589999997</v>
      </c>
      <c r="I54" s="49" t="s">
        <v>25</v>
      </c>
      <c r="J54" s="11">
        <v>0</v>
      </c>
      <c r="K54" s="11">
        <v>0.41755545795000004</v>
      </c>
      <c r="L54" s="11">
        <v>0</v>
      </c>
      <c r="M54" s="11">
        <v>0.21390164375000004</v>
      </c>
      <c r="N54" s="11">
        <v>0</v>
      </c>
      <c r="O54" s="11">
        <v>0</v>
      </c>
      <c r="P54" s="9">
        <v>0.63145710170000013</v>
      </c>
      <c r="Q54" s="49" t="s">
        <v>25</v>
      </c>
      <c r="R54" s="11">
        <v>0</v>
      </c>
      <c r="S54" s="11">
        <v>0.55674061060000002</v>
      </c>
      <c r="T54" s="11">
        <v>0</v>
      </c>
      <c r="U54" s="11">
        <v>0.25668197250000002</v>
      </c>
      <c r="V54" s="11">
        <v>0</v>
      </c>
      <c r="W54" s="11">
        <v>0</v>
      </c>
      <c r="X54" s="9">
        <v>0.81342258310000004</v>
      </c>
      <c r="Y54" s="10"/>
      <c r="Z54" s="10"/>
    </row>
    <row r="55" spans="1:26" x14ac:dyDescent="0.25">
      <c r="A55" s="49" t="s">
        <v>26</v>
      </c>
      <c r="B55" s="11">
        <v>0</v>
      </c>
      <c r="C55" s="11">
        <v>0.27364015745000003</v>
      </c>
      <c r="D55" s="11">
        <v>0</v>
      </c>
      <c r="E55" s="11">
        <v>0</v>
      </c>
      <c r="F55" s="11">
        <v>0</v>
      </c>
      <c r="G55" s="11">
        <v>0</v>
      </c>
      <c r="H55" s="9">
        <v>0.27364015745000003</v>
      </c>
      <c r="I55" s="49" t="s">
        <v>26</v>
      </c>
      <c r="J55" s="11">
        <v>0</v>
      </c>
      <c r="K55" s="11">
        <v>0.41046023617500005</v>
      </c>
      <c r="L55" s="11">
        <v>0</v>
      </c>
      <c r="M55" s="11">
        <v>0.79306043225000011</v>
      </c>
      <c r="N55" s="11">
        <v>0</v>
      </c>
      <c r="O55" s="11">
        <v>0</v>
      </c>
      <c r="P55" s="9">
        <v>1.2035206684250002</v>
      </c>
      <c r="Q55" s="49" t="s">
        <v>26</v>
      </c>
      <c r="R55" s="11">
        <v>0</v>
      </c>
      <c r="S55" s="11">
        <v>0.54728031490000006</v>
      </c>
      <c r="T55" s="11">
        <v>0</v>
      </c>
      <c r="U55" s="11">
        <v>0.95167251870000014</v>
      </c>
      <c r="V55" s="11">
        <v>0</v>
      </c>
      <c r="W55" s="11">
        <v>0</v>
      </c>
      <c r="X55" s="9">
        <v>1.4989528336000002</v>
      </c>
      <c r="Y55" s="10"/>
      <c r="Z55" s="10"/>
    </row>
    <row r="56" spans="1:26" x14ac:dyDescent="0.25">
      <c r="A56" s="51" t="s">
        <v>27</v>
      </c>
      <c r="B56" s="42">
        <v>1.1899903490000002E-2</v>
      </c>
      <c r="C56" s="42">
        <v>1.7723236670000002</v>
      </c>
      <c r="D56" s="42">
        <v>2.9973670191000004</v>
      </c>
      <c r="E56" s="42">
        <v>0.92465110820000007</v>
      </c>
      <c r="F56" s="42">
        <v>0</v>
      </c>
      <c r="G56" s="42">
        <v>0</v>
      </c>
      <c r="H56" s="28">
        <v>5.7062416977900012</v>
      </c>
      <c r="I56" s="51" t="s">
        <v>27</v>
      </c>
      <c r="J56" s="42">
        <v>2.9749758725000002E-2</v>
      </c>
      <c r="K56" s="42">
        <v>2.6584855005000003</v>
      </c>
      <c r="L56" s="42">
        <v>0.69348833115000008</v>
      </c>
      <c r="M56" s="42">
        <v>2.8306138962500005</v>
      </c>
      <c r="N56" s="42">
        <v>0</v>
      </c>
      <c r="O56" s="42">
        <v>0</v>
      </c>
      <c r="P56" s="28">
        <v>6.2123374866250014</v>
      </c>
      <c r="Q56" s="51" t="s">
        <v>27</v>
      </c>
      <c r="R56" s="42">
        <v>5.9499517450000004E-2</v>
      </c>
      <c r="S56" s="42">
        <v>3.5446473340000004</v>
      </c>
      <c r="T56" s="42">
        <v>0.92465110820000007</v>
      </c>
      <c r="U56" s="42">
        <v>3.3967366755000006</v>
      </c>
      <c r="V56" s="42">
        <v>0</v>
      </c>
      <c r="W56" s="42">
        <v>0</v>
      </c>
      <c r="X56" s="28">
        <v>7.9255346351500018</v>
      </c>
      <c r="Y56" s="10"/>
      <c r="Z56" s="10"/>
    </row>
    <row r="57" spans="1:26" x14ac:dyDescent="0.25">
      <c r="A57" s="52" t="s">
        <v>12</v>
      </c>
      <c r="B57" s="14">
        <v>2.3596822700000002E-2</v>
      </c>
      <c r="C57" s="14">
        <v>2.4510194486000003</v>
      </c>
      <c r="D57" s="14">
        <v>5.8682980218000003</v>
      </c>
      <c r="E57" s="14">
        <v>3.6659637016</v>
      </c>
      <c r="F57" s="14">
        <v>8.9039310236000002</v>
      </c>
      <c r="G57" s="14">
        <v>1.4648913887999999</v>
      </c>
      <c r="H57" s="44">
        <v>22.377700407100001</v>
      </c>
      <c r="I57" s="52" t="s">
        <v>12</v>
      </c>
      <c r="J57" s="14">
        <v>5.8992056750000001E-2</v>
      </c>
      <c r="K57" s="14">
        <v>3.6765291729000005</v>
      </c>
      <c r="L57" s="14">
        <v>5.4787239708000008</v>
      </c>
      <c r="M57" s="14">
        <v>7.3149888273499997</v>
      </c>
      <c r="N57" s="14">
        <v>13.355896535399999</v>
      </c>
      <c r="O57" s="14">
        <v>1.8311142359999999</v>
      </c>
      <c r="P57" s="44">
        <v>31.716244799199998</v>
      </c>
      <c r="Q57" s="52" t="s">
        <v>12</v>
      </c>
      <c r="R57" s="14">
        <v>0.1179841135</v>
      </c>
      <c r="S57" s="14">
        <v>4.9020388972000006</v>
      </c>
      <c r="T57" s="14">
        <v>7.3049652943999996</v>
      </c>
      <c r="U57" s="14">
        <v>9.3759032503000022</v>
      </c>
      <c r="V57" s="14">
        <v>17.8078620472</v>
      </c>
      <c r="W57" s="14">
        <v>2.1973370831999999</v>
      </c>
      <c r="X57" s="44">
        <v>41.7060906858</v>
      </c>
      <c r="Y57" s="10"/>
      <c r="Z57" s="10"/>
    </row>
    <row r="58" spans="1:26" x14ac:dyDescent="0.25">
      <c r="A58" s="10"/>
      <c r="B58" s="10"/>
      <c r="C58" s="10"/>
      <c r="D58" s="10"/>
      <c r="E58" s="10"/>
      <c r="F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25">
      <c r="A59" s="102" t="s">
        <v>76</v>
      </c>
      <c r="B59" s="10"/>
      <c r="C59" s="10"/>
      <c r="D59" s="10"/>
      <c r="E59" s="10"/>
      <c r="F59" s="10"/>
      <c r="H59" s="10"/>
      <c r="I59" s="102" t="s">
        <v>77</v>
      </c>
      <c r="J59" s="10"/>
      <c r="K59" s="10"/>
      <c r="L59" s="10"/>
      <c r="M59" s="10"/>
      <c r="N59" s="10"/>
      <c r="O59" s="10"/>
      <c r="P59" s="10"/>
      <c r="Q59" s="102" t="s">
        <v>78</v>
      </c>
      <c r="R59" s="10"/>
      <c r="S59" s="10"/>
      <c r="T59" s="10"/>
      <c r="U59" s="10"/>
      <c r="V59" s="10"/>
      <c r="W59" s="10"/>
      <c r="X59" s="10"/>
      <c r="Y59" s="10"/>
      <c r="Z59" s="10"/>
    </row>
    <row r="60" spans="1:26" x14ac:dyDescent="0.25">
      <c r="A60" s="10" t="s">
        <v>30</v>
      </c>
      <c r="B60" s="10"/>
      <c r="C60" s="10"/>
      <c r="D60" s="10"/>
      <c r="E60" s="10"/>
      <c r="F60" s="10"/>
      <c r="H60" s="10"/>
      <c r="I60" s="10" t="s">
        <v>30</v>
      </c>
      <c r="J60" s="10"/>
      <c r="K60" s="10"/>
      <c r="L60" s="10"/>
      <c r="M60" s="10"/>
      <c r="N60" s="10"/>
      <c r="O60" s="10"/>
      <c r="P60" s="10"/>
      <c r="Q60" s="10" t="s">
        <v>30</v>
      </c>
      <c r="R60" s="10"/>
      <c r="S60" s="10"/>
      <c r="T60" s="10"/>
      <c r="U60" s="10"/>
      <c r="V60" s="10"/>
      <c r="W60" s="10"/>
      <c r="X60" s="10"/>
      <c r="Y60" s="10"/>
      <c r="Z60" s="10"/>
    </row>
    <row r="61" spans="1:26" x14ac:dyDescent="0.25">
      <c r="A61" s="10" t="s">
        <v>70</v>
      </c>
      <c r="B61" s="10"/>
      <c r="C61" s="10"/>
      <c r="D61" s="10"/>
      <c r="E61" s="10"/>
      <c r="F61" s="10"/>
      <c r="H61" s="10"/>
      <c r="I61" s="10" t="s">
        <v>71</v>
      </c>
      <c r="J61" s="10"/>
      <c r="K61" s="10"/>
      <c r="L61" s="10"/>
      <c r="M61" s="10"/>
      <c r="N61" s="10"/>
      <c r="O61" s="10"/>
      <c r="P61" s="10"/>
      <c r="Q61" s="10" t="s">
        <v>72</v>
      </c>
      <c r="R61" s="10"/>
      <c r="S61" s="10"/>
      <c r="T61" s="10"/>
      <c r="U61" s="10"/>
      <c r="V61" s="10"/>
      <c r="W61" s="10"/>
      <c r="X61" s="10"/>
      <c r="Y61" s="10"/>
      <c r="Z61" s="10"/>
    </row>
    <row r="62" spans="1:26" x14ac:dyDescent="0.25">
      <c r="A62" s="106" t="s">
        <v>18</v>
      </c>
      <c r="B62" s="108" t="s">
        <v>20</v>
      </c>
      <c r="C62" s="109"/>
      <c r="D62" s="109"/>
      <c r="E62" s="113"/>
      <c r="F62" s="1"/>
      <c r="H62" s="10"/>
      <c r="I62" s="106" t="s">
        <v>18</v>
      </c>
      <c r="J62" s="108" t="s">
        <v>20</v>
      </c>
      <c r="K62" s="109"/>
      <c r="L62" s="109"/>
      <c r="M62" s="113"/>
      <c r="N62" s="1"/>
      <c r="O62" s="10"/>
      <c r="P62" s="10"/>
      <c r="Q62" s="106" t="s">
        <v>18</v>
      </c>
      <c r="R62" s="108" t="s">
        <v>20</v>
      </c>
      <c r="S62" s="109"/>
      <c r="T62" s="109"/>
      <c r="U62" s="113"/>
      <c r="V62" s="1"/>
      <c r="W62" s="10"/>
      <c r="X62" s="10"/>
      <c r="Y62" s="10"/>
      <c r="Z62" s="10"/>
    </row>
    <row r="63" spans="1:26" x14ac:dyDescent="0.25">
      <c r="A63" s="112"/>
      <c r="B63" s="4" t="s">
        <v>14</v>
      </c>
      <c r="C63" s="5" t="s">
        <v>15</v>
      </c>
      <c r="D63" s="5" t="s">
        <v>31</v>
      </c>
      <c r="E63" s="6" t="s">
        <v>32</v>
      </c>
      <c r="F63" s="3" t="s">
        <v>49</v>
      </c>
      <c r="H63" s="10"/>
      <c r="I63" s="112"/>
      <c r="J63" s="4" t="s">
        <v>14</v>
      </c>
      <c r="K63" s="5" t="s">
        <v>15</v>
      </c>
      <c r="L63" s="5" t="s">
        <v>31</v>
      </c>
      <c r="M63" s="6" t="s">
        <v>32</v>
      </c>
      <c r="N63" s="3" t="s">
        <v>49</v>
      </c>
      <c r="O63" s="10"/>
      <c r="P63" s="10"/>
      <c r="Q63" s="112"/>
      <c r="R63" s="4" t="s">
        <v>14</v>
      </c>
      <c r="S63" s="5" t="s">
        <v>15</v>
      </c>
      <c r="T63" s="5" t="s">
        <v>31</v>
      </c>
      <c r="U63" s="6" t="s">
        <v>32</v>
      </c>
      <c r="V63" s="3" t="s">
        <v>17</v>
      </c>
      <c r="W63" s="10"/>
      <c r="X63" s="10"/>
      <c r="Y63" s="10"/>
      <c r="Z63" s="10"/>
    </row>
    <row r="64" spans="1:26" x14ac:dyDescent="0.25">
      <c r="A64" s="53" t="s">
        <v>79</v>
      </c>
      <c r="B64" s="7">
        <v>0.11759020845</v>
      </c>
      <c r="C64" s="11">
        <v>0.45645514199999998</v>
      </c>
      <c r="D64" s="11">
        <v>0.21525881520000001</v>
      </c>
      <c r="E64" s="8">
        <v>0.41323729590000002</v>
      </c>
      <c r="F64" s="24">
        <v>1.2025414615500001</v>
      </c>
      <c r="H64" s="10"/>
      <c r="I64" s="53" t="s">
        <v>79</v>
      </c>
      <c r="J64" s="7">
        <v>0.17638531267499999</v>
      </c>
      <c r="K64" s="11">
        <v>0.68468271300000005</v>
      </c>
      <c r="L64" s="11">
        <v>0.26907351899999998</v>
      </c>
      <c r="M64" s="8">
        <v>1.0330932397499999</v>
      </c>
      <c r="N64" s="24">
        <v>2.1632347844250002</v>
      </c>
      <c r="O64" s="10"/>
      <c r="P64" s="10"/>
      <c r="Q64" s="53" t="s">
        <v>79</v>
      </c>
      <c r="R64" s="7">
        <v>0.23518041689999999</v>
      </c>
      <c r="S64" s="11">
        <v>0.91291028399999996</v>
      </c>
      <c r="T64" s="11">
        <v>0.41323729590000002</v>
      </c>
      <c r="U64" s="8">
        <v>1.377457653</v>
      </c>
      <c r="V64" s="24">
        <v>2.9387856497999998</v>
      </c>
      <c r="W64" s="10"/>
      <c r="X64" s="10"/>
      <c r="Y64" s="10"/>
      <c r="Z64" s="10"/>
    </row>
    <row r="65" spans="1:26" x14ac:dyDescent="0.25">
      <c r="A65" s="53" t="s">
        <v>80</v>
      </c>
      <c r="B65" s="7">
        <v>0.1887110484</v>
      </c>
      <c r="C65" s="11">
        <v>0.33540249119999999</v>
      </c>
      <c r="D65" s="11">
        <v>0.83478589319999996</v>
      </c>
      <c r="E65" s="8">
        <v>1.8698440949999999</v>
      </c>
      <c r="F65" s="9">
        <v>3.2287435277999998</v>
      </c>
      <c r="H65" s="10"/>
      <c r="I65" s="53" t="s">
        <v>80</v>
      </c>
      <c r="J65" s="7">
        <v>0.28306657260000001</v>
      </c>
      <c r="K65" s="11">
        <v>0.50310373679999998</v>
      </c>
      <c r="L65" s="11">
        <v>1.0434823664999999</v>
      </c>
      <c r="M65" s="8">
        <v>4.6746102374999996</v>
      </c>
      <c r="N65" s="9">
        <v>6.5042629133999998</v>
      </c>
      <c r="O65" s="10"/>
      <c r="P65" s="10"/>
      <c r="Q65" s="53" t="s">
        <v>80</v>
      </c>
      <c r="R65" s="7">
        <v>0.3774220968</v>
      </c>
      <c r="S65" s="11">
        <v>0.67080498239999997</v>
      </c>
      <c r="T65" s="11">
        <v>1.8698440949999999</v>
      </c>
      <c r="U65" s="8">
        <v>6.2328136499999998</v>
      </c>
      <c r="V65" s="9">
        <v>9.1508848242000003</v>
      </c>
      <c r="W65" s="10"/>
      <c r="X65" s="10"/>
      <c r="Y65" s="10"/>
      <c r="Z65" s="10"/>
    </row>
    <row r="66" spans="1:26" x14ac:dyDescent="0.25">
      <c r="A66" s="53" t="s">
        <v>81</v>
      </c>
      <c r="B66" s="7">
        <v>3.077907E-3</v>
      </c>
      <c r="C66" s="11">
        <v>1.27673456E-2</v>
      </c>
      <c r="D66" s="11">
        <v>9.0614065600000002E-2</v>
      </c>
      <c r="E66" s="8">
        <v>0</v>
      </c>
      <c r="F66" s="9">
        <v>0.1064593182</v>
      </c>
      <c r="H66" s="10"/>
      <c r="I66" s="53" t="s">
        <v>81</v>
      </c>
      <c r="J66" s="7">
        <v>4.6168605000000001E-3</v>
      </c>
      <c r="K66" s="11">
        <v>1.9151018400000001E-2</v>
      </c>
      <c r="L66" s="11">
        <v>0.11326758200000001</v>
      </c>
      <c r="M66" s="8">
        <v>0</v>
      </c>
      <c r="N66" s="9">
        <v>0.13703546089999999</v>
      </c>
      <c r="O66" s="10"/>
      <c r="P66" s="10"/>
      <c r="Q66" s="53" t="s">
        <v>81</v>
      </c>
      <c r="R66" s="7">
        <v>6.1558139999999999E-3</v>
      </c>
      <c r="S66" s="11">
        <v>2.5534691200000001E-2</v>
      </c>
      <c r="T66" s="11">
        <v>0</v>
      </c>
      <c r="U66" s="8">
        <v>0</v>
      </c>
      <c r="V66" s="9">
        <v>3.1690505200000003E-2</v>
      </c>
      <c r="W66" s="10"/>
      <c r="X66" s="10"/>
      <c r="Y66" s="10"/>
      <c r="Z66" s="10"/>
    </row>
    <row r="67" spans="1:26" x14ac:dyDescent="0.25">
      <c r="A67" s="53" t="s">
        <v>87</v>
      </c>
      <c r="B67" s="7">
        <v>1.4624502899999999E-2</v>
      </c>
      <c r="C67" s="11">
        <v>2.74191708E-2</v>
      </c>
      <c r="D67" s="11">
        <v>0.22660940399999999</v>
      </c>
      <c r="E67" s="8">
        <v>0.14756778540000001</v>
      </c>
      <c r="F67" s="9">
        <v>0.4162208631</v>
      </c>
      <c r="H67" s="10"/>
      <c r="I67" s="53" t="s">
        <v>87</v>
      </c>
      <c r="J67" s="7">
        <v>2.193675435E-2</v>
      </c>
      <c r="K67" s="11">
        <v>4.1128756199999998E-2</v>
      </c>
      <c r="L67" s="11">
        <v>0.283261755</v>
      </c>
      <c r="M67" s="8">
        <v>0.36891946349999999</v>
      </c>
      <c r="N67" s="9">
        <v>0.71524672904999997</v>
      </c>
      <c r="O67" s="10"/>
      <c r="P67" s="10"/>
      <c r="Q67" s="53" t="s">
        <v>87</v>
      </c>
      <c r="R67" s="7">
        <v>2.9249005799999998E-2</v>
      </c>
      <c r="S67" s="11">
        <v>5.48383416E-2</v>
      </c>
      <c r="T67" s="11">
        <v>0.14756778540000001</v>
      </c>
      <c r="U67" s="8">
        <v>0.491892618</v>
      </c>
      <c r="V67" s="9">
        <v>0.7235477508</v>
      </c>
      <c r="W67" s="10"/>
      <c r="X67" s="10"/>
      <c r="Y67" s="10"/>
      <c r="Z67" s="10"/>
    </row>
    <row r="68" spans="1:26" x14ac:dyDescent="0.25">
      <c r="A68" s="62" t="s">
        <v>1</v>
      </c>
      <c r="B68" s="47">
        <v>0.32400366674999997</v>
      </c>
      <c r="C68" s="42">
        <v>0.83204414959999995</v>
      </c>
      <c r="D68" s="42">
        <v>1.367268178</v>
      </c>
      <c r="E68" s="58">
        <v>2.4306491763000002</v>
      </c>
      <c r="F68" s="28">
        <v>4.9539651706500001</v>
      </c>
      <c r="H68" s="10"/>
      <c r="I68" s="62" t="s">
        <v>1</v>
      </c>
      <c r="J68" s="47">
        <v>0.48600550012499999</v>
      </c>
      <c r="K68" s="42">
        <v>1.2480662244</v>
      </c>
      <c r="L68" s="42">
        <v>1.7090852224999999</v>
      </c>
      <c r="M68" s="58">
        <v>6.0766229407500001</v>
      </c>
      <c r="N68" s="28">
        <v>9.5197798877749999</v>
      </c>
      <c r="O68" s="10"/>
      <c r="P68" s="10"/>
      <c r="Q68" s="62" t="s">
        <v>1</v>
      </c>
      <c r="R68" s="47">
        <v>0.64800733349999995</v>
      </c>
      <c r="S68" s="42">
        <v>1.6640882991999999</v>
      </c>
      <c r="T68" s="42">
        <v>2.4306491763000002</v>
      </c>
      <c r="U68" s="58">
        <v>8.1021639210000007</v>
      </c>
      <c r="V68" s="28">
        <v>12.84490873</v>
      </c>
      <c r="W68" s="10"/>
      <c r="X68" s="10"/>
      <c r="Y68" s="10"/>
      <c r="Z68" s="10"/>
    </row>
    <row r="69" spans="1:26" x14ac:dyDescent="0.25">
      <c r="A69" s="53" t="s">
        <v>2</v>
      </c>
      <c r="B69" s="54">
        <v>4.7567137799999999E-2</v>
      </c>
      <c r="C69" s="55">
        <v>4.7100942E-2</v>
      </c>
      <c r="D69" s="55">
        <v>0</v>
      </c>
      <c r="E69" s="56">
        <v>0</v>
      </c>
      <c r="F69" s="57">
        <v>9.4668079799999999E-2</v>
      </c>
      <c r="H69" s="10"/>
      <c r="I69" s="53" t="s">
        <v>2</v>
      </c>
      <c r="J69" s="54">
        <v>7.1350706700000002E-2</v>
      </c>
      <c r="K69" s="55">
        <v>7.0651412999999996E-2</v>
      </c>
      <c r="L69" s="55">
        <v>0</v>
      </c>
      <c r="M69" s="56">
        <v>0</v>
      </c>
      <c r="N69" s="57">
        <v>0.14200211970000001</v>
      </c>
      <c r="O69" s="10"/>
      <c r="P69" s="10"/>
      <c r="Q69" s="53" t="s">
        <v>2</v>
      </c>
      <c r="R69" s="54">
        <v>9.5134275599999998E-2</v>
      </c>
      <c r="S69" s="55">
        <v>9.4201884E-2</v>
      </c>
      <c r="T69" s="55">
        <v>0</v>
      </c>
      <c r="U69" s="56">
        <v>0</v>
      </c>
      <c r="V69" s="57">
        <v>0.1893361596</v>
      </c>
      <c r="W69" s="10"/>
      <c r="X69" s="10"/>
      <c r="Y69" s="10"/>
      <c r="Z69" s="10"/>
    </row>
    <row r="70" spans="1:26" x14ac:dyDescent="0.25">
      <c r="A70" s="53" t="s">
        <v>3</v>
      </c>
      <c r="B70" s="54">
        <v>1.4034669600000001E-2</v>
      </c>
      <c r="C70" s="55">
        <v>0</v>
      </c>
      <c r="D70" s="55">
        <v>0</v>
      </c>
      <c r="E70" s="56">
        <v>0</v>
      </c>
      <c r="F70" s="57">
        <v>1.4034669600000001E-2</v>
      </c>
      <c r="H70" s="10"/>
      <c r="I70" s="53" t="s">
        <v>3</v>
      </c>
      <c r="J70" s="54">
        <v>2.1052004400000001E-2</v>
      </c>
      <c r="K70" s="55">
        <v>0</v>
      </c>
      <c r="L70" s="55">
        <v>0</v>
      </c>
      <c r="M70" s="56">
        <v>0</v>
      </c>
      <c r="N70" s="57">
        <v>2.1052004400000001E-2</v>
      </c>
      <c r="O70" s="10"/>
      <c r="P70" s="10"/>
      <c r="Q70" s="53" t="s">
        <v>3</v>
      </c>
      <c r="R70" s="54">
        <v>2.8069339200000001E-2</v>
      </c>
      <c r="S70" s="55">
        <v>0</v>
      </c>
      <c r="T70" s="55">
        <v>0</v>
      </c>
      <c r="U70" s="56">
        <v>0</v>
      </c>
      <c r="V70" s="57">
        <v>2.8069339200000001E-2</v>
      </c>
      <c r="W70" s="10"/>
      <c r="X70" s="10"/>
      <c r="Y70" s="10"/>
      <c r="Z70" s="10"/>
    </row>
    <row r="71" spans="1:26" x14ac:dyDescent="0.25">
      <c r="A71" s="53" t="s">
        <v>4</v>
      </c>
      <c r="B71" s="7">
        <v>1.2713232000000001E-3</v>
      </c>
      <c r="C71" s="11">
        <v>5.2883879999999996E-4</v>
      </c>
      <c r="D71" s="11">
        <v>3.2323788E-3</v>
      </c>
      <c r="E71" s="8">
        <v>1.8674207999999999E-3</v>
      </c>
      <c r="F71" s="9">
        <v>6.8999615999999998E-3</v>
      </c>
      <c r="H71" s="10"/>
      <c r="I71" s="53" t="s">
        <v>4</v>
      </c>
      <c r="J71" s="7">
        <v>1.9069848000000001E-3</v>
      </c>
      <c r="K71" s="11">
        <v>7.9325819999999999E-4</v>
      </c>
      <c r="L71" s="11">
        <v>4.0404734999999999E-3</v>
      </c>
      <c r="M71" s="8">
        <v>4.6685520000000003E-3</v>
      </c>
      <c r="N71" s="9">
        <v>1.14092685E-2</v>
      </c>
      <c r="O71" s="10"/>
      <c r="P71" s="10"/>
      <c r="Q71" s="53" t="s">
        <v>4</v>
      </c>
      <c r="R71" s="7">
        <v>2.5426464000000001E-3</v>
      </c>
      <c r="S71" s="11">
        <v>1.0576775999999999E-3</v>
      </c>
      <c r="T71" s="11">
        <v>1.8674207999999999E-3</v>
      </c>
      <c r="U71" s="8">
        <v>6.2247359999999998E-3</v>
      </c>
      <c r="V71" s="9">
        <v>1.16924808E-2</v>
      </c>
      <c r="W71" s="10"/>
      <c r="X71" s="10"/>
      <c r="Y71" s="10"/>
      <c r="Z71" s="10"/>
    </row>
    <row r="72" spans="1:26" x14ac:dyDescent="0.25">
      <c r="A72" s="53" t="s">
        <v>5</v>
      </c>
      <c r="B72" s="7">
        <v>3.3687290399999993E-2</v>
      </c>
      <c r="C72" s="11">
        <v>0.1047250008</v>
      </c>
      <c r="D72" s="11">
        <v>0.50751222359999992</v>
      </c>
      <c r="E72" s="8">
        <v>8.9698244400000002E-2</v>
      </c>
      <c r="F72" s="9">
        <v>0.73562275919999998</v>
      </c>
      <c r="H72" s="10"/>
      <c r="I72" s="53" t="s">
        <v>5</v>
      </c>
      <c r="J72" s="7">
        <v>5.05309356E-2</v>
      </c>
      <c r="K72" s="11">
        <v>0.15708750120000001</v>
      </c>
      <c r="L72" s="11">
        <v>0.63439027950000004</v>
      </c>
      <c r="M72" s="8">
        <v>0.22424561100000001</v>
      </c>
      <c r="N72" s="9">
        <v>1.0662543273</v>
      </c>
      <c r="O72" s="10"/>
      <c r="P72" s="10"/>
      <c r="Q72" s="53" t="s">
        <v>5</v>
      </c>
      <c r="R72" s="7">
        <v>6.7374580799999986E-2</v>
      </c>
      <c r="S72" s="11">
        <v>0.20945000159999999</v>
      </c>
      <c r="T72" s="11">
        <v>8.9698244400000002E-2</v>
      </c>
      <c r="U72" s="8">
        <v>0.29899414800000002</v>
      </c>
      <c r="V72" s="9">
        <v>0.66551697480000005</v>
      </c>
      <c r="W72" s="10"/>
      <c r="X72" s="10"/>
      <c r="Y72" s="10"/>
      <c r="Z72" s="10"/>
    </row>
    <row r="73" spans="1:26" x14ac:dyDescent="0.25">
      <c r="A73" s="53" t="s">
        <v>33</v>
      </c>
      <c r="B73" s="7">
        <v>3.5926400000000002E-5</v>
      </c>
      <c r="C73" s="11">
        <v>5.6387008000000002E-3</v>
      </c>
      <c r="D73" s="11">
        <v>0</v>
      </c>
      <c r="E73" s="8">
        <v>0</v>
      </c>
      <c r="F73" s="9">
        <v>5.6746271999999999E-3</v>
      </c>
      <c r="H73" s="10"/>
      <c r="I73" s="53" t="s">
        <v>33</v>
      </c>
      <c r="J73" s="7">
        <v>5.3889600000000007E-5</v>
      </c>
      <c r="K73" s="11">
        <v>8.4580512000000004E-3</v>
      </c>
      <c r="L73" s="11">
        <v>0</v>
      </c>
      <c r="M73" s="8">
        <v>0</v>
      </c>
      <c r="N73" s="9">
        <v>8.5119408000000011E-3</v>
      </c>
      <c r="O73" s="10"/>
      <c r="P73" s="10"/>
      <c r="Q73" s="53" t="s">
        <v>33</v>
      </c>
      <c r="R73" s="7">
        <v>7.1852800000000004E-5</v>
      </c>
      <c r="S73" s="11">
        <v>1.12774016E-2</v>
      </c>
      <c r="T73" s="11">
        <v>0</v>
      </c>
      <c r="U73" s="8">
        <v>0</v>
      </c>
      <c r="V73" s="9">
        <v>1.13492544E-2</v>
      </c>
      <c r="W73" s="10"/>
      <c r="X73" s="10"/>
      <c r="Y73" s="10"/>
      <c r="Z73" s="10"/>
    </row>
    <row r="74" spans="1:26" x14ac:dyDescent="0.25">
      <c r="A74" s="53" t="s">
        <v>6</v>
      </c>
      <c r="B74" s="7">
        <v>1.6264430699999999E-2</v>
      </c>
      <c r="C74" s="11">
        <v>0</v>
      </c>
      <c r="D74" s="11">
        <v>0</v>
      </c>
      <c r="E74" s="8">
        <v>0</v>
      </c>
      <c r="F74" s="9">
        <v>1.6264430699999999E-2</v>
      </c>
      <c r="H74" s="10"/>
      <c r="I74" s="53" t="s">
        <v>6</v>
      </c>
      <c r="J74" s="7">
        <v>2.4396646050000002E-2</v>
      </c>
      <c r="K74" s="11">
        <v>0</v>
      </c>
      <c r="L74" s="11">
        <v>0</v>
      </c>
      <c r="M74" s="8">
        <v>0</v>
      </c>
      <c r="N74" s="9">
        <v>2.4396646050000002E-2</v>
      </c>
      <c r="O74" s="10"/>
      <c r="P74" s="10"/>
      <c r="Q74" s="53" t="s">
        <v>6</v>
      </c>
      <c r="R74" s="7">
        <v>3.2528861399999998E-2</v>
      </c>
      <c r="S74" s="11">
        <v>0</v>
      </c>
      <c r="T74" s="11">
        <v>0</v>
      </c>
      <c r="U74" s="8">
        <v>0</v>
      </c>
      <c r="V74" s="9">
        <v>3.2528861399999998E-2</v>
      </c>
      <c r="W74" s="10"/>
      <c r="X74" s="10"/>
      <c r="Y74" s="10"/>
      <c r="Z74" s="10"/>
    </row>
    <row r="75" spans="1:26" x14ac:dyDescent="0.25">
      <c r="A75" s="53" t="s">
        <v>7</v>
      </c>
      <c r="B75" s="7">
        <v>0.17761209920000001</v>
      </c>
      <c r="C75" s="11">
        <v>0.63380657279999997</v>
      </c>
      <c r="D75" s="11">
        <v>1.1699282176000001</v>
      </c>
      <c r="E75" s="8">
        <v>3.3717393792000006</v>
      </c>
      <c r="F75" s="9">
        <v>5.3530862688000003</v>
      </c>
      <c r="H75" s="10"/>
      <c r="I75" s="53" t="s">
        <v>7</v>
      </c>
      <c r="J75" s="7">
        <v>0.26641814880000003</v>
      </c>
      <c r="K75" s="11">
        <v>0.95070985920000017</v>
      </c>
      <c r="L75" s="11">
        <v>1.4624102720000001</v>
      </c>
      <c r="M75" s="8">
        <v>8.4293484480000007</v>
      </c>
      <c r="N75" s="9">
        <v>11.108886728</v>
      </c>
      <c r="O75" s="10"/>
      <c r="P75" s="10"/>
      <c r="Q75" s="53" t="s">
        <v>7</v>
      </c>
      <c r="R75" s="7">
        <v>0.35522419840000002</v>
      </c>
      <c r="S75" s="11">
        <v>1.2676131455999999</v>
      </c>
      <c r="T75" s="11">
        <v>3.3717393792000006</v>
      </c>
      <c r="U75" s="8">
        <v>11.239131263999999</v>
      </c>
      <c r="V75" s="9">
        <v>16.233707987199999</v>
      </c>
      <c r="W75" s="10"/>
      <c r="X75" s="10"/>
      <c r="Y75" s="10"/>
      <c r="Z75" s="10"/>
    </row>
    <row r="76" spans="1:26" x14ac:dyDescent="0.25">
      <c r="A76" s="53" t="s">
        <v>82</v>
      </c>
      <c r="B76" s="7">
        <v>3.7763838000000002E-3</v>
      </c>
      <c r="C76" s="11">
        <v>1.6069578000000001E-2</v>
      </c>
      <c r="D76" s="11">
        <v>1.91661204E-2</v>
      </c>
      <c r="E76" s="8">
        <v>9.9560827800000001E-2</v>
      </c>
      <c r="F76" s="9">
        <v>0.13857290999999999</v>
      </c>
      <c r="H76" s="10"/>
      <c r="I76" s="53" t="s">
        <v>82</v>
      </c>
      <c r="J76" s="7">
        <v>5.6645756999999996E-3</v>
      </c>
      <c r="K76" s="11">
        <v>2.4104367000000002E-2</v>
      </c>
      <c r="L76" s="11">
        <v>2.39576505E-2</v>
      </c>
      <c r="M76" s="8">
        <v>0.24890206949999999</v>
      </c>
      <c r="N76" s="9">
        <v>0.3026286627</v>
      </c>
      <c r="O76" s="10"/>
      <c r="P76" s="10"/>
      <c r="Q76" s="53" t="s">
        <v>82</v>
      </c>
      <c r="R76" s="7">
        <v>7.5527676000000004E-3</v>
      </c>
      <c r="S76" s="11">
        <v>3.2139156000000002E-2</v>
      </c>
      <c r="T76" s="11">
        <v>9.9560827800000001E-2</v>
      </c>
      <c r="U76" s="8">
        <v>0.33186942600000002</v>
      </c>
      <c r="V76" s="9">
        <v>0.47112217740000001</v>
      </c>
      <c r="W76" s="10"/>
      <c r="X76" s="10"/>
      <c r="Y76" s="10"/>
      <c r="Z76" s="10"/>
    </row>
    <row r="77" spans="1:26" x14ac:dyDescent="0.25">
      <c r="A77" s="53" t="s">
        <v>83</v>
      </c>
      <c r="B77" s="7">
        <v>0.23255620290000001</v>
      </c>
      <c r="C77" s="11">
        <v>0.33985475999999998</v>
      </c>
      <c r="D77" s="11">
        <v>5.4897687600000002E-2</v>
      </c>
      <c r="E77" s="8">
        <v>0</v>
      </c>
      <c r="F77" s="9">
        <v>0.62730865049999995</v>
      </c>
      <c r="H77" s="10"/>
      <c r="I77" s="53" t="s">
        <v>83</v>
      </c>
      <c r="J77" s="7">
        <v>0.34883430435000001</v>
      </c>
      <c r="K77" s="11">
        <v>0.50978213999999999</v>
      </c>
      <c r="L77" s="11">
        <v>6.86221095E-2</v>
      </c>
      <c r="M77" s="8">
        <v>0</v>
      </c>
      <c r="N77" s="9">
        <v>0.92723855384999998</v>
      </c>
      <c r="O77" s="10"/>
      <c r="P77" s="10"/>
      <c r="Q77" s="53" t="s">
        <v>83</v>
      </c>
      <c r="R77" s="7">
        <v>0.46511240580000002</v>
      </c>
      <c r="S77" s="11">
        <v>0.67970951999999996</v>
      </c>
      <c r="T77" s="11">
        <v>0</v>
      </c>
      <c r="U77" s="8">
        <v>0</v>
      </c>
      <c r="V77" s="9">
        <v>1.1448219258000001</v>
      </c>
      <c r="W77" s="10"/>
      <c r="X77" s="10"/>
      <c r="Y77" s="10"/>
      <c r="Z77" s="10"/>
    </row>
    <row r="78" spans="1:26" x14ac:dyDescent="0.25">
      <c r="A78" s="53" t="s">
        <v>84</v>
      </c>
      <c r="B78" s="7">
        <v>6.9017749500000003E-2</v>
      </c>
      <c r="C78" s="11">
        <v>2.40496368E-2</v>
      </c>
      <c r="D78" s="11">
        <v>0</v>
      </c>
      <c r="E78" s="8">
        <v>3.0517691400000001E-2</v>
      </c>
      <c r="F78" s="9">
        <v>0.1235850777</v>
      </c>
      <c r="H78" s="10"/>
      <c r="I78" s="53" t="s">
        <v>84</v>
      </c>
      <c r="J78" s="7">
        <v>0.10352662425</v>
      </c>
      <c r="K78" s="11">
        <v>3.6074455200000001E-2</v>
      </c>
      <c r="L78" s="11">
        <v>0</v>
      </c>
      <c r="M78" s="8">
        <v>7.6294228500000005E-2</v>
      </c>
      <c r="N78" s="9">
        <v>0.21589530795</v>
      </c>
      <c r="O78" s="10"/>
      <c r="P78" s="10"/>
      <c r="Q78" s="53" t="s">
        <v>84</v>
      </c>
      <c r="R78" s="7">
        <v>0.13803549900000001</v>
      </c>
      <c r="S78" s="11">
        <v>4.8099273599999999E-2</v>
      </c>
      <c r="T78" s="11">
        <v>3.0517691400000001E-2</v>
      </c>
      <c r="U78" s="8">
        <v>0.10172563799999999</v>
      </c>
      <c r="V78" s="9">
        <v>0.318378102</v>
      </c>
      <c r="W78" s="10"/>
      <c r="X78" s="10"/>
      <c r="Y78" s="10"/>
      <c r="Z78" s="10"/>
    </row>
    <row r="79" spans="1:26" x14ac:dyDescent="0.25">
      <c r="A79" s="62" t="s">
        <v>88</v>
      </c>
      <c r="B79" s="47">
        <v>0.5958232135</v>
      </c>
      <c r="C79" s="42">
        <v>1.1717740299999999</v>
      </c>
      <c r="D79" s="42">
        <v>1.7547366280000001</v>
      </c>
      <c r="E79" s="58">
        <v>3.5933835636000007</v>
      </c>
      <c r="F79" s="28">
        <v>7.1157174350999997</v>
      </c>
      <c r="H79" s="10"/>
      <c r="I79" s="62" t="s">
        <v>88</v>
      </c>
      <c r="J79" s="47">
        <v>0.89373482024999995</v>
      </c>
      <c r="K79" s="42">
        <v>1.7576610450000001</v>
      </c>
      <c r="L79" s="42">
        <v>2.1934207849999998</v>
      </c>
      <c r="M79" s="58">
        <v>8.9834589089999994</v>
      </c>
      <c r="N79" s="28">
        <v>13.828275559250001</v>
      </c>
      <c r="O79" s="10"/>
      <c r="P79" s="10"/>
      <c r="Q79" s="62" t="s">
        <v>88</v>
      </c>
      <c r="R79" s="47">
        <v>1.191646427</v>
      </c>
      <c r="S79" s="42">
        <v>2.3435480599999998</v>
      </c>
      <c r="T79" s="42">
        <v>3.5933835636000007</v>
      </c>
      <c r="U79" s="58">
        <v>11.977945212</v>
      </c>
      <c r="V79" s="28">
        <v>19.1065232626</v>
      </c>
      <c r="W79" s="10"/>
      <c r="X79" s="10"/>
      <c r="Y79" s="10"/>
      <c r="Z79" s="10"/>
    </row>
    <row r="80" spans="1:26" x14ac:dyDescent="0.25">
      <c r="A80" s="53" t="s">
        <v>9</v>
      </c>
      <c r="B80" s="7">
        <v>0.49675387045000008</v>
      </c>
      <c r="C80" s="11">
        <v>0.53907730430000012</v>
      </c>
      <c r="D80" s="11">
        <v>0.42178585640000005</v>
      </c>
      <c r="E80" s="8">
        <v>0</v>
      </c>
      <c r="F80" s="9">
        <v>1.4576170311500003</v>
      </c>
      <c r="H80" s="10"/>
      <c r="I80" s="53" t="s">
        <v>9</v>
      </c>
      <c r="J80" s="7">
        <v>0.74513080567500012</v>
      </c>
      <c r="K80" s="11">
        <v>0.80861595645000017</v>
      </c>
      <c r="L80" s="11">
        <v>0.52723232050000002</v>
      </c>
      <c r="M80" s="8">
        <v>0</v>
      </c>
      <c r="N80" s="9">
        <v>2.0809790826250003</v>
      </c>
      <c r="O80" s="10"/>
      <c r="P80" s="10"/>
      <c r="Q80" s="53" t="s">
        <v>9</v>
      </c>
      <c r="R80" s="7">
        <v>0.99350774090000016</v>
      </c>
      <c r="S80" s="11">
        <v>1.0781546086000002</v>
      </c>
      <c r="T80" s="11">
        <v>0</v>
      </c>
      <c r="U80" s="8">
        <v>0</v>
      </c>
      <c r="V80" s="9">
        <v>2.0716623495000004</v>
      </c>
      <c r="W80" s="10"/>
      <c r="X80" s="10"/>
      <c r="Y80" s="10"/>
      <c r="Z80" s="10"/>
    </row>
    <row r="81" spans="1:26" x14ac:dyDescent="0.25">
      <c r="A81" s="53" t="s">
        <v>89</v>
      </c>
      <c r="B81" s="7">
        <v>0.30281978650000008</v>
      </c>
      <c r="C81" s="11">
        <v>0</v>
      </c>
      <c r="D81" s="11">
        <v>0.16861333780000004</v>
      </c>
      <c r="E81" s="8">
        <v>0</v>
      </c>
      <c r="F81" s="9">
        <v>0.47143312430000012</v>
      </c>
      <c r="H81" s="10"/>
      <c r="I81" s="53" t="s">
        <v>89</v>
      </c>
      <c r="J81" s="7">
        <v>0.45422967975000006</v>
      </c>
      <c r="K81" s="11">
        <v>0</v>
      </c>
      <c r="L81" s="11">
        <v>0.21076667225000004</v>
      </c>
      <c r="M81" s="8">
        <v>0</v>
      </c>
      <c r="N81" s="9">
        <v>0.66499635200000007</v>
      </c>
      <c r="O81" s="10"/>
      <c r="P81" s="10"/>
      <c r="Q81" s="53" t="s">
        <v>89</v>
      </c>
      <c r="R81" s="7">
        <v>0.60563957300000015</v>
      </c>
      <c r="S81" s="11">
        <v>0</v>
      </c>
      <c r="T81" s="11">
        <v>0</v>
      </c>
      <c r="U81" s="8">
        <v>0</v>
      </c>
      <c r="V81" s="9">
        <v>0.60563957300000015</v>
      </c>
      <c r="W81" s="10"/>
      <c r="X81" s="10"/>
      <c r="Y81" s="10"/>
      <c r="Z81" s="10"/>
    </row>
    <row r="82" spans="1:26" x14ac:dyDescent="0.25">
      <c r="A82" s="63" t="s">
        <v>27</v>
      </c>
      <c r="B82" s="59">
        <v>0.79957365695000016</v>
      </c>
      <c r="C82" s="59">
        <v>0.53907730430000012</v>
      </c>
      <c r="D82" s="59">
        <v>0.59039919420000009</v>
      </c>
      <c r="E82" s="59">
        <v>0</v>
      </c>
      <c r="F82" s="60">
        <v>1.9290501554500006</v>
      </c>
      <c r="H82" s="10"/>
      <c r="I82" s="63" t="s">
        <v>11</v>
      </c>
      <c r="J82" s="59">
        <v>1.1993604854250002</v>
      </c>
      <c r="K82" s="59">
        <v>0.80861595645000017</v>
      </c>
      <c r="L82" s="59">
        <v>0.73799899275000014</v>
      </c>
      <c r="M82" s="59">
        <v>0</v>
      </c>
      <c r="N82" s="60">
        <v>2.7459754346250005</v>
      </c>
      <c r="O82" s="10"/>
      <c r="P82" s="10"/>
      <c r="Q82" s="63" t="s">
        <v>11</v>
      </c>
      <c r="R82" s="59">
        <v>1.5991473139000003</v>
      </c>
      <c r="S82" s="59">
        <v>1.0781546086000002</v>
      </c>
      <c r="T82" s="59">
        <v>0</v>
      </c>
      <c r="U82" s="59">
        <v>0</v>
      </c>
      <c r="V82" s="60">
        <v>2.6773019225000003</v>
      </c>
      <c r="W82" s="10"/>
      <c r="X82" s="10"/>
      <c r="Y82" s="10"/>
      <c r="Z82" s="10"/>
    </row>
    <row r="83" spans="1:26" s="10" customFormat="1" x14ac:dyDescent="0.25">
      <c r="A83" s="61" t="s">
        <v>12</v>
      </c>
      <c r="B83" s="14">
        <v>1.7194005372000003</v>
      </c>
      <c r="C83" s="14">
        <v>2.5428954838999998</v>
      </c>
      <c r="D83" s="14">
        <v>3.7124040002000003</v>
      </c>
      <c r="E83" s="14">
        <v>6.0240327399000009</v>
      </c>
      <c r="F83" s="44">
        <v>13.998732761199999</v>
      </c>
      <c r="I83" s="61" t="s">
        <v>12</v>
      </c>
      <c r="J83" s="14">
        <v>2.5791008058</v>
      </c>
      <c r="K83" s="14">
        <v>3.8143432258500005</v>
      </c>
      <c r="L83" s="14">
        <v>4.6405050002500001</v>
      </c>
      <c r="M83" s="14">
        <v>15.060081849749999</v>
      </c>
      <c r="N83" s="44">
        <v>26.094030881649999</v>
      </c>
      <c r="Q83" s="61" t="s">
        <v>12</v>
      </c>
      <c r="R83" s="14">
        <v>3.4388010744000006</v>
      </c>
      <c r="S83" s="14">
        <v>5.0857909677999995</v>
      </c>
      <c r="T83" s="14">
        <v>6.0240327399000009</v>
      </c>
      <c r="U83" s="14">
        <v>20.080109133000001</v>
      </c>
      <c r="V83" s="44">
        <v>34.6287339151</v>
      </c>
    </row>
    <row r="84" spans="1:26" x14ac:dyDescent="0.25">
      <c r="A84" s="104"/>
      <c r="B84" s="105"/>
      <c r="C84" s="105"/>
      <c r="D84" s="105"/>
      <c r="E84" s="105"/>
      <c r="F84" s="105"/>
      <c r="H84" s="10"/>
      <c r="I84" s="104"/>
      <c r="J84" s="105">
        <f>J83/26.09</f>
        <v>9.8853997922575695E-2</v>
      </c>
      <c r="K84" s="105">
        <f t="shared" ref="K84:M84" si="0">K83/26.09</f>
        <v>0.14619943372364894</v>
      </c>
      <c r="L84" s="105">
        <f t="shared" si="0"/>
        <v>0.17786527406094291</v>
      </c>
      <c r="M84" s="105">
        <f t="shared" si="0"/>
        <v>0.57723579339785358</v>
      </c>
      <c r="N84" s="105">
        <f>N83/26.09</f>
        <v>1.0001544991050211</v>
      </c>
      <c r="O84" s="10"/>
      <c r="P84" s="10"/>
      <c r="Q84" s="104"/>
      <c r="R84" s="105"/>
      <c r="S84" s="105"/>
      <c r="T84" s="105"/>
      <c r="U84" s="105"/>
      <c r="V84" s="105"/>
      <c r="W84" s="10"/>
      <c r="X84" s="10"/>
      <c r="Y84" s="10"/>
      <c r="Z84" s="10"/>
    </row>
    <row r="85" spans="1:26" x14ac:dyDescent="0.25">
      <c r="A85" s="10"/>
      <c r="B85" s="10"/>
      <c r="C85" s="10"/>
      <c r="D85" s="10"/>
      <c r="E85" s="10"/>
      <c r="F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x14ac:dyDescent="0.25">
      <c r="A86" s="10"/>
      <c r="B86" s="10"/>
      <c r="C86" s="10"/>
      <c r="D86" s="10"/>
      <c r="E86" s="10"/>
      <c r="F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1:26" x14ac:dyDescent="0.25">
      <c r="A87" s="10"/>
      <c r="B87" s="10"/>
      <c r="C87" s="10"/>
      <c r="D87" s="10"/>
      <c r="E87" s="10"/>
      <c r="F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spans="1:26" x14ac:dyDescent="0.25">
      <c r="A88" s="10"/>
      <c r="B88" s="10"/>
      <c r="C88" s="10"/>
      <c r="D88" s="10"/>
      <c r="E88" s="10"/>
      <c r="F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6" x14ac:dyDescent="0.25">
      <c r="A89" s="10"/>
      <c r="B89" s="10"/>
      <c r="C89" s="10"/>
      <c r="D89" s="10"/>
      <c r="E89" s="10"/>
      <c r="F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6" x14ac:dyDescent="0.25">
      <c r="A90" s="10"/>
      <c r="B90" s="10"/>
      <c r="C90" s="10"/>
      <c r="D90" s="10"/>
      <c r="E90" s="10"/>
      <c r="F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6" x14ac:dyDescent="0.25">
      <c r="A91" s="10"/>
      <c r="B91" s="10"/>
      <c r="C91" s="10"/>
      <c r="D91" s="10"/>
      <c r="E91" s="10"/>
      <c r="F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6" x14ac:dyDescent="0.25">
      <c r="A92" s="10"/>
      <c r="B92" s="10"/>
      <c r="C92" s="10"/>
      <c r="D92" s="10"/>
      <c r="E92" s="10"/>
      <c r="F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6" x14ac:dyDescent="0.25">
      <c r="A93" s="10"/>
      <c r="B93" s="10"/>
      <c r="C93" s="10"/>
      <c r="D93" s="10"/>
      <c r="E93" s="10"/>
      <c r="F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6" x14ac:dyDescent="0.25">
      <c r="H94" s="10"/>
      <c r="P94" s="10"/>
    </row>
    <row r="95" spans="1:26" x14ac:dyDescent="0.25">
      <c r="H95" s="10"/>
      <c r="P95" s="10"/>
    </row>
    <row r="96" spans="1:26" x14ac:dyDescent="0.25">
      <c r="H96" s="10"/>
      <c r="P96" s="10"/>
    </row>
    <row r="97" spans="8:16" x14ac:dyDescent="0.25">
      <c r="H97" s="10"/>
      <c r="P97" s="10"/>
    </row>
    <row r="98" spans="8:16" x14ac:dyDescent="0.25">
      <c r="H98" s="10"/>
      <c r="P98" s="10"/>
    </row>
    <row r="99" spans="8:16" x14ac:dyDescent="0.25">
      <c r="H99" s="10"/>
      <c r="P99" s="10"/>
    </row>
    <row r="100" spans="8:16" x14ac:dyDescent="0.25">
      <c r="H100" s="10"/>
      <c r="P100" s="10"/>
    </row>
    <row r="101" spans="8:16" x14ac:dyDescent="0.25">
      <c r="H101" s="10"/>
      <c r="P101" s="10"/>
    </row>
    <row r="102" spans="8:16" x14ac:dyDescent="0.25">
      <c r="H102" s="10"/>
      <c r="P102" s="10"/>
    </row>
  </sheetData>
  <sortState ref="Q83:V92">
    <sortCondition ref="Q83:Q92"/>
  </sortState>
  <mergeCells count="18">
    <mergeCell ref="Q10:Q11"/>
    <mergeCell ref="R10:U10"/>
    <mergeCell ref="A10:A11"/>
    <mergeCell ref="B10:E10"/>
    <mergeCell ref="I10:I11"/>
    <mergeCell ref="J10:M10"/>
    <mergeCell ref="R36:W36"/>
    <mergeCell ref="A62:A63"/>
    <mergeCell ref="B62:E62"/>
    <mergeCell ref="I62:I63"/>
    <mergeCell ref="J62:M62"/>
    <mergeCell ref="Q62:Q63"/>
    <mergeCell ref="R62:U62"/>
    <mergeCell ref="A36:A37"/>
    <mergeCell ref="B36:G36"/>
    <mergeCell ref="I36:I37"/>
    <mergeCell ref="J36:O36"/>
    <mergeCell ref="Q36:Q3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Area Tables 1-5</vt:lpstr>
      <vt:lpstr>Volume Tables 6-10</vt:lpstr>
      <vt:lpstr>Carbon Tables 11-19</vt:lpstr>
    </vt:vector>
  </TitlesOfParts>
  <Company>Forest Service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 Forest Service</dc:creator>
  <cp:lastModifiedBy>USDA Forest Service</cp:lastModifiedBy>
  <dcterms:created xsi:type="dcterms:W3CDTF">2014-11-12T20:29:30Z</dcterms:created>
  <dcterms:modified xsi:type="dcterms:W3CDTF">2017-01-11T17:59:49Z</dcterms:modified>
</cp:coreProperties>
</file>