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ndows 10 Pro\OneDrive\Documents\1 Academics\Articles\1) In Progress 2023\4 million rare disease orphanet study\Supplementary files\"/>
    </mc:Choice>
  </mc:AlternateContent>
  <xr:revisionPtr revIDLastSave="0" documentId="13_ncr:1_{D818CB84-1275-43F2-AE72-8E1DC3CEB620}" xr6:coauthVersionLast="47" xr6:coauthVersionMax="47" xr10:uidLastSave="{00000000-0000-0000-0000-000000000000}"/>
  <bookViews>
    <workbookView xWindow="-120" yWindow="-120" windowWidth="29040" windowHeight="15840" xr2:uid="{6A516D58-BFD9-46B8-8792-03FF77D11D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" l="1"/>
  <c r="F26" i="1" s="1"/>
  <c r="B27" i="1"/>
  <c r="C26" i="1" s="1"/>
  <c r="F25" i="1"/>
  <c r="F23" i="1"/>
  <c r="F21" i="1"/>
  <c r="F19" i="1"/>
  <c r="F17" i="1"/>
  <c r="F15" i="1"/>
  <c r="F13" i="1"/>
  <c r="F12" i="1"/>
  <c r="F11" i="1"/>
  <c r="C11" i="1"/>
  <c r="F10" i="1"/>
  <c r="F9" i="1"/>
  <c r="C9" i="1"/>
  <c r="F8" i="1"/>
  <c r="F7" i="1"/>
  <c r="C7" i="1"/>
  <c r="F6" i="1"/>
  <c r="F5" i="1"/>
  <c r="F4" i="1"/>
  <c r="F3" i="1"/>
  <c r="C3" i="1"/>
  <c r="F2" i="1"/>
  <c r="C5" i="1" l="1"/>
  <c r="C13" i="1"/>
  <c r="C15" i="1"/>
  <c r="C17" i="1"/>
  <c r="C19" i="1"/>
  <c r="C21" i="1"/>
  <c r="C23" i="1"/>
  <c r="C25" i="1"/>
  <c r="C2" i="1"/>
  <c r="C4" i="1"/>
  <c r="C6" i="1"/>
  <c r="C8" i="1"/>
  <c r="C10" i="1"/>
  <c r="C12" i="1"/>
  <c r="C14" i="1"/>
  <c r="C16" i="1"/>
  <c r="C18" i="1"/>
  <c r="C20" i="1"/>
  <c r="C22" i="1"/>
  <c r="C24" i="1"/>
  <c r="F14" i="1"/>
  <c r="F16" i="1"/>
  <c r="F18" i="1"/>
  <c r="F20" i="1"/>
  <c r="F22" i="1"/>
  <c r="F24" i="1"/>
  <c r="F27" i="1" l="1"/>
  <c r="C27" i="1"/>
</calcChain>
</file>

<file path=xl/sharedStrings.xml><?xml version="1.0" encoding="utf-8"?>
<sst xmlns="http://schemas.openxmlformats.org/spreadsheetml/2006/main" count="85" uniqueCount="70">
  <si>
    <t>Primary Medical Domain</t>
  </si>
  <si>
    <t>Number of Patients</t>
  </si>
  <si>
    <t>Proportion (%) Patients</t>
  </si>
  <si>
    <t>Ranking by Patient %</t>
  </si>
  <si>
    <t>Number of Rare Diseases</t>
  </si>
  <si>
    <t>Proportion (%) Rare Diseases</t>
  </si>
  <si>
    <t>Ranking by % Rare Diseases</t>
  </si>
  <si>
    <t>Rare developmental defect during embryogenesis</t>
  </si>
  <si>
    <t>Rare neurologic disease</t>
  </si>
  <si>
    <t>Rare systemic or rheumatologic disease</t>
  </si>
  <si>
    <t>Rare hematologic disease</t>
  </si>
  <si>
    <t>Rare respiratory disease</t>
  </si>
  <si>
    <t>Rare gastroenterologic disease</t>
  </si>
  <si>
    <t>Rare ophthalmic disorder</t>
  </si>
  <si>
    <t>Rare endocrine disease</t>
  </si>
  <si>
    <t>Rare skin disease</t>
  </si>
  <si>
    <t>Rare inborn errors of metabolism</t>
  </si>
  <si>
    <t>Rare cardiac disease</t>
  </si>
  <si>
    <t>Rare gynecologic or obstetric disease</t>
  </si>
  <si>
    <t>Rare renal disease</t>
  </si>
  <si>
    <t>Rare bone disease</t>
  </si>
  <si>
    <t>Rare hepatic disease</t>
  </si>
  <si>
    <t>Rare otorhinolaryngologic disease</t>
  </si>
  <si>
    <t>Rare immune disease</t>
  </si>
  <si>
    <t>Rare urogenital disease</t>
  </si>
  <si>
    <t>Rare odontologic disease</t>
  </si>
  <si>
    <t>Rare infertility</t>
  </si>
  <si>
    <t>Rare circulatory system disease</t>
  </si>
  <si>
    <t>Rare disorder potentially indicated for transplant/post transplant complication</t>
  </si>
  <si>
    <t>Rare genetic disease</t>
  </si>
  <si>
    <t>Rare maxillo-facial surgical disease</t>
  </si>
  <si>
    <t>Rare abdominal surgical disease</t>
  </si>
  <si>
    <t>Total</t>
  </si>
  <si>
    <t>Clinical  Specialties Required</t>
  </si>
  <si>
    <t>Specialised Allied Healthcare Required</t>
  </si>
  <si>
    <t>General/abdominal surgeon, paediatric surgeon, gastroenterologist, intensivist, radiologist,  medical geneticist, paediatrician</t>
  </si>
  <si>
    <t>Genetic counsellor, specialist nurses, post-op care,  palliative care</t>
  </si>
  <si>
    <t>Medical geneticist, other</t>
  </si>
  <si>
    <t>Genetic counsellor, specialist nurses, palliative care</t>
  </si>
  <si>
    <t>Oral and maxillofacial surgeon, intensivist,  paediatrician, medical geneticist</t>
  </si>
  <si>
    <t>Genetic counsellor, specialist nurses, post-op care, palliative care</t>
  </si>
  <si>
    <t>Reproductive endocrinologist, gynaecologist, urologist, medical geneticist</t>
  </si>
  <si>
    <t>Urologist, paediatrician, endocrinologist, medical geneticist</t>
  </si>
  <si>
    <t>Gynaecologist, medical geneticist, paediatrician</t>
  </si>
  <si>
    <t>Oral medicine, orthodontics, oral and maxillofacial surgery, endodontics, periodontics, medical geneticist, paediatrician</t>
  </si>
  <si>
    <t>Genetic counsellor, physiotherapist, speech therapist, feeding speclialist, specialist nurses, palliative care</t>
  </si>
  <si>
    <t>Cardiologist, vascular surgeon, haemotologist, rheumatologist, medical geneticist, paediatrician</t>
  </si>
  <si>
    <t>Otorhinolaryngologist (ENT specialist), medical geneticist, paediatrician, other sub-specialties</t>
  </si>
  <si>
    <t>Genetic counsellor, audiologist, specialist nurses, palliative care</t>
  </si>
  <si>
    <t>Hepatologists, gastroenterology, transplant surgeon, intensivist, immunologist, medical geneticist, paediatrician</t>
  </si>
  <si>
    <t>Cardiologist, cardiac surgeon, intensivist,  medical geneticist, paediatrician</t>
  </si>
  <si>
    <t>Pulmanologist (respiratory physician), medical geneticist, paediatrician</t>
  </si>
  <si>
    <t>Nephrologist, radiologist, transplant surgeon, intensivist,  immunologist, medical geneticist, paediatrician</t>
  </si>
  <si>
    <t>Gastroenterologist , GI surgeon, hepatologist,  endocrinologist, rheumatologist, medical geneticist, paediatrician</t>
  </si>
  <si>
    <t>Genetic counsellor, nutritionist/dietician, specialist nurses, post-op care, palliative care</t>
  </si>
  <si>
    <t>Endocrinologist, medical geneticist, paediatrician</t>
  </si>
  <si>
    <t>Rheumatologist,  medical geneticist, paediatrician</t>
  </si>
  <si>
    <t>Haemotolgist, medical geneticist, paediatrician</t>
  </si>
  <si>
    <t>Rheumatolgist, immunologist, endocrinologist, haematologist, dermatologist, medical geneticist, paediatrician</t>
  </si>
  <si>
    <t>Opthalmologist, relevant sub-specialists,  medical geneticist, paediatrician</t>
  </si>
  <si>
    <t>Genetic counsellor, optician, specialist nurses, palliative care</t>
  </si>
  <si>
    <t>Dermatologist, haematologist, medical geneticist, paediatrician</t>
  </si>
  <si>
    <t>Orthopaedic surgeon, rheumatologist, endocrinologist, medical geneticist, paediatrician</t>
  </si>
  <si>
    <t>Genetic counsellor, physiotherapist, biokineticist, specialist nurses, post-op care, palliative care</t>
  </si>
  <si>
    <t>Endocrinologist, chemical pathologist (metabolic specialist) neurologist, endocrinologist, medical geneticist, paediatrician</t>
  </si>
  <si>
    <t>Genetic counsellor, specialist nurses nutritionist/dietician, physiotherapist, palliative care</t>
  </si>
  <si>
    <t>Neurologist, medical geneticist, paediatrician</t>
  </si>
  <si>
    <t>Genetic counsellor, physiotherapist, specialist nurses</t>
  </si>
  <si>
    <t>Fetal medicine specialist, obstetrician,  neonatologist, paediatric surgeon, medical geneticist, paediatrician</t>
  </si>
  <si>
    <t>Occupational therapist, physiotherapist, speech therapist, feeding specialist, specialist nurses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</si>
</sst>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Border="1" applyAlignment="1">
      <alignment vertical="top"/>
    </xf>
    <xf numFmtId="9" fontId="2" fillId="0" borderId="1" xfId="0" applyNumberFormat="1" applyFont="1" applyBorder="1" applyAlignment="1">
      <alignment vertical="top"/>
    </xf>
    <xf numFmtId="0" fontId="2" fillId="0" borderId="3" xfId="0" applyFont="1" applyBorder="1"/>
    <xf numFmtId="1" fontId="2" fillId="0" borderId="1" xfId="0" applyNumberFormat="1" applyFont="1" applyBorder="1" applyAlignment="1">
      <alignment vertical="top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top"/>
    </xf>
    <xf numFmtId="1" fontId="4" fillId="0" borderId="2" xfId="3" applyNumberFormat="1" applyFont="1" applyBorder="1" applyAlignment="1">
      <alignment vertical="top"/>
    </xf>
    <xf numFmtId="9" fontId="4" fillId="0" borderId="2" xfId="2" applyFont="1" applyBorder="1" applyAlignment="1">
      <alignment vertical="top"/>
    </xf>
    <xf numFmtId="164" fontId="4" fillId="0" borderId="2" xfId="1" applyNumberFormat="1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9" fontId="4" fillId="0" borderId="2" xfId="2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12" xfId="0" applyFont="1" applyBorder="1" applyAlignment="1">
      <alignment wrapText="1"/>
    </xf>
    <xf numFmtId="0" fontId="4" fillId="0" borderId="14" xfId="0" applyFont="1" applyBorder="1" applyAlignment="1">
      <alignment vertical="center" wrapText="1"/>
    </xf>
    <xf numFmtId="1" fontId="4" fillId="0" borderId="15" xfId="0" applyNumberFormat="1" applyFont="1" applyBorder="1" applyAlignment="1">
      <alignment vertical="top"/>
    </xf>
    <xf numFmtId="9" fontId="4" fillId="0" borderId="15" xfId="2" applyFont="1" applyBorder="1" applyAlignment="1">
      <alignment vertical="top"/>
    </xf>
    <xf numFmtId="0" fontId="4" fillId="0" borderId="15" xfId="0" applyFont="1" applyBorder="1" applyAlignment="1">
      <alignment vertical="top"/>
    </xf>
    <xf numFmtId="0" fontId="4" fillId="0" borderId="15" xfId="0" applyFont="1" applyBorder="1" applyAlignment="1">
      <alignment vertical="top" wrapText="1"/>
    </xf>
    <xf numFmtId="9" fontId="4" fillId="0" borderId="15" xfId="2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</cellXfs>
  <cellStyles count="4">
    <cellStyle name="Comma" xfId="1" builtinId="3"/>
    <cellStyle name="Comma 2" xfId="3" xr:uid="{5090BA59-60CE-4EF8-B09D-C22545211EB8}"/>
    <cellStyle name="Normal" xfId="0" builtinId="0"/>
    <cellStyle name="Percent" xfId="2" builtinId="5"/>
  </cellStyles>
  <dxfs count="23"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0" formatCode="General"/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_-* #,##0_-;\-* #,##0_-;_-* &quot;-&quot;??_-;_-@_-"/>
      <alignment horizontal="general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" formatCode="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" formatCode="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/>
        <right/>
        <top style="medium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/>
        <right/>
        <top style="medium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3" formatCode="0%"/>
      <alignment horizontal="general" vertical="top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3" formatCode="0%"/>
      <alignment horizontal="general" vertical="top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" formatCode="0"/>
      <alignment horizontal="general" vertical="top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border>
        <top style="medium">
          <color indexed="64"/>
        </top>
      </border>
    </dxf>
    <dxf>
      <border>
        <bottom style="medium">
          <color indexed="64"/>
        </bottom>
      </border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1EE396-8947-472E-9963-801B3963DBFD}" name="Table2" displayName="Table2" ref="A1:I27" totalsRowCount="1" headerRowDxfId="18" dataDxfId="19" totalsRowDxfId="22" headerRowBorderDxfId="21" totalsRowBorderDxfId="20">
  <sortState xmlns:xlrd2="http://schemas.microsoft.com/office/spreadsheetml/2017/richdata2" ref="A2:G26">
    <sortCondition descending="1" ref="B1:B26"/>
  </sortState>
  <tableColumns count="9">
    <tableColumn id="1" xr3:uid="{D4C2E35C-DE51-414E-A63F-66C9C97B4320}" name="Primary Medical Domain" totalsRowLabel="Total" dataDxfId="8" totalsRowDxfId="17"/>
    <tableColumn id="2" xr3:uid="{4AC5474E-EAF0-49E0-8FDD-F458DA900E76}" name="Number of Patients" totalsRowFunction="sum" dataDxfId="7" totalsRowDxfId="16" dataCellStyle="Comma 2"/>
    <tableColumn id="6" xr3:uid="{B4F741FE-C609-4161-AED0-A729BC5F42C3}" name="Proportion (%) Patients" totalsRowFunction="sum" dataDxfId="6" totalsRowDxfId="15" dataCellStyle="Comma 2">
      <calculatedColumnFormula>Table2[[#This Row],[Number of Patients]]/Table2[[#Totals],[Number of Patients]]</calculatedColumnFormula>
    </tableColumn>
    <tableColumn id="3" xr3:uid="{E3F0F185-84EC-48DC-8F17-7EA4EE666738}" name="Ranking by Patient %" dataDxfId="5" totalsRowDxfId="14" dataCellStyle="Comma"/>
    <tableColumn id="4" xr3:uid="{3EE010FA-25EE-441E-948C-BBA814277AF7}" name="Number of Rare Diseases" totalsRowFunction="sum" dataDxfId="4" totalsRowDxfId="13"/>
    <tableColumn id="7" xr3:uid="{5A9FF487-D4DF-4DF0-A39F-B448CFFA35C7}" name="Proportion (%) Rare Diseases" totalsRowFunction="sum" dataDxfId="3" totalsRowDxfId="12">
      <calculatedColumnFormula>Table2[[#This Row],[Number of Rare Diseases]]/Table2[[#Totals],[Number of Rare Diseases]]</calculatedColumnFormula>
    </tableColumn>
    <tableColumn id="5" xr3:uid="{2B414322-03C3-4858-AA41-404FD3EBEFC2}" name="Ranking by % Rare Diseases" dataDxfId="2" totalsRowDxfId="11"/>
    <tableColumn id="8" xr3:uid="{363DF232-5841-4E06-9830-B85749653ABC}" name="Clinical  Specialties Required" dataDxfId="1" totalsRowDxfId="10"/>
    <tableColumn id="9" xr3:uid="{99BBCD78-2516-46B5-ABD0-A20A6E35213C}" name="Specialised Allied Healthcare Required" dataDxfId="0" totalsRowDxfId="9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2CD36-AE57-4B20-9A4C-7E1312D7B36F}">
  <dimension ref="A1:I27"/>
  <sheetViews>
    <sheetView tabSelected="1" topLeftCell="A20" workbookViewId="0">
      <selection activeCell="F22" sqref="F22"/>
    </sheetView>
  </sheetViews>
  <sheetFormatPr defaultRowHeight="15" x14ac:dyDescent="0.25"/>
  <cols>
    <col min="1" max="1" width="42.42578125" customWidth="1"/>
    <col min="2" max="2" width="11.42578125" customWidth="1"/>
    <col min="3" max="3" width="12.140625" customWidth="1"/>
    <col min="4" max="4" width="10.42578125" customWidth="1"/>
    <col min="5" max="5" width="10.85546875" customWidth="1"/>
    <col min="6" max="6" width="12.28515625" customWidth="1"/>
    <col min="7" max="7" width="12.5703125" customWidth="1"/>
    <col min="8" max="8" width="39.140625" customWidth="1"/>
    <col min="9" max="9" width="37.7109375" customWidth="1"/>
  </cols>
  <sheetData>
    <row r="1" spans="1:9" ht="45.75" thickBot="1" x14ac:dyDescent="0.3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7" t="s">
        <v>33</v>
      </c>
      <c r="I1" s="18" t="s">
        <v>34</v>
      </c>
    </row>
    <row r="2" spans="1:9" ht="47.25" x14ac:dyDescent="0.25">
      <c r="A2" s="19" t="s">
        <v>7</v>
      </c>
      <c r="B2" s="7">
        <v>733745.90018129069</v>
      </c>
      <c r="C2" s="8">
        <f>Table2[[#This Row],[Number of Patients]]/Table2[[#Totals],[Number of Patients]]</f>
        <v>0.2421197183663189</v>
      </c>
      <c r="D2" s="9">
        <v>1</v>
      </c>
      <c r="E2" s="10">
        <v>1389</v>
      </c>
      <c r="F2" s="11">
        <f>Table2[[#This Row],[Number of Rare Diseases]]/Table2[[#Totals],[Number of Rare Diseases]]</f>
        <v>0.37258583690987124</v>
      </c>
      <c r="G2" s="12">
        <v>1</v>
      </c>
      <c r="H2" s="13" t="s">
        <v>68</v>
      </c>
      <c r="I2" s="20" t="s">
        <v>69</v>
      </c>
    </row>
    <row r="3" spans="1:9" ht="31.5" x14ac:dyDescent="0.25">
      <c r="A3" s="19" t="s">
        <v>8</v>
      </c>
      <c r="B3" s="7">
        <v>361099.88867873995</v>
      </c>
      <c r="C3" s="8">
        <f>Table2[[#This Row],[Number of Patients]]/Table2[[#Totals],[Number of Patients]]</f>
        <v>0.11915487817704189</v>
      </c>
      <c r="D3" s="9">
        <v>2</v>
      </c>
      <c r="E3" s="10">
        <v>752</v>
      </c>
      <c r="F3" s="11">
        <f>Table2[[#This Row],[Number of Rare Diseases]]/Table2[[#Totals],[Number of Rare Diseases]]</f>
        <v>0.20171673819742489</v>
      </c>
      <c r="G3" s="12">
        <v>2</v>
      </c>
      <c r="H3" s="13" t="s">
        <v>66</v>
      </c>
      <c r="I3" s="20" t="s">
        <v>67</v>
      </c>
    </row>
    <row r="4" spans="1:9" ht="31.5" x14ac:dyDescent="0.25">
      <c r="A4" s="19" t="s">
        <v>9</v>
      </c>
      <c r="B4" s="7">
        <v>265743.3190056578</v>
      </c>
      <c r="C4" s="8">
        <f>Table2[[#This Row],[Number of Patients]]/Table2[[#Totals],[Number of Patients]]</f>
        <v>8.7689345234478924E-2</v>
      </c>
      <c r="D4" s="9">
        <v>3</v>
      </c>
      <c r="E4" s="10">
        <v>109</v>
      </c>
      <c r="F4" s="11">
        <f>Table2[[#This Row],[Number of Rare Diseases]]/Table2[[#Totals],[Number of Rare Diseases]]</f>
        <v>2.9238197424892705E-2</v>
      </c>
      <c r="G4" s="12">
        <v>9</v>
      </c>
      <c r="H4" s="13" t="s">
        <v>56</v>
      </c>
      <c r="I4" s="20" t="s">
        <v>38</v>
      </c>
    </row>
    <row r="5" spans="1:9" ht="31.5" x14ac:dyDescent="0.25">
      <c r="A5" s="19" t="s">
        <v>10</v>
      </c>
      <c r="B5" s="7">
        <v>195980.66796401571</v>
      </c>
      <c r="C5" s="8">
        <f>Table2[[#This Row],[Number of Patients]]/Table2[[#Totals],[Number of Patients]]</f>
        <v>6.4669232388169545E-2</v>
      </c>
      <c r="D5" s="9">
        <v>4</v>
      </c>
      <c r="E5" s="10">
        <v>116</v>
      </c>
      <c r="F5" s="11">
        <f>Table2[[#This Row],[Number of Rare Diseases]]/Table2[[#Totals],[Number of Rare Diseases]]</f>
        <v>3.1115879828326181E-2</v>
      </c>
      <c r="G5" s="12">
        <v>8</v>
      </c>
      <c r="H5" s="13" t="s">
        <v>57</v>
      </c>
      <c r="I5" s="20" t="s">
        <v>38</v>
      </c>
    </row>
    <row r="6" spans="1:9" ht="31.5" x14ac:dyDescent="0.25">
      <c r="A6" s="19" t="s">
        <v>11</v>
      </c>
      <c r="B6" s="7">
        <v>184433.18030794148</v>
      </c>
      <c r="C6" s="8">
        <f>Table2[[#This Row],[Number of Patients]]/Table2[[#Totals],[Number of Patients]]</f>
        <v>6.0858820011846289E-2</v>
      </c>
      <c r="D6" s="12">
        <v>5</v>
      </c>
      <c r="E6" s="10">
        <v>34</v>
      </c>
      <c r="F6" s="11">
        <f>Table2[[#This Row],[Number of Rare Diseases]]/Table2[[#Totals],[Number of Rare Diseases]]</f>
        <v>9.1201716738197429E-3</v>
      </c>
      <c r="G6" s="12">
        <v>13</v>
      </c>
      <c r="H6" s="13" t="s">
        <v>51</v>
      </c>
      <c r="I6" s="20" t="s">
        <v>38</v>
      </c>
    </row>
    <row r="7" spans="1:9" ht="63" x14ac:dyDescent="0.25">
      <c r="A7" s="19" t="s">
        <v>12</v>
      </c>
      <c r="B7" s="7">
        <v>184079.84552329368</v>
      </c>
      <c r="C7" s="8">
        <f>Table2[[#This Row],[Number of Patients]]/Table2[[#Totals],[Number of Patients]]</f>
        <v>6.074222744413748E-2</v>
      </c>
      <c r="D7" s="12">
        <v>6</v>
      </c>
      <c r="E7" s="10">
        <v>48</v>
      </c>
      <c r="F7" s="11">
        <f>Table2[[#This Row],[Number of Rare Diseases]]/Table2[[#Totals],[Number of Rare Diseases]]</f>
        <v>1.2875536480686695E-2</v>
      </c>
      <c r="G7" s="12">
        <v>11</v>
      </c>
      <c r="H7" s="13" t="s">
        <v>53</v>
      </c>
      <c r="I7" s="20" t="s">
        <v>54</v>
      </c>
    </row>
    <row r="8" spans="1:9" ht="31.5" x14ac:dyDescent="0.25">
      <c r="A8" s="19" t="s">
        <v>13</v>
      </c>
      <c r="B8" s="7">
        <v>177133.36419451705</v>
      </c>
      <c r="C8" s="8">
        <f>Table2[[#This Row],[Number of Patients]]/Table2[[#Totals],[Number of Patients]]</f>
        <v>5.8450044138520729E-2</v>
      </c>
      <c r="D8" s="12">
        <v>7</v>
      </c>
      <c r="E8" s="10">
        <v>126</v>
      </c>
      <c r="F8" s="11">
        <f>Table2[[#This Row],[Number of Rare Diseases]]/Table2[[#Totals],[Number of Rare Diseases]]</f>
        <v>3.3798283261802578E-2</v>
      </c>
      <c r="G8" s="12">
        <v>6</v>
      </c>
      <c r="H8" s="13" t="s">
        <v>59</v>
      </c>
      <c r="I8" s="20" t="s">
        <v>60</v>
      </c>
    </row>
    <row r="9" spans="1:9" ht="31.5" x14ac:dyDescent="0.25">
      <c r="A9" s="19" t="s">
        <v>14</v>
      </c>
      <c r="B9" s="7">
        <v>173145.19829243238</v>
      </c>
      <c r="C9" s="8">
        <f>Table2[[#This Row],[Number of Patients]]/Table2[[#Totals],[Number of Patients]]</f>
        <v>5.7134038686534806E-2</v>
      </c>
      <c r="D9" s="12">
        <v>8</v>
      </c>
      <c r="E9" s="10">
        <v>109</v>
      </c>
      <c r="F9" s="11">
        <f>Table2[[#This Row],[Number of Rare Diseases]]/Table2[[#Totals],[Number of Rare Diseases]]</f>
        <v>2.9238197424892705E-2</v>
      </c>
      <c r="G9" s="12">
        <v>10</v>
      </c>
      <c r="H9" s="13" t="s">
        <v>55</v>
      </c>
      <c r="I9" s="20" t="s">
        <v>38</v>
      </c>
    </row>
    <row r="10" spans="1:9" ht="31.5" x14ac:dyDescent="0.25">
      <c r="A10" s="19" t="s">
        <v>15</v>
      </c>
      <c r="B10" s="7">
        <v>151469.91750333968</v>
      </c>
      <c r="C10" s="8">
        <f>Table2[[#This Row],[Number of Patients]]/Table2[[#Totals],[Number of Patients]]</f>
        <v>4.9981681339298721E-2</v>
      </c>
      <c r="D10" s="12">
        <v>9</v>
      </c>
      <c r="E10" s="10">
        <v>219</v>
      </c>
      <c r="F10" s="11">
        <f>Table2[[#This Row],[Number of Rare Diseases]]/Table2[[#Totals],[Number of Rare Diseases]]</f>
        <v>5.8744635193133048E-2</v>
      </c>
      <c r="G10" s="12">
        <v>5</v>
      </c>
      <c r="H10" s="13" t="s">
        <v>61</v>
      </c>
      <c r="I10" s="20" t="s">
        <v>38</v>
      </c>
    </row>
    <row r="11" spans="1:9" ht="63" x14ac:dyDescent="0.25">
      <c r="A11" s="19" t="s">
        <v>16</v>
      </c>
      <c r="B11" s="7">
        <v>128343.2083041209</v>
      </c>
      <c r="C11" s="8">
        <f>Table2[[#This Row],[Number of Patients]]/Table2[[#Totals],[Number of Patients]]</f>
        <v>4.2350385114446054E-2</v>
      </c>
      <c r="D11" s="12">
        <v>10</v>
      </c>
      <c r="E11" s="10">
        <v>286</v>
      </c>
      <c r="F11" s="11">
        <f>Table2[[#This Row],[Number of Rare Diseases]]/Table2[[#Totals],[Number of Rare Diseases]]</f>
        <v>7.6716738197424889E-2</v>
      </c>
      <c r="G11" s="12">
        <v>3</v>
      </c>
      <c r="H11" s="14" t="s">
        <v>64</v>
      </c>
      <c r="I11" s="20" t="s">
        <v>65</v>
      </c>
    </row>
    <row r="12" spans="1:9" ht="31.5" x14ac:dyDescent="0.25">
      <c r="A12" s="19" t="s">
        <v>17</v>
      </c>
      <c r="B12" s="7">
        <v>86847.358477982445</v>
      </c>
      <c r="C12" s="8">
        <f>Table2[[#This Row],[Number of Patients]]/Table2[[#Totals],[Number of Patients]]</f>
        <v>2.8657683770842844E-2</v>
      </c>
      <c r="D12" s="12">
        <v>11</v>
      </c>
      <c r="E12" s="10">
        <v>24</v>
      </c>
      <c r="F12" s="11">
        <f>Table2[[#This Row],[Number of Rare Diseases]]/Table2[[#Totals],[Number of Rare Diseases]]</f>
        <v>6.4377682403433476E-3</v>
      </c>
      <c r="G12" s="12">
        <v>14</v>
      </c>
      <c r="H12" s="13" t="s">
        <v>50</v>
      </c>
      <c r="I12" s="20" t="s">
        <v>40</v>
      </c>
    </row>
    <row r="13" spans="1:9" ht="31.5" x14ac:dyDescent="0.25">
      <c r="A13" s="19" t="s">
        <v>18</v>
      </c>
      <c r="B13" s="7">
        <v>76882.361553541457</v>
      </c>
      <c r="C13" s="8">
        <f>Table2[[#This Row],[Number of Patients]]/Table2[[#Totals],[Number of Patients]]</f>
        <v>2.5369457903726231E-2</v>
      </c>
      <c r="D13" s="12">
        <v>12</v>
      </c>
      <c r="E13" s="10">
        <v>5</v>
      </c>
      <c r="F13" s="11">
        <f>Table2[[#This Row],[Number of Rare Diseases]]/Table2[[#Totals],[Number of Rare Diseases]]</f>
        <v>1.3412017167381974E-3</v>
      </c>
      <c r="G13" s="12">
        <v>19</v>
      </c>
      <c r="H13" s="13" t="s">
        <v>43</v>
      </c>
      <c r="I13" s="20" t="s">
        <v>38</v>
      </c>
    </row>
    <row r="14" spans="1:9" ht="47.25" x14ac:dyDescent="0.25">
      <c r="A14" s="19" t="s">
        <v>19</v>
      </c>
      <c r="B14" s="7">
        <v>68886.919023754148</v>
      </c>
      <c r="C14" s="8">
        <f>Table2[[#This Row],[Number of Patients]]/Table2[[#Totals],[Number of Patients]]</f>
        <v>2.2731140888192801E-2</v>
      </c>
      <c r="D14" s="12">
        <v>13</v>
      </c>
      <c r="E14" s="10">
        <v>44</v>
      </c>
      <c r="F14" s="11">
        <f>Table2[[#This Row],[Number of Rare Diseases]]/Table2[[#Totals],[Number of Rare Diseases]]</f>
        <v>1.1802575107296138E-2</v>
      </c>
      <c r="G14" s="12">
        <v>12</v>
      </c>
      <c r="H14" s="13" t="s">
        <v>52</v>
      </c>
      <c r="I14" s="20" t="s">
        <v>38</v>
      </c>
    </row>
    <row r="15" spans="1:9" ht="47.25" x14ac:dyDescent="0.25">
      <c r="A15" s="19" t="s">
        <v>20</v>
      </c>
      <c r="B15" s="7">
        <v>60405.384106296995</v>
      </c>
      <c r="C15" s="8">
        <f>Table2[[#This Row],[Number of Patients]]/Table2[[#Totals],[Number of Patients]]</f>
        <v>1.993242426841824E-2</v>
      </c>
      <c r="D15" s="12">
        <v>14</v>
      </c>
      <c r="E15" s="10">
        <v>271</v>
      </c>
      <c r="F15" s="11">
        <f>Table2[[#This Row],[Number of Rare Diseases]]/Table2[[#Totals],[Number of Rare Diseases]]</f>
        <v>7.2693133047210298E-2</v>
      </c>
      <c r="G15" s="12">
        <v>4</v>
      </c>
      <c r="H15" s="13" t="s">
        <v>62</v>
      </c>
      <c r="I15" s="20" t="s">
        <v>63</v>
      </c>
    </row>
    <row r="16" spans="1:9" ht="47.25" x14ac:dyDescent="0.25">
      <c r="A16" s="19" t="s">
        <v>21</v>
      </c>
      <c r="B16" s="7">
        <v>57012.793808702438</v>
      </c>
      <c r="C16" s="8">
        <f>Table2[[#This Row],[Number of Patients]]/Table2[[#Totals],[Number of Patients]]</f>
        <v>1.8812945430876592E-2</v>
      </c>
      <c r="D16" s="12">
        <v>15</v>
      </c>
      <c r="E16" s="10">
        <v>23</v>
      </c>
      <c r="F16" s="11">
        <f>Table2[[#This Row],[Number of Rare Diseases]]/Table2[[#Totals],[Number of Rare Diseases]]</f>
        <v>6.1695278969957079E-3</v>
      </c>
      <c r="G16" s="12">
        <v>15</v>
      </c>
      <c r="H16" s="13" t="s">
        <v>49</v>
      </c>
      <c r="I16" s="20" t="s">
        <v>40</v>
      </c>
    </row>
    <row r="17" spans="1:9" ht="47.25" x14ac:dyDescent="0.25">
      <c r="A17" s="19" t="s">
        <v>22</v>
      </c>
      <c r="B17" s="7">
        <v>30695.108317330734</v>
      </c>
      <c r="C17" s="8">
        <f>Table2[[#This Row],[Number of Patients]]/Table2[[#Totals],[Number of Patients]]</f>
        <v>1.0128698476106689E-2</v>
      </c>
      <c r="D17" s="12">
        <v>16</v>
      </c>
      <c r="E17" s="10">
        <v>21</v>
      </c>
      <c r="F17" s="11">
        <f>Table2[[#This Row],[Number of Rare Diseases]]/Table2[[#Totals],[Number of Rare Diseases]]</f>
        <v>5.6330472103004294E-3</v>
      </c>
      <c r="G17" s="12">
        <v>16</v>
      </c>
      <c r="H17" s="21" t="s">
        <v>47</v>
      </c>
      <c r="I17" s="20" t="s">
        <v>48</v>
      </c>
    </row>
    <row r="18" spans="1:9" ht="63" x14ac:dyDescent="0.25">
      <c r="A18" s="19" t="s">
        <v>23</v>
      </c>
      <c r="B18" s="7">
        <v>29593.398193752189</v>
      </c>
      <c r="C18" s="8">
        <f>Table2[[#This Row],[Number of Patients]]/Table2[[#Totals],[Number of Patients]]</f>
        <v>9.7651588027998226E-3</v>
      </c>
      <c r="D18" s="12">
        <v>17</v>
      </c>
      <c r="E18" s="10">
        <v>120</v>
      </c>
      <c r="F18" s="11">
        <f>Table2[[#This Row],[Number of Rare Diseases]]/Table2[[#Totals],[Number of Rare Diseases]]</f>
        <v>3.2188841201716736E-2</v>
      </c>
      <c r="G18" s="12">
        <v>7</v>
      </c>
      <c r="H18" s="13" t="s">
        <v>58</v>
      </c>
      <c r="I18" s="20" t="s">
        <v>38</v>
      </c>
    </row>
    <row r="19" spans="1:9" ht="31.5" x14ac:dyDescent="0.25">
      <c r="A19" s="19" t="s">
        <v>24</v>
      </c>
      <c r="B19" s="7">
        <v>22055.820000589269</v>
      </c>
      <c r="C19" s="8">
        <f>Table2[[#This Row],[Number of Patients]]/Table2[[#Totals],[Number of Patients]]</f>
        <v>7.2779267666933161E-3</v>
      </c>
      <c r="D19" s="12">
        <v>18</v>
      </c>
      <c r="E19" s="10">
        <v>3</v>
      </c>
      <c r="F19" s="11">
        <f>Table2[[#This Row],[Number of Rare Diseases]]/Table2[[#Totals],[Number of Rare Diseases]]</f>
        <v>8.0472103004291845E-4</v>
      </c>
      <c r="G19" s="12">
        <v>20</v>
      </c>
      <c r="H19" s="13" t="s">
        <v>42</v>
      </c>
      <c r="I19" s="20" t="s">
        <v>38</v>
      </c>
    </row>
    <row r="20" spans="1:9" ht="63" x14ac:dyDescent="0.25">
      <c r="A20" s="19" t="s">
        <v>25</v>
      </c>
      <c r="B20" s="7">
        <v>13612.987607000978</v>
      </c>
      <c r="C20" s="8">
        <f>Table2[[#This Row],[Number of Patients]]/Table2[[#Totals],[Number of Patients]]</f>
        <v>4.4919811132394906E-3</v>
      </c>
      <c r="D20" s="12">
        <v>19</v>
      </c>
      <c r="E20" s="10">
        <v>6</v>
      </c>
      <c r="F20" s="11">
        <f>Table2[[#This Row],[Number of Rare Diseases]]/Table2[[#Totals],[Number of Rare Diseases]]</f>
        <v>1.6094420600858369E-3</v>
      </c>
      <c r="G20" s="12">
        <v>18</v>
      </c>
      <c r="H20" s="21" t="s">
        <v>44</v>
      </c>
      <c r="I20" s="20" t="s">
        <v>45</v>
      </c>
    </row>
    <row r="21" spans="1:9" ht="31.5" x14ac:dyDescent="0.25">
      <c r="A21" s="19" t="s">
        <v>26</v>
      </c>
      <c r="B21" s="7">
        <v>13107.461729326829</v>
      </c>
      <c r="C21" s="8">
        <f>Table2[[#This Row],[Number of Patients]]/Table2[[#Totals],[Number of Patients]]</f>
        <v>4.325168892416029E-3</v>
      </c>
      <c r="D21" s="12">
        <v>20</v>
      </c>
      <c r="E21" s="10">
        <v>3</v>
      </c>
      <c r="F21" s="11">
        <f>Table2[[#This Row],[Number of Rare Diseases]]/Table2[[#Totals],[Number of Rare Diseases]]</f>
        <v>8.0472103004291845E-4</v>
      </c>
      <c r="G21" s="12">
        <v>21</v>
      </c>
      <c r="H21" s="13" t="s">
        <v>41</v>
      </c>
      <c r="I21" s="20" t="s">
        <v>38</v>
      </c>
    </row>
    <row r="22" spans="1:9" ht="47.25" x14ac:dyDescent="0.25">
      <c r="A22" s="19" t="s">
        <v>27</v>
      </c>
      <c r="B22" s="7">
        <v>10151.124387231221</v>
      </c>
      <c r="C22" s="8">
        <f>Table2[[#This Row],[Number of Patients]]/Table2[[#Totals],[Number of Patients]]</f>
        <v>3.3496437624123492E-3</v>
      </c>
      <c r="D22" s="12">
        <v>21</v>
      </c>
      <c r="E22" s="10">
        <v>13</v>
      </c>
      <c r="F22" s="11">
        <f>Table2[[#This Row],[Number of Rare Diseases]]/Table2[[#Totals],[Number of Rare Diseases]]</f>
        <v>3.4871244635193135E-3</v>
      </c>
      <c r="G22" s="12">
        <v>17</v>
      </c>
      <c r="H22" s="13" t="s">
        <v>46</v>
      </c>
      <c r="I22" s="20" t="s">
        <v>40</v>
      </c>
    </row>
    <row r="23" spans="1:9" ht="31.5" x14ac:dyDescent="0.25">
      <c r="A23" s="22" t="s">
        <v>28</v>
      </c>
      <c r="B23" s="7">
        <v>6081.0347360000005</v>
      </c>
      <c r="C23" s="8">
        <f>Table2[[#This Row],[Number of Patients]]/Table2[[#Totals],[Number of Patients]]</f>
        <v>2.0066053074945206E-3</v>
      </c>
      <c r="D23" s="12">
        <v>22</v>
      </c>
      <c r="E23" s="12">
        <v>2</v>
      </c>
      <c r="F23" s="11">
        <f>Table2[[#This Row],[Number of Rare Diseases]]/Table2[[#Totals],[Number of Rare Diseases]]</f>
        <v>5.3648068669527897E-4</v>
      </c>
      <c r="G23" s="12">
        <v>22</v>
      </c>
      <c r="H23" s="13" t="s">
        <v>39</v>
      </c>
      <c r="I23" s="20" t="s">
        <v>40</v>
      </c>
    </row>
    <row r="24" spans="1:9" ht="31.5" x14ac:dyDescent="0.25">
      <c r="A24" s="19" t="s">
        <v>29</v>
      </c>
      <c r="B24" s="7">
        <v>1.6291916643902438</v>
      </c>
      <c r="C24" s="8">
        <f>Table2[[#This Row],[Number of Patients]]/Table2[[#Totals],[Number of Patients]]</f>
        <v>5.3759677137474822E-7</v>
      </c>
      <c r="D24" s="12">
        <v>23</v>
      </c>
      <c r="E24" s="10">
        <v>2</v>
      </c>
      <c r="F24" s="11">
        <f>Table2[[#This Row],[Number of Rare Diseases]]/Table2[[#Totals],[Number of Rare Diseases]]</f>
        <v>5.3648068669527897E-4</v>
      </c>
      <c r="G24" s="12">
        <v>24</v>
      </c>
      <c r="H24" s="13" t="s">
        <v>37</v>
      </c>
      <c r="I24" s="20" t="s">
        <v>38</v>
      </c>
    </row>
    <row r="25" spans="1:9" ht="31.5" x14ac:dyDescent="0.25">
      <c r="A25" s="19" t="s">
        <v>30</v>
      </c>
      <c r="B25" s="7">
        <v>0.71469256975609752</v>
      </c>
      <c r="C25" s="8">
        <f>Table2[[#This Row],[Number of Patients]]/Table2[[#Totals],[Number of Patients]]</f>
        <v>2.3583254593326221E-7</v>
      </c>
      <c r="D25" s="12">
        <v>24</v>
      </c>
      <c r="E25" s="10">
        <v>2</v>
      </c>
      <c r="F25" s="11">
        <f>Table2[[#This Row],[Number of Rare Diseases]]/Table2[[#Totals],[Number of Rare Diseases]]</f>
        <v>5.3648068669527897E-4</v>
      </c>
      <c r="G25" s="12">
        <v>23</v>
      </c>
      <c r="H25" s="13" t="s">
        <v>39</v>
      </c>
      <c r="I25" s="20" t="s">
        <v>40</v>
      </c>
    </row>
    <row r="26" spans="1:9" ht="63.75" thickBot="1" x14ac:dyDescent="0.3">
      <c r="A26" s="23" t="s">
        <v>31</v>
      </c>
      <c r="B26" s="24">
        <v>6.14789307317073E-2</v>
      </c>
      <c r="C26" s="25">
        <f>Table2[[#This Row],[Number of Patients]]/Table2[[#Totals],[Number of Patients]]</f>
        <v>2.0286670617915024E-8</v>
      </c>
      <c r="D26" s="26">
        <v>25</v>
      </c>
      <c r="E26" s="27">
        <v>1</v>
      </c>
      <c r="F26" s="28">
        <f>Table2[[#This Row],[Number of Rare Diseases]]/Table2[[#Totals],[Number of Rare Diseases]]</f>
        <v>2.6824034334763948E-4</v>
      </c>
      <c r="G26" s="26">
        <v>25</v>
      </c>
      <c r="H26" s="29" t="s">
        <v>35</v>
      </c>
      <c r="I26" s="30" t="s">
        <v>36</v>
      </c>
    </row>
    <row r="27" spans="1:9" ht="15.75" thickBot="1" x14ac:dyDescent="0.3">
      <c r="A27" s="5" t="s">
        <v>32</v>
      </c>
      <c r="B27" s="4">
        <f>SUBTOTAL(109,Table2[Number of Patients])</f>
        <v>3030508.6472600223</v>
      </c>
      <c r="C27" s="2">
        <f>SUBTOTAL(109,Table2[Proportion (%) Patients])</f>
        <v>1.0000000000000002</v>
      </c>
      <c r="D27" s="1"/>
      <c r="E27" s="1">
        <f>SUBTOTAL(109,Table2[Number of Rare Diseases])</f>
        <v>3728</v>
      </c>
      <c r="F27" s="2">
        <f>SUBTOTAL(109,Table2[Proportion (%) Rare Diseases])</f>
        <v>1.0000000000000002</v>
      </c>
      <c r="G27" s="6"/>
      <c r="H27" s="3"/>
      <c r="I27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Malherbe</dc:creator>
  <cp:lastModifiedBy>Helen Malherbe</cp:lastModifiedBy>
  <dcterms:created xsi:type="dcterms:W3CDTF">2025-08-08T14:13:42Z</dcterms:created>
  <dcterms:modified xsi:type="dcterms:W3CDTF">2025-08-08T14:22:44Z</dcterms:modified>
</cp:coreProperties>
</file>