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19425" windowHeight="10425"/>
  </bookViews>
  <sheets>
    <sheet name="A549 GL407NC2 Dox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3" i="1"/>
  <c r="D14"/>
  <c r="D15"/>
  <c r="D16"/>
  <c r="D17"/>
  <c r="D18"/>
  <c r="D19"/>
  <c r="D20"/>
  <c r="B20"/>
  <c r="B19"/>
  <c r="K8"/>
  <c r="B8"/>
  <c r="C8"/>
  <c r="D8"/>
  <c r="E8"/>
  <c r="F8"/>
  <c r="G8"/>
  <c r="H8"/>
  <c r="I8"/>
  <c r="J8"/>
  <c r="D12" l="1"/>
  <c r="B14" l="1"/>
  <c r="B12"/>
  <c r="B13" l="1"/>
  <c r="B15"/>
  <c r="B16"/>
  <c r="B17"/>
  <c r="B18"/>
  <c r="B93" l="1"/>
  <c r="B92"/>
  <c r="B91"/>
  <c r="B90"/>
  <c r="B89"/>
  <c r="B88"/>
  <c r="B87"/>
  <c r="B86"/>
  <c r="D91" l="1"/>
  <c r="E91"/>
  <c r="F93"/>
  <c r="G93"/>
  <c r="C91"/>
  <c r="C93" l="1"/>
  <c r="D89"/>
  <c r="C90"/>
  <c r="E93"/>
  <c r="D92"/>
  <c r="C87"/>
  <c r="F89"/>
  <c r="E90"/>
  <c r="C88"/>
  <c r="C92"/>
  <c r="D87"/>
  <c r="D88"/>
  <c r="C89"/>
  <c r="D93"/>
  <c r="G87"/>
  <c r="G88"/>
  <c r="G92"/>
  <c r="G89"/>
  <c r="F90"/>
  <c r="F92"/>
  <c r="E87"/>
  <c r="E88"/>
  <c r="G90"/>
  <c r="G91"/>
  <c r="E92"/>
  <c r="F87"/>
  <c r="F88"/>
  <c r="E89"/>
  <c r="D90"/>
  <c r="F91"/>
  <c r="E86"/>
  <c r="C86"/>
  <c r="D86"/>
  <c r="G86"/>
  <c r="F86"/>
</calcChain>
</file>

<file path=xl/sharedStrings.xml><?xml version="1.0" encoding="utf-8"?>
<sst xmlns="http://schemas.openxmlformats.org/spreadsheetml/2006/main" count="38" uniqueCount="32">
  <si>
    <t>HepG2空细胞</t>
  </si>
  <si>
    <t>HepG2 H5298</t>
  </si>
  <si>
    <t>HepG2 H6679</t>
  </si>
  <si>
    <t>HepG2 H6679-Y008</t>
  </si>
  <si>
    <t>HepG2 H6679-Y4806</t>
  </si>
  <si>
    <t>单位/nM</t>
  </si>
  <si>
    <t>OD 450值</t>
    <phoneticPr fontId="1" type="noConversion"/>
  </si>
  <si>
    <t>Average</t>
    <phoneticPr fontId="1" type="noConversion"/>
  </si>
  <si>
    <t>Log(BRU)</t>
    <phoneticPr fontId="1" type="noConversion"/>
  </si>
  <si>
    <t>Dox/nM</t>
    <phoneticPr fontId="1" type="noConversion"/>
  </si>
  <si>
    <t>log(inhibitor) vs. normalized response -- Variable slope</t>
  </si>
  <si>
    <t>Best-fit values</t>
  </si>
  <si>
    <t>LogIC50</t>
  </si>
  <si>
    <t>HillSlope</t>
  </si>
  <si>
    <t>IC50</t>
  </si>
  <si>
    <t>Std. Error</t>
  </si>
  <si>
    <t>95% Confidence Intervals</t>
  </si>
  <si>
    <t>Goodness of Fit</t>
  </si>
  <si>
    <t>Degrees of Freedom</t>
  </si>
  <si>
    <t>R2</t>
  </si>
  <si>
    <t>Absolute Sum of Squares</t>
  </si>
  <si>
    <t>Sy.x</t>
  </si>
  <si>
    <t>Number of points</t>
  </si>
  <si>
    <t>Analyzed</t>
  </si>
  <si>
    <t>空细胞</t>
  </si>
  <si>
    <t>DMSO</t>
  </si>
  <si>
    <t>3000 cells/well，48h</t>
    <phoneticPr fontId="1" type="noConversion"/>
  </si>
  <si>
    <t>存活率（%）</t>
    <phoneticPr fontId="1" type="noConversion"/>
  </si>
  <si>
    <t>2.028 to 2.410</t>
  </si>
  <si>
    <t>-0.8380 to -0.4200</t>
  </si>
  <si>
    <t>106.6 to 257.1</t>
  </si>
  <si>
    <t>A549 GL407NC2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</si>
</sst>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_ "/>
  </numFmts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0" tint="-0.249977111117893"/>
      <name val="宋体"/>
      <family val="3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176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1" xfId="0" applyBorder="1"/>
    <xf numFmtId="0" fontId="5" fillId="0" borderId="0" xfId="0" applyFont="1"/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20</xdr:row>
      <xdr:rowOff>152400</xdr:rowOff>
    </xdr:from>
    <xdr:to>
      <xdr:col>4</xdr:col>
      <xdr:colOff>466009</xdr:colOff>
      <xdr:row>35</xdr:row>
      <xdr:rowOff>76200</xdr:rowOff>
    </xdr:to>
    <xdr:pic>
      <xdr:nvPicPr>
        <xdr:cNvPr id="2" name="图片 1" descr="8888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3581400"/>
          <a:ext cx="3790234" cy="2495550"/>
        </a:xfrm>
        <a:prstGeom prst="rect">
          <a:avLst/>
        </a:prstGeom>
      </xdr:spPr>
    </xdr:pic>
    <xdr:clientData/>
  </xdr:twoCellAnchor>
  <xdr:twoCellAnchor editAs="oneCell">
    <xdr:from>
      <xdr:col>4</xdr:col>
      <xdr:colOff>616724</xdr:colOff>
      <xdr:row>20</xdr:row>
      <xdr:rowOff>26175</xdr:rowOff>
    </xdr:from>
    <xdr:to>
      <xdr:col>8</xdr:col>
      <xdr:colOff>742950</xdr:colOff>
      <xdr:row>36</xdr:row>
      <xdr:rowOff>32283</xdr:rowOff>
    </xdr:to>
    <xdr:pic>
      <xdr:nvPicPr>
        <xdr:cNvPr id="3" name="图片 2" descr="77777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60049" y="3455175"/>
          <a:ext cx="3602851" cy="2749308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97</xdr:row>
      <xdr:rowOff>66750</xdr:rowOff>
    </xdr:from>
    <xdr:to>
      <xdr:col>3</xdr:col>
      <xdr:colOff>609150</xdr:colOff>
      <xdr:row>113</xdr:row>
      <xdr:rowOff>142350</xdr:rowOff>
    </xdr:to>
    <xdr:pic>
      <xdr:nvPicPr>
        <xdr:cNvPr id="9" name="图片 8" descr="NC   0nm -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09675" y="16906950"/>
          <a:ext cx="2114100" cy="2818800"/>
        </a:xfrm>
        <a:prstGeom prst="rect">
          <a:avLst/>
        </a:prstGeom>
      </xdr:spPr>
    </xdr:pic>
    <xdr:clientData/>
  </xdr:twoCellAnchor>
  <xdr:twoCellAnchor editAs="oneCell">
    <xdr:from>
      <xdr:col>4</xdr:col>
      <xdr:colOff>121425</xdr:colOff>
      <xdr:row>97</xdr:row>
      <xdr:rowOff>54825</xdr:rowOff>
    </xdr:from>
    <xdr:to>
      <xdr:col>6</xdr:col>
      <xdr:colOff>444825</xdr:colOff>
      <xdr:row>113</xdr:row>
      <xdr:rowOff>130425</xdr:rowOff>
    </xdr:to>
    <xdr:pic>
      <xdr:nvPicPr>
        <xdr:cNvPr id="10" name="图片 9" descr="NC   10nm -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864750" y="16895025"/>
          <a:ext cx="2114100" cy="2818800"/>
        </a:xfrm>
        <a:prstGeom prst="rect">
          <a:avLst/>
        </a:prstGeom>
      </xdr:spPr>
    </xdr:pic>
    <xdr:clientData/>
  </xdr:twoCellAnchor>
  <xdr:twoCellAnchor editAs="oneCell">
    <xdr:from>
      <xdr:col>7</xdr:col>
      <xdr:colOff>128550</xdr:colOff>
      <xdr:row>97</xdr:row>
      <xdr:rowOff>42900</xdr:rowOff>
    </xdr:from>
    <xdr:to>
      <xdr:col>9</xdr:col>
      <xdr:colOff>547200</xdr:colOff>
      <xdr:row>113</xdr:row>
      <xdr:rowOff>118500</xdr:rowOff>
    </xdr:to>
    <xdr:pic>
      <xdr:nvPicPr>
        <xdr:cNvPr id="11" name="图片 10" descr="NC   20nm -3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519825" y="16883100"/>
          <a:ext cx="2114100" cy="2818800"/>
        </a:xfrm>
        <a:prstGeom prst="rect">
          <a:avLst/>
        </a:prstGeom>
      </xdr:spPr>
    </xdr:pic>
    <xdr:clientData/>
  </xdr:twoCellAnchor>
  <xdr:twoCellAnchor editAs="oneCell">
    <xdr:from>
      <xdr:col>10</xdr:col>
      <xdr:colOff>164250</xdr:colOff>
      <xdr:row>97</xdr:row>
      <xdr:rowOff>30975</xdr:rowOff>
    </xdr:from>
    <xdr:to>
      <xdr:col>13</xdr:col>
      <xdr:colOff>220950</xdr:colOff>
      <xdr:row>113</xdr:row>
      <xdr:rowOff>106575</xdr:rowOff>
    </xdr:to>
    <xdr:pic>
      <xdr:nvPicPr>
        <xdr:cNvPr id="12" name="图片 11" descr="NC   30nm -3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184425" y="16871175"/>
          <a:ext cx="2114100" cy="2818800"/>
        </a:xfrm>
        <a:prstGeom prst="rect">
          <a:avLst/>
        </a:prstGeom>
      </xdr:spPr>
    </xdr:pic>
    <xdr:clientData/>
  </xdr:twoCellAnchor>
  <xdr:twoCellAnchor editAs="oneCell">
    <xdr:from>
      <xdr:col>14</xdr:col>
      <xdr:colOff>276150</xdr:colOff>
      <xdr:row>97</xdr:row>
      <xdr:rowOff>19050</xdr:rowOff>
    </xdr:from>
    <xdr:to>
      <xdr:col>17</xdr:col>
      <xdr:colOff>332850</xdr:colOff>
      <xdr:row>113</xdr:row>
      <xdr:rowOff>94650</xdr:rowOff>
    </xdr:to>
    <xdr:pic>
      <xdr:nvPicPr>
        <xdr:cNvPr id="13" name="图片 12" descr="NC   40nm -1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2039525" y="16859250"/>
          <a:ext cx="2114100" cy="2818800"/>
        </a:xfrm>
        <a:prstGeom prst="rect">
          <a:avLst/>
        </a:prstGeom>
      </xdr:spPr>
    </xdr:pic>
    <xdr:clientData/>
  </xdr:twoCellAnchor>
  <xdr:twoCellAnchor>
    <xdr:from>
      <xdr:col>2</xdr:col>
      <xdr:colOff>314325</xdr:colOff>
      <xdr:row>113</xdr:row>
      <xdr:rowOff>161925</xdr:rowOff>
    </xdr:from>
    <xdr:to>
      <xdr:col>3</xdr:col>
      <xdr:colOff>600075</xdr:colOff>
      <xdr:row>117</xdr:row>
      <xdr:rowOff>161925</xdr:rowOff>
    </xdr:to>
    <xdr:sp macro="" textlink="">
      <xdr:nvSpPr>
        <xdr:cNvPr id="14" name="TextBox 13"/>
        <xdr:cNvSpPr txBox="1"/>
      </xdr:nvSpPr>
      <xdr:spPr>
        <a:xfrm>
          <a:off x="1876425" y="19745325"/>
          <a:ext cx="1438275" cy="685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zh-CN" sz="1400"/>
            <a:t>NC-0 nM</a:t>
          </a:r>
          <a:endParaRPr lang="zh-CN" altLang="en-US" sz="1400"/>
        </a:p>
      </xdr:txBody>
    </xdr:sp>
    <xdr:clientData/>
  </xdr:twoCellAnchor>
  <xdr:twoCellAnchor>
    <xdr:from>
      <xdr:col>4</xdr:col>
      <xdr:colOff>771525</xdr:colOff>
      <xdr:row>113</xdr:row>
      <xdr:rowOff>161925</xdr:rowOff>
    </xdr:from>
    <xdr:to>
      <xdr:col>6</xdr:col>
      <xdr:colOff>419100</xdr:colOff>
      <xdr:row>117</xdr:row>
      <xdr:rowOff>161925</xdr:rowOff>
    </xdr:to>
    <xdr:sp macro="" textlink="">
      <xdr:nvSpPr>
        <xdr:cNvPr id="15" name="TextBox 14"/>
        <xdr:cNvSpPr txBox="1"/>
      </xdr:nvSpPr>
      <xdr:spPr>
        <a:xfrm>
          <a:off x="4514850" y="19745325"/>
          <a:ext cx="1438275" cy="685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zh-CN" sz="1400"/>
            <a:t>NC-10 nM</a:t>
          </a:r>
          <a:endParaRPr lang="zh-CN" altLang="en-US" sz="1400"/>
        </a:p>
      </xdr:txBody>
    </xdr:sp>
    <xdr:clientData/>
  </xdr:twoCellAnchor>
  <xdr:twoCellAnchor>
    <xdr:from>
      <xdr:col>7</xdr:col>
      <xdr:colOff>771525</xdr:colOff>
      <xdr:row>113</xdr:row>
      <xdr:rowOff>133350</xdr:rowOff>
    </xdr:from>
    <xdr:to>
      <xdr:col>9</xdr:col>
      <xdr:colOff>514350</xdr:colOff>
      <xdr:row>117</xdr:row>
      <xdr:rowOff>133350</xdr:rowOff>
    </xdr:to>
    <xdr:sp macro="" textlink="">
      <xdr:nvSpPr>
        <xdr:cNvPr id="16" name="TextBox 15"/>
        <xdr:cNvSpPr txBox="1"/>
      </xdr:nvSpPr>
      <xdr:spPr>
        <a:xfrm>
          <a:off x="7162800" y="19716750"/>
          <a:ext cx="1438275" cy="685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zh-CN" sz="1400"/>
            <a:t>NC-20 nM</a:t>
          </a:r>
          <a:endParaRPr lang="zh-CN" altLang="en-US" sz="1400"/>
        </a:p>
      </xdr:txBody>
    </xdr:sp>
    <xdr:clientData/>
  </xdr:twoCellAnchor>
  <xdr:twoCellAnchor>
    <xdr:from>
      <xdr:col>11</xdr:col>
      <xdr:colOff>19050</xdr:colOff>
      <xdr:row>113</xdr:row>
      <xdr:rowOff>104775</xdr:rowOff>
    </xdr:from>
    <xdr:to>
      <xdr:col>13</xdr:col>
      <xdr:colOff>85725</xdr:colOff>
      <xdr:row>117</xdr:row>
      <xdr:rowOff>104775</xdr:rowOff>
    </xdr:to>
    <xdr:sp macro="" textlink="">
      <xdr:nvSpPr>
        <xdr:cNvPr id="17" name="TextBox 16"/>
        <xdr:cNvSpPr txBox="1"/>
      </xdr:nvSpPr>
      <xdr:spPr>
        <a:xfrm>
          <a:off x="9725025" y="19688175"/>
          <a:ext cx="1438275" cy="685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zh-CN" sz="1400"/>
            <a:t>NC-30 nM</a:t>
          </a:r>
          <a:endParaRPr lang="zh-CN" altLang="en-US" sz="1400"/>
        </a:p>
      </xdr:txBody>
    </xdr:sp>
    <xdr:clientData/>
  </xdr:twoCellAnchor>
  <xdr:twoCellAnchor>
    <xdr:from>
      <xdr:col>15</xdr:col>
      <xdr:colOff>228600</xdr:colOff>
      <xdr:row>113</xdr:row>
      <xdr:rowOff>95250</xdr:rowOff>
    </xdr:from>
    <xdr:to>
      <xdr:col>17</xdr:col>
      <xdr:colOff>295275</xdr:colOff>
      <xdr:row>117</xdr:row>
      <xdr:rowOff>95250</xdr:rowOff>
    </xdr:to>
    <xdr:sp macro="" textlink="">
      <xdr:nvSpPr>
        <xdr:cNvPr id="18" name="TextBox 17"/>
        <xdr:cNvSpPr txBox="1"/>
      </xdr:nvSpPr>
      <xdr:spPr>
        <a:xfrm>
          <a:off x="12677775" y="19678650"/>
          <a:ext cx="1438275" cy="685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zh-CN" sz="1400"/>
            <a:t>NC-40 nM</a:t>
          </a:r>
          <a:endParaRPr lang="zh-CN" altLang="en-US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3"/>
  <sheetViews>
    <sheetView tabSelected="1" workbookViewId="0">
      <selection activeCell="O116" sqref="O116"/>
    </sheetView>
  </sheetViews>
  <sheetFormatPr defaultColWidth="9" defaultRowHeight="13.5"/>
  <cols>
    <col min="1" max="1" width="9" style="1"/>
    <col min="2" max="2" width="11.5" style="1" customWidth="1"/>
    <col min="3" max="3" width="15.125" style="1" customWidth="1"/>
    <col min="4" max="4" width="13.5" style="1" customWidth="1"/>
    <col min="5" max="6" width="11.75" style="1" customWidth="1"/>
    <col min="7" max="7" width="11.25" style="1" customWidth="1"/>
    <col min="8" max="8" width="10.875" style="1" customWidth="1"/>
    <col min="9" max="9" width="11.375" style="1" customWidth="1"/>
    <col min="10" max="10" width="12.25" style="1" customWidth="1"/>
    <col min="11" max="16384" width="9" style="1"/>
  </cols>
  <sheetData>
    <row r="1" spans="1:11">
      <c r="A1" s="3" t="s">
        <v>9</v>
      </c>
      <c r="B1" s="3" t="s">
        <v>24</v>
      </c>
      <c r="C1" s="3" t="s">
        <v>25</v>
      </c>
      <c r="D1" s="3">
        <v>10</v>
      </c>
      <c r="E1" s="3">
        <v>20</v>
      </c>
      <c r="F1" s="3">
        <v>40</v>
      </c>
      <c r="G1" s="3">
        <v>80</v>
      </c>
      <c r="H1" s="3">
        <v>160</v>
      </c>
      <c r="I1" s="3">
        <v>320</v>
      </c>
      <c r="J1" s="6">
        <v>640</v>
      </c>
      <c r="K1" s="6">
        <v>1280</v>
      </c>
    </row>
    <row r="2" spans="1:11">
      <c r="A2" s="17" t="s">
        <v>6</v>
      </c>
      <c r="B2" s="6">
        <v>2.0061</v>
      </c>
      <c r="C2" s="6">
        <v>1.9061999999999999</v>
      </c>
      <c r="D2" s="6">
        <v>1.8092999999999999</v>
      </c>
      <c r="E2" s="6">
        <v>1.5358000000000001</v>
      </c>
      <c r="F2" s="6">
        <v>1.2217</v>
      </c>
      <c r="G2" s="6">
        <v>1.0813999999999999</v>
      </c>
      <c r="H2" s="6">
        <v>0.95950000000000002</v>
      </c>
      <c r="I2" s="6">
        <v>0.873</v>
      </c>
      <c r="J2" s="6">
        <v>0.70320000000000005</v>
      </c>
      <c r="K2" s="6">
        <v>0.27389999999999998</v>
      </c>
    </row>
    <row r="3" spans="1:11">
      <c r="A3" s="18"/>
      <c r="B3" s="6">
        <v>1.9154</v>
      </c>
      <c r="C3" s="6">
        <v>1.9736</v>
      </c>
      <c r="D3" s="6">
        <v>1.8609</v>
      </c>
      <c r="E3" s="6">
        <v>1.5771999999999999</v>
      </c>
      <c r="F3" s="6">
        <v>1.3242</v>
      </c>
      <c r="G3" s="6">
        <v>1.1161000000000001</v>
      </c>
      <c r="H3" s="6">
        <v>1.0314000000000001</v>
      </c>
      <c r="I3" s="6">
        <v>0.90129999999999999</v>
      </c>
      <c r="J3" s="6">
        <v>0.68079999999999996</v>
      </c>
      <c r="K3" s="6">
        <v>0.28870000000000001</v>
      </c>
    </row>
    <row r="4" spans="1:11">
      <c r="A4" s="18"/>
      <c r="B4" s="6">
        <v>1.9683999999999999</v>
      </c>
      <c r="C4" s="6">
        <v>1.9231</v>
      </c>
      <c r="D4" s="6">
        <v>1.8673</v>
      </c>
      <c r="E4" s="6">
        <v>1.5916999999999999</v>
      </c>
      <c r="F4" s="6">
        <v>1.3363</v>
      </c>
      <c r="G4" s="6">
        <v>1.1477999999999999</v>
      </c>
      <c r="H4" s="6">
        <v>1.0619000000000001</v>
      </c>
      <c r="I4" s="6">
        <v>0.93300000000000005</v>
      </c>
      <c r="J4" s="6">
        <v>0.71740000000000004</v>
      </c>
      <c r="K4" s="6">
        <v>0.28439999999999999</v>
      </c>
    </row>
    <row r="5" spans="1:11">
      <c r="A5" s="18"/>
      <c r="B5" s="6">
        <v>1.9953000000000001</v>
      </c>
      <c r="C5" s="6">
        <v>1.9464999999999999</v>
      </c>
      <c r="D5" s="6">
        <v>1.8274999999999999</v>
      </c>
      <c r="E5" s="6">
        <v>1.5391999999999999</v>
      </c>
      <c r="F5" s="6">
        <v>1.2395</v>
      </c>
      <c r="G5" s="6">
        <v>1.1611</v>
      </c>
      <c r="H5" s="6">
        <v>0.995</v>
      </c>
      <c r="I5" s="6">
        <v>0.94499999999999995</v>
      </c>
      <c r="J5" s="6">
        <v>0.71040000000000003</v>
      </c>
      <c r="K5" s="6">
        <v>0.26390000000000002</v>
      </c>
    </row>
    <row r="6" spans="1:11">
      <c r="A6" s="18"/>
      <c r="B6" s="6">
        <v>1.9583999999999999</v>
      </c>
      <c r="C6" s="6">
        <v>1.9359999999999999</v>
      </c>
      <c r="D6" s="6">
        <v>1.8003</v>
      </c>
      <c r="E6" s="6">
        <v>1.5376000000000001</v>
      </c>
      <c r="F6" s="6">
        <v>1.2129000000000001</v>
      </c>
      <c r="G6" s="6">
        <v>1.1226</v>
      </c>
      <c r="H6" s="6">
        <v>1.0725</v>
      </c>
      <c r="I6" s="6">
        <v>0.93869999999999998</v>
      </c>
      <c r="J6" s="6">
        <v>0.69530000000000003</v>
      </c>
      <c r="K6" s="6">
        <v>0.27010000000000001</v>
      </c>
    </row>
    <row r="7" spans="1:11">
      <c r="A7" s="19"/>
      <c r="B7" s="6">
        <v>1.9939</v>
      </c>
      <c r="C7" s="6">
        <v>2.0053000000000001</v>
      </c>
      <c r="D7" s="6">
        <v>1.8338000000000001</v>
      </c>
      <c r="E7" s="6">
        <v>1.4951000000000001</v>
      </c>
      <c r="F7" s="6">
        <v>1.2650999999999999</v>
      </c>
      <c r="G7" s="6">
        <v>1.1231</v>
      </c>
      <c r="H7" s="6">
        <v>0.99590000000000001</v>
      </c>
      <c r="I7" s="6">
        <v>0.91479999999999995</v>
      </c>
      <c r="J7" s="6">
        <v>0.61140000000000005</v>
      </c>
      <c r="K7" s="6">
        <v>0.24349999999999999</v>
      </c>
    </row>
    <row r="8" spans="1:11">
      <c r="A8" s="3" t="s">
        <v>7</v>
      </c>
      <c r="B8" s="6">
        <f>AVERAGE(B2:B7)</f>
        <v>1.9729166666666667</v>
      </c>
      <c r="C8" s="6">
        <f t="shared" ref="C8:K8" si="0">AVERAGE(C2:C7)</f>
        <v>1.94845</v>
      </c>
      <c r="D8" s="6">
        <f t="shared" si="0"/>
        <v>1.8331833333333332</v>
      </c>
      <c r="E8" s="6">
        <f t="shared" si="0"/>
        <v>1.5461</v>
      </c>
      <c r="F8" s="6">
        <f t="shared" si="0"/>
        <v>1.2666166666666667</v>
      </c>
      <c r="G8" s="6">
        <f t="shared" si="0"/>
        <v>1.1253500000000001</v>
      </c>
      <c r="H8" s="6">
        <f t="shared" si="0"/>
        <v>1.0193666666666668</v>
      </c>
      <c r="I8" s="6">
        <f t="shared" si="0"/>
        <v>0.9176333333333333</v>
      </c>
      <c r="J8" s="6">
        <f t="shared" si="0"/>
        <v>0.68641666666666667</v>
      </c>
      <c r="K8" s="6">
        <f t="shared" si="0"/>
        <v>0.27074999999999999</v>
      </c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</row>
    <row r="11" spans="1:11">
      <c r="A11" s="3" t="s">
        <v>9</v>
      </c>
      <c r="B11" s="8" t="s">
        <v>8</v>
      </c>
      <c r="C11" s="3" t="s">
        <v>31</v>
      </c>
      <c r="D11" s="6" t="s">
        <v>27</v>
      </c>
      <c r="E11" s="7" t="s">
        <v>26</v>
      </c>
      <c r="F11"/>
    </row>
    <row r="12" spans="1:11">
      <c r="A12" s="3">
        <v>0</v>
      </c>
      <c r="B12" s="9" t="e">
        <f>LOG(A12)</f>
        <v>#NUM!</v>
      </c>
      <c r="C12" s="3">
        <v>1.9729166666666667</v>
      </c>
      <c r="D12" s="12">
        <f t="shared" ref="D12:D20" si="1">C12/$C$12*100</f>
        <v>100</v>
      </c>
      <c r="E12"/>
      <c r="F12"/>
    </row>
    <row r="13" spans="1:11">
      <c r="A13" s="3">
        <v>10</v>
      </c>
      <c r="B13" s="9">
        <f t="shared" ref="B13:B20" si="2">LOG(A13)</f>
        <v>1</v>
      </c>
      <c r="C13" s="3">
        <v>1.8331833333333332</v>
      </c>
      <c r="D13" s="12">
        <f t="shared" si="1"/>
        <v>92.917423442449831</v>
      </c>
      <c r="E13"/>
      <c r="F13"/>
    </row>
    <row r="14" spans="1:11">
      <c r="A14" s="3">
        <v>20</v>
      </c>
      <c r="B14" s="9">
        <f>LOG(A14)</f>
        <v>1.3010299956639813</v>
      </c>
      <c r="C14" s="3">
        <v>1.5461</v>
      </c>
      <c r="D14" s="12">
        <f t="shared" si="1"/>
        <v>78.366209081309407</v>
      </c>
      <c r="E14"/>
      <c r="F14"/>
    </row>
    <row r="15" spans="1:11">
      <c r="A15" s="3">
        <v>40</v>
      </c>
      <c r="B15" s="9">
        <f t="shared" si="2"/>
        <v>1.6020599913279623</v>
      </c>
      <c r="C15" s="3">
        <v>1.2666166666666667</v>
      </c>
      <c r="D15" s="12">
        <f t="shared" si="1"/>
        <v>64.200211193241813</v>
      </c>
      <c r="E15"/>
      <c r="F15"/>
    </row>
    <row r="16" spans="1:11">
      <c r="A16" s="3">
        <v>80</v>
      </c>
      <c r="B16" s="9">
        <f t="shared" si="2"/>
        <v>1.9030899869919435</v>
      </c>
      <c r="C16" s="3">
        <v>1.1253500000000001</v>
      </c>
      <c r="D16" s="12">
        <f t="shared" si="1"/>
        <v>57.039915522703275</v>
      </c>
      <c r="E16"/>
      <c r="F16"/>
    </row>
    <row r="17" spans="1:7">
      <c r="A17" s="3">
        <v>160</v>
      </c>
      <c r="B17" s="9">
        <f t="shared" si="2"/>
        <v>2.2041199826559246</v>
      </c>
      <c r="C17" s="3">
        <v>1.0193666666666668</v>
      </c>
      <c r="D17" s="12">
        <f t="shared" si="1"/>
        <v>51.668004223864841</v>
      </c>
      <c r="E17"/>
      <c r="F17"/>
    </row>
    <row r="18" spans="1:7">
      <c r="A18" s="3">
        <v>320</v>
      </c>
      <c r="B18" s="9">
        <f t="shared" si="2"/>
        <v>2.5051499783199058</v>
      </c>
      <c r="C18" s="3">
        <v>0.9176333333333333</v>
      </c>
      <c r="D18" s="12">
        <f t="shared" si="1"/>
        <v>46.511510031678988</v>
      </c>
      <c r="E18"/>
      <c r="F18"/>
    </row>
    <row r="19" spans="1:7">
      <c r="A19" s="3">
        <v>640</v>
      </c>
      <c r="B19" s="9">
        <f t="shared" si="2"/>
        <v>2.8061799739838871</v>
      </c>
      <c r="C19" s="3">
        <v>0.68641666666666667</v>
      </c>
      <c r="D19" s="12">
        <f t="shared" si="1"/>
        <v>34.791974656810979</v>
      </c>
      <c r="E19" s="2"/>
      <c r="F19" s="2"/>
      <c r="G19" s="2"/>
    </row>
    <row r="20" spans="1:7">
      <c r="A20" s="3">
        <v>1280</v>
      </c>
      <c r="B20" s="9">
        <f t="shared" si="2"/>
        <v>3.1072099696478683</v>
      </c>
      <c r="C20" s="3">
        <v>0.27074999999999999</v>
      </c>
      <c r="D20" s="12">
        <f t="shared" si="1"/>
        <v>13.723336853220697</v>
      </c>
      <c r="E20" s="2"/>
      <c r="F20" s="2"/>
      <c r="G20" s="2"/>
    </row>
    <row r="21" spans="1:7">
      <c r="A21" s="5"/>
      <c r="B21" s="5"/>
      <c r="C21" s="2"/>
      <c r="D21" s="2"/>
      <c r="E21" s="2"/>
      <c r="F21" s="2"/>
      <c r="G21" s="2"/>
    </row>
    <row r="22" spans="1:7">
      <c r="A22" s="5"/>
      <c r="B22" s="5"/>
      <c r="C22" s="2"/>
      <c r="D22" s="2"/>
      <c r="E22" s="2"/>
      <c r="F22" s="2"/>
      <c r="G22" s="2"/>
    </row>
    <row r="23" spans="1:7">
      <c r="A23" s="5"/>
      <c r="B23" s="5"/>
      <c r="C23" s="2"/>
      <c r="D23" s="2"/>
      <c r="E23" s="2"/>
      <c r="F23" s="2"/>
      <c r="G23" s="2"/>
    </row>
    <row r="24" spans="1:7">
      <c r="A24" s="5"/>
      <c r="B24" s="5"/>
      <c r="C24" s="2"/>
      <c r="D24" s="2"/>
      <c r="E24" s="2"/>
      <c r="F24" s="2"/>
      <c r="G24" s="2"/>
    </row>
    <row r="25" spans="1:7">
      <c r="A25" s="5"/>
      <c r="B25" s="5"/>
      <c r="C25" s="2"/>
      <c r="D25" s="2"/>
      <c r="E25" s="2"/>
      <c r="F25" s="2"/>
      <c r="G25" s="2"/>
    </row>
    <row r="26" spans="1:7">
      <c r="A26" s="5"/>
      <c r="B26" s="5"/>
      <c r="C26" s="2"/>
      <c r="D26" s="2"/>
      <c r="E26" s="2"/>
      <c r="F26" s="2"/>
      <c r="G26" s="2"/>
    </row>
    <row r="27" spans="1:7">
      <c r="A27" s="5"/>
      <c r="B27" s="5"/>
      <c r="C27" s="2"/>
      <c r="D27" s="2"/>
      <c r="E27" s="2"/>
      <c r="F27" s="2"/>
      <c r="G27" s="2"/>
    </row>
    <row r="28" spans="1:7">
      <c r="A28" s="5"/>
      <c r="B28" s="5"/>
      <c r="C28" s="2"/>
      <c r="D28" s="2"/>
      <c r="E28" s="2"/>
      <c r="F28" s="2"/>
      <c r="G28" s="2"/>
    </row>
    <row r="29" spans="1:7">
      <c r="A29" s="5"/>
      <c r="B29" s="5"/>
      <c r="C29" s="2"/>
      <c r="D29" s="2"/>
      <c r="E29" s="2"/>
      <c r="F29" s="2"/>
      <c r="G29" s="2"/>
    </row>
    <row r="30" spans="1:7">
      <c r="A30" s="5"/>
      <c r="B30" s="5"/>
      <c r="C30" s="2"/>
      <c r="D30" s="2"/>
      <c r="E30" s="2"/>
      <c r="F30" s="2"/>
      <c r="G30" s="2"/>
    </row>
    <row r="31" spans="1:7">
      <c r="A31" s="5"/>
      <c r="B31" s="5"/>
      <c r="C31" s="2"/>
      <c r="D31" s="2"/>
      <c r="E31" s="2"/>
      <c r="F31" s="2"/>
      <c r="G31" s="2"/>
    </row>
    <row r="32" spans="1:7">
      <c r="A32" s="5"/>
      <c r="B32" s="5"/>
      <c r="C32" s="2"/>
      <c r="D32" s="2"/>
      <c r="E32" s="2"/>
      <c r="F32" s="2"/>
      <c r="G32" s="2"/>
    </row>
    <row r="33" spans="1:7">
      <c r="A33" s="5"/>
      <c r="B33" s="5"/>
      <c r="C33" s="2"/>
      <c r="D33" s="2"/>
      <c r="E33" s="2"/>
      <c r="F33" s="2"/>
      <c r="G33" s="2"/>
    </row>
    <row r="34" spans="1:7">
      <c r="A34" s="5"/>
      <c r="B34" s="5"/>
      <c r="C34" s="2"/>
      <c r="D34" s="2"/>
      <c r="E34" s="2"/>
      <c r="F34" s="2"/>
      <c r="G34" s="2"/>
    </row>
    <row r="35" spans="1:7">
      <c r="A35" s="5"/>
      <c r="B35" s="5"/>
      <c r="C35" s="2"/>
      <c r="D35" s="2"/>
      <c r="E35" s="2"/>
      <c r="F35" s="2"/>
      <c r="G35" s="2"/>
    </row>
    <row r="36" spans="1:7">
      <c r="A36" s="5"/>
      <c r="B36" s="5"/>
      <c r="C36" s="2"/>
      <c r="D36" s="2"/>
      <c r="E36" s="2"/>
      <c r="F36" s="2"/>
      <c r="G36" s="2"/>
    </row>
    <row r="37" spans="1:7" ht="14.25">
      <c r="A37" s="14"/>
      <c r="B37" s="13"/>
      <c r="C37"/>
      <c r="D37" s="2"/>
      <c r="E37" s="2"/>
      <c r="F37" s="2"/>
      <c r="G37" s="2"/>
    </row>
    <row r="38" spans="1:7" ht="14.25">
      <c r="A38" s="14"/>
      <c r="B38" s="13"/>
      <c r="C38"/>
      <c r="D38" s="2"/>
      <c r="E38" s="2"/>
      <c r="F38" s="2"/>
      <c r="G38" s="2"/>
    </row>
    <row r="39" spans="1:7" ht="14.25">
      <c r="A39" s="14"/>
      <c r="B39" s="13"/>
      <c r="C39"/>
      <c r="D39" s="2"/>
      <c r="E39" s="2"/>
      <c r="F39" s="2"/>
      <c r="G39" s="2"/>
    </row>
    <row r="40" spans="1:7" ht="14.25">
      <c r="A40" s="14" t="s">
        <v>10</v>
      </c>
      <c r="B40" s="13"/>
      <c r="C40"/>
    </row>
    <row r="41" spans="1:7" ht="14.25">
      <c r="A41" s="14" t="s">
        <v>11</v>
      </c>
      <c r="B41" s="13"/>
      <c r="C41"/>
      <c r="D41"/>
      <c r="E41"/>
      <c r="F41"/>
      <c r="G41"/>
    </row>
    <row r="42" spans="1:7" ht="14.25">
      <c r="A42" s="14" t="s">
        <v>12</v>
      </c>
      <c r="B42" s="13">
        <v>2.2189999999999999</v>
      </c>
      <c r="C42"/>
      <c r="D42"/>
      <c r="E42"/>
      <c r="F42"/>
      <c r="G42"/>
    </row>
    <row r="43" spans="1:7" ht="14.25">
      <c r="A43" s="14" t="s">
        <v>13</v>
      </c>
      <c r="B43" s="13">
        <v>-0.629</v>
      </c>
      <c r="C43"/>
      <c r="D43"/>
      <c r="E43"/>
      <c r="F43"/>
      <c r="G43"/>
    </row>
    <row r="44" spans="1:7" ht="14.25">
      <c r="A44" s="15" t="s">
        <v>14</v>
      </c>
      <c r="B44" s="16">
        <v>165.6</v>
      </c>
      <c r="C44"/>
      <c r="D44"/>
      <c r="E44"/>
      <c r="F44"/>
      <c r="G44"/>
    </row>
    <row r="45" spans="1:7" ht="14.25">
      <c r="A45" s="14" t="s">
        <v>15</v>
      </c>
      <c r="B45" s="13"/>
      <c r="C45"/>
      <c r="D45"/>
      <c r="E45"/>
      <c r="F45"/>
      <c r="G45"/>
    </row>
    <row r="46" spans="1:7" ht="14.25">
      <c r="A46" s="14" t="s">
        <v>12</v>
      </c>
      <c r="B46" s="13">
        <v>7.8079999999999997E-2</v>
      </c>
      <c r="C46"/>
      <c r="D46"/>
      <c r="E46"/>
      <c r="F46"/>
      <c r="G46"/>
    </row>
    <row r="47" spans="1:7" ht="14.25">
      <c r="A47" s="14" t="s">
        <v>13</v>
      </c>
      <c r="B47" s="13">
        <v>8.541E-2</v>
      </c>
      <c r="C47"/>
      <c r="D47"/>
      <c r="E47"/>
      <c r="F47"/>
      <c r="G47"/>
    </row>
    <row r="48" spans="1:7" ht="14.25">
      <c r="A48" s="14" t="s">
        <v>16</v>
      </c>
      <c r="B48" s="13"/>
      <c r="C48"/>
      <c r="D48"/>
      <c r="E48"/>
      <c r="F48"/>
      <c r="G48"/>
    </row>
    <row r="49" spans="1:7" ht="14.25">
      <c r="A49" s="14" t="s">
        <v>12</v>
      </c>
      <c r="B49" s="13" t="s">
        <v>28</v>
      </c>
      <c r="C49"/>
      <c r="D49"/>
      <c r="E49"/>
      <c r="F49"/>
      <c r="G49"/>
    </row>
    <row r="50" spans="1:7" ht="14.25">
      <c r="A50" s="14" t="s">
        <v>13</v>
      </c>
      <c r="B50" s="13" t="s">
        <v>29</v>
      </c>
      <c r="C50"/>
      <c r="D50"/>
      <c r="E50"/>
      <c r="F50"/>
      <c r="G50"/>
    </row>
    <row r="51" spans="1:7" ht="14.25">
      <c r="A51" s="14" t="s">
        <v>14</v>
      </c>
      <c r="B51" s="13" t="s">
        <v>30</v>
      </c>
      <c r="C51"/>
      <c r="D51"/>
      <c r="E51"/>
      <c r="F51"/>
      <c r="G51"/>
    </row>
    <row r="52" spans="1:7" ht="14.25">
      <c r="A52" s="14" t="s">
        <v>17</v>
      </c>
      <c r="B52" s="13"/>
      <c r="C52"/>
      <c r="D52"/>
      <c r="E52"/>
      <c r="F52"/>
      <c r="G52"/>
    </row>
    <row r="53" spans="1:7" ht="14.25">
      <c r="A53" s="14" t="s">
        <v>18</v>
      </c>
      <c r="B53" s="13">
        <v>6</v>
      </c>
      <c r="C53"/>
      <c r="D53"/>
      <c r="E53"/>
      <c r="F53"/>
      <c r="G53"/>
    </row>
    <row r="54" spans="1:7" ht="14.25">
      <c r="A54" s="14" t="s">
        <v>19</v>
      </c>
      <c r="B54" s="13">
        <v>0.94059999999999999</v>
      </c>
      <c r="C54"/>
      <c r="D54"/>
      <c r="E54"/>
      <c r="F54"/>
      <c r="G54"/>
    </row>
    <row r="55" spans="1:7" ht="14.25">
      <c r="A55" s="14" t="s">
        <v>20</v>
      </c>
      <c r="B55" s="13">
        <v>253.4</v>
      </c>
      <c r="C55"/>
    </row>
    <row r="56" spans="1:7" ht="14.25">
      <c r="A56" s="14" t="s">
        <v>21</v>
      </c>
      <c r="B56" s="13">
        <v>6.4989999999999997</v>
      </c>
      <c r="C56"/>
    </row>
    <row r="57" spans="1:7" ht="14.25">
      <c r="A57" s="14" t="s">
        <v>22</v>
      </c>
      <c r="B57" s="13"/>
      <c r="C57"/>
    </row>
    <row r="58" spans="1:7" ht="14.25">
      <c r="A58" s="14" t="s">
        <v>23</v>
      </c>
      <c r="B58" s="13">
        <v>8</v>
      </c>
      <c r="C58"/>
    </row>
    <row r="65" spans="7:7">
      <c r="G65" s="4"/>
    </row>
    <row r="66" spans="7:7">
      <c r="G66" s="4"/>
    </row>
    <row r="67" spans="7:7">
      <c r="G67" s="4"/>
    </row>
    <row r="68" spans="7:7">
      <c r="G68" s="4"/>
    </row>
    <row r="69" spans="7:7">
      <c r="G69" s="4"/>
    </row>
    <row r="85" spans="1:7">
      <c r="A85" s="1" t="s">
        <v>5</v>
      </c>
      <c r="C85" s="1" t="s">
        <v>0</v>
      </c>
      <c r="D85" s="1" t="s">
        <v>1</v>
      </c>
      <c r="E85" s="1" t="s">
        <v>2</v>
      </c>
      <c r="F85" s="1" t="s">
        <v>3</v>
      </c>
      <c r="G85" s="1" t="s">
        <v>4</v>
      </c>
    </row>
    <row r="86" spans="1:7">
      <c r="A86" s="1">
        <v>0</v>
      </c>
      <c r="B86" s="1" t="e">
        <f>LOG(A86)</f>
        <v>#NUM!</v>
      </c>
      <c r="C86" s="1">
        <f t="shared" ref="C86:C92" si="3">C12/$C$12</f>
        <v>1</v>
      </c>
      <c r="D86" s="1">
        <f t="shared" ref="D86:D92" si="4">D12/$D$12</f>
        <v>1</v>
      </c>
      <c r="E86" s="1" t="e">
        <f>#REF!/#REF!</f>
        <v>#REF!</v>
      </c>
      <c r="F86" s="1" t="e">
        <f t="shared" ref="F86:F92" si="5">E12/$E$12</f>
        <v>#DIV/0!</v>
      </c>
      <c r="G86" s="1" t="e">
        <f t="shared" ref="G86:G92" si="6">F12/$F$12</f>
        <v>#DIV/0!</v>
      </c>
    </row>
    <row r="87" spans="1:7">
      <c r="A87" s="1">
        <v>0.64</v>
      </c>
      <c r="B87" s="1">
        <f t="shared" ref="B87:B93" si="7">LOG(A87)</f>
        <v>-0.19382002601611281</v>
      </c>
      <c r="C87" s="1">
        <f t="shared" si="3"/>
        <v>0.92917423442449831</v>
      </c>
      <c r="D87" s="1">
        <f t="shared" si="4"/>
        <v>0.92917423442449831</v>
      </c>
      <c r="E87" s="1" t="e">
        <f>#REF!/#REF!</f>
        <v>#REF!</v>
      </c>
      <c r="F87" s="1" t="e">
        <f t="shared" si="5"/>
        <v>#DIV/0!</v>
      </c>
      <c r="G87" s="1" t="e">
        <f t="shared" si="6"/>
        <v>#DIV/0!</v>
      </c>
    </row>
    <row r="88" spans="1:7">
      <c r="A88" s="1">
        <v>3.2</v>
      </c>
      <c r="B88" s="1">
        <f t="shared" si="7"/>
        <v>0.50514997831990605</v>
      </c>
      <c r="C88" s="1">
        <f t="shared" si="3"/>
        <v>0.78366209081309401</v>
      </c>
      <c r="D88" s="1">
        <f t="shared" si="4"/>
        <v>0.78366209081309401</v>
      </c>
      <c r="E88" s="1" t="e">
        <f>#REF!/#REF!</f>
        <v>#REF!</v>
      </c>
      <c r="F88" s="1" t="e">
        <f t="shared" si="5"/>
        <v>#DIV/0!</v>
      </c>
      <c r="G88" s="1" t="e">
        <f t="shared" si="6"/>
        <v>#DIV/0!</v>
      </c>
    </row>
    <row r="89" spans="1:7">
      <c r="A89" s="1">
        <v>16</v>
      </c>
      <c r="B89" s="1">
        <f t="shared" si="7"/>
        <v>1.2041199826559248</v>
      </c>
      <c r="C89" s="1">
        <f t="shared" si="3"/>
        <v>0.64200211193241818</v>
      </c>
      <c r="D89" s="1">
        <f t="shared" si="4"/>
        <v>0.64200211193241818</v>
      </c>
      <c r="E89" s="1" t="e">
        <f>#REF!/#REF!</f>
        <v>#REF!</v>
      </c>
      <c r="F89" s="1" t="e">
        <f t="shared" si="5"/>
        <v>#DIV/0!</v>
      </c>
      <c r="G89" s="1" t="e">
        <f t="shared" si="6"/>
        <v>#DIV/0!</v>
      </c>
    </row>
    <row r="90" spans="1:7">
      <c r="A90" s="1">
        <v>80</v>
      </c>
      <c r="B90" s="1">
        <f t="shared" si="7"/>
        <v>1.9030899869919435</v>
      </c>
      <c r="C90" s="1">
        <f t="shared" si="3"/>
        <v>0.57039915522703277</v>
      </c>
      <c r="D90" s="1">
        <f t="shared" si="4"/>
        <v>0.57039915522703277</v>
      </c>
      <c r="E90" s="1" t="e">
        <f>#REF!/#REF!</f>
        <v>#REF!</v>
      </c>
      <c r="F90" s="1" t="e">
        <f t="shared" si="5"/>
        <v>#DIV/0!</v>
      </c>
      <c r="G90" s="1" t="e">
        <f t="shared" si="6"/>
        <v>#DIV/0!</v>
      </c>
    </row>
    <row r="91" spans="1:7">
      <c r="A91" s="1">
        <v>400</v>
      </c>
      <c r="B91" s="1">
        <f t="shared" si="7"/>
        <v>2.6020599913279625</v>
      </c>
      <c r="C91" s="1">
        <f t="shared" si="3"/>
        <v>0.51668004223864838</v>
      </c>
      <c r="D91" s="1">
        <f t="shared" si="4"/>
        <v>0.51668004223864838</v>
      </c>
      <c r="E91" s="1" t="e">
        <f>#REF!/#REF!</f>
        <v>#REF!</v>
      </c>
      <c r="F91" s="1" t="e">
        <f t="shared" si="5"/>
        <v>#DIV/0!</v>
      </c>
      <c r="G91" s="1" t="e">
        <f t="shared" si="6"/>
        <v>#DIV/0!</v>
      </c>
    </row>
    <row r="92" spans="1:7">
      <c r="A92" s="1">
        <v>2000</v>
      </c>
      <c r="B92" s="1">
        <f t="shared" si="7"/>
        <v>3.3010299956639813</v>
      </c>
      <c r="C92" s="1">
        <f t="shared" si="3"/>
        <v>0.46511510031678988</v>
      </c>
      <c r="D92" s="1">
        <f t="shared" si="4"/>
        <v>0.46511510031678988</v>
      </c>
      <c r="E92" s="1" t="e">
        <f>#REF!/#REF!</f>
        <v>#REF!</v>
      </c>
      <c r="F92" s="1" t="e">
        <f t="shared" si="5"/>
        <v>#DIV/0!</v>
      </c>
      <c r="G92" s="1" t="e">
        <f t="shared" si="6"/>
        <v>#DIV/0!</v>
      </c>
    </row>
    <row r="93" spans="1:7">
      <c r="A93" s="1">
        <v>10000</v>
      </c>
      <c r="B93" s="1">
        <f t="shared" si="7"/>
        <v>4</v>
      </c>
      <c r="C93" s="1" t="e">
        <f>#REF!/$C$12</f>
        <v>#REF!</v>
      </c>
      <c r="D93" s="1" t="e">
        <f>#REF!/$D$12</f>
        <v>#REF!</v>
      </c>
      <c r="E93" s="1" t="e">
        <f>#REF!/#REF!</f>
        <v>#REF!</v>
      </c>
      <c r="F93" s="1" t="e">
        <f>#REF!/$E$12</f>
        <v>#REF!</v>
      </c>
      <c r="G93" s="1" t="e">
        <f>#REF!/$F$12</f>
        <v>#REF!</v>
      </c>
    </row>
  </sheetData>
  <mergeCells count="1">
    <mergeCell ref="A2:A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A549 GL407NC2 Dox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2021-12-11T05:44:23Z</dcterms:modified>
</cp:coreProperties>
</file>