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5" i="1" l="1"/>
  <c r="F5" i="1"/>
  <c r="E5" i="1"/>
  <c r="D5" i="1"/>
  <c r="C5" i="1"/>
  <c r="B5" i="1"/>
  <c r="G4" i="1"/>
  <c r="F4" i="1"/>
  <c r="E4" i="1"/>
  <c r="D4" i="1"/>
  <c r="C4" i="1"/>
  <c r="B4" i="1"/>
  <c r="G3" i="1"/>
  <c r="F3" i="1"/>
  <c r="E3" i="1"/>
  <c r="D3" i="1"/>
  <c r="C3" i="1"/>
  <c r="B3" i="1"/>
</calcChain>
</file>

<file path=xl/sharedStrings.xml><?xml version="1.0" encoding="utf-8"?>
<sst xmlns="http://schemas.openxmlformats.org/spreadsheetml/2006/main" count="27" uniqueCount="24">
  <si>
    <t>All</t>
  </si>
  <si>
    <t>Died</t>
  </si>
  <si>
    <t>Survived</t>
  </si>
  <si>
    <t>SMR=O/E</t>
  </si>
  <si>
    <t>95th CI</t>
  </si>
  <si>
    <t>0.9143-2.1024</t>
  </si>
  <si>
    <t>1.1697-2.7630</t>
  </si>
  <si>
    <t>2.5033-5.9047</t>
  </si>
  <si>
    <t>&lt;0.0001</t>
  </si>
  <si>
    <t>Crude Mortality Rate</t>
  </si>
  <si>
    <t>Any dopamine</t>
  </si>
  <si>
    <t>No dopamine</t>
  </si>
  <si>
    <t>Any norepinephrine</t>
  </si>
  <si>
    <t>No norepinephrine</t>
  </si>
  <si>
    <t>Any epinephrine</t>
  </si>
  <si>
    <t>No epinephrine</t>
  </si>
  <si>
    <t>p-value</t>
  </si>
  <si>
    <t>Odds Ratio</t>
  </si>
  <si>
    <t>Standardised Mortality Rate</t>
  </si>
  <si>
    <t>s.e.=(√O/E)</t>
  </si>
  <si>
    <t>Lower 95th CI</t>
  </si>
  <si>
    <t>Upper 95th CI</t>
  </si>
  <si>
    <t>Observed mortality (O)</t>
  </si>
  <si>
    <t>Expected mortality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</si>
</sst>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0" xfId="0" applyFont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2" fontId="0" fillId="0" borderId="0" xfId="0" applyNumberFormat="1" applyBorder="1"/>
    <xf numFmtId="2" fontId="0" fillId="0" borderId="3" xfId="0" applyNumberFormat="1" applyBorder="1"/>
    <xf numFmtId="2" fontId="0" fillId="0" borderId="4" xfId="0" applyNumberFormat="1" applyBorder="1"/>
    <xf numFmtId="2" fontId="0" fillId="0" borderId="5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C33" sqref="C33"/>
    </sheetView>
  </sheetViews>
  <sheetFormatPr defaultRowHeight="15" x14ac:dyDescent="0.25"/>
  <cols>
    <col min="1" max="1" width="26.28515625" bestFit="1" customWidth="1"/>
    <col min="2" max="2" width="14.28515625" bestFit="1" customWidth="1"/>
    <col min="3" max="3" width="19.28515625" bestFit="1" customWidth="1"/>
    <col min="4" max="4" width="18.85546875" bestFit="1" customWidth="1"/>
    <col min="5" max="5" width="18" bestFit="1" customWidth="1"/>
    <col min="6" max="6" width="15.7109375" bestFit="1" customWidth="1"/>
    <col min="7" max="7" width="14.85546875" bestFit="1" customWidth="1"/>
  </cols>
  <sheetData>
    <row r="1" spans="1:12" x14ac:dyDescent="0.25">
      <c r="A1" s="13" t="s">
        <v>9</v>
      </c>
    </row>
    <row r="2" spans="1:12" ht="15.75" x14ac:dyDescent="0.25">
      <c r="A2" s="10"/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6" t="s">
        <v>15</v>
      </c>
    </row>
    <row r="3" spans="1:12" x14ac:dyDescent="0.25">
      <c r="A3" s="11" t="s">
        <v>0</v>
      </c>
      <c r="B3" s="4">
        <f>125+48+58+71</f>
        <v>302</v>
      </c>
      <c r="C3" s="4">
        <f>633-42-302</f>
        <v>289</v>
      </c>
      <c r="D3" s="4">
        <f>26+48+21+71</f>
        <v>166</v>
      </c>
      <c r="E3" s="4">
        <f>633-42-166</f>
        <v>425</v>
      </c>
      <c r="F3" s="4">
        <f>15+58+21+71</f>
        <v>165</v>
      </c>
      <c r="G3" s="7">
        <f>633-42-165</f>
        <v>426</v>
      </c>
    </row>
    <row r="4" spans="1:12" x14ac:dyDescent="0.25">
      <c r="A4" s="11" t="s">
        <v>1</v>
      </c>
      <c r="B4" s="4">
        <f>19+5+21+25</f>
        <v>70</v>
      </c>
      <c r="C4" s="4">
        <f>132-70-15</f>
        <v>47</v>
      </c>
      <c r="D4" s="4">
        <f>5+5+11+25</f>
        <v>46</v>
      </c>
      <c r="E4" s="4">
        <f>132-15-46</f>
        <v>71</v>
      </c>
      <c r="F4" s="4">
        <f>5+21+11+25</f>
        <v>62</v>
      </c>
      <c r="G4" s="7">
        <f>132-15-62</f>
        <v>55</v>
      </c>
    </row>
    <row r="5" spans="1:12" x14ac:dyDescent="0.25">
      <c r="A5" s="12" t="s">
        <v>2</v>
      </c>
      <c r="B5" s="8">
        <f>100+41+34+42</f>
        <v>217</v>
      </c>
      <c r="C5" s="8">
        <f>440-21-217</f>
        <v>202</v>
      </c>
      <c r="D5" s="8">
        <f>18+41+10+42</f>
        <v>111</v>
      </c>
      <c r="E5" s="8">
        <f>440-111-21</f>
        <v>308</v>
      </c>
      <c r="F5" s="8">
        <f>9+34+10+42</f>
        <v>95</v>
      </c>
      <c r="G5" s="9">
        <f>440-21-95</f>
        <v>324</v>
      </c>
    </row>
    <row r="6" spans="1:12" x14ac:dyDescent="0.25">
      <c r="A6" s="3"/>
      <c r="B6" s="3"/>
      <c r="C6" s="3"/>
      <c r="D6" s="3"/>
      <c r="E6" s="3"/>
      <c r="F6" s="3"/>
      <c r="G6" s="3"/>
      <c r="L6" s="1"/>
    </row>
    <row r="7" spans="1:12" x14ac:dyDescent="0.25">
      <c r="A7" s="4" t="s">
        <v>17</v>
      </c>
      <c r="B7" s="3">
        <v>1.3864000000000001</v>
      </c>
      <c r="C7" s="3"/>
      <c r="D7" s="3">
        <v>1.7977000000000001</v>
      </c>
      <c r="E7" s="3"/>
      <c r="F7" s="3">
        <v>3.8445999999999998</v>
      </c>
      <c r="G7" s="3"/>
      <c r="L7" s="1"/>
    </row>
    <row r="8" spans="1:12" x14ac:dyDescent="0.25">
      <c r="A8" s="4" t="s">
        <v>4</v>
      </c>
      <c r="B8" s="3" t="s">
        <v>5</v>
      </c>
      <c r="C8" s="3"/>
      <c r="D8" s="3" t="s">
        <v>6</v>
      </c>
      <c r="E8" s="3"/>
      <c r="F8" s="3" t="s">
        <v>7</v>
      </c>
      <c r="G8" s="3"/>
      <c r="L8" s="1"/>
    </row>
    <row r="9" spans="1:12" x14ac:dyDescent="0.25">
      <c r="A9" s="4" t="s">
        <v>16</v>
      </c>
      <c r="B9" s="3">
        <v>0.124</v>
      </c>
      <c r="C9" s="3"/>
      <c r="D9" s="3">
        <v>7.4999999999999997E-3</v>
      </c>
      <c r="E9" s="3"/>
      <c r="F9" s="3" t="s">
        <v>8</v>
      </c>
      <c r="G9" s="3"/>
    </row>
    <row r="13" spans="1:12" x14ac:dyDescent="0.25">
      <c r="A13" s="13" t="s">
        <v>18</v>
      </c>
    </row>
    <row r="14" spans="1:12" ht="15.75" x14ac:dyDescent="0.25">
      <c r="A14" s="15"/>
      <c r="B14" s="5" t="s">
        <v>10</v>
      </c>
      <c r="C14" s="5" t="s">
        <v>12</v>
      </c>
      <c r="D14" s="6" t="s">
        <v>14</v>
      </c>
    </row>
    <row r="15" spans="1:12" x14ac:dyDescent="0.25">
      <c r="A15" s="16" t="s">
        <v>22</v>
      </c>
      <c r="B15" s="2">
        <v>70</v>
      </c>
      <c r="C15" s="2">
        <v>46</v>
      </c>
      <c r="D15" s="14">
        <v>62</v>
      </c>
    </row>
    <row r="16" spans="1:12" x14ac:dyDescent="0.25">
      <c r="A16" s="16" t="s">
        <v>23</v>
      </c>
      <c r="B16" s="18">
        <v>16.735786046392477</v>
      </c>
      <c r="C16" s="18">
        <v>42.684028741377062</v>
      </c>
      <c r="D16" s="19">
        <v>34.088424560020208</v>
      </c>
    </row>
    <row r="17" spans="1:4" x14ac:dyDescent="0.25">
      <c r="A17" s="16" t="s">
        <v>3</v>
      </c>
      <c r="B17" s="18">
        <v>4.1826538536018765</v>
      </c>
      <c r="C17" s="18">
        <v>1.0776864639163852</v>
      </c>
      <c r="D17" s="19">
        <v>1.8187992199767196</v>
      </c>
    </row>
    <row r="18" spans="1:4" x14ac:dyDescent="0.25">
      <c r="A18" s="16" t="s">
        <v>19</v>
      </c>
      <c r="B18" s="18">
        <v>0.49992275487677129</v>
      </c>
      <c r="C18" s="18">
        <v>0.1588962003614858</v>
      </c>
      <c r="D18" s="19">
        <v>0.2309877319248908</v>
      </c>
    </row>
    <row r="19" spans="1:4" x14ac:dyDescent="0.25">
      <c r="A19" s="16" t="s">
        <v>20</v>
      </c>
      <c r="B19" s="18">
        <v>3.2028052540434047</v>
      </c>
      <c r="C19" s="18">
        <v>0.76624991120787311</v>
      </c>
      <c r="D19" s="19">
        <v>1.3660632654039335</v>
      </c>
    </row>
    <row r="20" spans="1:4" x14ac:dyDescent="0.25">
      <c r="A20" s="17" t="s">
        <v>21</v>
      </c>
      <c r="B20" s="20">
        <v>5.1625024531603483</v>
      </c>
      <c r="C20" s="20">
        <v>1.3891230166248973</v>
      </c>
      <c r="D20" s="21">
        <v>2.2715351745495056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Ray, Samiran</dc:creator>
  <cp:lastModifiedBy>Ray, Samiran</cp:lastModifiedBy>
  <dcterms:created xsi:type="dcterms:W3CDTF">2016-07-11T11:11:49Z</dcterms:created>
  <dcterms:modified xsi:type="dcterms:W3CDTF">2016-07-11T11:19:46Z</dcterms:modified>
</cp:coreProperties>
</file>