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rianvlee\Box Sync\Age in Breast Cancer\Premenopausal breast cancer Paper Writing\Drafts for submission\Supp files\"/>
    </mc:Choice>
  </mc:AlternateContent>
  <bookViews>
    <workbookView xWindow="600" yWindow="345" windowWidth="37035" windowHeight="17595"/>
  </bookViews>
  <sheets>
    <sheet name="TCGA" sheetId="1" r:id="rId1"/>
    <sheet name="METABRIC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30" i="2" l="1"/>
  <c r="G130" i="2"/>
  <c r="D130" i="2"/>
  <c r="B130" i="2"/>
  <c r="J128" i="2"/>
  <c r="H128" i="2"/>
  <c r="E128" i="2"/>
  <c r="C128" i="2"/>
  <c r="J127" i="2"/>
  <c r="H127" i="2"/>
  <c r="E127" i="2"/>
  <c r="C127" i="2"/>
  <c r="J126" i="2"/>
  <c r="H126" i="2"/>
  <c r="E126" i="2"/>
  <c r="C126" i="2"/>
  <c r="J125" i="2"/>
  <c r="H125" i="2"/>
  <c r="E125" i="2"/>
  <c r="C125" i="2"/>
  <c r="J124" i="2"/>
  <c r="H124" i="2"/>
  <c r="E124" i="2"/>
  <c r="C124" i="2"/>
  <c r="J123" i="2"/>
  <c r="H123" i="2"/>
  <c r="E123" i="2"/>
  <c r="C123" i="2"/>
  <c r="I121" i="2"/>
  <c r="G121" i="2"/>
  <c r="D121" i="2"/>
  <c r="B121" i="2"/>
  <c r="J119" i="2"/>
  <c r="H119" i="2"/>
  <c r="E119" i="2"/>
  <c r="C119" i="2"/>
  <c r="J118" i="2"/>
  <c r="H118" i="2"/>
  <c r="E118" i="2"/>
  <c r="C118" i="2"/>
  <c r="J117" i="2"/>
  <c r="H117" i="2"/>
  <c r="E117" i="2"/>
  <c r="C117" i="2"/>
  <c r="J116" i="2"/>
  <c r="H116" i="2"/>
  <c r="E116" i="2"/>
  <c r="C116" i="2"/>
  <c r="I114" i="2"/>
  <c r="G114" i="2"/>
  <c r="D114" i="2"/>
  <c r="B114" i="2"/>
  <c r="J112" i="2"/>
  <c r="H112" i="2"/>
  <c r="E112" i="2"/>
  <c r="C112" i="2"/>
  <c r="J111" i="2"/>
  <c r="H111" i="2"/>
  <c r="E111" i="2"/>
  <c r="C111" i="2"/>
  <c r="I109" i="2"/>
  <c r="G109" i="2"/>
  <c r="D109" i="2"/>
  <c r="B109" i="2"/>
  <c r="J107" i="2"/>
  <c r="H107" i="2"/>
  <c r="E107" i="2"/>
  <c r="C107" i="2"/>
  <c r="J106" i="2"/>
  <c r="H106" i="2"/>
  <c r="E106" i="2"/>
  <c r="C106" i="2"/>
  <c r="J105" i="2"/>
  <c r="H105" i="2"/>
  <c r="E105" i="2"/>
  <c r="C105" i="2"/>
  <c r="I95" i="2"/>
  <c r="G95" i="2"/>
  <c r="D95" i="2"/>
  <c r="B95" i="2"/>
  <c r="J94" i="2"/>
  <c r="H94" i="2"/>
  <c r="E94" i="2"/>
  <c r="C94" i="2"/>
  <c r="J93" i="2"/>
  <c r="H93" i="2"/>
  <c r="E93" i="2"/>
  <c r="C93" i="2"/>
  <c r="J92" i="2"/>
  <c r="H92" i="2"/>
  <c r="E92" i="2"/>
  <c r="C92" i="2"/>
  <c r="J91" i="2"/>
  <c r="H91" i="2"/>
  <c r="E91" i="2"/>
  <c r="C91" i="2"/>
  <c r="J90" i="2"/>
  <c r="H90" i="2"/>
  <c r="E90" i="2"/>
  <c r="C90" i="2"/>
  <c r="J89" i="2"/>
  <c r="H89" i="2"/>
  <c r="E89" i="2"/>
  <c r="C89" i="2"/>
  <c r="J88" i="2"/>
  <c r="H88" i="2"/>
  <c r="E88" i="2"/>
  <c r="C88" i="2"/>
  <c r="J87" i="2"/>
  <c r="H87" i="2"/>
  <c r="E87" i="2"/>
  <c r="C87" i="2"/>
  <c r="J86" i="2"/>
  <c r="H86" i="2"/>
  <c r="E86" i="2"/>
  <c r="C86" i="2"/>
  <c r="J85" i="2"/>
  <c r="H85" i="2"/>
  <c r="E85" i="2"/>
  <c r="C85" i="2"/>
  <c r="J84" i="2"/>
  <c r="H84" i="2"/>
  <c r="E84" i="2"/>
  <c r="C84" i="2"/>
  <c r="J83" i="2"/>
  <c r="H83" i="2"/>
  <c r="E83" i="2"/>
  <c r="C83" i="2"/>
  <c r="J82" i="2"/>
  <c r="H82" i="2"/>
  <c r="E82" i="2"/>
  <c r="C82" i="2"/>
  <c r="I80" i="2"/>
  <c r="G80" i="2"/>
  <c r="D80" i="2"/>
  <c r="B80" i="2"/>
  <c r="J78" i="2"/>
  <c r="H78" i="2"/>
  <c r="E78" i="2"/>
  <c r="C78" i="2"/>
  <c r="J77" i="2"/>
  <c r="H77" i="2"/>
  <c r="E77" i="2"/>
  <c r="C77" i="2"/>
  <c r="J76" i="2"/>
  <c r="H76" i="2"/>
  <c r="E76" i="2"/>
  <c r="C76" i="2"/>
  <c r="I58" i="2"/>
  <c r="G58" i="2"/>
  <c r="D58" i="2"/>
  <c r="B58" i="2"/>
  <c r="J57" i="2"/>
  <c r="H57" i="2"/>
  <c r="E57" i="2"/>
  <c r="C57" i="2"/>
  <c r="J56" i="2"/>
  <c r="H56" i="2"/>
  <c r="E56" i="2"/>
  <c r="C56" i="2"/>
  <c r="J55" i="2"/>
  <c r="H55" i="2"/>
  <c r="E55" i="2"/>
  <c r="C55" i="2"/>
  <c r="J54" i="2"/>
  <c r="H54" i="2"/>
  <c r="E54" i="2"/>
  <c r="C54" i="2"/>
  <c r="J53" i="2"/>
  <c r="H53" i="2"/>
  <c r="E53" i="2"/>
  <c r="C53" i="2"/>
  <c r="J52" i="2"/>
  <c r="H52" i="2"/>
  <c r="E52" i="2"/>
  <c r="C52" i="2"/>
  <c r="J51" i="2"/>
  <c r="H51" i="2"/>
  <c r="E51" i="2"/>
  <c r="C51" i="2"/>
  <c r="J50" i="2"/>
  <c r="H50" i="2"/>
  <c r="E50" i="2"/>
  <c r="C50" i="2"/>
  <c r="J49" i="2"/>
  <c r="H49" i="2"/>
  <c r="E49" i="2"/>
  <c r="C49" i="2"/>
  <c r="I47" i="2"/>
  <c r="G47" i="2"/>
  <c r="D47" i="2"/>
  <c r="B47" i="2"/>
  <c r="J45" i="2"/>
  <c r="H45" i="2"/>
  <c r="E45" i="2"/>
  <c r="C45" i="2"/>
  <c r="J44" i="2"/>
  <c r="H44" i="2"/>
  <c r="E44" i="2"/>
  <c r="C44" i="2"/>
  <c r="I42" i="2"/>
  <c r="G42" i="2"/>
  <c r="D42" i="2"/>
  <c r="B42" i="2"/>
  <c r="J40" i="2"/>
  <c r="H40" i="2"/>
  <c r="E40" i="2"/>
  <c r="C40" i="2"/>
  <c r="J39" i="2"/>
  <c r="H39" i="2"/>
  <c r="E39" i="2"/>
  <c r="C39" i="2"/>
  <c r="I37" i="2"/>
  <c r="G37" i="2"/>
  <c r="D37" i="2"/>
  <c r="B37" i="2"/>
  <c r="J35" i="2"/>
  <c r="H35" i="2"/>
  <c r="E35" i="2"/>
  <c r="C35" i="2"/>
  <c r="J34" i="2"/>
  <c r="H34" i="2"/>
  <c r="E34" i="2"/>
  <c r="C34" i="2"/>
  <c r="J33" i="2"/>
  <c r="H33" i="2"/>
  <c r="E33" i="2"/>
  <c r="C33" i="2"/>
  <c r="I31" i="2"/>
  <c r="G31" i="2"/>
  <c r="D31" i="2"/>
  <c r="B31" i="2"/>
  <c r="J29" i="2"/>
  <c r="H29" i="2"/>
  <c r="E29" i="2"/>
  <c r="C29" i="2"/>
  <c r="J28" i="2"/>
  <c r="H28" i="2"/>
  <c r="E28" i="2"/>
  <c r="C28" i="2"/>
  <c r="J27" i="2"/>
  <c r="H27" i="2"/>
  <c r="E27" i="2"/>
  <c r="C27" i="2"/>
  <c r="J26" i="2"/>
  <c r="H26" i="2"/>
  <c r="E26" i="2"/>
  <c r="C26" i="2"/>
  <c r="I24" i="2"/>
  <c r="G24" i="2"/>
  <c r="D24" i="2"/>
  <c r="B24" i="2"/>
  <c r="J22" i="2"/>
  <c r="H22" i="2"/>
  <c r="E22" i="2"/>
  <c r="C22" i="2"/>
  <c r="J21" i="2"/>
  <c r="H21" i="2"/>
  <c r="E21" i="2"/>
  <c r="C21" i="2"/>
  <c r="I19" i="2"/>
  <c r="G19" i="2"/>
  <c r="D19" i="2"/>
  <c r="B19" i="2"/>
  <c r="J17" i="2"/>
  <c r="H17" i="2"/>
  <c r="E17" i="2"/>
  <c r="C17" i="2"/>
  <c r="J16" i="2"/>
  <c r="H16" i="2"/>
  <c r="E16" i="2"/>
  <c r="C16" i="2"/>
  <c r="I14" i="2"/>
  <c r="G14" i="2"/>
  <c r="D14" i="2"/>
  <c r="B14" i="2"/>
  <c r="J12" i="2"/>
  <c r="H12" i="2"/>
  <c r="E12" i="2"/>
  <c r="C12" i="2"/>
  <c r="J11" i="2"/>
  <c r="H11" i="2"/>
  <c r="E11" i="2"/>
  <c r="C11" i="2"/>
  <c r="E26" i="1"/>
  <c r="E27" i="1"/>
  <c r="E28" i="1"/>
  <c r="E29" i="1"/>
  <c r="E30" i="1"/>
  <c r="E31" i="1"/>
  <c r="E33" i="1"/>
  <c r="E34" i="1"/>
  <c r="E35" i="1"/>
  <c r="E36" i="1"/>
  <c r="E37" i="1"/>
  <c r="E38" i="1"/>
  <c r="C26" i="1"/>
  <c r="C27" i="1"/>
  <c r="C28" i="1"/>
  <c r="C29" i="1"/>
  <c r="C30" i="1"/>
  <c r="C31" i="1"/>
  <c r="C33" i="1"/>
  <c r="C34" i="1"/>
  <c r="C35" i="1"/>
  <c r="C36" i="1"/>
  <c r="C37" i="1"/>
  <c r="C38" i="1"/>
  <c r="E6" i="1"/>
  <c r="E7" i="1"/>
  <c r="E8" i="1"/>
  <c r="E9" i="1"/>
  <c r="E10" i="1"/>
  <c r="E12" i="1"/>
  <c r="E13" i="1"/>
  <c r="E14" i="1"/>
  <c r="E15" i="1"/>
  <c r="E16" i="1"/>
  <c r="E17" i="1"/>
  <c r="E19" i="1"/>
  <c r="E20" i="1"/>
  <c r="E22" i="1"/>
  <c r="E23" i="1"/>
  <c r="E24" i="1"/>
  <c r="C6" i="1"/>
  <c r="C7" i="1"/>
  <c r="C8" i="1"/>
  <c r="C9" i="1"/>
  <c r="C10" i="1"/>
  <c r="C12" i="1"/>
  <c r="C13" i="1"/>
  <c r="C14" i="1"/>
  <c r="C15" i="1"/>
  <c r="C16" i="1"/>
  <c r="C17" i="1"/>
  <c r="C19" i="1"/>
  <c r="C20" i="1"/>
  <c r="C22" i="1"/>
  <c r="C23" i="1"/>
  <c r="C24" i="1"/>
  <c r="E5" i="1"/>
  <c r="C5" i="1"/>
</calcChain>
</file>

<file path=xl/sharedStrings.xml><?xml version="1.0" encoding="utf-8"?>
<sst xmlns="http://schemas.openxmlformats.org/spreadsheetml/2006/main" count="185" uniqueCount="108">
  <si>
    <t>Negative</t>
  </si>
  <si>
    <t>Positive</t>
  </si>
  <si>
    <t>ER status</t>
  </si>
  <si>
    <t>Sample size</t>
  </si>
  <si>
    <t>ajcc_neoplasm_disease_stage</t>
  </si>
  <si>
    <t xml:space="preserve">I, IA, IB </t>
  </si>
  <si>
    <t>II, IIA, IIB</t>
  </si>
  <si>
    <t>III, IIIA, IIIB, IIIC</t>
  </si>
  <si>
    <t>IV</t>
  </si>
  <si>
    <t>X</t>
  </si>
  <si>
    <t>TiS</t>
  </si>
  <si>
    <t>breast_cancer_optical_measurement_histologic_type</t>
  </si>
  <si>
    <t>Infiltrating Ductal</t>
  </si>
  <si>
    <t>Infiltrating Lobular</t>
  </si>
  <si>
    <t>Medullary</t>
  </si>
  <si>
    <t>Mixed Histology</t>
  </si>
  <si>
    <t>Mucinous</t>
  </si>
  <si>
    <t>Other</t>
  </si>
  <si>
    <t>PR status</t>
  </si>
  <si>
    <t>Indeterminate</t>
  </si>
  <si>
    <t>lab_proc_her2_neu_immunohistochemistry_receptor_status</t>
  </si>
  <si>
    <t>Equivocal</t>
  </si>
  <si>
    <t>Not performed</t>
  </si>
  <si>
    <t>NA</t>
  </si>
  <si>
    <t>lab_procedure_her2_neu_in_situ_hybrid_outcome_type</t>
  </si>
  <si>
    <t>Total</t>
  </si>
  <si>
    <t>%</t>
  </si>
  <si>
    <t>#</t>
  </si>
  <si>
    <t>Chi sq test PValue</t>
  </si>
  <si>
    <t>histological_type</t>
  </si>
  <si>
    <t>DCIS</t>
  </si>
  <si>
    <t>IDC</t>
  </si>
  <si>
    <t>IDC+ILC</t>
  </si>
  <si>
    <t>IDC-MED</t>
  </si>
  <si>
    <t>IDC-MUC</t>
  </si>
  <si>
    <t>IDC-TUB</t>
  </si>
  <si>
    <t>ILC</t>
  </si>
  <si>
    <t>INVASIVE TUMOR</t>
  </si>
  <si>
    <t>NST AND A SPECIAL TYPE</t>
  </si>
  <si>
    <t>OTHER</t>
  </si>
  <si>
    <t>OTHER INVASIVE</t>
  </si>
  <si>
    <t>PHYL</t>
  </si>
  <si>
    <t>Chi sq pvalue</t>
  </si>
  <si>
    <t>age_at_diagnosis</t>
  </si>
  <si>
    <t>Min.</t>
  </si>
  <si>
    <t>1st</t>
  </si>
  <si>
    <t>Median</t>
  </si>
  <si>
    <t>Mean</t>
  </si>
  <si>
    <t>3rd</t>
  </si>
  <si>
    <t>Max.</t>
  </si>
  <si>
    <t>ER_IHC_status</t>
  </si>
  <si>
    <t>neg</t>
  </si>
  <si>
    <t>&lt;0.001</t>
  </si>
  <si>
    <t>pos</t>
  </si>
  <si>
    <t>ER.Expr</t>
  </si>
  <si>
    <t>+</t>
  </si>
  <si>
    <t>&lt;0.0001</t>
  </si>
  <si>
    <t>-</t>
  </si>
  <si>
    <t>PR.Expr</t>
  </si>
  <si>
    <t>HER2_IHC_status</t>
  </si>
  <si>
    <t>HER2_SNP6_state</t>
  </si>
  <si>
    <t>GAIN</t>
  </si>
  <si>
    <t>LOSS</t>
  </si>
  <si>
    <t>NEUT</t>
  </si>
  <si>
    <t>Her2.Expr</t>
  </si>
  <si>
    <t>NOT_IN_OSLOVAL_menopausal_status_inferred</t>
  </si>
  <si>
    <t>post</t>
  </si>
  <si>
    <t>pre</t>
  </si>
  <si>
    <t>Treatment</t>
  </si>
  <si>
    <t>CT</t>
  </si>
  <si>
    <t>CT/HT</t>
  </si>
  <si>
    <t>CT/HT/RT</t>
  </si>
  <si>
    <t>CT/RT</t>
  </si>
  <si>
    <t>HT</t>
  </si>
  <si>
    <t>HT/RT</t>
  </si>
  <si>
    <t>NONE</t>
  </si>
  <si>
    <t>RT</t>
  </si>
  <si>
    <t>size</t>
  </si>
  <si>
    <t>lymph_nodes_positive</t>
  </si>
  <si>
    <t>grade</t>
  </si>
  <si>
    <t>NOT_IN_OSLOVAL_stage</t>
  </si>
  <si>
    <t>NOT_IN_OSLOVAL_cellularity</t>
  </si>
  <si>
    <t>high</t>
  </si>
  <si>
    <t>low</t>
  </si>
  <si>
    <t>moderate</t>
  </si>
  <si>
    <t>NOT_IN_OSLOVAL_P53_mutation_status</t>
  </si>
  <si>
    <t>MUT</t>
  </si>
  <si>
    <t>WT</t>
  </si>
  <si>
    <t>NOT_IN_OSLOVAL_P53_mutation_type</t>
  </si>
  <si>
    <t>FRAMESHIFT</t>
  </si>
  <si>
    <t>MISSENSE</t>
  </si>
  <si>
    <t>MISSENSE:TRUNCATING</t>
  </si>
  <si>
    <t>TRUNCATING</t>
  </si>
  <si>
    <t>NOT_IN_OSLOVAL_Pam50Subtype</t>
  </si>
  <si>
    <t>Basal</t>
  </si>
  <si>
    <t>Her2</t>
  </si>
  <si>
    <t>LumA</t>
  </si>
  <si>
    <t>LumB</t>
  </si>
  <si>
    <t>NC</t>
  </si>
  <si>
    <t>Normal</t>
  </si>
  <si>
    <t>Clinical variable</t>
  </si>
  <si>
    <t>Clinical Variable</t>
  </si>
  <si>
    <t>Age &lt;=45 (not post)</t>
  </si>
  <si>
    <t>Age &gt;=55 (not pre)</t>
  </si>
  <si>
    <t>Age &lt;=45</t>
  </si>
  <si>
    <t>Age &gt;=55</t>
  </si>
  <si>
    <t>ERpos, Age &gt;=55</t>
  </si>
  <si>
    <t>ERpos, Age &lt;=45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</si>
</sst>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1" applyFont="1" applyFill="1" applyBorder="1" applyAlignment="1">
      <alignment horizontal="left"/>
    </xf>
    <xf numFmtId="9" fontId="0" fillId="0" borderId="1" xfId="1" applyFont="1" applyBorder="1" applyAlignment="1">
      <alignment horizontal="left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2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4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9" sqref="D9"/>
    </sheetView>
  </sheetViews>
  <sheetFormatPr defaultColWidth="8.85546875" defaultRowHeight="15.95" customHeight="1" x14ac:dyDescent="0.25"/>
  <cols>
    <col min="1" max="1" width="49.140625" style="5" customWidth="1"/>
    <col min="2" max="6" width="9.28515625" style="5" customWidth="1"/>
    <col min="7" max="7" width="13.28515625" style="5" customWidth="1"/>
    <col min="8" max="16384" width="8.85546875" style="13"/>
  </cols>
  <sheetData>
    <row r="1" spans="1:7" ht="15.95" customHeight="1" x14ac:dyDescent="0.25">
      <c r="A1" s="22" t="s">
        <v>101</v>
      </c>
      <c r="B1" s="10" t="s">
        <v>104</v>
      </c>
      <c r="C1" s="11"/>
      <c r="D1" s="10" t="s">
        <v>105</v>
      </c>
      <c r="E1" s="11"/>
      <c r="F1" s="12" t="s">
        <v>25</v>
      </c>
      <c r="G1" s="25" t="s">
        <v>28</v>
      </c>
    </row>
    <row r="2" spans="1:7" ht="15.95" customHeight="1" x14ac:dyDescent="0.25">
      <c r="A2" s="22"/>
      <c r="B2" s="4" t="s">
        <v>27</v>
      </c>
      <c r="C2" s="4" t="s">
        <v>26</v>
      </c>
      <c r="D2" s="4" t="s">
        <v>27</v>
      </c>
      <c r="E2" s="4" t="s">
        <v>26</v>
      </c>
      <c r="F2" s="14"/>
      <c r="G2" s="25"/>
    </row>
    <row r="3" spans="1:7" ht="15.95" customHeight="1" x14ac:dyDescent="0.25">
      <c r="A3" s="4" t="s">
        <v>3</v>
      </c>
      <c r="B3" s="15">
        <v>149</v>
      </c>
      <c r="C3" s="15"/>
      <c r="D3" s="15">
        <v>493</v>
      </c>
      <c r="E3" s="15"/>
      <c r="F3" s="16">
        <v>642</v>
      </c>
      <c r="G3" s="17"/>
    </row>
    <row r="4" spans="1:7" ht="15.95" customHeight="1" x14ac:dyDescent="0.25">
      <c r="A4" s="4" t="s">
        <v>4</v>
      </c>
      <c r="B4" s="18"/>
      <c r="C4" s="19"/>
      <c r="D4" s="19"/>
      <c r="E4" s="19"/>
      <c r="F4" s="20"/>
      <c r="G4" s="16">
        <v>0.09</v>
      </c>
    </row>
    <row r="5" spans="1:7" ht="15.95" customHeight="1" x14ac:dyDescent="0.25">
      <c r="A5" s="1" t="s">
        <v>5</v>
      </c>
      <c r="B5" s="15">
        <v>20</v>
      </c>
      <c r="C5" s="21">
        <f>B5/149*100</f>
        <v>13.422818791946309</v>
      </c>
      <c r="D5" s="15">
        <v>95</v>
      </c>
      <c r="E5" s="21">
        <f>D5/493*100</f>
        <v>19.269776876267748</v>
      </c>
      <c r="F5" s="16">
        <v>115</v>
      </c>
      <c r="G5" s="17"/>
    </row>
    <row r="6" spans="1:7" ht="15.95" customHeight="1" x14ac:dyDescent="0.25">
      <c r="A6" s="1" t="s">
        <v>6</v>
      </c>
      <c r="B6" s="15">
        <v>81</v>
      </c>
      <c r="C6" s="21">
        <f t="shared" ref="C6:C38" si="0">B6/149*100</f>
        <v>54.36241610738255</v>
      </c>
      <c r="D6" s="15">
        <v>275</v>
      </c>
      <c r="E6" s="21">
        <f t="shared" ref="E6:E38" si="1">D6/493*100</f>
        <v>55.780933062880322</v>
      </c>
      <c r="F6" s="16">
        <v>356</v>
      </c>
      <c r="G6" s="17"/>
    </row>
    <row r="7" spans="1:7" ht="15.95" customHeight="1" x14ac:dyDescent="0.25">
      <c r="A7" s="1" t="s">
        <v>7</v>
      </c>
      <c r="B7" s="15">
        <v>42</v>
      </c>
      <c r="C7" s="21">
        <f t="shared" si="0"/>
        <v>28.187919463087248</v>
      </c>
      <c r="D7" s="15">
        <v>103</v>
      </c>
      <c r="E7" s="21">
        <f t="shared" si="1"/>
        <v>20.892494929006087</v>
      </c>
      <c r="F7" s="16">
        <v>145</v>
      </c>
      <c r="G7" s="17"/>
    </row>
    <row r="8" spans="1:7" ht="15.95" customHeight="1" x14ac:dyDescent="0.25">
      <c r="A8" s="1" t="s">
        <v>8</v>
      </c>
      <c r="B8" s="15">
        <v>1</v>
      </c>
      <c r="C8" s="21">
        <f t="shared" si="0"/>
        <v>0.67114093959731547</v>
      </c>
      <c r="D8" s="15">
        <v>9</v>
      </c>
      <c r="E8" s="21">
        <f t="shared" si="1"/>
        <v>1.8255578093306288</v>
      </c>
      <c r="F8" s="16">
        <v>10</v>
      </c>
      <c r="G8" s="17"/>
    </row>
    <row r="9" spans="1:7" ht="15.95" customHeight="1" x14ac:dyDescent="0.25">
      <c r="A9" s="1" t="s">
        <v>10</v>
      </c>
      <c r="B9" s="15">
        <v>1</v>
      </c>
      <c r="C9" s="21">
        <f t="shared" si="0"/>
        <v>0.67114093959731547</v>
      </c>
      <c r="D9" s="15">
        <v>0</v>
      </c>
      <c r="E9" s="21">
        <f t="shared" si="1"/>
        <v>0</v>
      </c>
      <c r="F9" s="16">
        <v>1</v>
      </c>
      <c r="G9" s="17"/>
    </row>
    <row r="10" spans="1:7" ht="15.95" customHeight="1" x14ac:dyDescent="0.25">
      <c r="A10" s="1" t="s">
        <v>9</v>
      </c>
      <c r="B10" s="15">
        <v>4</v>
      </c>
      <c r="C10" s="21">
        <f t="shared" si="0"/>
        <v>2.6845637583892619</v>
      </c>
      <c r="D10" s="15">
        <v>11</v>
      </c>
      <c r="E10" s="21">
        <f t="shared" si="1"/>
        <v>2.2312373225152129</v>
      </c>
      <c r="F10" s="16">
        <v>15</v>
      </c>
      <c r="G10" s="17"/>
    </row>
    <row r="11" spans="1:7" ht="15.95" customHeight="1" x14ac:dyDescent="0.25">
      <c r="A11" s="4" t="s">
        <v>11</v>
      </c>
      <c r="B11" s="23"/>
      <c r="C11" s="24"/>
      <c r="D11" s="24"/>
      <c r="E11" s="24"/>
      <c r="F11" s="25"/>
      <c r="G11" s="4">
        <v>1.9E-2</v>
      </c>
    </row>
    <row r="12" spans="1:7" ht="15.95" customHeight="1" x14ac:dyDescent="0.25">
      <c r="A12" s="1" t="s">
        <v>12</v>
      </c>
      <c r="B12" s="15">
        <v>128</v>
      </c>
      <c r="C12" s="21">
        <f t="shared" si="0"/>
        <v>85.90604026845638</v>
      </c>
      <c r="D12" s="15">
        <v>379</v>
      </c>
      <c r="E12" s="21">
        <f t="shared" si="1"/>
        <v>76.876267748478696</v>
      </c>
      <c r="F12" s="16">
        <v>507</v>
      </c>
      <c r="G12" s="17"/>
    </row>
    <row r="13" spans="1:7" ht="15.95" customHeight="1" x14ac:dyDescent="0.25">
      <c r="A13" s="1" t="s">
        <v>13</v>
      </c>
      <c r="B13" s="15">
        <v>6</v>
      </c>
      <c r="C13" s="21">
        <f t="shared" si="0"/>
        <v>4.0268456375838921</v>
      </c>
      <c r="D13" s="15">
        <v>72</v>
      </c>
      <c r="E13" s="21">
        <f t="shared" si="1"/>
        <v>14.604462474645031</v>
      </c>
      <c r="F13" s="16">
        <v>78</v>
      </c>
      <c r="G13" s="17"/>
    </row>
    <row r="14" spans="1:7" ht="15.95" customHeight="1" x14ac:dyDescent="0.25">
      <c r="A14" s="1" t="s">
        <v>14</v>
      </c>
      <c r="B14" s="15">
        <v>1</v>
      </c>
      <c r="C14" s="21">
        <f t="shared" si="0"/>
        <v>0.67114093959731547</v>
      </c>
      <c r="D14" s="15">
        <v>2</v>
      </c>
      <c r="E14" s="21">
        <f t="shared" si="1"/>
        <v>0.40567951318458417</v>
      </c>
      <c r="F14" s="16">
        <v>3</v>
      </c>
      <c r="G14" s="17"/>
    </row>
    <row r="15" spans="1:7" ht="15.95" customHeight="1" x14ac:dyDescent="0.25">
      <c r="A15" s="1" t="s">
        <v>15</v>
      </c>
      <c r="B15" s="15">
        <v>6</v>
      </c>
      <c r="C15" s="21">
        <f t="shared" si="0"/>
        <v>4.0268456375838921</v>
      </c>
      <c r="D15" s="15">
        <v>13</v>
      </c>
      <c r="E15" s="21">
        <f t="shared" si="1"/>
        <v>2.6369168356997972</v>
      </c>
      <c r="F15" s="16">
        <v>19</v>
      </c>
      <c r="G15" s="17"/>
    </row>
    <row r="16" spans="1:7" ht="15.95" customHeight="1" x14ac:dyDescent="0.25">
      <c r="A16" s="1" t="s">
        <v>16</v>
      </c>
      <c r="B16" s="15">
        <v>1</v>
      </c>
      <c r="C16" s="21">
        <f t="shared" si="0"/>
        <v>0.67114093959731547</v>
      </c>
      <c r="D16" s="15">
        <v>8</v>
      </c>
      <c r="E16" s="21">
        <f t="shared" si="1"/>
        <v>1.6227180527383367</v>
      </c>
      <c r="F16" s="16">
        <v>9</v>
      </c>
      <c r="G16" s="17"/>
    </row>
    <row r="17" spans="1:7" ht="15.95" customHeight="1" x14ac:dyDescent="0.25">
      <c r="A17" s="1" t="s">
        <v>17</v>
      </c>
      <c r="B17" s="15">
        <v>7</v>
      </c>
      <c r="C17" s="21">
        <f t="shared" si="0"/>
        <v>4.6979865771812079</v>
      </c>
      <c r="D17" s="15">
        <v>19</v>
      </c>
      <c r="E17" s="21">
        <f t="shared" si="1"/>
        <v>3.8539553752535496</v>
      </c>
      <c r="F17" s="16">
        <v>26</v>
      </c>
      <c r="G17" s="17"/>
    </row>
    <row r="18" spans="1:7" ht="15.95" customHeight="1" x14ac:dyDescent="0.25">
      <c r="A18" s="4" t="s">
        <v>2</v>
      </c>
      <c r="B18" s="23"/>
      <c r="C18" s="24"/>
      <c r="D18" s="24"/>
      <c r="E18" s="24"/>
      <c r="F18" s="25"/>
      <c r="G18" s="4">
        <v>0.14099999999999999</v>
      </c>
    </row>
    <row r="19" spans="1:7" ht="15.95" customHeight="1" x14ac:dyDescent="0.25">
      <c r="A19" s="1" t="s">
        <v>1</v>
      </c>
      <c r="B19" s="15">
        <v>110</v>
      </c>
      <c r="C19" s="21">
        <f t="shared" si="0"/>
        <v>73.825503355704697</v>
      </c>
      <c r="D19" s="15">
        <v>392</v>
      </c>
      <c r="E19" s="21">
        <f t="shared" si="1"/>
        <v>79.513184584178504</v>
      </c>
      <c r="F19" s="16">
        <v>502</v>
      </c>
      <c r="G19" s="17"/>
    </row>
    <row r="20" spans="1:7" ht="15.95" customHeight="1" x14ac:dyDescent="0.25">
      <c r="A20" s="1" t="s">
        <v>0</v>
      </c>
      <c r="B20" s="15">
        <v>39</v>
      </c>
      <c r="C20" s="21">
        <f t="shared" si="0"/>
        <v>26.174496644295303</v>
      </c>
      <c r="D20" s="15">
        <v>101</v>
      </c>
      <c r="E20" s="21">
        <f t="shared" si="1"/>
        <v>20.486815415821503</v>
      </c>
      <c r="F20" s="16">
        <v>140</v>
      </c>
      <c r="G20" s="17"/>
    </row>
    <row r="21" spans="1:7" ht="15.95" customHeight="1" x14ac:dyDescent="0.25">
      <c r="A21" s="4" t="s">
        <v>18</v>
      </c>
      <c r="B21" s="23"/>
      <c r="C21" s="24"/>
      <c r="D21" s="24"/>
      <c r="E21" s="24"/>
      <c r="F21" s="25"/>
      <c r="G21" s="4">
        <v>0.32100000000000001</v>
      </c>
    </row>
    <row r="22" spans="1:7" ht="15.95" customHeight="1" x14ac:dyDescent="0.25">
      <c r="A22" s="1" t="s">
        <v>1</v>
      </c>
      <c r="B22" s="15">
        <v>96</v>
      </c>
      <c r="C22" s="21">
        <f t="shared" si="0"/>
        <v>64.429530201342274</v>
      </c>
      <c r="D22" s="15">
        <v>337</v>
      </c>
      <c r="E22" s="21">
        <f t="shared" si="1"/>
        <v>68.356997971602425</v>
      </c>
      <c r="F22" s="16">
        <v>433</v>
      </c>
      <c r="G22" s="17"/>
    </row>
    <row r="23" spans="1:7" ht="15.95" customHeight="1" x14ac:dyDescent="0.25">
      <c r="A23" s="1" t="s">
        <v>0</v>
      </c>
      <c r="B23" s="15">
        <v>53</v>
      </c>
      <c r="C23" s="21">
        <f t="shared" si="0"/>
        <v>35.570469798657719</v>
      </c>
      <c r="D23" s="15">
        <v>152</v>
      </c>
      <c r="E23" s="21">
        <f t="shared" si="1"/>
        <v>30.831643002028397</v>
      </c>
      <c r="F23" s="16">
        <v>205</v>
      </c>
      <c r="G23" s="17"/>
    </row>
    <row r="24" spans="1:7" ht="15.95" customHeight="1" x14ac:dyDescent="0.25">
      <c r="A24" s="1" t="s">
        <v>19</v>
      </c>
      <c r="B24" s="15">
        <v>0</v>
      </c>
      <c r="C24" s="21">
        <f t="shared" si="0"/>
        <v>0</v>
      </c>
      <c r="D24" s="15">
        <v>4</v>
      </c>
      <c r="E24" s="21">
        <f t="shared" si="1"/>
        <v>0.81135902636916835</v>
      </c>
      <c r="F24" s="16">
        <v>4</v>
      </c>
      <c r="G24" s="17"/>
    </row>
    <row r="25" spans="1:7" ht="15.95" customHeight="1" x14ac:dyDescent="0.25">
      <c r="A25" s="4" t="s">
        <v>20</v>
      </c>
      <c r="B25" s="23"/>
      <c r="C25" s="24"/>
      <c r="D25" s="24"/>
      <c r="E25" s="24"/>
      <c r="F25" s="25"/>
      <c r="G25" s="4">
        <v>0.41599999999999998</v>
      </c>
    </row>
    <row r="26" spans="1:7" ht="15.95" customHeight="1" x14ac:dyDescent="0.25">
      <c r="A26" s="1" t="s">
        <v>1</v>
      </c>
      <c r="B26" s="15">
        <v>27</v>
      </c>
      <c r="C26" s="21">
        <f t="shared" si="0"/>
        <v>18.120805369127517</v>
      </c>
      <c r="D26" s="15">
        <v>84</v>
      </c>
      <c r="E26" s="21">
        <f t="shared" si="1"/>
        <v>17.038539553752535</v>
      </c>
      <c r="F26" s="16">
        <v>111</v>
      </c>
      <c r="G26" s="17"/>
    </row>
    <row r="27" spans="1:7" ht="15.95" customHeight="1" x14ac:dyDescent="0.25">
      <c r="A27" s="1" t="s">
        <v>0</v>
      </c>
      <c r="B27" s="15">
        <v>74</v>
      </c>
      <c r="C27" s="21">
        <f t="shared" si="0"/>
        <v>49.664429530201346</v>
      </c>
      <c r="D27" s="15">
        <v>267</v>
      </c>
      <c r="E27" s="21">
        <f t="shared" si="1"/>
        <v>54.158215010141987</v>
      </c>
      <c r="F27" s="16">
        <v>341</v>
      </c>
      <c r="G27" s="17"/>
    </row>
    <row r="28" spans="1:7" ht="15.95" customHeight="1" x14ac:dyDescent="0.25">
      <c r="A28" s="1" t="s">
        <v>19</v>
      </c>
      <c r="B28" s="15">
        <v>0</v>
      </c>
      <c r="C28" s="21">
        <f t="shared" si="0"/>
        <v>0</v>
      </c>
      <c r="D28" s="15">
        <v>7</v>
      </c>
      <c r="E28" s="21">
        <f t="shared" si="1"/>
        <v>1.4198782961460445</v>
      </c>
      <c r="F28" s="16">
        <v>7</v>
      </c>
      <c r="G28" s="17"/>
    </row>
    <row r="29" spans="1:7" ht="15.95" customHeight="1" x14ac:dyDescent="0.25">
      <c r="A29" s="1" t="s">
        <v>21</v>
      </c>
      <c r="B29" s="15">
        <v>25</v>
      </c>
      <c r="C29" s="21">
        <f t="shared" si="0"/>
        <v>16.778523489932887</v>
      </c>
      <c r="D29" s="15">
        <v>83</v>
      </c>
      <c r="E29" s="21">
        <f t="shared" si="1"/>
        <v>16.835699797160245</v>
      </c>
      <c r="F29" s="16">
        <v>108</v>
      </c>
      <c r="G29" s="17"/>
    </row>
    <row r="30" spans="1:7" ht="15.95" customHeight="1" x14ac:dyDescent="0.25">
      <c r="A30" s="1" t="s">
        <v>22</v>
      </c>
      <c r="B30" s="15">
        <v>21</v>
      </c>
      <c r="C30" s="21">
        <f t="shared" si="0"/>
        <v>14.093959731543624</v>
      </c>
      <c r="D30" s="15">
        <v>48</v>
      </c>
      <c r="E30" s="21">
        <f t="shared" si="1"/>
        <v>9.7363083164300193</v>
      </c>
      <c r="F30" s="16">
        <v>69</v>
      </c>
      <c r="G30" s="17"/>
    </row>
    <row r="31" spans="1:7" ht="15.95" customHeight="1" x14ac:dyDescent="0.25">
      <c r="A31" s="1" t="s">
        <v>23</v>
      </c>
      <c r="B31" s="15">
        <v>2</v>
      </c>
      <c r="C31" s="21">
        <f t="shared" si="0"/>
        <v>1.3422818791946309</v>
      </c>
      <c r="D31" s="15">
        <v>4</v>
      </c>
      <c r="E31" s="21">
        <f t="shared" si="1"/>
        <v>0.81135902636916835</v>
      </c>
      <c r="F31" s="16">
        <v>6</v>
      </c>
      <c r="G31" s="17"/>
    </row>
    <row r="32" spans="1:7" ht="15.95" customHeight="1" x14ac:dyDescent="0.25">
      <c r="A32" s="4" t="s">
        <v>24</v>
      </c>
      <c r="B32" s="23"/>
      <c r="C32" s="24"/>
      <c r="D32" s="24"/>
      <c r="E32" s="24"/>
      <c r="F32" s="25"/>
      <c r="G32" s="4">
        <v>0.746</v>
      </c>
    </row>
    <row r="33" spans="1:7" ht="15.95" customHeight="1" x14ac:dyDescent="0.25">
      <c r="A33" s="1" t="s">
        <v>1</v>
      </c>
      <c r="B33" s="15">
        <v>13</v>
      </c>
      <c r="C33" s="21">
        <f t="shared" si="0"/>
        <v>8.724832214765101</v>
      </c>
      <c r="D33" s="15">
        <v>40</v>
      </c>
      <c r="E33" s="21">
        <f t="shared" si="1"/>
        <v>8.1135902636916839</v>
      </c>
      <c r="F33" s="16">
        <v>53</v>
      </c>
      <c r="G33" s="17"/>
    </row>
    <row r="34" spans="1:7" ht="15.95" customHeight="1" x14ac:dyDescent="0.25">
      <c r="A34" s="1" t="s">
        <v>0</v>
      </c>
      <c r="B34" s="15">
        <v>45</v>
      </c>
      <c r="C34" s="21">
        <f t="shared" si="0"/>
        <v>30.201342281879196</v>
      </c>
      <c r="D34" s="15">
        <v>163</v>
      </c>
      <c r="E34" s="21">
        <f t="shared" si="1"/>
        <v>33.062880324543606</v>
      </c>
      <c r="F34" s="16">
        <v>208</v>
      </c>
      <c r="G34" s="17"/>
    </row>
    <row r="35" spans="1:7" ht="15.95" customHeight="1" x14ac:dyDescent="0.25">
      <c r="A35" s="1" t="s">
        <v>19</v>
      </c>
      <c r="B35" s="15">
        <v>0</v>
      </c>
      <c r="C35" s="21">
        <f t="shared" si="0"/>
        <v>0</v>
      </c>
      <c r="D35" s="15">
        <v>2</v>
      </c>
      <c r="E35" s="21">
        <f t="shared" si="1"/>
        <v>0.40567951318458417</v>
      </c>
      <c r="F35" s="16">
        <v>2</v>
      </c>
      <c r="G35" s="17"/>
    </row>
    <row r="36" spans="1:7" ht="15.95" customHeight="1" x14ac:dyDescent="0.25">
      <c r="A36" s="1" t="s">
        <v>21</v>
      </c>
      <c r="B36" s="15">
        <v>1</v>
      </c>
      <c r="C36" s="21">
        <f t="shared" si="0"/>
        <v>0.67114093959731547</v>
      </c>
      <c r="D36" s="15">
        <v>2</v>
      </c>
      <c r="E36" s="21">
        <f t="shared" si="1"/>
        <v>0.40567951318458417</v>
      </c>
      <c r="F36" s="16">
        <v>3</v>
      </c>
      <c r="G36" s="17"/>
    </row>
    <row r="37" spans="1:7" ht="15.95" customHeight="1" x14ac:dyDescent="0.25">
      <c r="A37" s="1" t="s">
        <v>22</v>
      </c>
      <c r="B37" s="15">
        <v>72</v>
      </c>
      <c r="C37" s="21">
        <f t="shared" si="0"/>
        <v>48.322147651006716</v>
      </c>
      <c r="D37" s="15">
        <v>244</v>
      </c>
      <c r="E37" s="21">
        <f t="shared" si="1"/>
        <v>49.492900608519271</v>
      </c>
      <c r="F37" s="16">
        <v>316</v>
      </c>
      <c r="G37" s="17"/>
    </row>
    <row r="38" spans="1:7" ht="15.95" customHeight="1" x14ac:dyDescent="0.25">
      <c r="A38" s="1" t="s">
        <v>23</v>
      </c>
      <c r="B38" s="15">
        <v>18</v>
      </c>
      <c r="C38" s="21">
        <f t="shared" si="0"/>
        <v>12.080536912751679</v>
      </c>
      <c r="D38" s="15">
        <v>42</v>
      </c>
      <c r="E38" s="21">
        <f t="shared" si="1"/>
        <v>8.5192697768762677</v>
      </c>
      <c r="F38" s="16">
        <v>60</v>
      </c>
      <c r="G38" s="17"/>
    </row>
  </sheetData>
  <mergeCells count="7">
    <mergeCell ref="A1:A2"/>
    <mergeCell ref="B21:F21"/>
    <mergeCell ref="B25:F25"/>
    <mergeCell ref="B32:F32"/>
    <mergeCell ref="G1:G2"/>
    <mergeCell ref="B11:F11"/>
    <mergeCell ref="B18:F18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A46" sqref="A46"/>
    </sheetView>
  </sheetViews>
  <sheetFormatPr defaultColWidth="9.42578125" defaultRowHeight="15" x14ac:dyDescent="0.25"/>
  <cols>
    <col min="1" max="1" width="38.28515625" style="2" customWidth="1"/>
    <col min="2" max="2" width="9.42578125" style="2"/>
    <col min="3" max="3" width="10.85546875" style="2" customWidth="1"/>
    <col min="4" max="4" width="9.42578125" style="2"/>
    <col min="5" max="5" width="11" style="2" customWidth="1"/>
    <col min="6" max="6" width="12.85546875" style="2" customWidth="1"/>
    <col min="7" max="16384" width="9.42578125" style="2"/>
  </cols>
  <sheetData>
    <row r="1" spans="1:10" x14ac:dyDescent="0.25">
      <c r="A1" s="26" t="s">
        <v>100</v>
      </c>
      <c r="B1" s="26" t="s">
        <v>102</v>
      </c>
      <c r="C1" s="26"/>
      <c r="D1" s="26" t="s">
        <v>103</v>
      </c>
      <c r="E1" s="26"/>
      <c r="F1" s="26" t="s">
        <v>42</v>
      </c>
      <c r="G1" s="3" t="s">
        <v>107</v>
      </c>
      <c r="H1" s="3"/>
      <c r="I1" s="3" t="s">
        <v>106</v>
      </c>
      <c r="J1" s="3"/>
    </row>
    <row r="2" spans="1:10" x14ac:dyDescent="0.25">
      <c r="A2" s="26"/>
      <c r="B2" s="3" t="s">
        <v>27</v>
      </c>
      <c r="C2" s="3" t="s">
        <v>26</v>
      </c>
      <c r="D2" s="3" t="s">
        <v>27</v>
      </c>
      <c r="E2" s="3" t="s">
        <v>26</v>
      </c>
      <c r="F2" s="26"/>
      <c r="G2" s="3" t="s">
        <v>27</v>
      </c>
      <c r="H2" s="3" t="s">
        <v>26</v>
      </c>
      <c r="I2" s="3" t="s">
        <v>27</v>
      </c>
      <c r="J2" s="3" t="s">
        <v>26</v>
      </c>
    </row>
    <row r="3" spans="1:10" x14ac:dyDescent="0.25">
      <c r="A3" s="26" t="s">
        <v>43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x14ac:dyDescent="0.25">
      <c r="A4" s="6" t="s">
        <v>44</v>
      </c>
      <c r="B4" s="6">
        <v>21.93</v>
      </c>
      <c r="C4" s="6"/>
      <c r="D4" s="6">
        <v>55.01</v>
      </c>
      <c r="E4" s="6"/>
      <c r="F4" s="6"/>
      <c r="G4" s="7">
        <v>26.36</v>
      </c>
      <c r="H4" s="7"/>
      <c r="I4" s="7">
        <v>55.04</v>
      </c>
      <c r="J4" s="6"/>
    </row>
    <row r="5" spans="1:10" x14ac:dyDescent="0.25">
      <c r="A5" s="6" t="s">
        <v>45</v>
      </c>
      <c r="B5" s="6">
        <v>36.58</v>
      </c>
      <c r="C5" s="6"/>
      <c r="D5" s="6">
        <v>61.53</v>
      </c>
      <c r="E5" s="6"/>
      <c r="F5" s="6"/>
      <c r="G5" s="7">
        <v>38.39</v>
      </c>
      <c r="H5" s="7"/>
      <c r="I5" s="7">
        <v>62.35</v>
      </c>
      <c r="J5" s="6"/>
    </row>
    <row r="6" spans="1:10" x14ac:dyDescent="0.25">
      <c r="A6" s="6" t="s">
        <v>46</v>
      </c>
      <c r="B6" s="6">
        <v>40.25</v>
      </c>
      <c r="C6" s="6"/>
      <c r="D6" s="6">
        <v>67.849999999999994</v>
      </c>
      <c r="E6" s="6"/>
      <c r="F6" s="6"/>
      <c r="G6" s="7">
        <v>41.14</v>
      </c>
      <c r="H6" s="7"/>
      <c r="I6" s="7">
        <v>68.489999999999995</v>
      </c>
      <c r="J6" s="6"/>
    </row>
    <row r="7" spans="1:10" x14ac:dyDescent="0.25">
      <c r="A7" s="6" t="s">
        <v>47</v>
      </c>
      <c r="B7" s="6">
        <v>39.28</v>
      </c>
      <c r="C7" s="6"/>
      <c r="D7" s="6">
        <v>68.349999999999994</v>
      </c>
      <c r="E7" s="6"/>
      <c r="F7" s="6"/>
      <c r="G7" s="7">
        <v>40.229999999999997</v>
      </c>
      <c r="H7" s="7"/>
      <c r="I7" s="7">
        <v>68.849999999999994</v>
      </c>
      <c r="J7" s="6"/>
    </row>
    <row r="8" spans="1:10" x14ac:dyDescent="0.25">
      <c r="A8" s="6" t="s">
        <v>48</v>
      </c>
      <c r="B8" s="6">
        <v>43.09</v>
      </c>
      <c r="C8" s="6"/>
      <c r="D8" s="6">
        <v>74.31</v>
      </c>
      <c r="E8" s="6"/>
      <c r="F8" s="6"/>
      <c r="G8" s="7">
        <v>43.53</v>
      </c>
      <c r="H8" s="7"/>
      <c r="I8" s="7">
        <v>74.760000000000005</v>
      </c>
      <c r="J8" s="6"/>
    </row>
    <row r="9" spans="1:10" x14ac:dyDescent="0.25">
      <c r="A9" s="6" t="s">
        <v>49</v>
      </c>
      <c r="B9" s="6">
        <v>45</v>
      </c>
      <c r="C9" s="6"/>
      <c r="D9" s="6">
        <v>96.29</v>
      </c>
      <c r="E9" s="6"/>
      <c r="F9" s="6"/>
      <c r="G9" s="7">
        <v>45</v>
      </c>
      <c r="H9" s="7"/>
      <c r="I9" s="7">
        <v>92.14</v>
      </c>
      <c r="J9" s="6"/>
    </row>
    <row r="10" spans="1:10" x14ac:dyDescent="0.25">
      <c r="A10" s="26" t="s">
        <v>50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x14ac:dyDescent="0.25">
      <c r="A11" s="7" t="s">
        <v>51</v>
      </c>
      <c r="B11" s="7">
        <v>128</v>
      </c>
      <c r="C11" s="8">
        <f>B11/SUM(B$11:B$12)</f>
        <v>0.52032520325203258</v>
      </c>
      <c r="D11" s="7">
        <v>193</v>
      </c>
      <c r="E11" s="8">
        <f>D11/SUM(D$11:D$12)</f>
        <v>0.146991622239147</v>
      </c>
      <c r="F11" s="27" t="s">
        <v>52</v>
      </c>
      <c r="G11" s="7">
        <v>18</v>
      </c>
      <c r="H11" s="8">
        <f>G11/SUM(G$11:G$12)</f>
        <v>0.140625</v>
      </c>
      <c r="I11" s="7">
        <v>25</v>
      </c>
      <c r="J11" s="8">
        <f>I11/SUM(I$11:I$12)</f>
        <v>2.2893772893772892E-2</v>
      </c>
    </row>
    <row r="12" spans="1:10" x14ac:dyDescent="0.25">
      <c r="A12" s="7" t="s">
        <v>53</v>
      </c>
      <c r="B12" s="7">
        <v>118</v>
      </c>
      <c r="C12" s="8">
        <f>B12/SUM(B$11:B$12)</f>
        <v>0.47967479674796748</v>
      </c>
      <c r="D12" s="7">
        <v>1120</v>
      </c>
      <c r="E12" s="8">
        <f>D12/SUM(D$11:D$12)</f>
        <v>0.85300837776085303</v>
      </c>
      <c r="F12" s="27"/>
      <c r="G12" s="7">
        <v>110</v>
      </c>
      <c r="H12" s="8">
        <f>G12/SUM(G$11:G$12)</f>
        <v>0.859375</v>
      </c>
      <c r="I12" s="7">
        <v>1067</v>
      </c>
      <c r="J12" s="8">
        <f>I12/SUM(I$11:I$12)</f>
        <v>0.97710622710622708</v>
      </c>
    </row>
    <row r="13" spans="1:10" x14ac:dyDescent="0.25">
      <c r="A13" s="7" t="s">
        <v>23</v>
      </c>
      <c r="B13" s="7">
        <v>6</v>
      </c>
      <c r="C13" s="7"/>
      <c r="D13" s="7">
        <v>29</v>
      </c>
      <c r="E13" s="7"/>
      <c r="F13" s="27"/>
      <c r="G13" s="7">
        <v>2</v>
      </c>
      <c r="H13" s="7"/>
      <c r="I13" s="7">
        <v>23</v>
      </c>
      <c r="J13" s="6"/>
    </row>
    <row r="14" spans="1:10" x14ac:dyDescent="0.25">
      <c r="A14" s="7" t="s">
        <v>25</v>
      </c>
      <c r="B14" s="7">
        <f>SUM(B11:B13)</f>
        <v>252</v>
      </c>
      <c r="C14" s="7"/>
      <c r="D14" s="7">
        <f>SUM(D11:D13)</f>
        <v>1342</v>
      </c>
      <c r="E14" s="7"/>
      <c r="F14" s="6"/>
      <c r="G14" s="6">
        <f>SUM(G11:G13)</f>
        <v>130</v>
      </c>
      <c r="H14" s="6"/>
      <c r="I14" s="6">
        <f>SUM(I11:I13)</f>
        <v>1115</v>
      </c>
      <c r="J14" s="6"/>
    </row>
    <row r="15" spans="1:10" x14ac:dyDescent="0.25">
      <c r="A15" s="26" t="s">
        <v>54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7" t="s">
        <v>55</v>
      </c>
      <c r="B16" s="7">
        <v>130</v>
      </c>
      <c r="C16" s="8">
        <f>B16/SUM(B$16:B$17)</f>
        <v>0.51792828685258963</v>
      </c>
      <c r="D16" s="7">
        <v>1113</v>
      </c>
      <c r="E16" s="8">
        <f>D16/SUM(D$16:D$17)</f>
        <v>0.83059701492537319</v>
      </c>
      <c r="F16" s="27" t="s">
        <v>56</v>
      </c>
      <c r="G16" s="7">
        <v>130</v>
      </c>
      <c r="H16" s="8">
        <f>G16/SUM(G$16:G$17)</f>
        <v>1</v>
      </c>
      <c r="I16" s="7">
        <v>1113</v>
      </c>
      <c r="J16" s="8">
        <f>I16/SUM(I$16:I$17)</f>
        <v>1</v>
      </c>
    </row>
    <row r="17" spans="1:10" x14ac:dyDescent="0.25">
      <c r="A17" s="7" t="s">
        <v>57</v>
      </c>
      <c r="B17" s="7">
        <v>121</v>
      </c>
      <c r="C17" s="8">
        <f>B17/SUM(B$16:B$17)</f>
        <v>0.48207171314741037</v>
      </c>
      <c r="D17" s="7">
        <v>227</v>
      </c>
      <c r="E17" s="8">
        <f>D17/SUM(D$16:D$17)</f>
        <v>0.16940298507462687</v>
      </c>
      <c r="F17" s="27"/>
      <c r="G17" s="7">
        <v>0</v>
      </c>
      <c r="H17" s="8">
        <f>G17/SUM(G$16:G$17)</f>
        <v>0</v>
      </c>
      <c r="I17" s="7">
        <v>0</v>
      </c>
      <c r="J17" s="8">
        <f>I17/SUM(I$16:I$17)</f>
        <v>0</v>
      </c>
    </row>
    <row r="18" spans="1:10" x14ac:dyDescent="0.25">
      <c r="A18" s="7" t="s">
        <v>23</v>
      </c>
      <c r="B18" s="7">
        <v>1</v>
      </c>
      <c r="C18" s="8"/>
      <c r="D18" s="7">
        <v>2</v>
      </c>
      <c r="E18" s="8"/>
      <c r="F18" s="6"/>
      <c r="G18" s="7">
        <v>0</v>
      </c>
      <c r="H18" s="7"/>
      <c r="I18" s="7">
        <v>2</v>
      </c>
      <c r="J18" s="6"/>
    </row>
    <row r="19" spans="1:10" x14ac:dyDescent="0.25">
      <c r="A19" s="7" t="s">
        <v>25</v>
      </c>
      <c r="B19" s="7">
        <f>SUM(B16:B18)</f>
        <v>252</v>
      </c>
      <c r="C19" s="7"/>
      <c r="D19" s="7">
        <f>SUM(D16:D18)</f>
        <v>1342</v>
      </c>
      <c r="E19" s="7"/>
      <c r="F19" s="6"/>
      <c r="G19" s="6">
        <f>SUM(G16:G18)</f>
        <v>130</v>
      </c>
      <c r="H19" s="6"/>
      <c r="I19" s="6">
        <f>SUM(I16:I18)</f>
        <v>1115</v>
      </c>
      <c r="J19" s="6"/>
    </row>
    <row r="20" spans="1:10" x14ac:dyDescent="0.25">
      <c r="A20" s="26" t="s">
        <v>58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25">
      <c r="A21" s="7" t="s">
        <v>55</v>
      </c>
      <c r="B21" s="7">
        <v>110</v>
      </c>
      <c r="C21" s="8">
        <f>B21/SUM(B$21:B$22)</f>
        <v>0.43824701195219123</v>
      </c>
      <c r="D21" s="7">
        <v>727</v>
      </c>
      <c r="E21" s="8">
        <f>D21/SUM(D$21:D$22)</f>
        <v>0.54253731343283584</v>
      </c>
      <c r="F21" s="27">
        <v>2E-3</v>
      </c>
      <c r="G21" s="7">
        <v>101</v>
      </c>
      <c r="H21" s="8">
        <f>G21/SUM(G$21:G$22)</f>
        <v>0.77692307692307694</v>
      </c>
      <c r="I21" s="7">
        <v>721</v>
      </c>
      <c r="J21" s="8">
        <f>I21/SUM(I$21:I$22)</f>
        <v>0.64779874213836475</v>
      </c>
    </row>
    <row r="22" spans="1:10" x14ac:dyDescent="0.25">
      <c r="A22" s="7" t="s">
        <v>57</v>
      </c>
      <c r="B22" s="7">
        <v>141</v>
      </c>
      <c r="C22" s="8">
        <f>B22/SUM(B$21:B$22)</f>
        <v>0.56175298804780871</v>
      </c>
      <c r="D22" s="7">
        <v>613</v>
      </c>
      <c r="E22" s="8">
        <f>D22/SUM(D$21:D$22)</f>
        <v>0.45746268656716416</v>
      </c>
      <c r="F22" s="27"/>
      <c r="G22" s="7">
        <v>29</v>
      </c>
      <c r="H22" s="8">
        <f>G22/SUM(G$21:G$22)</f>
        <v>0.22307692307692309</v>
      </c>
      <c r="I22" s="7">
        <v>392</v>
      </c>
      <c r="J22" s="8">
        <f>I22/SUM(I$21:I$22)</f>
        <v>0.3522012578616352</v>
      </c>
    </row>
    <row r="23" spans="1:10" x14ac:dyDescent="0.25">
      <c r="A23" s="7" t="s">
        <v>23</v>
      </c>
      <c r="B23" s="7">
        <v>1</v>
      </c>
      <c r="C23" s="8"/>
      <c r="D23" s="7">
        <v>2</v>
      </c>
      <c r="E23" s="8"/>
      <c r="F23" s="6"/>
      <c r="G23" s="7">
        <v>0</v>
      </c>
      <c r="H23" s="7"/>
      <c r="I23" s="7">
        <v>2</v>
      </c>
      <c r="J23" s="6"/>
    </row>
    <row r="24" spans="1:10" x14ac:dyDescent="0.25">
      <c r="A24" s="7" t="s">
        <v>25</v>
      </c>
      <c r="B24" s="7">
        <f>SUM(B21:B23)</f>
        <v>252</v>
      </c>
      <c r="C24" s="7"/>
      <c r="D24" s="7">
        <f>SUM(D21:D23)</f>
        <v>1342</v>
      </c>
      <c r="E24" s="7"/>
      <c r="F24" s="6"/>
      <c r="G24" s="6">
        <f>SUM(G21:G23)</f>
        <v>130</v>
      </c>
      <c r="H24" s="6"/>
      <c r="I24" s="6">
        <f>SUM(I21:I23)</f>
        <v>1115</v>
      </c>
      <c r="J24" s="6"/>
    </row>
    <row r="25" spans="1:10" x14ac:dyDescent="0.25">
      <c r="A25" s="26" t="s">
        <v>59</v>
      </c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25">
      <c r="A26" s="6">
        <v>0</v>
      </c>
      <c r="B26" s="6">
        <v>1</v>
      </c>
      <c r="C26" s="9">
        <f>B26/SUM(B$26:B$29)</f>
        <v>7.5187969924812026E-3</v>
      </c>
      <c r="D26" s="6">
        <v>0</v>
      </c>
      <c r="E26" s="9">
        <f>D26/SUM(D$26:D$29)</f>
        <v>0</v>
      </c>
      <c r="F26" s="27">
        <v>0.04</v>
      </c>
      <c r="G26" s="7">
        <v>1</v>
      </c>
      <c r="H26" s="9">
        <f>G26/SUM(G$26:G$29)</f>
        <v>1.3513513513513514E-2</v>
      </c>
      <c r="I26" s="7">
        <v>0</v>
      </c>
      <c r="J26" s="9">
        <f>I26/SUM(I$26:I$29)</f>
        <v>0</v>
      </c>
    </row>
    <row r="27" spans="1:10" x14ac:dyDescent="0.25">
      <c r="A27" s="6">
        <v>1</v>
      </c>
      <c r="B27" s="6">
        <v>102</v>
      </c>
      <c r="C27" s="9">
        <f>B27/SUM(B$26:B$29)</f>
        <v>0.76691729323308266</v>
      </c>
      <c r="D27" s="6">
        <v>429</v>
      </c>
      <c r="E27" s="9">
        <f>D27/SUM(D$26:D$29)</f>
        <v>0.8411764705882353</v>
      </c>
      <c r="F27" s="27"/>
      <c r="G27" s="7">
        <v>63</v>
      </c>
      <c r="H27" s="9">
        <f>G27/SUM(G$26:G$29)</f>
        <v>0.85135135135135132</v>
      </c>
      <c r="I27" s="7">
        <v>354</v>
      </c>
      <c r="J27" s="9">
        <f>I27/SUM(I$26:I$29)</f>
        <v>0.88500000000000001</v>
      </c>
    </row>
    <row r="28" spans="1:10" x14ac:dyDescent="0.25">
      <c r="A28" s="6">
        <v>2</v>
      </c>
      <c r="B28" s="6">
        <v>3</v>
      </c>
      <c r="C28" s="9">
        <f>B28/SUM(B$26:B$29)</f>
        <v>2.2556390977443608E-2</v>
      </c>
      <c r="D28" s="6">
        <v>14</v>
      </c>
      <c r="E28" s="9">
        <f>D28/SUM(D$26:D$29)</f>
        <v>2.7450980392156862E-2</v>
      </c>
      <c r="F28" s="27"/>
      <c r="G28" s="7">
        <v>2</v>
      </c>
      <c r="H28" s="9">
        <f>G28/SUM(G$26:G$29)</f>
        <v>2.7027027027027029E-2</v>
      </c>
      <c r="I28" s="7">
        <v>10</v>
      </c>
      <c r="J28" s="9">
        <f>I28/SUM(I$26:I$29)</f>
        <v>2.5000000000000001E-2</v>
      </c>
    </row>
    <row r="29" spans="1:10" x14ac:dyDescent="0.25">
      <c r="A29" s="6">
        <v>3</v>
      </c>
      <c r="B29" s="6">
        <v>27</v>
      </c>
      <c r="C29" s="9">
        <f>B29/SUM(B$26:B$29)</f>
        <v>0.20300751879699247</v>
      </c>
      <c r="D29" s="6">
        <v>67</v>
      </c>
      <c r="E29" s="9">
        <f>D29/SUM(D$26:D$29)</f>
        <v>0.13137254901960785</v>
      </c>
      <c r="F29" s="27"/>
      <c r="G29" s="7">
        <v>8</v>
      </c>
      <c r="H29" s="9">
        <f>G29/SUM(G$26:G$29)</f>
        <v>0.10810810810810811</v>
      </c>
      <c r="I29" s="7">
        <v>36</v>
      </c>
      <c r="J29" s="9">
        <f>I29/SUM(I$26:I$29)</f>
        <v>0.09</v>
      </c>
    </row>
    <row r="30" spans="1:10" x14ac:dyDescent="0.25">
      <c r="A30" s="6" t="s">
        <v>23</v>
      </c>
      <c r="B30" s="6">
        <v>119</v>
      </c>
      <c r="C30" s="6"/>
      <c r="D30" s="6">
        <v>831</v>
      </c>
      <c r="E30" s="6"/>
      <c r="F30" s="6"/>
      <c r="G30" s="7">
        <v>56</v>
      </c>
      <c r="H30" s="7"/>
      <c r="I30" s="7">
        <v>715</v>
      </c>
      <c r="J30" s="6"/>
    </row>
    <row r="31" spans="1:10" x14ac:dyDescent="0.25">
      <c r="A31" s="6" t="s">
        <v>25</v>
      </c>
      <c r="B31" s="6">
        <f>SUM(B26:B30)</f>
        <v>252</v>
      </c>
      <c r="C31" s="6"/>
      <c r="D31" s="6">
        <f>SUM(D26:D30)</f>
        <v>1341</v>
      </c>
      <c r="E31" s="6"/>
      <c r="F31" s="6"/>
      <c r="G31" s="6">
        <f>SUM(G26:G30)</f>
        <v>130</v>
      </c>
      <c r="H31" s="6"/>
      <c r="I31" s="6">
        <f>SUM(I26:I30)</f>
        <v>1115</v>
      </c>
      <c r="J31" s="6"/>
    </row>
    <row r="32" spans="1:10" x14ac:dyDescent="0.25">
      <c r="A32" s="26" t="s">
        <v>60</v>
      </c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6" t="s">
        <v>61</v>
      </c>
      <c r="B33" s="6">
        <v>68</v>
      </c>
      <c r="C33" s="9">
        <f>B33/SUM(B$33:B$35)</f>
        <v>0.27200000000000002</v>
      </c>
      <c r="D33" s="6">
        <v>267</v>
      </c>
      <c r="E33" s="9">
        <f>D33/SUM(D$33:D$35)</f>
        <v>0.19970082273747194</v>
      </c>
      <c r="F33" s="6"/>
      <c r="G33" s="7">
        <v>24</v>
      </c>
      <c r="H33" s="9">
        <f>G33/SUM(G$33:G$35)</f>
        <v>0.18604651162790697</v>
      </c>
      <c r="I33" s="7">
        <v>195</v>
      </c>
      <c r="J33" s="9">
        <f>I33/SUM(I$33:I$35)</f>
        <v>0.17567567567567569</v>
      </c>
    </row>
    <row r="34" spans="1:10" x14ac:dyDescent="0.25">
      <c r="A34" s="6" t="s">
        <v>62</v>
      </c>
      <c r="B34" s="6">
        <v>13</v>
      </c>
      <c r="C34" s="9">
        <f>B34/SUM(B$33:B$35)</f>
        <v>5.1999999999999998E-2</v>
      </c>
      <c r="D34" s="6">
        <v>67</v>
      </c>
      <c r="E34" s="9">
        <f>D34/SUM(D$33:D$35)</f>
        <v>5.0112191473448017E-2</v>
      </c>
      <c r="F34" s="6"/>
      <c r="G34" s="7">
        <v>10</v>
      </c>
      <c r="H34" s="9">
        <f>G34/SUM(G$33:G$35)</f>
        <v>7.7519379844961239E-2</v>
      </c>
      <c r="I34" s="7">
        <v>57</v>
      </c>
      <c r="J34" s="9">
        <f>I34/SUM(I$33:I$35)</f>
        <v>5.1351351351351354E-2</v>
      </c>
    </row>
    <row r="35" spans="1:10" x14ac:dyDescent="0.25">
      <c r="A35" s="6" t="s">
        <v>63</v>
      </c>
      <c r="B35" s="6">
        <v>169</v>
      </c>
      <c r="C35" s="9">
        <f>B35/SUM(B$33:B$35)</f>
        <v>0.67600000000000005</v>
      </c>
      <c r="D35" s="6">
        <v>1003</v>
      </c>
      <c r="E35" s="9">
        <f>D35/SUM(D$33:D$35)</f>
        <v>0.75018698578908005</v>
      </c>
      <c r="F35" s="6"/>
      <c r="G35" s="7">
        <v>95</v>
      </c>
      <c r="H35" s="9">
        <f>G35/SUM(G$33:G$35)</f>
        <v>0.73643410852713176</v>
      </c>
      <c r="I35" s="7">
        <v>858</v>
      </c>
      <c r="J35" s="9">
        <f>I35/SUM(I$33:I$35)</f>
        <v>0.77297297297297296</v>
      </c>
    </row>
    <row r="36" spans="1:10" x14ac:dyDescent="0.25">
      <c r="A36" s="6" t="s">
        <v>23</v>
      </c>
      <c r="B36" s="6">
        <v>2</v>
      </c>
      <c r="C36" s="9"/>
      <c r="D36" s="6">
        <v>5</v>
      </c>
      <c r="E36" s="6"/>
      <c r="F36" s="6"/>
      <c r="G36" s="7">
        <v>1</v>
      </c>
      <c r="H36" s="7"/>
      <c r="I36" s="7">
        <v>5</v>
      </c>
      <c r="J36" s="6"/>
    </row>
    <row r="37" spans="1:10" x14ac:dyDescent="0.25">
      <c r="A37" s="7" t="s">
        <v>25</v>
      </c>
      <c r="B37" s="6">
        <f>SUM(B33:B36)</f>
        <v>252</v>
      </c>
      <c r="C37" s="6"/>
      <c r="D37" s="6">
        <f>SUM(D33:D36)</f>
        <v>1342</v>
      </c>
      <c r="E37" s="6"/>
      <c r="F37" s="6"/>
      <c r="G37" s="6">
        <f>SUM(G33:G36)</f>
        <v>130</v>
      </c>
      <c r="H37" s="6"/>
      <c r="I37" s="6">
        <f>SUM(I33:I36)</f>
        <v>1115</v>
      </c>
      <c r="J37" s="6"/>
    </row>
    <row r="38" spans="1:10" x14ac:dyDescent="0.25">
      <c r="A38" s="26" t="s">
        <v>64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25">
      <c r="A39" s="6" t="s">
        <v>55</v>
      </c>
      <c r="B39" s="6">
        <v>49</v>
      </c>
      <c r="C39" s="9">
        <f>B39/SUM(B$39:B$40)</f>
        <v>0.19521912350597609</v>
      </c>
      <c r="D39" s="6">
        <v>134</v>
      </c>
      <c r="E39" s="9">
        <f>D39/SUM(D$39:D$40)</f>
        <v>0.1</v>
      </c>
      <c r="F39" s="27" t="s">
        <v>56</v>
      </c>
      <c r="G39" s="7">
        <v>12</v>
      </c>
      <c r="H39" s="9">
        <f>G39/SUM(G$39:G$40)</f>
        <v>9.2307692307692313E-2</v>
      </c>
      <c r="I39" s="7">
        <v>78</v>
      </c>
      <c r="J39" s="9">
        <f>I39/SUM(I$39:I$40)</f>
        <v>7.0080862533692723E-2</v>
      </c>
    </row>
    <row r="40" spans="1:10" x14ac:dyDescent="0.25">
      <c r="A40" s="6" t="s">
        <v>57</v>
      </c>
      <c r="B40" s="6">
        <v>202</v>
      </c>
      <c r="C40" s="9">
        <f>B40/SUM(B$39:B$40)</f>
        <v>0.80478087649402386</v>
      </c>
      <c r="D40" s="6">
        <v>1206</v>
      </c>
      <c r="E40" s="9">
        <f>D40/SUM(D$39:D$40)</f>
        <v>0.9</v>
      </c>
      <c r="F40" s="27"/>
      <c r="G40" s="7">
        <v>118</v>
      </c>
      <c r="H40" s="9">
        <f>G40/SUM(G$39:G$40)</f>
        <v>0.90769230769230769</v>
      </c>
      <c r="I40" s="7">
        <v>1035</v>
      </c>
      <c r="J40" s="9">
        <f>I40/SUM(I$39:I$40)</f>
        <v>0.92991913746630728</v>
      </c>
    </row>
    <row r="41" spans="1:10" x14ac:dyDescent="0.25">
      <c r="A41" s="7" t="s">
        <v>23</v>
      </c>
      <c r="B41" s="7">
        <v>1</v>
      </c>
      <c r="C41" s="9"/>
      <c r="D41" s="7">
        <v>2</v>
      </c>
      <c r="E41" s="9"/>
      <c r="F41" s="6"/>
      <c r="G41" s="7">
        <v>0</v>
      </c>
      <c r="H41" s="7"/>
      <c r="I41" s="7">
        <v>2</v>
      </c>
      <c r="J41" s="6"/>
    </row>
    <row r="42" spans="1:10" x14ac:dyDescent="0.25">
      <c r="A42" s="7" t="s">
        <v>25</v>
      </c>
      <c r="B42" s="6">
        <f>SUM(B39:B41)</f>
        <v>252</v>
      </c>
      <c r="C42" s="6"/>
      <c r="D42" s="6">
        <f>SUM(D39:D41)</f>
        <v>1342</v>
      </c>
      <c r="E42" s="6"/>
      <c r="F42" s="6"/>
      <c r="G42" s="6">
        <f>SUM(G39:G41)</f>
        <v>130</v>
      </c>
      <c r="H42" s="6"/>
      <c r="I42" s="6">
        <f>SUM(I39:I41)</f>
        <v>1115</v>
      </c>
      <c r="J42" s="6"/>
    </row>
    <row r="43" spans="1:10" x14ac:dyDescent="0.25">
      <c r="A43" s="26" t="s">
        <v>65</v>
      </c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6" t="s">
        <v>66</v>
      </c>
      <c r="B44" s="6">
        <v>0</v>
      </c>
      <c r="C44" s="9">
        <f>B44/SUM(B$44:B$45)</f>
        <v>0</v>
      </c>
      <c r="D44" s="6">
        <v>1340</v>
      </c>
      <c r="E44" s="9">
        <f>D44/SUM(D$44:D$45)</f>
        <v>1</v>
      </c>
      <c r="F44" s="6"/>
      <c r="G44" s="7">
        <v>0</v>
      </c>
      <c r="H44" s="9">
        <f>G44/SUM(G$44:G$45)</f>
        <v>0</v>
      </c>
      <c r="I44" s="7">
        <v>1113</v>
      </c>
      <c r="J44" s="9">
        <f>I44/SUM(I$44:I$45)</f>
        <v>1</v>
      </c>
    </row>
    <row r="45" spans="1:10" x14ac:dyDescent="0.25">
      <c r="A45" s="6" t="s">
        <v>67</v>
      </c>
      <c r="B45" s="6">
        <v>251</v>
      </c>
      <c r="C45" s="9">
        <f>B45/SUM(B$44:B$45)</f>
        <v>1</v>
      </c>
      <c r="D45" s="6">
        <v>0</v>
      </c>
      <c r="E45" s="9">
        <f>D45/SUM(D$44:D$45)</f>
        <v>0</v>
      </c>
      <c r="F45" s="6"/>
      <c r="G45" s="7">
        <v>130</v>
      </c>
      <c r="H45" s="9">
        <f>G45/SUM(G$44:G$45)</f>
        <v>1</v>
      </c>
      <c r="I45" s="7">
        <v>0</v>
      </c>
      <c r="J45" s="9">
        <f>I45/SUM(I$44:I$45)</f>
        <v>0</v>
      </c>
    </row>
    <row r="46" spans="1:10" x14ac:dyDescent="0.25">
      <c r="A46" s="6" t="s">
        <v>23</v>
      </c>
      <c r="B46" s="6">
        <v>1</v>
      </c>
      <c r="C46" s="6"/>
      <c r="D46" s="6">
        <v>2</v>
      </c>
      <c r="E46" s="6"/>
      <c r="F46" s="6"/>
      <c r="G46" s="7">
        <v>0</v>
      </c>
      <c r="H46" s="7"/>
      <c r="I46" s="7">
        <v>2</v>
      </c>
      <c r="J46" s="6"/>
    </row>
    <row r="47" spans="1:10" x14ac:dyDescent="0.25">
      <c r="A47" s="7" t="s">
        <v>25</v>
      </c>
      <c r="B47" s="6">
        <f>SUM(B44:B46)</f>
        <v>252</v>
      </c>
      <c r="C47" s="6"/>
      <c r="D47" s="6">
        <f>SUM(D44:D46)</f>
        <v>1342</v>
      </c>
      <c r="E47" s="6"/>
      <c r="F47" s="6"/>
      <c r="G47" s="6">
        <f>SUM(G44:G46)</f>
        <v>130</v>
      </c>
      <c r="H47" s="6"/>
      <c r="I47" s="6">
        <f>SUM(I44:I46)</f>
        <v>1115</v>
      </c>
      <c r="J47" s="6"/>
    </row>
    <row r="48" spans="1:10" x14ac:dyDescent="0.25">
      <c r="A48" s="26" t="s">
        <v>68</v>
      </c>
      <c r="B48" s="26"/>
      <c r="C48" s="26"/>
      <c r="D48" s="26"/>
      <c r="E48" s="26"/>
      <c r="F48" s="26"/>
      <c r="G48" s="26"/>
      <c r="H48" s="26"/>
      <c r="I48" s="26"/>
      <c r="J48" s="26"/>
    </row>
    <row r="49" spans="1:10" x14ac:dyDescent="0.25">
      <c r="A49" s="6" t="s">
        <v>69</v>
      </c>
      <c r="B49" s="6">
        <v>22</v>
      </c>
      <c r="C49" s="9">
        <f t="shared" ref="C49:C57" si="0">B49/SUM(B$49:B$56)</f>
        <v>8.7649402390438252E-2</v>
      </c>
      <c r="D49" s="6">
        <v>12</v>
      </c>
      <c r="E49" s="9">
        <f t="shared" ref="E49:E57" si="1">D49/SUM(D$49:D$56)</f>
        <v>8.9552238805970154E-3</v>
      </c>
      <c r="F49" s="6"/>
      <c r="G49" s="7">
        <v>5</v>
      </c>
      <c r="H49" s="9">
        <f t="shared" ref="H49:H57" si="2">G49/SUM(G$49:G$56)</f>
        <v>3.8461538461538464E-2</v>
      </c>
      <c r="I49" s="7">
        <v>2</v>
      </c>
      <c r="J49" s="9">
        <f t="shared" ref="J49:J57" si="3">I49/SUM(I$49:I$56)</f>
        <v>1.7969451931716084E-3</v>
      </c>
    </row>
    <row r="50" spans="1:10" x14ac:dyDescent="0.25">
      <c r="A50" s="6" t="s">
        <v>70</v>
      </c>
      <c r="B50" s="6">
        <v>6</v>
      </c>
      <c r="C50" s="9">
        <f t="shared" si="0"/>
        <v>2.3904382470119521E-2</v>
      </c>
      <c r="D50" s="6">
        <v>13</v>
      </c>
      <c r="E50" s="9">
        <f t="shared" si="1"/>
        <v>9.7014925373134324E-3</v>
      </c>
      <c r="F50" s="6"/>
      <c r="G50" s="7">
        <v>4</v>
      </c>
      <c r="H50" s="9">
        <f t="shared" si="2"/>
        <v>3.0769230769230771E-2</v>
      </c>
      <c r="I50" s="7">
        <v>10</v>
      </c>
      <c r="J50" s="9">
        <f t="shared" si="3"/>
        <v>8.9847259658580418E-3</v>
      </c>
    </row>
    <row r="51" spans="1:10" x14ac:dyDescent="0.25">
      <c r="A51" s="6" t="s">
        <v>71</v>
      </c>
      <c r="B51" s="6">
        <v>35</v>
      </c>
      <c r="C51" s="9">
        <f t="shared" si="0"/>
        <v>0.1394422310756972</v>
      </c>
      <c r="D51" s="6">
        <v>65</v>
      </c>
      <c r="E51" s="9">
        <f t="shared" si="1"/>
        <v>4.8507462686567165E-2</v>
      </c>
      <c r="F51" s="6"/>
      <c r="G51" s="7">
        <v>21</v>
      </c>
      <c r="H51" s="9">
        <f t="shared" si="2"/>
        <v>0.16153846153846155</v>
      </c>
      <c r="I51" s="7">
        <v>46</v>
      </c>
      <c r="J51" s="9">
        <f t="shared" si="3"/>
        <v>4.1329739442946989E-2</v>
      </c>
    </row>
    <row r="52" spans="1:10" x14ac:dyDescent="0.25">
      <c r="A52" s="6" t="s">
        <v>72</v>
      </c>
      <c r="B52" s="6">
        <v>71</v>
      </c>
      <c r="C52" s="9">
        <f t="shared" si="0"/>
        <v>0.28286852589641437</v>
      </c>
      <c r="D52" s="6">
        <v>50</v>
      </c>
      <c r="E52" s="9">
        <f t="shared" si="1"/>
        <v>3.7313432835820892E-2</v>
      </c>
      <c r="F52" s="6"/>
      <c r="G52" s="7">
        <v>8</v>
      </c>
      <c r="H52" s="9">
        <f t="shared" si="2"/>
        <v>6.1538461538461542E-2</v>
      </c>
      <c r="I52" s="7">
        <v>5</v>
      </c>
      <c r="J52" s="9">
        <f t="shared" si="3"/>
        <v>4.4923629829290209E-3</v>
      </c>
    </row>
    <row r="53" spans="1:10" x14ac:dyDescent="0.25">
      <c r="A53" s="6" t="s">
        <v>73</v>
      </c>
      <c r="B53" s="6">
        <v>11</v>
      </c>
      <c r="C53" s="9">
        <f t="shared" si="0"/>
        <v>4.3824701195219126E-2</v>
      </c>
      <c r="D53" s="6">
        <v>356</v>
      </c>
      <c r="E53" s="9">
        <f t="shared" si="1"/>
        <v>0.2656716417910448</v>
      </c>
      <c r="F53" s="6"/>
      <c r="G53" s="7">
        <v>11</v>
      </c>
      <c r="H53" s="9">
        <f t="shared" si="2"/>
        <v>8.461538461538462E-2</v>
      </c>
      <c r="I53" s="7">
        <v>327</v>
      </c>
      <c r="J53" s="9">
        <f t="shared" si="3"/>
        <v>0.29380053908355797</v>
      </c>
    </row>
    <row r="54" spans="1:10" x14ac:dyDescent="0.25">
      <c r="A54" s="6" t="s">
        <v>74</v>
      </c>
      <c r="B54" s="6">
        <v>23</v>
      </c>
      <c r="C54" s="9">
        <f t="shared" si="0"/>
        <v>9.1633466135458169E-2</v>
      </c>
      <c r="D54" s="6">
        <v>509</v>
      </c>
      <c r="E54" s="9">
        <f t="shared" si="1"/>
        <v>0.37985074626865672</v>
      </c>
      <c r="F54" s="6"/>
      <c r="G54" s="7">
        <v>23</v>
      </c>
      <c r="H54" s="9">
        <f t="shared" si="2"/>
        <v>0.17692307692307693</v>
      </c>
      <c r="I54" s="7">
        <v>471</v>
      </c>
      <c r="J54" s="9">
        <f t="shared" si="3"/>
        <v>0.42318059299191374</v>
      </c>
    </row>
    <row r="55" spans="1:10" x14ac:dyDescent="0.25">
      <c r="A55" s="6" t="s">
        <v>75</v>
      </c>
      <c r="B55" s="6">
        <v>43</v>
      </c>
      <c r="C55" s="9">
        <f t="shared" si="0"/>
        <v>0.17131474103585656</v>
      </c>
      <c r="D55" s="6">
        <v>198</v>
      </c>
      <c r="E55" s="9">
        <f t="shared" si="1"/>
        <v>0.14776119402985075</v>
      </c>
      <c r="F55" s="6"/>
      <c r="G55" s="7">
        <v>26</v>
      </c>
      <c r="H55" s="9">
        <f t="shared" si="2"/>
        <v>0.2</v>
      </c>
      <c r="I55" s="7">
        <v>161</v>
      </c>
      <c r="J55" s="9">
        <f t="shared" si="3"/>
        <v>0.14465408805031446</v>
      </c>
    </row>
    <row r="56" spans="1:10" x14ac:dyDescent="0.25">
      <c r="A56" s="6" t="s">
        <v>76</v>
      </c>
      <c r="B56" s="6">
        <v>40</v>
      </c>
      <c r="C56" s="9">
        <f t="shared" si="0"/>
        <v>0.15936254980079681</v>
      </c>
      <c r="D56" s="6">
        <v>137</v>
      </c>
      <c r="E56" s="9">
        <f t="shared" si="1"/>
        <v>0.10223880597014925</v>
      </c>
      <c r="F56" s="6"/>
      <c r="G56" s="7">
        <v>32</v>
      </c>
      <c r="H56" s="9">
        <f t="shared" si="2"/>
        <v>0.24615384615384617</v>
      </c>
      <c r="I56" s="7">
        <v>91</v>
      </c>
      <c r="J56" s="9">
        <f t="shared" si="3"/>
        <v>8.1761006289308172E-2</v>
      </c>
    </row>
    <row r="57" spans="1:10" x14ac:dyDescent="0.25">
      <c r="A57" s="7" t="s">
        <v>23</v>
      </c>
      <c r="B57" s="7">
        <v>1</v>
      </c>
      <c r="C57" s="9">
        <f t="shared" si="0"/>
        <v>3.9840637450199202E-3</v>
      </c>
      <c r="D57" s="7">
        <v>2</v>
      </c>
      <c r="E57" s="9">
        <f t="shared" si="1"/>
        <v>1.4925373134328358E-3</v>
      </c>
      <c r="F57" s="6"/>
      <c r="G57" s="7">
        <v>0</v>
      </c>
      <c r="H57" s="9">
        <f t="shared" si="2"/>
        <v>0</v>
      </c>
      <c r="I57" s="7">
        <v>2</v>
      </c>
      <c r="J57" s="9">
        <f t="shared" si="3"/>
        <v>1.7969451931716084E-3</v>
      </c>
    </row>
    <row r="58" spans="1:10" x14ac:dyDescent="0.25">
      <c r="A58" s="7" t="s">
        <v>25</v>
      </c>
      <c r="B58" s="6">
        <f>SUM(B49:B57)</f>
        <v>252</v>
      </c>
      <c r="C58" s="6"/>
      <c r="D58" s="6">
        <f>SUM(D49:D57)</f>
        <v>1342</v>
      </c>
      <c r="E58" s="6"/>
      <c r="F58" s="6"/>
      <c r="G58" s="6">
        <f>SUM(G49:G57)</f>
        <v>130</v>
      </c>
      <c r="H58" s="6"/>
      <c r="I58" s="6">
        <f>SUM(I49:I57)</f>
        <v>1115</v>
      </c>
      <c r="J58" s="6"/>
    </row>
    <row r="59" spans="1:10" x14ac:dyDescent="0.25">
      <c r="A59" s="3" t="s">
        <v>77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6" t="s">
        <v>44</v>
      </c>
      <c r="B60" s="6">
        <v>1</v>
      </c>
      <c r="C60" s="6"/>
      <c r="D60" s="6">
        <v>1</v>
      </c>
      <c r="E60" s="6"/>
      <c r="F60" s="6"/>
      <c r="G60" s="7">
        <v>1</v>
      </c>
      <c r="H60" s="7"/>
      <c r="I60" s="7">
        <v>1</v>
      </c>
      <c r="J60" s="6"/>
    </row>
    <row r="61" spans="1:10" x14ac:dyDescent="0.25">
      <c r="A61" s="6" t="s">
        <v>45</v>
      </c>
      <c r="B61" s="6">
        <v>16</v>
      </c>
      <c r="C61" s="6"/>
      <c r="D61" s="6">
        <v>18</v>
      </c>
      <c r="E61" s="6"/>
      <c r="F61" s="6"/>
      <c r="G61" s="7">
        <v>15</v>
      </c>
      <c r="H61" s="7"/>
      <c r="I61" s="7">
        <v>18</v>
      </c>
      <c r="J61" s="6"/>
    </row>
    <row r="62" spans="1:10" x14ac:dyDescent="0.25">
      <c r="A62" s="6" t="s">
        <v>46</v>
      </c>
      <c r="B62" s="6">
        <v>22</v>
      </c>
      <c r="C62" s="6"/>
      <c r="D62" s="6">
        <v>23</v>
      </c>
      <c r="E62" s="6"/>
      <c r="F62" s="6"/>
      <c r="G62" s="7">
        <v>20</v>
      </c>
      <c r="H62" s="7"/>
      <c r="I62" s="7">
        <v>23</v>
      </c>
      <c r="J62" s="6"/>
    </row>
    <row r="63" spans="1:10" x14ac:dyDescent="0.25">
      <c r="A63" s="6" t="s">
        <v>47</v>
      </c>
      <c r="B63" s="6">
        <v>26.57</v>
      </c>
      <c r="C63" s="6"/>
      <c r="D63" s="6">
        <v>26.48</v>
      </c>
      <c r="E63" s="6"/>
      <c r="F63" s="6"/>
      <c r="G63" s="7">
        <v>24.16</v>
      </c>
      <c r="H63" s="7"/>
      <c r="I63" s="7">
        <v>26.14</v>
      </c>
      <c r="J63" s="6"/>
    </row>
    <row r="64" spans="1:10" x14ac:dyDescent="0.25">
      <c r="A64" s="6" t="s">
        <v>48</v>
      </c>
      <c r="B64" s="6">
        <v>30</v>
      </c>
      <c r="C64" s="6"/>
      <c r="D64" s="6">
        <v>30</v>
      </c>
      <c r="E64" s="6"/>
      <c r="F64" s="6"/>
      <c r="G64" s="7">
        <v>27</v>
      </c>
      <c r="H64" s="7"/>
      <c r="I64" s="7">
        <v>30</v>
      </c>
      <c r="J64" s="6"/>
    </row>
    <row r="65" spans="1:10" x14ac:dyDescent="0.25">
      <c r="A65" s="6" t="s">
        <v>49</v>
      </c>
      <c r="B65" s="6">
        <v>182</v>
      </c>
      <c r="C65" s="6"/>
      <c r="D65" s="6">
        <v>180</v>
      </c>
      <c r="E65" s="6"/>
      <c r="F65" s="6"/>
      <c r="G65" s="7">
        <v>99</v>
      </c>
      <c r="H65" s="7"/>
      <c r="I65" s="7">
        <v>180</v>
      </c>
      <c r="J65" s="6"/>
    </row>
    <row r="66" spans="1:10" x14ac:dyDescent="0.25">
      <c r="A66" s="6" t="s">
        <v>23</v>
      </c>
      <c r="B66" s="6">
        <v>4</v>
      </c>
      <c r="C66" s="6"/>
      <c r="D66" s="6">
        <v>14</v>
      </c>
      <c r="E66" s="6"/>
      <c r="F66" s="6"/>
      <c r="G66" s="7">
        <v>1</v>
      </c>
      <c r="H66" s="7"/>
      <c r="I66" s="7">
        <v>12</v>
      </c>
      <c r="J66" s="6"/>
    </row>
    <row r="67" spans="1:10" x14ac:dyDescent="0.25">
      <c r="A67" s="26" t="s">
        <v>78</v>
      </c>
      <c r="B67" s="26"/>
      <c r="C67" s="26"/>
      <c r="D67" s="26"/>
      <c r="E67" s="26"/>
      <c r="F67" s="26"/>
      <c r="G67" s="26"/>
      <c r="H67" s="26"/>
      <c r="I67" s="26"/>
      <c r="J67" s="26"/>
    </row>
    <row r="68" spans="1:10" x14ac:dyDescent="0.25">
      <c r="A68" s="6" t="s">
        <v>44</v>
      </c>
      <c r="B68" s="6">
        <v>0</v>
      </c>
      <c r="C68" s="6"/>
      <c r="D68" s="6">
        <v>0</v>
      </c>
      <c r="E68" s="6"/>
      <c r="F68" s="6"/>
      <c r="G68" s="7">
        <v>0</v>
      </c>
      <c r="H68" s="7"/>
      <c r="I68" s="7">
        <v>0</v>
      </c>
      <c r="J68" s="6"/>
    </row>
    <row r="69" spans="1:10" x14ac:dyDescent="0.25">
      <c r="A69" s="6" t="s">
        <v>45</v>
      </c>
      <c r="B69" s="6">
        <v>0</v>
      </c>
      <c r="C69" s="6"/>
      <c r="D69" s="6">
        <v>0</v>
      </c>
      <c r="E69" s="6"/>
      <c r="F69" s="6"/>
      <c r="G69" s="7">
        <v>0</v>
      </c>
      <c r="H69" s="7"/>
      <c r="I69" s="7">
        <v>0</v>
      </c>
      <c r="J69" s="6"/>
    </row>
    <row r="70" spans="1:10" x14ac:dyDescent="0.25">
      <c r="A70" s="6" t="s">
        <v>46</v>
      </c>
      <c r="B70" s="6">
        <v>1</v>
      </c>
      <c r="C70" s="6"/>
      <c r="D70" s="6">
        <v>0</v>
      </c>
      <c r="E70" s="6"/>
      <c r="F70" s="6"/>
      <c r="G70" s="7">
        <v>0</v>
      </c>
      <c r="H70" s="7"/>
      <c r="I70" s="7">
        <v>0</v>
      </c>
      <c r="J70" s="6"/>
    </row>
    <row r="71" spans="1:10" x14ac:dyDescent="0.25">
      <c r="A71" s="6" t="s">
        <v>47</v>
      </c>
      <c r="B71" s="6">
        <v>2.1309999999999998</v>
      </c>
      <c r="C71" s="6"/>
      <c r="D71" s="6">
        <v>1.8560000000000001</v>
      </c>
      <c r="E71" s="6"/>
      <c r="F71" s="6"/>
      <c r="G71" s="7">
        <v>1.262</v>
      </c>
      <c r="H71" s="7"/>
      <c r="I71" s="7">
        <v>1.796</v>
      </c>
      <c r="J71" s="6"/>
    </row>
    <row r="72" spans="1:10" x14ac:dyDescent="0.25">
      <c r="A72" s="6" t="s">
        <v>48</v>
      </c>
      <c r="B72" s="6">
        <v>3</v>
      </c>
      <c r="C72" s="6"/>
      <c r="D72" s="6">
        <v>2</v>
      </c>
      <c r="E72" s="6"/>
      <c r="F72" s="6"/>
      <c r="G72" s="7">
        <v>1</v>
      </c>
      <c r="H72" s="7"/>
      <c r="I72" s="7">
        <v>2</v>
      </c>
      <c r="J72" s="6"/>
    </row>
    <row r="73" spans="1:10" x14ac:dyDescent="0.25">
      <c r="A73" s="6" t="s">
        <v>49</v>
      </c>
      <c r="B73" s="6">
        <v>41</v>
      </c>
      <c r="C73" s="6"/>
      <c r="D73" s="6">
        <v>45</v>
      </c>
      <c r="E73" s="6"/>
      <c r="F73" s="6"/>
      <c r="G73" s="7">
        <v>15</v>
      </c>
      <c r="H73" s="7"/>
      <c r="I73" s="7">
        <v>45</v>
      </c>
      <c r="J73" s="6"/>
    </row>
    <row r="74" spans="1:10" x14ac:dyDescent="0.25">
      <c r="A74" s="6" t="s">
        <v>23</v>
      </c>
      <c r="B74" s="6">
        <v>1</v>
      </c>
      <c r="C74" s="6"/>
      <c r="D74" s="6">
        <v>5</v>
      </c>
      <c r="E74" s="6"/>
      <c r="F74" s="6"/>
      <c r="G74" s="7">
        <v>0</v>
      </c>
      <c r="H74" s="7"/>
      <c r="I74" s="7">
        <v>4</v>
      </c>
      <c r="J74" s="6"/>
    </row>
    <row r="75" spans="1:10" x14ac:dyDescent="0.25">
      <c r="A75" s="26" t="s">
        <v>79</v>
      </c>
      <c r="B75" s="26"/>
      <c r="C75" s="26"/>
      <c r="D75" s="26"/>
      <c r="E75" s="26"/>
      <c r="F75" s="26"/>
      <c r="G75" s="26"/>
      <c r="H75" s="26"/>
      <c r="I75" s="26"/>
      <c r="J75" s="26"/>
    </row>
    <row r="76" spans="1:10" x14ac:dyDescent="0.25">
      <c r="A76" s="6">
        <v>1</v>
      </c>
      <c r="B76" s="6">
        <v>13</v>
      </c>
      <c r="C76" s="9">
        <f>B76/SUM(B$76:B$78)</f>
        <v>5.2631578947368418E-2</v>
      </c>
      <c r="D76" s="6">
        <v>118</v>
      </c>
      <c r="E76" s="9">
        <f>D76/SUM(D$76:D$78)</f>
        <v>9.2476489028213163E-2</v>
      </c>
      <c r="F76" s="27" t="s">
        <v>56</v>
      </c>
      <c r="G76" s="7">
        <v>13</v>
      </c>
      <c r="H76" s="9">
        <f>G76/SUM(G$76:G$78)</f>
        <v>0.10077519379844961</v>
      </c>
      <c r="I76" s="7">
        <v>114</v>
      </c>
      <c r="J76" s="9">
        <f>I76/SUM(I$76:I$78)</f>
        <v>0.10775047258979206</v>
      </c>
    </row>
    <row r="77" spans="1:10" x14ac:dyDescent="0.25">
      <c r="A77" s="6">
        <v>2</v>
      </c>
      <c r="B77" s="6">
        <v>70</v>
      </c>
      <c r="C77" s="9">
        <f>B77/SUM(B$76:B$78)</f>
        <v>0.2834008097165992</v>
      </c>
      <c r="D77" s="6">
        <v>553</v>
      </c>
      <c r="E77" s="9">
        <f>D77/SUM(D$76:D$78)</f>
        <v>0.43338557993730409</v>
      </c>
      <c r="F77" s="27"/>
      <c r="G77" s="7">
        <v>60</v>
      </c>
      <c r="H77" s="9">
        <f>G77/SUM(G$76:G$78)</f>
        <v>0.46511627906976744</v>
      </c>
      <c r="I77" s="7">
        <v>515</v>
      </c>
      <c r="J77" s="9">
        <f>I77/SUM(I$76:I$78)</f>
        <v>0.48676748582230622</v>
      </c>
    </row>
    <row r="78" spans="1:10" x14ac:dyDescent="0.25">
      <c r="A78" s="6">
        <v>3</v>
      </c>
      <c r="B78" s="6">
        <v>164</v>
      </c>
      <c r="C78" s="9">
        <f>B78/SUM(B$76:B$78)</f>
        <v>0.66396761133603244</v>
      </c>
      <c r="D78" s="6">
        <v>605</v>
      </c>
      <c r="E78" s="9">
        <f>D78/SUM(D$76:D$78)</f>
        <v>0.47413793103448276</v>
      </c>
      <c r="F78" s="27"/>
      <c r="G78" s="7">
        <v>56</v>
      </c>
      <c r="H78" s="9">
        <f>G78/SUM(G$76:G$78)</f>
        <v>0.43410852713178294</v>
      </c>
      <c r="I78" s="7">
        <v>429</v>
      </c>
      <c r="J78" s="9">
        <f>I78/SUM(I$76:I$78)</f>
        <v>0.40548204158790169</v>
      </c>
    </row>
    <row r="79" spans="1:10" x14ac:dyDescent="0.25">
      <c r="A79" s="6" t="s">
        <v>23</v>
      </c>
      <c r="B79" s="6">
        <v>5</v>
      </c>
      <c r="C79" s="6"/>
      <c r="D79" s="6">
        <v>66</v>
      </c>
      <c r="E79" s="6"/>
      <c r="F79" s="6"/>
      <c r="G79" s="7">
        <v>1</v>
      </c>
      <c r="H79" s="7"/>
      <c r="I79" s="7">
        <v>57</v>
      </c>
      <c r="J79" s="6"/>
    </row>
    <row r="80" spans="1:10" x14ac:dyDescent="0.25">
      <c r="A80" s="6" t="s">
        <v>25</v>
      </c>
      <c r="B80" s="6">
        <f>SUM(B76:B79)</f>
        <v>252</v>
      </c>
      <c r="C80" s="6"/>
      <c r="D80" s="6">
        <f>SUM(D76:D79)</f>
        <v>1342</v>
      </c>
      <c r="E80" s="6"/>
      <c r="F80" s="6"/>
      <c r="G80" s="6">
        <f>SUM(G76:G79)</f>
        <v>130</v>
      </c>
      <c r="H80" s="6"/>
      <c r="I80" s="6">
        <f>SUM(I76:I79)</f>
        <v>1115</v>
      </c>
      <c r="J80" s="6"/>
    </row>
    <row r="81" spans="1:10" x14ac:dyDescent="0.25">
      <c r="A81" s="26" t="s">
        <v>29</v>
      </c>
      <c r="B81" s="26"/>
      <c r="C81" s="26"/>
      <c r="D81" s="26"/>
      <c r="E81" s="26"/>
      <c r="F81" s="26"/>
      <c r="G81" s="26"/>
      <c r="H81" s="26"/>
      <c r="I81" s="26"/>
      <c r="J81" s="26"/>
    </row>
    <row r="82" spans="1:10" x14ac:dyDescent="0.25">
      <c r="A82" s="6" t="s">
        <v>30</v>
      </c>
      <c r="B82" s="6">
        <v>1</v>
      </c>
      <c r="C82" s="9">
        <f>B82/SUM(B$82:B$94)</f>
        <v>3.968253968253968E-3</v>
      </c>
      <c r="D82" s="6">
        <v>6</v>
      </c>
      <c r="E82" s="9">
        <f>D82/SUM(D$82:D$94)</f>
        <v>4.4709388971684054E-3</v>
      </c>
      <c r="F82" s="6"/>
      <c r="G82" s="7">
        <v>0</v>
      </c>
      <c r="H82" s="9">
        <f>G82/SUM(G$82:G$94)</f>
        <v>0</v>
      </c>
      <c r="I82" s="7">
        <v>3</v>
      </c>
      <c r="J82" s="9">
        <f>I82/SUM(I$82:I$94)</f>
        <v>2.6905829596412557E-3</v>
      </c>
    </row>
    <row r="83" spans="1:10" x14ac:dyDescent="0.25">
      <c r="A83" s="6" t="s">
        <v>31</v>
      </c>
      <c r="B83" s="6">
        <v>210</v>
      </c>
      <c r="C83" s="9">
        <f t="shared" ref="C83:E94" si="4">B83/SUM(B$82:B$94)</f>
        <v>0.83333333333333337</v>
      </c>
      <c r="D83" s="6">
        <v>1048</v>
      </c>
      <c r="E83" s="9">
        <f t="shared" si="4"/>
        <v>0.78092399403874813</v>
      </c>
      <c r="F83" s="6"/>
      <c r="G83" s="7">
        <v>97</v>
      </c>
      <c r="H83" s="9">
        <f t="shared" ref="H83:H94" si="5">G83/SUM(G$82:G$94)</f>
        <v>0.74615384615384617</v>
      </c>
      <c r="I83" s="7">
        <v>865</v>
      </c>
      <c r="J83" s="9">
        <f t="shared" ref="J83:J94" si="6">I83/SUM(I$82:I$94)</f>
        <v>0.77578475336322872</v>
      </c>
    </row>
    <row r="84" spans="1:10" x14ac:dyDescent="0.25">
      <c r="A84" s="6" t="s">
        <v>32</v>
      </c>
      <c r="B84" s="6">
        <v>9</v>
      </c>
      <c r="C84" s="9">
        <f t="shared" si="4"/>
        <v>3.5714285714285712E-2</v>
      </c>
      <c r="D84" s="6">
        <v>57</v>
      </c>
      <c r="E84" s="9">
        <f t="shared" si="4"/>
        <v>4.2473919523099854E-2</v>
      </c>
      <c r="F84" s="6"/>
      <c r="G84" s="7">
        <v>9</v>
      </c>
      <c r="H84" s="9">
        <f t="shared" si="5"/>
        <v>6.9230769230769235E-2</v>
      </c>
      <c r="I84" s="7">
        <v>51</v>
      </c>
      <c r="J84" s="9">
        <f t="shared" si="6"/>
        <v>4.5739910313901344E-2</v>
      </c>
    </row>
    <row r="85" spans="1:10" x14ac:dyDescent="0.25">
      <c r="A85" s="6" t="s">
        <v>33</v>
      </c>
      <c r="B85" s="6">
        <v>5</v>
      </c>
      <c r="C85" s="9">
        <f t="shared" si="4"/>
        <v>1.984126984126984E-2</v>
      </c>
      <c r="D85" s="6">
        <v>17</v>
      </c>
      <c r="E85" s="9">
        <f t="shared" si="4"/>
        <v>1.2667660208643815E-2</v>
      </c>
      <c r="F85" s="6"/>
      <c r="G85" s="7">
        <v>1</v>
      </c>
      <c r="H85" s="9">
        <f t="shared" si="5"/>
        <v>7.6923076923076927E-3</v>
      </c>
      <c r="I85" s="7">
        <v>4</v>
      </c>
      <c r="J85" s="9">
        <f t="shared" si="6"/>
        <v>3.5874439461883408E-3</v>
      </c>
    </row>
    <row r="86" spans="1:10" x14ac:dyDescent="0.25">
      <c r="A86" s="6" t="s">
        <v>34</v>
      </c>
      <c r="B86" s="6">
        <v>4</v>
      </c>
      <c r="C86" s="9">
        <f t="shared" si="4"/>
        <v>1.5873015873015872E-2</v>
      </c>
      <c r="D86" s="6">
        <v>34</v>
      </c>
      <c r="E86" s="9">
        <f t="shared" si="4"/>
        <v>2.533532041728763E-2</v>
      </c>
      <c r="F86" s="6"/>
      <c r="G86" s="7">
        <v>4</v>
      </c>
      <c r="H86" s="9">
        <f t="shared" si="5"/>
        <v>3.0769230769230771E-2</v>
      </c>
      <c r="I86" s="7">
        <v>32</v>
      </c>
      <c r="J86" s="9">
        <f t="shared" si="6"/>
        <v>2.8699551569506727E-2</v>
      </c>
    </row>
    <row r="87" spans="1:10" x14ac:dyDescent="0.25">
      <c r="A87" s="6" t="s">
        <v>35</v>
      </c>
      <c r="B87" s="6">
        <v>8</v>
      </c>
      <c r="C87" s="9">
        <f t="shared" si="4"/>
        <v>3.1746031746031744E-2</v>
      </c>
      <c r="D87" s="6">
        <v>35</v>
      </c>
      <c r="E87" s="9">
        <f t="shared" si="4"/>
        <v>2.608047690014903E-2</v>
      </c>
      <c r="F87" s="6"/>
      <c r="G87" s="7">
        <v>8</v>
      </c>
      <c r="H87" s="9">
        <f t="shared" si="5"/>
        <v>6.1538461538461542E-2</v>
      </c>
      <c r="I87" s="7">
        <v>35</v>
      </c>
      <c r="J87" s="9">
        <f t="shared" si="6"/>
        <v>3.1390134529147982E-2</v>
      </c>
    </row>
    <row r="88" spans="1:10" x14ac:dyDescent="0.25">
      <c r="A88" s="6" t="s">
        <v>36</v>
      </c>
      <c r="B88" s="6">
        <v>10</v>
      </c>
      <c r="C88" s="9">
        <f t="shared" si="4"/>
        <v>3.968253968253968E-2</v>
      </c>
      <c r="D88" s="6">
        <v>113</v>
      </c>
      <c r="E88" s="9">
        <f t="shared" si="4"/>
        <v>8.4202682563338307E-2</v>
      </c>
      <c r="F88" s="6"/>
      <c r="G88" s="7">
        <v>9</v>
      </c>
      <c r="H88" s="9">
        <f t="shared" si="5"/>
        <v>6.9230769230769235E-2</v>
      </c>
      <c r="I88" s="7">
        <v>100</v>
      </c>
      <c r="J88" s="9">
        <f t="shared" si="6"/>
        <v>8.9686098654708515E-2</v>
      </c>
    </row>
    <row r="89" spans="1:10" x14ac:dyDescent="0.25">
      <c r="A89" s="6" t="s">
        <v>37</v>
      </c>
      <c r="B89" s="6">
        <v>2</v>
      </c>
      <c r="C89" s="9">
        <f t="shared" si="4"/>
        <v>7.9365079365079361E-3</v>
      </c>
      <c r="D89" s="6">
        <v>5</v>
      </c>
      <c r="E89" s="9">
        <f t="shared" si="4"/>
        <v>3.7257824143070045E-3</v>
      </c>
      <c r="F89" s="6"/>
      <c r="G89" s="7">
        <v>1</v>
      </c>
      <c r="H89" s="9">
        <f t="shared" si="5"/>
        <v>7.6923076923076927E-3</v>
      </c>
      <c r="I89" s="7">
        <v>3</v>
      </c>
      <c r="J89" s="9">
        <f t="shared" si="6"/>
        <v>2.6905829596412557E-3</v>
      </c>
    </row>
    <row r="90" spans="1:10" x14ac:dyDescent="0.25">
      <c r="A90" s="6" t="s">
        <v>38</v>
      </c>
      <c r="B90" s="6">
        <v>0</v>
      </c>
      <c r="C90" s="9">
        <f t="shared" si="4"/>
        <v>0</v>
      </c>
      <c r="D90" s="6">
        <v>3</v>
      </c>
      <c r="E90" s="9">
        <f t="shared" si="4"/>
        <v>2.2354694485842027E-3</v>
      </c>
      <c r="F90" s="6"/>
      <c r="G90" s="7">
        <v>0</v>
      </c>
      <c r="H90" s="9">
        <f t="shared" si="5"/>
        <v>0</v>
      </c>
      <c r="I90" s="7">
        <v>3</v>
      </c>
      <c r="J90" s="9">
        <f t="shared" si="6"/>
        <v>2.6905829596412557E-3</v>
      </c>
    </row>
    <row r="91" spans="1:10" x14ac:dyDescent="0.25">
      <c r="A91" s="6" t="s">
        <v>39</v>
      </c>
      <c r="B91" s="6">
        <v>1</v>
      </c>
      <c r="C91" s="9">
        <f t="shared" si="4"/>
        <v>3.968253968253968E-3</v>
      </c>
      <c r="D91" s="6">
        <v>10</v>
      </c>
      <c r="E91" s="9">
        <f t="shared" si="4"/>
        <v>7.4515648286140089E-3</v>
      </c>
      <c r="F91" s="6"/>
      <c r="G91" s="7">
        <v>1</v>
      </c>
      <c r="H91" s="9">
        <f t="shared" si="5"/>
        <v>7.6923076923076927E-3</v>
      </c>
      <c r="I91" s="7">
        <v>8</v>
      </c>
      <c r="J91" s="9">
        <f t="shared" si="6"/>
        <v>7.1748878923766817E-3</v>
      </c>
    </row>
    <row r="92" spans="1:10" x14ac:dyDescent="0.25">
      <c r="A92" s="6" t="s">
        <v>40</v>
      </c>
      <c r="B92" s="6">
        <v>0</v>
      </c>
      <c r="C92" s="9">
        <f t="shared" si="4"/>
        <v>0</v>
      </c>
      <c r="D92" s="6">
        <v>11</v>
      </c>
      <c r="E92" s="9">
        <f t="shared" si="4"/>
        <v>8.1967213114754103E-3</v>
      </c>
      <c r="F92" s="6"/>
      <c r="G92" s="7">
        <v>0</v>
      </c>
      <c r="H92" s="9">
        <f t="shared" si="5"/>
        <v>0</v>
      </c>
      <c r="I92" s="7">
        <v>9</v>
      </c>
      <c r="J92" s="9">
        <f t="shared" si="6"/>
        <v>8.0717488789237672E-3</v>
      </c>
    </row>
    <row r="93" spans="1:10" x14ac:dyDescent="0.25">
      <c r="A93" s="6" t="s">
        <v>41</v>
      </c>
      <c r="B93" s="6">
        <v>1</v>
      </c>
      <c r="C93" s="9">
        <f t="shared" si="4"/>
        <v>3.968253968253968E-3</v>
      </c>
      <c r="D93" s="6">
        <v>1</v>
      </c>
      <c r="E93" s="9">
        <f t="shared" si="4"/>
        <v>7.4515648286140089E-4</v>
      </c>
      <c r="F93" s="6"/>
      <c r="G93" s="7">
        <v>0</v>
      </c>
      <c r="H93" s="9">
        <f t="shared" si="5"/>
        <v>0</v>
      </c>
      <c r="I93" s="7">
        <v>0</v>
      </c>
      <c r="J93" s="9">
        <f t="shared" si="6"/>
        <v>0</v>
      </c>
    </row>
    <row r="94" spans="1:10" x14ac:dyDescent="0.25">
      <c r="A94" s="7" t="s">
        <v>23</v>
      </c>
      <c r="B94" s="7">
        <v>1</v>
      </c>
      <c r="C94" s="9">
        <f t="shared" si="4"/>
        <v>3.968253968253968E-3</v>
      </c>
      <c r="D94" s="7">
        <v>2</v>
      </c>
      <c r="E94" s="9">
        <f t="shared" si="4"/>
        <v>1.4903129657228018E-3</v>
      </c>
      <c r="F94" s="6"/>
      <c r="G94" s="7">
        <v>0</v>
      </c>
      <c r="H94" s="9">
        <f t="shared" si="5"/>
        <v>0</v>
      </c>
      <c r="I94" s="7">
        <v>2</v>
      </c>
      <c r="J94" s="9">
        <f t="shared" si="6"/>
        <v>1.7937219730941704E-3</v>
      </c>
    </row>
    <row r="95" spans="1:10" x14ac:dyDescent="0.25">
      <c r="A95" s="7" t="s">
        <v>25</v>
      </c>
      <c r="B95" s="7">
        <f>SUM(B82:B94)</f>
        <v>252</v>
      </c>
      <c r="C95" s="6"/>
      <c r="D95" s="7">
        <f>SUM(D82:D94)</f>
        <v>1342</v>
      </c>
      <c r="E95" s="6"/>
      <c r="F95" s="6"/>
      <c r="G95" s="7">
        <f>SUM(G82:G94)</f>
        <v>130</v>
      </c>
      <c r="H95" s="7"/>
      <c r="I95" s="7">
        <f>SUM(I82:I94)</f>
        <v>1115</v>
      </c>
      <c r="J95" s="6"/>
    </row>
    <row r="96" spans="1:10" x14ac:dyDescent="0.25">
      <c r="A96" s="26" t="s">
        <v>80</v>
      </c>
      <c r="B96" s="26"/>
      <c r="C96" s="26"/>
      <c r="D96" s="26"/>
      <c r="E96" s="26"/>
      <c r="F96" s="26"/>
      <c r="G96" s="26"/>
      <c r="H96" s="26"/>
      <c r="I96" s="26"/>
      <c r="J96" s="26"/>
    </row>
    <row r="97" spans="1:10" x14ac:dyDescent="0.25">
      <c r="A97" s="6" t="s">
        <v>44</v>
      </c>
      <c r="B97" s="6">
        <v>0</v>
      </c>
      <c r="C97" s="6"/>
      <c r="D97" s="6">
        <v>0</v>
      </c>
      <c r="E97" s="6"/>
      <c r="F97" s="6"/>
      <c r="G97" s="7">
        <v>0</v>
      </c>
      <c r="H97" s="7"/>
      <c r="I97" s="7">
        <v>0</v>
      </c>
      <c r="J97" s="6"/>
    </row>
    <row r="98" spans="1:10" x14ac:dyDescent="0.25">
      <c r="A98" s="6" t="s">
        <v>45</v>
      </c>
      <c r="B98" s="6">
        <v>0</v>
      </c>
      <c r="C98" s="6"/>
      <c r="D98" s="6">
        <v>0</v>
      </c>
      <c r="E98" s="6"/>
      <c r="F98" s="6"/>
      <c r="G98" s="7">
        <v>1</v>
      </c>
      <c r="H98" s="7"/>
      <c r="I98" s="7">
        <v>0</v>
      </c>
      <c r="J98" s="6"/>
    </row>
    <row r="99" spans="1:10" x14ac:dyDescent="0.25">
      <c r="A99" s="6" t="s">
        <v>46</v>
      </c>
      <c r="B99" s="6">
        <v>1</v>
      </c>
      <c r="C99" s="6"/>
      <c r="D99" s="6">
        <v>1</v>
      </c>
      <c r="E99" s="6"/>
      <c r="F99" s="6"/>
      <c r="G99" s="7">
        <v>1</v>
      </c>
      <c r="H99" s="7"/>
      <c r="I99" s="7">
        <v>1</v>
      </c>
      <c r="J99" s="6"/>
    </row>
    <row r="100" spans="1:10" x14ac:dyDescent="0.25">
      <c r="A100" s="6" t="s">
        <v>47</v>
      </c>
      <c r="B100" s="6">
        <v>1.264</v>
      </c>
      <c r="C100" s="6"/>
      <c r="D100" s="6">
        <v>1.18</v>
      </c>
      <c r="E100" s="6"/>
      <c r="F100" s="6"/>
      <c r="G100" s="7">
        <v>1.2</v>
      </c>
      <c r="H100" s="7"/>
      <c r="I100" s="7">
        <v>1.141</v>
      </c>
      <c r="J100" s="6"/>
    </row>
    <row r="101" spans="1:10" x14ac:dyDescent="0.25">
      <c r="A101" s="6" t="s">
        <v>48</v>
      </c>
      <c r="B101" s="6">
        <v>2</v>
      </c>
      <c r="C101" s="6"/>
      <c r="D101" s="6">
        <v>2</v>
      </c>
      <c r="E101" s="6"/>
      <c r="F101" s="6"/>
      <c r="G101" s="7">
        <v>2</v>
      </c>
      <c r="H101" s="7"/>
      <c r="I101" s="7">
        <v>2</v>
      </c>
      <c r="J101" s="6"/>
    </row>
    <row r="102" spans="1:10" x14ac:dyDescent="0.25">
      <c r="A102" s="6" t="s">
        <v>49</v>
      </c>
      <c r="B102" s="6">
        <v>3</v>
      </c>
      <c r="C102" s="6"/>
      <c r="D102" s="6">
        <v>4</v>
      </c>
      <c r="E102" s="6"/>
      <c r="F102" s="6"/>
      <c r="G102" s="7">
        <v>3</v>
      </c>
      <c r="H102" s="7"/>
      <c r="I102" s="7">
        <v>4</v>
      </c>
      <c r="J102" s="6"/>
    </row>
    <row r="103" spans="1:10" x14ac:dyDescent="0.25">
      <c r="A103" s="6" t="s">
        <v>23</v>
      </c>
      <c r="B103" s="6">
        <v>51</v>
      </c>
      <c r="C103" s="6"/>
      <c r="D103" s="6">
        <v>317</v>
      </c>
      <c r="E103" s="6"/>
      <c r="F103" s="6"/>
      <c r="G103" s="7">
        <v>20</v>
      </c>
      <c r="H103" s="7"/>
      <c r="I103" s="7">
        <v>269</v>
      </c>
      <c r="J103" s="6"/>
    </row>
    <row r="104" spans="1:10" x14ac:dyDescent="0.25">
      <c r="A104" s="26" t="s">
        <v>81</v>
      </c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x14ac:dyDescent="0.25">
      <c r="A105" s="6" t="s">
        <v>82</v>
      </c>
      <c r="B105" s="6">
        <v>124</v>
      </c>
      <c r="C105" s="9">
        <f>B105/SUM(B$105:B$107)</f>
        <v>0.51882845188284521</v>
      </c>
      <c r="D105" s="6">
        <v>660</v>
      </c>
      <c r="E105" s="9">
        <f>D105/SUM(D$105:D$107)</f>
        <v>0.50652340752110514</v>
      </c>
      <c r="F105" s="6"/>
      <c r="G105" s="7">
        <v>61</v>
      </c>
      <c r="H105" s="9">
        <f>G105/SUM(G$105:G$107)</f>
        <v>0.49193548387096775</v>
      </c>
      <c r="I105" s="7">
        <v>548</v>
      </c>
      <c r="J105" s="9">
        <f>I105/SUM(I$105:I$107)</f>
        <v>0.50460405156537758</v>
      </c>
    </row>
    <row r="106" spans="1:10" x14ac:dyDescent="0.25">
      <c r="A106" s="6" t="s">
        <v>83</v>
      </c>
      <c r="B106" s="6">
        <v>34</v>
      </c>
      <c r="C106" s="9">
        <f>B106/SUM(B$105:B$107)</f>
        <v>0.14225941422594143</v>
      </c>
      <c r="D106" s="6">
        <v>135</v>
      </c>
      <c r="E106" s="9">
        <f>D106/SUM(D$105:D$107)</f>
        <v>0.10360706062931696</v>
      </c>
      <c r="F106" s="6"/>
      <c r="G106" s="7">
        <v>17</v>
      </c>
      <c r="H106" s="9">
        <f>G106/SUM(G$105:G$107)</f>
        <v>0.13709677419354838</v>
      </c>
      <c r="I106" s="7">
        <v>103</v>
      </c>
      <c r="J106" s="9">
        <f>I106/SUM(I$105:I$107)</f>
        <v>9.4843462246777158E-2</v>
      </c>
    </row>
    <row r="107" spans="1:10" x14ac:dyDescent="0.25">
      <c r="A107" s="6" t="s">
        <v>84</v>
      </c>
      <c r="B107" s="6">
        <v>81</v>
      </c>
      <c r="C107" s="9">
        <f>B107/SUM(B$105:B$107)</f>
        <v>0.33891213389121339</v>
      </c>
      <c r="D107" s="6">
        <v>508</v>
      </c>
      <c r="E107" s="9">
        <f>D107/SUM(D$105:D$107)</f>
        <v>0.3898695318495779</v>
      </c>
      <c r="F107" s="6"/>
      <c r="G107" s="7">
        <v>46</v>
      </c>
      <c r="H107" s="9">
        <f>G107/SUM(G$105:G$107)</f>
        <v>0.37096774193548387</v>
      </c>
      <c r="I107" s="7">
        <v>435</v>
      </c>
      <c r="J107" s="9">
        <f>I107/SUM(I$105:I$107)</f>
        <v>0.40055248618784528</v>
      </c>
    </row>
    <row r="108" spans="1:10" x14ac:dyDescent="0.25">
      <c r="A108" s="6" t="s">
        <v>23</v>
      </c>
      <c r="B108" s="6">
        <v>13</v>
      </c>
      <c r="C108" s="6"/>
      <c r="D108" s="6">
        <v>39</v>
      </c>
      <c r="E108" s="6"/>
      <c r="F108" s="6"/>
      <c r="G108" s="7">
        <v>6</v>
      </c>
      <c r="H108" s="7"/>
      <c r="I108" s="7">
        <v>29</v>
      </c>
      <c r="J108" s="6"/>
    </row>
    <row r="109" spans="1:10" x14ac:dyDescent="0.25">
      <c r="A109" s="7" t="s">
        <v>25</v>
      </c>
      <c r="B109" s="6">
        <f>SUM(B105:B108)</f>
        <v>252</v>
      </c>
      <c r="C109" s="6"/>
      <c r="D109" s="6">
        <f>SUM(D105:D108)</f>
        <v>1342</v>
      </c>
      <c r="E109" s="6"/>
      <c r="F109" s="6"/>
      <c r="G109" s="6">
        <f>SUM(G105:G108)</f>
        <v>130</v>
      </c>
      <c r="H109" s="6"/>
      <c r="I109" s="6">
        <f>SUM(I105:I108)</f>
        <v>1115</v>
      </c>
      <c r="J109" s="6"/>
    </row>
    <row r="110" spans="1:10" x14ac:dyDescent="0.25">
      <c r="A110" s="26" t="s">
        <v>85</v>
      </c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1:10" x14ac:dyDescent="0.25">
      <c r="A111" s="6" t="s">
        <v>86</v>
      </c>
      <c r="B111" s="6">
        <v>17</v>
      </c>
      <c r="C111" s="9">
        <f>B111/SUM(B$111:B$112)</f>
        <v>0.15315315315315314</v>
      </c>
      <c r="D111" s="6">
        <v>55</v>
      </c>
      <c r="E111" s="9">
        <f>D111/SUM(D$111:D$112)</f>
        <v>0.10456273764258556</v>
      </c>
      <c r="F111" s="27">
        <v>0.14199999999999999</v>
      </c>
      <c r="G111" s="7">
        <v>5</v>
      </c>
      <c r="H111" s="9">
        <f>G111/SUM(G$111:G$112)</f>
        <v>7.3529411764705885E-2</v>
      </c>
      <c r="I111" s="7">
        <v>35</v>
      </c>
      <c r="J111" s="9">
        <f>I111/SUM(I$111:I$112)</f>
        <v>7.7951002227171495E-2</v>
      </c>
    </row>
    <row r="112" spans="1:10" x14ac:dyDescent="0.25">
      <c r="A112" s="6" t="s">
        <v>87</v>
      </c>
      <c r="B112" s="6">
        <v>94</v>
      </c>
      <c r="C112" s="9">
        <f>B112/SUM(B$111:B$112)</f>
        <v>0.84684684684684686</v>
      </c>
      <c r="D112" s="6">
        <v>471</v>
      </c>
      <c r="E112" s="9">
        <f>D112/SUM(D$111:D$112)</f>
        <v>0.8954372623574145</v>
      </c>
      <c r="F112" s="27"/>
      <c r="G112" s="7">
        <v>63</v>
      </c>
      <c r="H112" s="9">
        <f>G112/SUM(G$111:G$112)</f>
        <v>0.92647058823529416</v>
      </c>
      <c r="I112" s="7">
        <v>414</v>
      </c>
      <c r="J112" s="9">
        <f>I112/SUM(I$111:I$112)</f>
        <v>0.92204899777282856</v>
      </c>
    </row>
    <row r="113" spans="1:10" x14ac:dyDescent="0.25">
      <c r="A113" s="6" t="s">
        <v>23</v>
      </c>
      <c r="B113" s="6">
        <v>141</v>
      </c>
      <c r="C113" s="6"/>
      <c r="D113" s="6">
        <v>816</v>
      </c>
      <c r="E113" s="6"/>
      <c r="F113" s="6"/>
      <c r="G113" s="7">
        <v>62</v>
      </c>
      <c r="H113" s="7"/>
      <c r="I113" s="7">
        <v>666</v>
      </c>
      <c r="J113" s="6"/>
    </row>
    <row r="114" spans="1:10" x14ac:dyDescent="0.25">
      <c r="A114" s="7" t="s">
        <v>25</v>
      </c>
      <c r="B114" s="6">
        <f>SUM(B111:B113)</f>
        <v>252</v>
      </c>
      <c r="C114" s="6"/>
      <c r="D114" s="6">
        <f>SUM(D111:D113)</f>
        <v>1342</v>
      </c>
      <c r="E114" s="6"/>
      <c r="F114" s="6"/>
      <c r="G114" s="6">
        <f>SUM(G111:G113)</f>
        <v>130</v>
      </c>
      <c r="H114" s="6"/>
      <c r="I114" s="6">
        <f>SUM(I111:I113)</f>
        <v>1115</v>
      </c>
      <c r="J114" s="6"/>
    </row>
    <row r="115" spans="1:10" x14ac:dyDescent="0.25">
      <c r="A115" s="26" t="s">
        <v>88</v>
      </c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0" x14ac:dyDescent="0.25">
      <c r="A116" s="6" t="s">
        <v>89</v>
      </c>
      <c r="B116" s="6">
        <v>0</v>
      </c>
      <c r="C116" s="9">
        <f>B116/SUM(B$116:B$119)</f>
        <v>0</v>
      </c>
      <c r="D116" s="6">
        <v>2</v>
      </c>
      <c r="E116" s="9">
        <f>D116/SUM(D$116:D$119)</f>
        <v>3.6363636363636362E-2</v>
      </c>
      <c r="F116" s="6"/>
      <c r="G116" s="7">
        <v>0</v>
      </c>
      <c r="H116" s="9">
        <f>G116/SUM(G$116:G$119)</f>
        <v>0</v>
      </c>
      <c r="I116" s="7">
        <v>2</v>
      </c>
      <c r="J116" s="9">
        <f>I116/SUM(I$116:I$119)</f>
        <v>5.7142857142857141E-2</v>
      </c>
    </row>
    <row r="117" spans="1:10" x14ac:dyDescent="0.25">
      <c r="A117" s="6" t="s">
        <v>90</v>
      </c>
      <c r="B117" s="6">
        <v>12</v>
      </c>
      <c r="C117" s="9">
        <f>B117/SUM(B$116:B$119)</f>
        <v>0.70588235294117652</v>
      </c>
      <c r="D117" s="6">
        <v>36</v>
      </c>
      <c r="E117" s="9">
        <f>D117/SUM(D$116:D$119)</f>
        <v>0.65454545454545454</v>
      </c>
      <c r="F117" s="6"/>
      <c r="G117" s="7">
        <v>4</v>
      </c>
      <c r="H117" s="9">
        <f>G117/SUM(G$116:G$119)</f>
        <v>0.8</v>
      </c>
      <c r="I117" s="7">
        <v>24</v>
      </c>
      <c r="J117" s="9">
        <f>I117/SUM(I$116:I$119)</f>
        <v>0.68571428571428572</v>
      </c>
    </row>
    <row r="118" spans="1:10" x14ac:dyDescent="0.25">
      <c r="A118" s="6" t="s">
        <v>91</v>
      </c>
      <c r="B118" s="6">
        <v>1</v>
      </c>
      <c r="C118" s="9">
        <f>B118/SUM(B$116:B$119)</f>
        <v>5.8823529411764705E-2</v>
      </c>
      <c r="D118" s="6">
        <v>0</v>
      </c>
      <c r="E118" s="9">
        <f>D118/SUM(D$116:D$119)</f>
        <v>0</v>
      </c>
      <c r="F118" s="6"/>
      <c r="G118" s="7">
        <v>0</v>
      </c>
      <c r="H118" s="9">
        <f>G118/SUM(G$116:G$119)</f>
        <v>0</v>
      </c>
      <c r="I118" s="7">
        <v>0</v>
      </c>
      <c r="J118" s="9">
        <f>I118/SUM(I$116:I$119)</f>
        <v>0</v>
      </c>
    </row>
    <row r="119" spans="1:10" x14ac:dyDescent="0.25">
      <c r="A119" s="6" t="s">
        <v>92</v>
      </c>
      <c r="B119" s="6">
        <v>4</v>
      </c>
      <c r="C119" s="9">
        <f>B119/SUM(B$116:B$119)</f>
        <v>0.23529411764705882</v>
      </c>
      <c r="D119" s="6">
        <v>17</v>
      </c>
      <c r="E119" s="9">
        <f>D119/SUM(D$116:D$119)</f>
        <v>0.30909090909090908</v>
      </c>
      <c r="F119" s="6"/>
      <c r="G119" s="7">
        <v>1</v>
      </c>
      <c r="H119" s="9">
        <f>G119/SUM(G$116:G$119)</f>
        <v>0.2</v>
      </c>
      <c r="I119" s="7">
        <v>9</v>
      </c>
      <c r="J119" s="9">
        <f>I119/SUM(I$116:I$119)</f>
        <v>0.25714285714285712</v>
      </c>
    </row>
    <row r="120" spans="1:10" x14ac:dyDescent="0.25">
      <c r="A120" s="6" t="s">
        <v>23</v>
      </c>
      <c r="B120" s="6">
        <v>235</v>
      </c>
      <c r="C120" s="6"/>
      <c r="D120" s="6">
        <v>1287</v>
      </c>
      <c r="E120" s="6"/>
      <c r="F120" s="6"/>
      <c r="G120" s="7">
        <v>125</v>
      </c>
      <c r="H120" s="7"/>
      <c r="I120" s="7">
        <v>1080</v>
      </c>
      <c r="J120" s="6"/>
    </row>
    <row r="121" spans="1:10" x14ac:dyDescent="0.25">
      <c r="A121" s="7" t="s">
        <v>25</v>
      </c>
      <c r="B121" s="6">
        <f>SUM(B116:B120)</f>
        <v>252</v>
      </c>
      <c r="C121" s="6"/>
      <c r="D121" s="6">
        <f>SUM(D116:D120)</f>
        <v>1342</v>
      </c>
      <c r="E121" s="6"/>
      <c r="F121" s="6"/>
      <c r="G121" s="6">
        <f>SUM(G116:G120)</f>
        <v>130</v>
      </c>
      <c r="H121" s="6"/>
      <c r="I121" s="6">
        <f>SUM(I116:I120)</f>
        <v>1115</v>
      </c>
      <c r="J121" s="6"/>
    </row>
    <row r="122" spans="1:10" x14ac:dyDescent="0.25">
      <c r="A122" s="26" t="s">
        <v>93</v>
      </c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1:10" x14ac:dyDescent="0.25">
      <c r="A123" s="6" t="s">
        <v>94</v>
      </c>
      <c r="B123" s="6">
        <v>92</v>
      </c>
      <c r="C123" s="9">
        <f t="shared" ref="C123:C128" si="7">B123/SUM(B$123:B$128)</f>
        <v>0.36653386454183268</v>
      </c>
      <c r="D123" s="6">
        <v>156</v>
      </c>
      <c r="E123" s="9">
        <f t="shared" ref="E123:E128" si="8">D123/SUM(D$123:D$128)</f>
        <v>0.11641791044776119</v>
      </c>
      <c r="F123" s="27" t="s">
        <v>56</v>
      </c>
      <c r="G123" s="7">
        <v>6</v>
      </c>
      <c r="H123" s="9">
        <f t="shared" ref="H123:H128" si="9">G123/SUM(G$123:G$128)</f>
        <v>4.6153846153846156E-2</v>
      </c>
      <c r="I123" s="7">
        <v>24</v>
      </c>
      <c r="J123" s="9">
        <f t="shared" ref="J123:J128" si="10">I123/SUM(I$123:I$128)</f>
        <v>2.15633423180593E-2</v>
      </c>
    </row>
    <row r="124" spans="1:10" x14ac:dyDescent="0.25">
      <c r="A124" s="6" t="s">
        <v>95</v>
      </c>
      <c r="B124" s="6">
        <v>36</v>
      </c>
      <c r="C124" s="9">
        <f t="shared" si="7"/>
        <v>0.14342629482071714</v>
      </c>
      <c r="D124" s="6">
        <v>148</v>
      </c>
      <c r="E124" s="9">
        <f t="shared" si="8"/>
        <v>0.11044776119402985</v>
      </c>
      <c r="F124" s="27"/>
      <c r="G124" s="7">
        <v>10</v>
      </c>
      <c r="H124" s="9">
        <f t="shared" si="9"/>
        <v>7.6923076923076927E-2</v>
      </c>
      <c r="I124" s="7">
        <v>77</v>
      </c>
      <c r="J124" s="9">
        <f t="shared" si="10"/>
        <v>6.9182389937106917E-2</v>
      </c>
    </row>
    <row r="125" spans="1:10" x14ac:dyDescent="0.25">
      <c r="A125" s="6" t="s">
        <v>96</v>
      </c>
      <c r="B125" s="6">
        <v>58</v>
      </c>
      <c r="C125" s="9">
        <f t="shared" si="7"/>
        <v>0.23107569721115537</v>
      </c>
      <c r="D125" s="6">
        <v>513</v>
      </c>
      <c r="E125" s="9">
        <f t="shared" si="8"/>
        <v>0.38283582089552237</v>
      </c>
      <c r="F125" s="27"/>
      <c r="G125" s="7">
        <v>58</v>
      </c>
      <c r="H125" s="9">
        <f t="shared" si="9"/>
        <v>0.44615384615384618</v>
      </c>
      <c r="I125" s="7">
        <v>509</v>
      </c>
      <c r="J125" s="9">
        <f t="shared" si="10"/>
        <v>0.45732255166217428</v>
      </c>
    </row>
    <row r="126" spans="1:10" x14ac:dyDescent="0.25">
      <c r="A126" s="6" t="s">
        <v>97</v>
      </c>
      <c r="B126" s="6">
        <v>29</v>
      </c>
      <c r="C126" s="9">
        <f t="shared" si="7"/>
        <v>0.11553784860557768</v>
      </c>
      <c r="D126" s="6">
        <v>401</v>
      </c>
      <c r="E126" s="9">
        <f t="shared" si="8"/>
        <v>0.29925373134328359</v>
      </c>
      <c r="F126" s="27"/>
      <c r="G126" s="7">
        <v>29</v>
      </c>
      <c r="H126" s="9">
        <f t="shared" si="9"/>
        <v>0.22307692307692309</v>
      </c>
      <c r="I126" s="7">
        <v>401</v>
      </c>
      <c r="J126" s="9">
        <f t="shared" si="10"/>
        <v>0.36028751123090746</v>
      </c>
    </row>
    <row r="127" spans="1:10" x14ac:dyDescent="0.25">
      <c r="A127" s="6" t="s">
        <v>98</v>
      </c>
      <c r="B127" s="6">
        <v>0</v>
      </c>
      <c r="C127" s="9">
        <f t="shared" si="7"/>
        <v>0</v>
      </c>
      <c r="D127" s="6">
        <v>6</v>
      </c>
      <c r="E127" s="9">
        <f t="shared" si="8"/>
        <v>4.4776119402985077E-3</v>
      </c>
      <c r="F127" s="27"/>
      <c r="G127" s="7">
        <v>0</v>
      </c>
      <c r="H127" s="9">
        <f t="shared" si="9"/>
        <v>0</v>
      </c>
      <c r="I127" s="7">
        <v>6</v>
      </c>
      <c r="J127" s="9">
        <f t="shared" si="10"/>
        <v>5.3908355795148251E-3</v>
      </c>
    </row>
    <row r="128" spans="1:10" x14ac:dyDescent="0.25">
      <c r="A128" s="6" t="s">
        <v>99</v>
      </c>
      <c r="B128" s="6">
        <v>36</v>
      </c>
      <c r="C128" s="9">
        <f t="shared" si="7"/>
        <v>0.14342629482071714</v>
      </c>
      <c r="D128" s="6">
        <v>116</v>
      </c>
      <c r="E128" s="9">
        <f t="shared" si="8"/>
        <v>8.6567164179104483E-2</v>
      </c>
      <c r="F128" s="27"/>
      <c r="G128" s="7">
        <v>27</v>
      </c>
      <c r="H128" s="9">
        <f t="shared" si="9"/>
        <v>0.2076923076923077</v>
      </c>
      <c r="I128" s="7">
        <v>96</v>
      </c>
      <c r="J128" s="9">
        <f t="shared" si="10"/>
        <v>8.6253369272237201E-2</v>
      </c>
    </row>
    <row r="129" spans="1:10" x14ac:dyDescent="0.25">
      <c r="A129" s="7" t="s">
        <v>23</v>
      </c>
      <c r="B129" s="7">
        <v>1</v>
      </c>
      <c r="C129" s="6"/>
      <c r="D129" s="7">
        <v>2</v>
      </c>
      <c r="E129" s="6"/>
      <c r="F129" s="6"/>
      <c r="G129" s="7">
        <v>0</v>
      </c>
      <c r="H129" s="7"/>
      <c r="I129" s="7">
        <v>2</v>
      </c>
      <c r="J129" s="6"/>
    </row>
    <row r="130" spans="1:10" x14ac:dyDescent="0.25">
      <c r="A130" s="7" t="s">
        <v>25</v>
      </c>
      <c r="B130" s="6">
        <f>SUM(B123:B129)</f>
        <v>252</v>
      </c>
      <c r="C130" s="6"/>
      <c r="D130" s="6">
        <f>SUM(D123:D129)</f>
        <v>1342</v>
      </c>
      <c r="E130" s="6"/>
      <c r="F130" s="6"/>
      <c r="G130" s="6">
        <f>SUM(G123:G129)</f>
        <v>130</v>
      </c>
      <c r="H130" s="6"/>
      <c r="I130" s="6">
        <f>SUM(I123:I129)</f>
        <v>1115</v>
      </c>
      <c r="J130" s="6"/>
    </row>
  </sheetData>
  <mergeCells count="29">
    <mergeCell ref="A43:J43"/>
    <mergeCell ref="A1:A2"/>
    <mergeCell ref="A3:J3"/>
    <mergeCell ref="A10:J10"/>
    <mergeCell ref="A15:J15"/>
    <mergeCell ref="F39:F40"/>
    <mergeCell ref="B1:C1"/>
    <mergeCell ref="D1:E1"/>
    <mergeCell ref="F11:F13"/>
    <mergeCell ref="F16:F17"/>
    <mergeCell ref="F21:F22"/>
    <mergeCell ref="F26:F29"/>
    <mergeCell ref="F1:F2"/>
    <mergeCell ref="A20:J20"/>
    <mergeCell ref="A25:J25"/>
    <mergeCell ref="A32:J32"/>
    <mergeCell ref="A38:J38"/>
    <mergeCell ref="A48:J48"/>
    <mergeCell ref="A67:J67"/>
    <mergeCell ref="A75:J75"/>
    <mergeCell ref="A81:J81"/>
    <mergeCell ref="A96:J96"/>
    <mergeCell ref="F76:F78"/>
    <mergeCell ref="A104:J104"/>
    <mergeCell ref="A110:J110"/>
    <mergeCell ref="A115:J115"/>
    <mergeCell ref="A122:J122"/>
    <mergeCell ref="F123:F128"/>
    <mergeCell ref="F111:F11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TCGA</vt:lpstr>
      <vt:lpstr>METABRIC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Luthra, Soumya</dc:creator>
  <cp:lastModifiedBy>adrianvlee</cp:lastModifiedBy>
  <cp:lastPrinted>2013-04-24T19:35:51Z</cp:lastPrinted>
  <dcterms:created xsi:type="dcterms:W3CDTF">2013-04-08T19:23:10Z</dcterms:created>
  <dcterms:modified xsi:type="dcterms:W3CDTF">2014-10-05T16:54:27Z</dcterms:modified>
</cp:coreProperties>
</file>