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4720" windowHeight="156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0" i="1" l="1"/>
  <c r="D270" i="1"/>
  <c r="E270" i="1"/>
  <c r="H270" i="1"/>
  <c r="C269" i="1"/>
  <c r="E269" i="1"/>
  <c r="H269" i="1"/>
  <c r="C268" i="1"/>
  <c r="E268" i="1"/>
  <c r="H268" i="1"/>
  <c r="C267" i="1"/>
  <c r="E267" i="1"/>
  <c r="H267" i="1"/>
  <c r="C266" i="1"/>
  <c r="E266" i="1"/>
  <c r="H266" i="1"/>
  <c r="C265" i="1"/>
  <c r="E265" i="1"/>
  <c r="H265" i="1"/>
  <c r="C264" i="1"/>
  <c r="E264" i="1"/>
  <c r="H264" i="1"/>
  <c r="C263" i="1"/>
  <c r="E263" i="1"/>
  <c r="H263" i="1"/>
  <c r="C262" i="1"/>
  <c r="E262" i="1"/>
  <c r="H262" i="1"/>
  <c r="C261" i="1"/>
  <c r="E261" i="1"/>
  <c r="H261" i="1"/>
  <c r="C260" i="1"/>
  <c r="E260" i="1"/>
  <c r="H260" i="1"/>
  <c r="C259" i="1"/>
  <c r="E259" i="1"/>
  <c r="H259" i="1"/>
  <c r="C258" i="1"/>
  <c r="E258" i="1"/>
  <c r="H258" i="1"/>
  <c r="C257" i="1"/>
  <c r="E257" i="1"/>
  <c r="H257" i="1"/>
  <c r="C256" i="1"/>
  <c r="E256" i="1"/>
  <c r="H256" i="1"/>
  <c r="C255" i="1"/>
  <c r="E255" i="1"/>
  <c r="H255" i="1"/>
  <c r="C254" i="1"/>
  <c r="E254" i="1"/>
  <c r="H254" i="1"/>
  <c r="C253" i="1"/>
  <c r="E253" i="1"/>
  <c r="H253" i="1"/>
  <c r="C252" i="1"/>
  <c r="E252" i="1"/>
  <c r="H252" i="1"/>
  <c r="C251" i="1"/>
  <c r="E251" i="1"/>
  <c r="H251" i="1"/>
  <c r="C250" i="1"/>
  <c r="E250" i="1"/>
  <c r="H250" i="1"/>
  <c r="C249" i="1"/>
  <c r="E249" i="1"/>
  <c r="H249" i="1"/>
  <c r="C248" i="1"/>
  <c r="E248" i="1"/>
  <c r="H248" i="1"/>
  <c r="C247" i="1"/>
  <c r="E247" i="1"/>
  <c r="H247" i="1"/>
  <c r="C246" i="1"/>
  <c r="E246" i="1"/>
  <c r="H246" i="1"/>
  <c r="C245" i="1"/>
  <c r="E245" i="1"/>
  <c r="H245" i="1"/>
  <c r="C244" i="1"/>
  <c r="E244" i="1"/>
  <c r="H244" i="1"/>
  <c r="C243" i="1"/>
  <c r="E243" i="1"/>
  <c r="H243" i="1"/>
  <c r="C242" i="1"/>
  <c r="E242" i="1"/>
  <c r="H242" i="1"/>
  <c r="C241" i="1"/>
  <c r="E241" i="1"/>
  <c r="H241" i="1"/>
  <c r="C240" i="1"/>
  <c r="E240" i="1"/>
  <c r="H240" i="1"/>
  <c r="C239" i="1"/>
  <c r="E239" i="1"/>
  <c r="H239" i="1"/>
  <c r="C238" i="1"/>
  <c r="E238" i="1"/>
  <c r="H238" i="1"/>
  <c r="C237" i="1"/>
  <c r="E237" i="1"/>
  <c r="H237" i="1"/>
  <c r="C236" i="1"/>
  <c r="E236" i="1"/>
  <c r="H236" i="1"/>
  <c r="C235" i="1"/>
  <c r="E235" i="1"/>
  <c r="H235" i="1"/>
  <c r="C234" i="1"/>
  <c r="E234" i="1"/>
  <c r="H234" i="1"/>
  <c r="C233" i="1"/>
  <c r="E233" i="1"/>
  <c r="H233" i="1"/>
  <c r="C232" i="1"/>
  <c r="E232" i="1"/>
  <c r="H232" i="1"/>
  <c r="C231" i="1"/>
  <c r="E231" i="1"/>
  <c r="H231" i="1"/>
  <c r="C230" i="1"/>
  <c r="E230" i="1"/>
  <c r="H230" i="1"/>
  <c r="C229" i="1"/>
  <c r="E229" i="1"/>
  <c r="H229" i="1"/>
  <c r="C228" i="1"/>
  <c r="E228" i="1"/>
  <c r="H228" i="1"/>
  <c r="C227" i="1"/>
  <c r="E227" i="1"/>
  <c r="H227" i="1"/>
  <c r="C226" i="1"/>
  <c r="E226" i="1"/>
  <c r="H226" i="1"/>
  <c r="C225" i="1"/>
  <c r="E225" i="1"/>
  <c r="H225" i="1"/>
  <c r="C224" i="1"/>
  <c r="E224" i="1"/>
  <c r="H224" i="1"/>
  <c r="C223" i="1"/>
  <c r="E223" i="1"/>
  <c r="H223" i="1"/>
  <c r="C222" i="1"/>
  <c r="E222" i="1"/>
  <c r="H222" i="1"/>
  <c r="C221" i="1"/>
  <c r="E221" i="1"/>
  <c r="H221" i="1"/>
  <c r="C220" i="1"/>
  <c r="E220" i="1"/>
  <c r="H220" i="1"/>
  <c r="C219" i="1"/>
  <c r="E219" i="1"/>
  <c r="H219" i="1"/>
  <c r="C218" i="1"/>
  <c r="E218" i="1"/>
  <c r="H218" i="1"/>
  <c r="C217" i="1"/>
  <c r="E217" i="1"/>
  <c r="H217" i="1"/>
  <c r="C216" i="1"/>
  <c r="E216" i="1"/>
  <c r="H216" i="1"/>
  <c r="C215" i="1"/>
  <c r="E215" i="1"/>
  <c r="H215" i="1"/>
  <c r="C203" i="1"/>
  <c r="D203" i="1"/>
  <c r="E203" i="1"/>
  <c r="H203" i="1"/>
  <c r="C202" i="1"/>
  <c r="E202" i="1"/>
  <c r="H202" i="1"/>
  <c r="C201" i="1"/>
  <c r="E201" i="1"/>
  <c r="H201" i="1"/>
  <c r="C200" i="1"/>
  <c r="E200" i="1"/>
  <c r="H200" i="1"/>
  <c r="C199" i="1"/>
  <c r="E199" i="1"/>
  <c r="H199" i="1"/>
  <c r="C198" i="1"/>
  <c r="E198" i="1"/>
  <c r="H198" i="1"/>
  <c r="C197" i="1"/>
  <c r="E197" i="1"/>
  <c r="H197" i="1"/>
  <c r="C196" i="1"/>
  <c r="E196" i="1"/>
  <c r="H196" i="1"/>
  <c r="C195" i="1"/>
  <c r="E195" i="1"/>
  <c r="H195" i="1"/>
  <c r="C194" i="1"/>
  <c r="E194" i="1"/>
  <c r="H194" i="1"/>
  <c r="C193" i="1"/>
  <c r="E193" i="1"/>
  <c r="H193" i="1"/>
  <c r="C192" i="1"/>
  <c r="E192" i="1"/>
  <c r="H192" i="1"/>
  <c r="C191" i="1"/>
  <c r="E191" i="1"/>
  <c r="H191" i="1"/>
  <c r="C190" i="1"/>
  <c r="E190" i="1"/>
  <c r="H190" i="1"/>
  <c r="C189" i="1"/>
  <c r="E189" i="1"/>
  <c r="H189" i="1"/>
  <c r="C188" i="1"/>
  <c r="E188" i="1"/>
  <c r="H188" i="1"/>
  <c r="C187" i="1"/>
  <c r="E187" i="1"/>
  <c r="H187" i="1"/>
  <c r="C186" i="1"/>
  <c r="E186" i="1"/>
  <c r="H186" i="1"/>
  <c r="C185" i="1"/>
  <c r="E185" i="1"/>
  <c r="H185" i="1"/>
  <c r="C184" i="1"/>
  <c r="E184" i="1"/>
  <c r="H184" i="1"/>
  <c r="C183" i="1"/>
  <c r="E183" i="1"/>
  <c r="H183" i="1"/>
  <c r="C182" i="1"/>
  <c r="E182" i="1"/>
  <c r="H182" i="1"/>
  <c r="C181" i="1"/>
  <c r="E181" i="1"/>
  <c r="H181" i="1"/>
  <c r="C180" i="1"/>
  <c r="E180" i="1"/>
  <c r="H180" i="1"/>
  <c r="C179" i="1"/>
  <c r="E179" i="1"/>
  <c r="H179" i="1"/>
  <c r="C178" i="1"/>
  <c r="E178" i="1"/>
  <c r="H178" i="1"/>
  <c r="C177" i="1"/>
  <c r="E177" i="1"/>
  <c r="H177" i="1"/>
  <c r="C176" i="1"/>
  <c r="E176" i="1"/>
  <c r="H176" i="1"/>
  <c r="C175" i="1"/>
  <c r="E175" i="1"/>
  <c r="H175" i="1"/>
  <c r="C174" i="1"/>
  <c r="E174" i="1"/>
  <c r="H174" i="1"/>
  <c r="C173" i="1"/>
  <c r="E173" i="1"/>
  <c r="H173" i="1"/>
  <c r="C172" i="1"/>
  <c r="E172" i="1"/>
  <c r="H172" i="1"/>
  <c r="C171" i="1"/>
  <c r="E171" i="1"/>
  <c r="H171" i="1"/>
  <c r="C170" i="1"/>
  <c r="E170" i="1"/>
  <c r="H170" i="1"/>
  <c r="C169" i="1"/>
  <c r="E169" i="1"/>
  <c r="H169" i="1"/>
  <c r="C168" i="1"/>
  <c r="E168" i="1"/>
  <c r="H168" i="1"/>
  <c r="C167" i="1"/>
  <c r="E167" i="1"/>
  <c r="H167" i="1"/>
  <c r="C166" i="1"/>
  <c r="E166" i="1"/>
  <c r="H166" i="1"/>
  <c r="C165" i="1"/>
  <c r="E165" i="1"/>
  <c r="H165" i="1"/>
  <c r="C164" i="1"/>
  <c r="E164" i="1"/>
  <c r="H164" i="1"/>
  <c r="C163" i="1"/>
  <c r="E163" i="1"/>
  <c r="H163" i="1"/>
  <c r="C162" i="1"/>
  <c r="E162" i="1"/>
  <c r="H162" i="1"/>
  <c r="C161" i="1"/>
  <c r="E161" i="1"/>
  <c r="H161" i="1"/>
  <c r="C160" i="1"/>
  <c r="E160" i="1"/>
  <c r="H160" i="1"/>
  <c r="C159" i="1"/>
  <c r="E159" i="1"/>
  <c r="H159" i="1"/>
  <c r="C158" i="1"/>
  <c r="E158" i="1"/>
  <c r="H158" i="1"/>
  <c r="C157" i="1"/>
  <c r="E157" i="1"/>
  <c r="H157" i="1"/>
  <c r="C156" i="1"/>
  <c r="E156" i="1"/>
  <c r="H156" i="1"/>
  <c r="C155" i="1"/>
  <c r="E155" i="1"/>
  <c r="H155" i="1"/>
  <c r="C154" i="1"/>
  <c r="E154" i="1"/>
  <c r="H154" i="1"/>
  <c r="C153" i="1"/>
  <c r="E153" i="1"/>
  <c r="H153" i="1"/>
  <c r="C152" i="1"/>
  <c r="E152" i="1"/>
  <c r="H152" i="1"/>
  <c r="C151" i="1"/>
  <c r="E151" i="1"/>
  <c r="H151" i="1"/>
  <c r="C150" i="1"/>
  <c r="E150" i="1"/>
  <c r="H150" i="1"/>
  <c r="C149" i="1"/>
  <c r="E149" i="1"/>
  <c r="H149" i="1"/>
  <c r="C148" i="1"/>
  <c r="E148" i="1"/>
  <c r="H148" i="1"/>
  <c r="C136" i="1"/>
  <c r="D136" i="1"/>
  <c r="E136" i="1"/>
  <c r="H136" i="1"/>
  <c r="C135" i="1"/>
  <c r="E135" i="1"/>
  <c r="H135" i="1"/>
  <c r="C134" i="1"/>
  <c r="E134" i="1"/>
  <c r="H134" i="1"/>
  <c r="C133" i="1"/>
  <c r="E133" i="1"/>
  <c r="H133" i="1"/>
  <c r="C132" i="1"/>
  <c r="E132" i="1"/>
  <c r="H132" i="1"/>
  <c r="C131" i="1"/>
  <c r="E131" i="1"/>
  <c r="H131" i="1"/>
  <c r="C130" i="1"/>
  <c r="E130" i="1"/>
  <c r="H130" i="1"/>
  <c r="C129" i="1"/>
  <c r="E129" i="1"/>
  <c r="H129" i="1"/>
  <c r="C128" i="1"/>
  <c r="E128" i="1"/>
  <c r="H128" i="1"/>
  <c r="C127" i="1"/>
  <c r="E127" i="1"/>
  <c r="H127" i="1"/>
  <c r="C126" i="1"/>
  <c r="E126" i="1"/>
  <c r="H126" i="1"/>
  <c r="C125" i="1"/>
  <c r="E125" i="1"/>
  <c r="H125" i="1"/>
  <c r="C124" i="1"/>
  <c r="E124" i="1"/>
  <c r="H124" i="1"/>
  <c r="C123" i="1"/>
  <c r="E123" i="1"/>
  <c r="H123" i="1"/>
  <c r="C122" i="1"/>
  <c r="E122" i="1"/>
  <c r="H122" i="1"/>
  <c r="C121" i="1"/>
  <c r="E121" i="1"/>
  <c r="H121" i="1"/>
  <c r="C120" i="1"/>
  <c r="E120" i="1"/>
  <c r="H120" i="1"/>
  <c r="C119" i="1"/>
  <c r="E119" i="1"/>
  <c r="H119" i="1"/>
  <c r="C118" i="1"/>
  <c r="E118" i="1"/>
  <c r="H118" i="1"/>
  <c r="C117" i="1"/>
  <c r="E117" i="1"/>
  <c r="H117" i="1"/>
  <c r="C116" i="1"/>
  <c r="E116" i="1"/>
  <c r="H116" i="1"/>
  <c r="C115" i="1"/>
  <c r="E115" i="1"/>
  <c r="H115" i="1"/>
  <c r="C114" i="1"/>
  <c r="E114" i="1"/>
  <c r="H114" i="1"/>
  <c r="C113" i="1"/>
  <c r="E113" i="1"/>
  <c r="H113" i="1"/>
  <c r="C112" i="1"/>
  <c r="E112" i="1"/>
  <c r="H112" i="1"/>
  <c r="C111" i="1"/>
  <c r="E111" i="1"/>
  <c r="H111" i="1"/>
  <c r="C110" i="1"/>
  <c r="E110" i="1"/>
  <c r="H110" i="1"/>
  <c r="C109" i="1"/>
  <c r="E109" i="1"/>
  <c r="H109" i="1"/>
  <c r="C108" i="1"/>
  <c r="E108" i="1"/>
  <c r="H108" i="1"/>
  <c r="C107" i="1"/>
  <c r="E107" i="1"/>
  <c r="H107" i="1"/>
  <c r="C106" i="1"/>
  <c r="E106" i="1"/>
  <c r="H106" i="1"/>
  <c r="C105" i="1"/>
  <c r="E105" i="1"/>
  <c r="H105" i="1"/>
  <c r="C104" i="1"/>
  <c r="E104" i="1"/>
  <c r="H104" i="1"/>
  <c r="C103" i="1"/>
  <c r="E103" i="1"/>
  <c r="H103" i="1"/>
  <c r="C102" i="1"/>
  <c r="E102" i="1"/>
  <c r="H102" i="1"/>
  <c r="C101" i="1"/>
  <c r="E101" i="1"/>
  <c r="H101" i="1"/>
  <c r="C100" i="1"/>
  <c r="E100" i="1"/>
  <c r="H100" i="1"/>
  <c r="C99" i="1"/>
  <c r="E99" i="1"/>
  <c r="H99" i="1"/>
  <c r="C98" i="1"/>
  <c r="E98" i="1"/>
  <c r="H98" i="1"/>
  <c r="C97" i="1"/>
  <c r="E97" i="1"/>
  <c r="H97" i="1"/>
  <c r="C96" i="1"/>
  <c r="E96" i="1"/>
  <c r="H96" i="1"/>
  <c r="C95" i="1"/>
  <c r="E95" i="1"/>
  <c r="H95" i="1"/>
  <c r="C94" i="1"/>
  <c r="E94" i="1"/>
  <c r="H94" i="1"/>
  <c r="C93" i="1"/>
  <c r="E93" i="1"/>
  <c r="H93" i="1"/>
  <c r="C92" i="1"/>
  <c r="E92" i="1"/>
  <c r="H92" i="1"/>
  <c r="C91" i="1"/>
  <c r="E91" i="1"/>
  <c r="H91" i="1"/>
  <c r="C90" i="1"/>
  <c r="E90" i="1"/>
  <c r="H90" i="1"/>
  <c r="C89" i="1"/>
  <c r="E89" i="1"/>
  <c r="H89" i="1"/>
  <c r="C88" i="1"/>
  <c r="E88" i="1"/>
  <c r="H88" i="1"/>
  <c r="C87" i="1"/>
  <c r="E87" i="1"/>
  <c r="H87" i="1"/>
  <c r="C86" i="1"/>
  <c r="E86" i="1"/>
  <c r="H86" i="1"/>
  <c r="C85" i="1"/>
  <c r="E85" i="1"/>
  <c r="H85" i="1"/>
  <c r="C84" i="1"/>
  <c r="E84" i="1"/>
  <c r="H84" i="1"/>
  <c r="C83" i="1"/>
  <c r="E83" i="1"/>
  <c r="H83" i="1"/>
  <c r="C82" i="1"/>
  <c r="E82" i="1"/>
  <c r="H82" i="1"/>
  <c r="C81" i="1"/>
  <c r="E81" i="1"/>
  <c r="H81" i="1"/>
  <c r="I270" i="1"/>
  <c r="G270" i="1"/>
  <c r="F270" i="1"/>
  <c r="I269" i="1"/>
  <c r="G269" i="1"/>
  <c r="F269" i="1"/>
  <c r="I268" i="1"/>
  <c r="G268" i="1"/>
  <c r="F268" i="1"/>
  <c r="I267" i="1"/>
  <c r="G267" i="1"/>
  <c r="F267" i="1"/>
  <c r="I266" i="1"/>
  <c r="G266" i="1"/>
  <c r="F266" i="1"/>
  <c r="I265" i="1"/>
  <c r="G265" i="1"/>
  <c r="F265" i="1"/>
  <c r="I264" i="1"/>
  <c r="G264" i="1"/>
  <c r="F264" i="1"/>
  <c r="I263" i="1"/>
  <c r="G263" i="1"/>
  <c r="F263" i="1"/>
  <c r="I262" i="1"/>
  <c r="G262" i="1"/>
  <c r="F262" i="1"/>
  <c r="I261" i="1"/>
  <c r="G261" i="1"/>
  <c r="F261" i="1"/>
  <c r="I260" i="1"/>
  <c r="G260" i="1"/>
  <c r="F260" i="1"/>
  <c r="I259" i="1"/>
  <c r="G259" i="1"/>
  <c r="F259" i="1"/>
  <c r="I258" i="1"/>
  <c r="G258" i="1"/>
  <c r="F258" i="1"/>
  <c r="I257" i="1"/>
  <c r="G257" i="1"/>
  <c r="F257" i="1"/>
  <c r="I256" i="1"/>
  <c r="G256" i="1"/>
  <c r="F256" i="1"/>
  <c r="I255" i="1"/>
  <c r="G255" i="1"/>
  <c r="F255" i="1"/>
  <c r="I254" i="1"/>
  <c r="G254" i="1"/>
  <c r="F254" i="1"/>
  <c r="I253" i="1"/>
  <c r="G253" i="1"/>
  <c r="F253" i="1"/>
  <c r="I252" i="1"/>
  <c r="G252" i="1"/>
  <c r="F252" i="1"/>
  <c r="I251" i="1"/>
  <c r="G251" i="1"/>
  <c r="F251" i="1"/>
  <c r="I250" i="1"/>
  <c r="G250" i="1"/>
  <c r="F250" i="1"/>
  <c r="I249" i="1"/>
  <c r="G249" i="1"/>
  <c r="F249" i="1"/>
  <c r="I248" i="1"/>
  <c r="G248" i="1"/>
  <c r="F248" i="1"/>
  <c r="I247" i="1"/>
  <c r="G247" i="1"/>
  <c r="F247" i="1"/>
  <c r="I246" i="1"/>
  <c r="G246" i="1"/>
  <c r="F246" i="1"/>
  <c r="I245" i="1"/>
  <c r="G245" i="1"/>
  <c r="F245" i="1"/>
  <c r="I244" i="1"/>
  <c r="G244" i="1"/>
  <c r="F244" i="1"/>
  <c r="I243" i="1"/>
  <c r="G243" i="1"/>
  <c r="F243" i="1"/>
  <c r="I242" i="1"/>
  <c r="G242" i="1"/>
  <c r="F242" i="1"/>
  <c r="I241" i="1"/>
  <c r="G241" i="1"/>
  <c r="F241" i="1"/>
  <c r="I240" i="1"/>
  <c r="G240" i="1"/>
  <c r="F240" i="1"/>
  <c r="I239" i="1"/>
  <c r="G239" i="1"/>
  <c r="F239" i="1"/>
  <c r="I238" i="1"/>
  <c r="G238" i="1"/>
  <c r="F238" i="1"/>
  <c r="I237" i="1"/>
  <c r="G237" i="1"/>
  <c r="F237" i="1"/>
  <c r="I236" i="1"/>
  <c r="G236" i="1"/>
  <c r="F236" i="1"/>
  <c r="I235" i="1"/>
  <c r="G235" i="1"/>
  <c r="F235" i="1"/>
  <c r="I234" i="1"/>
  <c r="G234" i="1"/>
  <c r="F234" i="1"/>
  <c r="I233" i="1"/>
  <c r="G233" i="1"/>
  <c r="F233" i="1"/>
  <c r="I232" i="1"/>
  <c r="G232" i="1"/>
  <c r="F232" i="1"/>
  <c r="I231" i="1"/>
  <c r="G231" i="1"/>
  <c r="F231" i="1"/>
  <c r="I230" i="1"/>
  <c r="G230" i="1"/>
  <c r="F230" i="1"/>
  <c r="I229" i="1"/>
  <c r="G229" i="1"/>
  <c r="F229" i="1"/>
  <c r="I228" i="1"/>
  <c r="G228" i="1"/>
  <c r="F228" i="1"/>
  <c r="I227" i="1"/>
  <c r="G227" i="1"/>
  <c r="F227" i="1"/>
  <c r="I226" i="1"/>
  <c r="G226" i="1"/>
  <c r="F226" i="1"/>
  <c r="I225" i="1"/>
  <c r="G225" i="1"/>
  <c r="F225" i="1"/>
  <c r="I224" i="1"/>
  <c r="G224" i="1"/>
  <c r="F224" i="1"/>
  <c r="I223" i="1"/>
  <c r="G223" i="1"/>
  <c r="F223" i="1"/>
  <c r="I222" i="1"/>
  <c r="G222" i="1"/>
  <c r="F222" i="1"/>
  <c r="I221" i="1"/>
  <c r="G221" i="1"/>
  <c r="F221" i="1"/>
  <c r="I220" i="1"/>
  <c r="G220" i="1"/>
  <c r="F220" i="1"/>
  <c r="I219" i="1"/>
  <c r="G219" i="1"/>
  <c r="F219" i="1"/>
  <c r="I218" i="1"/>
  <c r="G218" i="1"/>
  <c r="F218" i="1"/>
  <c r="I217" i="1"/>
  <c r="G217" i="1"/>
  <c r="F217" i="1"/>
  <c r="I216" i="1"/>
  <c r="G216" i="1"/>
  <c r="F216" i="1"/>
  <c r="I215" i="1"/>
  <c r="G215" i="1"/>
  <c r="F215" i="1"/>
  <c r="C15" i="1"/>
  <c r="E15" i="1"/>
  <c r="H15" i="1"/>
  <c r="I15" i="1"/>
  <c r="C16" i="1"/>
  <c r="E16" i="1"/>
  <c r="H16" i="1"/>
  <c r="I16" i="1"/>
  <c r="C17" i="1"/>
  <c r="E17" i="1"/>
  <c r="H17" i="1"/>
  <c r="I17" i="1"/>
  <c r="C18" i="1"/>
  <c r="E18" i="1"/>
  <c r="H18" i="1"/>
  <c r="I18" i="1"/>
  <c r="C19" i="1"/>
  <c r="E19" i="1"/>
  <c r="H19" i="1"/>
  <c r="I19" i="1"/>
  <c r="C20" i="1"/>
  <c r="E20" i="1"/>
  <c r="H20" i="1"/>
  <c r="I20" i="1"/>
  <c r="C21" i="1"/>
  <c r="E21" i="1"/>
  <c r="H21" i="1"/>
  <c r="I21" i="1"/>
  <c r="C22" i="1"/>
  <c r="E22" i="1"/>
  <c r="H22" i="1"/>
  <c r="I22" i="1"/>
  <c r="C23" i="1"/>
  <c r="E23" i="1"/>
  <c r="H23" i="1"/>
  <c r="I23" i="1"/>
  <c r="C24" i="1"/>
  <c r="E24" i="1"/>
  <c r="H24" i="1"/>
  <c r="I24" i="1"/>
  <c r="C25" i="1"/>
  <c r="E25" i="1"/>
  <c r="H25" i="1"/>
  <c r="I25" i="1"/>
  <c r="C26" i="1"/>
  <c r="E26" i="1"/>
  <c r="H26" i="1"/>
  <c r="I26" i="1"/>
  <c r="C27" i="1"/>
  <c r="E27" i="1"/>
  <c r="H27" i="1"/>
  <c r="I27" i="1"/>
  <c r="C28" i="1"/>
  <c r="E28" i="1"/>
  <c r="H28" i="1"/>
  <c r="I28" i="1"/>
  <c r="C29" i="1"/>
  <c r="E29" i="1"/>
  <c r="H29" i="1"/>
  <c r="I29" i="1"/>
  <c r="C30" i="1"/>
  <c r="E30" i="1"/>
  <c r="H30" i="1"/>
  <c r="I30" i="1"/>
  <c r="C31" i="1"/>
  <c r="E31" i="1"/>
  <c r="H31" i="1"/>
  <c r="I31" i="1"/>
  <c r="C32" i="1"/>
  <c r="E32" i="1"/>
  <c r="H32" i="1"/>
  <c r="I32" i="1"/>
  <c r="C33" i="1"/>
  <c r="E33" i="1"/>
  <c r="H33" i="1"/>
  <c r="I33" i="1"/>
  <c r="C34" i="1"/>
  <c r="E34" i="1"/>
  <c r="H34" i="1"/>
  <c r="I34" i="1"/>
  <c r="C35" i="1"/>
  <c r="E35" i="1"/>
  <c r="H35" i="1"/>
  <c r="I35" i="1"/>
  <c r="C36" i="1"/>
  <c r="E36" i="1"/>
  <c r="H36" i="1"/>
  <c r="I36" i="1"/>
  <c r="C37" i="1"/>
  <c r="E37" i="1"/>
  <c r="H37" i="1"/>
  <c r="I37" i="1"/>
  <c r="C38" i="1"/>
  <c r="E38" i="1"/>
  <c r="H38" i="1"/>
  <c r="I38" i="1"/>
  <c r="C39" i="1"/>
  <c r="E39" i="1"/>
  <c r="H39" i="1"/>
  <c r="I39" i="1"/>
  <c r="C40" i="1"/>
  <c r="E40" i="1"/>
  <c r="H40" i="1"/>
  <c r="I40" i="1"/>
  <c r="C41" i="1"/>
  <c r="E41" i="1"/>
  <c r="H41" i="1"/>
  <c r="I41" i="1"/>
  <c r="C42" i="1"/>
  <c r="E42" i="1"/>
  <c r="H42" i="1"/>
  <c r="I42" i="1"/>
  <c r="C43" i="1"/>
  <c r="E43" i="1"/>
  <c r="H43" i="1"/>
  <c r="I43" i="1"/>
  <c r="C44" i="1"/>
  <c r="E44" i="1"/>
  <c r="H44" i="1"/>
  <c r="I44" i="1"/>
  <c r="C45" i="1"/>
  <c r="E45" i="1"/>
  <c r="H45" i="1"/>
  <c r="I45" i="1"/>
  <c r="C46" i="1"/>
  <c r="E46" i="1"/>
  <c r="H46" i="1"/>
  <c r="I46" i="1"/>
  <c r="C47" i="1"/>
  <c r="E47" i="1"/>
  <c r="H47" i="1"/>
  <c r="I47" i="1"/>
  <c r="C48" i="1"/>
  <c r="E48" i="1"/>
  <c r="H48" i="1"/>
  <c r="I48" i="1"/>
  <c r="C49" i="1"/>
  <c r="E49" i="1"/>
  <c r="H49" i="1"/>
  <c r="I49" i="1"/>
  <c r="C50" i="1"/>
  <c r="E50" i="1"/>
  <c r="H50" i="1"/>
  <c r="I50" i="1"/>
  <c r="C51" i="1"/>
  <c r="E51" i="1"/>
  <c r="H51" i="1"/>
  <c r="I51" i="1"/>
  <c r="C52" i="1"/>
  <c r="E52" i="1"/>
  <c r="H52" i="1"/>
  <c r="I52" i="1"/>
  <c r="C53" i="1"/>
  <c r="E53" i="1"/>
  <c r="H53" i="1"/>
  <c r="I53" i="1"/>
  <c r="C54" i="1"/>
  <c r="E54" i="1"/>
  <c r="H54" i="1"/>
  <c r="I54" i="1"/>
  <c r="C55" i="1"/>
  <c r="E55" i="1"/>
  <c r="H55" i="1"/>
  <c r="I55" i="1"/>
  <c r="C56" i="1"/>
  <c r="E56" i="1"/>
  <c r="H56" i="1"/>
  <c r="I56" i="1"/>
  <c r="C57" i="1"/>
  <c r="E57" i="1"/>
  <c r="H57" i="1"/>
  <c r="I57" i="1"/>
  <c r="C58" i="1"/>
  <c r="E58" i="1"/>
  <c r="H58" i="1"/>
  <c r="I58" i="1"/>
  <c r="C59" i="1"/>
  <c r="E59" i="1"/>
  <c r="H59" i="1"/>
  <c r="I59" i="1"/>
  <c r="C60" i="1"/>
  <c r="E60" i="1"/>
  <c r="H60" i="1"/>
  <c r="I60" i="1"/>
  <c r="C61" i="1"/>
  <c r="E61" i="1"/>
  <c r="H61" i="1"/>
  <c r="I61" i="1"/>
  <c r="C62" i="1"/>
  <c r="E62" i="1"/>
  <c r="H62" i="1"/>
  <c r="I62" i="1"/>
  <c r="C63" i="1"/>
  <c r="E63" i="1"/>
  <c r="H63" i="1"/>
  <c r="I63" i="1"/>
  <c r="C64" i="1"/>
  <c r="E64" i="1"/>
  <c r="H64" i="1"/>
  <c r="I64" i="1"/>
  <c r="C65" i="1"/>
  <c r="E65" i="1"/>
  <c r="H65" i="1"/>
  <c r="I65" i="1"/>
  <c r="C66" i="1"/>
  <c r="E66" i="1"/>
  <c r="H66" i="1"/>
  <c r="I66" i="1"/>
  <c r="C67" i="1"/>
  <c r="E67" i="1"/>
  <c r="H67" i="1"/>
  <c r="I67" i="1"/>
  <c r="C68" i="1"/>
  <c r="E68" i="1"/>
  <c r="H68" i="1"/>
  <c r="I68" i="1"/>
  <c r="C69" i="1"/>
  <c r="D69" i="1"/>
  <c r="E69" i="1"/>
  <c r="H69" i="1"/>
  <c r="I69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C14" i="1"/>
  <c r="I203" i="1"/>
  <c r="G203" i="1"/>
  <c r="F203" i="1"/>
  <c r="I202" i="1"/>
  <c r="G202" i="1"/>
  <c r="F202" i="1"/>
  <c r="I201" i="1"/>
  <c r="G201" i="1"/>
  <c r="F201" i="1"/>
  <c r="I200" i="1"/>
  <c r="G200" i="1"/>
  <c r="F200" i="1"/>
  <c r="I199" i="1"/>
  <c r="G199" i="1"/>
  <c r="F199" i="1"/>
  <c r="I198" i="1"/>
  <c r="G198" i="1"/>
  <c r="F198" i="1"/>
  <c r="I197" i="1"/>
  <c r="G197" i="1"/>
  <c r="F197" i="1"/>
  <c r="I196" i="1"/>
  <c r="G196" i="1"/>
  <c r="F196" i="1"/>
  <c r="I195" i="1"/>
  <c r="G195" i="1"/>
  <c r="F195" i="1"/>
  <c r="I194" i="1"/>
  <c r="G194" i="1"/>
  <c r="F194" i="1"/>
  <c r="I193" i="1"/>
  <c r="G193" i="1"/>
  <c r="F193" i="1"/>
  <c r="I192" i="1"/>
  <c r="G192" i="1"/>
  <c r="F192" i="1"/>
  <c r="I191" i="1"/>
  <c r="G191" i="1"/>
  <c r="F191" i="1"/>
  <c r="I190" i="1"/>
  <c r="G190" i="1"/>
  <c r="F190" i="1"/>
  <c r="I189" i="1"/>
  <c r="G189" i="1"/>
  <c r="F189" i="1"/>
  <c r="I188" i="1"/>
  <c r="G188" i="1"/>
  <c r="F188" i="1"/>
  <c r="I187" i="1"/>
  <c r="G187" i="1"/>
  <c r="F187" i="1"/>
  <c r="I186" i="1"/>
  <c r="G186" i="1"/>
  <c r="F186" i="1"/>
  <c r="I185" i="1"/>
  <c r="G185" i="1"/>
  <c r="F185" i="1"/>
  <c r="I184" i="1"/>
  <c r="G184" i="1"/>
  <c r="F184" i="1"/>
  <c r="I183" i="1"/>
  <c r="G183" i="1"/>
  <c r="F183" i="1"/>
  <c r="I182" i="1"/>
  <c r="G182" i="1"/>
  <c r="F182" i="1"/>
  <c r="I181" i="1"/>
  <c r="G181" i="1"/>
  <c r="F181" i="1"/>
  <c r="I180" i="1"/>
  <c r="G180" i="1"/>
  <c r="F180" i="1"/>
  <c r="I179" i="1"/>
  <c r="G179" i="1"/>
  <c r="F179" i="1"/>
  <c r="I178" i="1"/>
  <c r="G178" i="1"/>
  <c r="F178" i="1"/>
  <c r="I177" i="1"/>
  <c r="G177" i="1"/>
  <c r="F177" i="1"/>
  <c r="I176" i="1"/>
  <c r="G176" i="1"/>
  <c r="F176" i="1"/>
  <c r="I175" i="1"/>
  <c r="G175" i="1"/>
  <c r="F175" i="1"/>
  <c r="I174" i="1"/>
  <c r="G174" i="1"/>
  <c r="F174" i="1"/>
  <c r="I173" i="1"/>
  <c r="G173" i="1"/>
  <c r="F173" i="1"/>
  <c r="I172" i="1"/>
  <c r="G172" i="1"/>
  <c r="F172" i="1"/>
  <c r="I171" i="1"/>
  <c r="G171" i="1"/>
  <c r="F171" i="1"/>
  <c r="I170" i="1"/>
  <c r="G170" i="1"/>
  <c r="F170" i="1"/>
  <c r="I169" i="1"/>
  <c r="G169" i="1"/>
  <c r="F169" i="1"/>
  <c r="I168" i="1"/>
  <c r="G168" i="1"/>
  <c r="F168" i="1"/>
  <c r="I167" i="1"/>
  <c r="G167" i="1"/>
  <c r="F167" i="1"/>
  <c r="I166" i="1"/>
  <c r="G166" i="1"/>
  <c r="F166" i="1"/>
  <c r="I165" i="1"/>
  <c r="G165" i="1"/>
  <c r="F165" i="1"/>
  <c r="I164" i="1"/>
  <c r="G164" i="1"/>
  <c r="F164" i="1"/>
  <c r="I163" i="1"/>
  <c r="G163" i="1"/>
  <c r="F163" i="1"/>
  <c r="I162" i="1"/>
  <c r="G162" i="1"/>
  <c r="F162" i="1"/>
  <c r="I161" i="1"/>
  <c r="G161" i="1"/>
  <c r="F161" i="1"/>
  <c r="I160" i="1"/>
  <c r="G160" i="1"/>
  <c r="F160" i="1"/>
  <c r="I159" i="1"/>
  <c r="G159" i="1"/>
  <c r="F159" i="1"/>
  <c r="I158" i="1"/>
  <c r="G158" i="1"/>
  <c r="F158" i="1"/>
  <c r="I157" i="1"/>
  <c r="G157" i="1"/>
  <c r="F157" i="1"/>
  <c r="I156" i="1"/>
  <c r="G156" i="1"/>
  <c r="F156" i="1"/>
  <c r="I155" i="1"/>
  <c r="G155" i="1"/>
  <c r="F155" i="1"/>
  <c r="I154" i="1"/>
  <c r="G154" i="1"/>
  <c r="F154" i="1"/>
  <c r="I153" i="1"/>
  <c r="G153" i="1"/>
  <c r="F153" i="1"/>
  <c r="I152" i="1"/>
  <c r="G152" i="1"/>
  <c r="F152" i="1"/>
  <c r="I151" i="1"/>
  <c r="G151" i="1"/>
  <c r="F151" i="1"/>
  <c r="I150" i="1"/>
  <c r="G150" i="1"/>
  <c r="F150" i="1"/>
  <c r="I149" i="1"/>
  <c r="G149" i="1"/>
  <c r="F149" i="1"/>
  <c r="I148" i="1"/>
  <c r="G148" i="1"/>
  <c r="F148" i="1"/>
  <c r="G136" i="1"/>
  <c r="F136" i="1"/>
  <c r="G135" i="1"/>
  <c r="F135" i="1"/>
  <c r="G134" i="1"/>
  <c r="F134" i="1"/>
  <c r="G133" i="1"/>
  <c r="F133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E14" i="1"/>
  <c r="H14" i="1"/>
  <c r="I14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</calcChain>
</file>

<file path=xl/sharedStrings.xml><?xml version="1.0" encoding="utf-8"?>
<sst xmlns="http://schemas.openxmlformats.org/spreadsheetml/2006/main" count="277" uniqueCount="94">
  <si>
    <t>Chi Square p-value</t>
  </si>
  <si>
    <t>ALF</t>
  </si>
  <si>
    <t>ARF</t>
  </si>
  <si>
    <t>ARID</t>
  </si>
  <si>
    <t>ARR</t>
  </si>
  <si>
    <t>BBR</t>
  </si>
  <si>
    <t>bHLH</t>
  </si>
  <si>
    <t>bZIP</t>
  </si>
  <si>
    <t>BZR</t>
  </si>
  <si>
    <t>C2H</t>
  </si>
  <si>
    <t>C3H</t>
  </si>
  <si>
    <t>CA2P</t>
  </si>
  <si>
    <t>CA3P</t>
  </si>
  <si>
    <t>CA5P</t>
  </si>
  <si>
    <t>CADR</t>
  </si>
  <si>
    <t>CAMTA</t>
  </si>
  <si>
    <t>CPP</t>
  </si>
  <si>
    <t>CSD</t>
  </si>
  <si>
    <t>DBP</t>
  </si>
  <si>
    <t>DOF</t>
  </si>
  <si>
    <t>E2F</t>
  </si>
  <si>
    <t>EIL</t>
  </si>
  <si>
    <t>FARL</t>
  </si>
  <si>
    <t>GATA</t>
  </si>
  <si>
    <t>GBP</t>
  </si>
  <si>
    <t>GLK</t>
  </si>
  <si>
    <t>GRAS</t>
  </si>
  <si>
    <t>GRF</t>
  </si>
  <si>
    <t>HB</t>
  </si>
  <si>
    <t>HSF</t>
  </si>
  <si>
    <t>LBD</t>
  </si>
  <si>
    <t>LFY</t>
  </si>
  <si>
    <t>MADS</t>
  </si>
  <si>
    <t>MTERF</t>
  </si>
  <si>
    <t>MYB</t>
  </si>
  <si>
    <t>MYBR</t>
  </si>
  <si>
    <t>NAC</t>
  </si>
  <si>
    <t>NLP</t>
  </si>
  <si>
    <t>OFP</t>
  </si>
  <si>
    <t>Orphan</t>
  </si>
  <si>
    <t>PLATZ</t>
  </si>
  <si>
    <t>S1Fa</t>
  </si>
  <si>
    <t>SBP</t>
  </si>
  <si>
    <t>SRS</t>
  </si>
  <si>
    <t>TCP</t>
  </si>
  <si>
    <t>THX</t>
  </si>
  <si>
    <t>TUB</t>
  </si>
  <si>
    <t>VOZ</t>
  </si>
  <si>
    <t>WHIRLY</t>
  </si>
  <si>
    <t>WRKY</t>
  </si>
  <si>
    <t>YAB</t>
  </si>
  <si>
    <t>ZHD</t>
  </si>
  <si>
    <t>ZIM</t>
  </si>
  <si>
    <t>total TF</t>
  </si>
  <si>
    <t>Transcription factor families on Grassius (http://grassius.org/tf_browsefamily.html?species=Maize)</t>
  </si>
  <si>
    <t>Filtered Gene Set Genes in TF Family</t>
  </si>
  <si>
    <t>Number of genes in whole genome FGS</t>
  </si>
  <si>
    <t>Blue cells=families significantly underrepresented in tested tissue</t>
  </si>
  <si>
    <t>Yellow cells=significantly different from expected by Chi-square test (p&lt;.05)</t>
  </si>
  <si>
    <t>AP2-EREB</t>
  </si>
  <si>
    <t>ABI3-VP1</t>
  </si>
  <si>
    <t>Expected Number of Embryo Sac Up-regulated Genes Not in TF Family</t>
  </si>
  <si>
    <t>Filtered Gene Set Genes not in TF Family</t>
  </si>
  <si>
    <t>CONSTANS-LIKE</t>
  </si>
  <si>
    <t>Green cells=expected number of genes in set is greater than 4</t>
  </si>
  <si>
    <t>Table S10.  Representation of Transcription Factor Families Within Each Tissue-Enriched Gene List</t>
  </si>
  <si>
    <t>Red cells =familes significantly overrepresented in tested tissue</t>
  </si>
  <si>
    <t>B.  Representation of Transcription Factor Families in Seedling-Enriched Gene Set</t>
  </si>
  <si>
    <t>A.  Representation of Transcription Factor Families in Embryo Sac Enriched Gene Set</t>
  </si>
  <si>
    <t>C.  Representation of Transcription Families in Pollen-Enriched Gene Set</t>
  </si>
  <si>
    <t>Number of Genes in Pollen Enriched set</t>
  </si>
  <si>
    <t>Number of Genes in Seedling Enriched set</t>
  </si>
  <si>
    <t>Number of Genes in Embryo Sac Enriched set</t>
  </si>
  <si>
    <t>Number of Genes in Ovule-without-Embryo- Sac  Enriched set</t>
  </si>
  <si>
    <t>D.  Representation of Transcription Families in the Ovule-without-Embryo-Sac Enriched Gene Set</t>
  </si>
  <si>
    <t>Observed Number of Embryo Sac Enriched Genes in TF Family</t>
  </si>
  <si>
    <t>Observed Number of Embryo Sac Enriched Genes Not in TF Family</t>
  </si>
  <si>
    <t>Ratio of TF Family Frequency within Embryo Sac Enriched Genes Compared to Frequency in FGS</t>
  </si>
  <si>
    <t>Expected Number of Embryo Sac Enriched Genes in TF Family</t>
  </si>
  <si>
    <t>Observed Number of Seedling Enriched Genes in TF Family</t>
  </si>
  <si>
    <t>Observed Number of Seedling Enriched Genes Not in TF Family</t>
  </si>
  <si>
    <t>Ratio of TF Family Frequency within Seedling Enriched Genes Compared to Frequency in FGS</t>
  </si>
  <si>
    <t>Expected Number of Seedling Enriched Genes in TF Family</t>
  </si>
  <si>
    <t>Expected Number of Seedling Enriched Genes Not in TF Family</t>
  </si>
  <si>
    <t>Observed Number of Pollen Enriched Genes in TF Family</t>
  </si>
  <si>
    <t>Observed Number of Pollen Enriched Genes Not in TF Family</t>
  </si>
  <si>
    <t>Ratio of TF Family Frequency within Pollen Enriched Genes Compared to Frequency in FGS</t>
  </si>
  <si>
    <t>Expected Number of Pollen Enriched Genes in TF Family</t>
  </si>
  <si>
    <t>Expected Number of Pollen Enriched Genes Not in TF Family</t>
  </si>
  <si>
    <t>Observed Number of Ovule  Enriched Genes in TF Family</t>
  </si>
  <si>
    <t>Observed Number of Ovule  Enriched Genes Not in TF Family</t>
  </si>
  <si>
    <t>Ratio of TF Family Frequency within Ovule  Enriched Genes Compared to Frequency in FGS</t>
  </si>
  <si>
    <t>Expected Number of Ovule  Enriched Genes in TF Family</t>
  </si>
  <si>
    <t>Expected Number of Ovule  Enriched Genes Not in TF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</si>
</sst>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u/>
      <sz val="12"/>
      <color indexed="8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B0B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0" xfId="0" applyFill="1"/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3" borderId="1" xfId="0" applyNumberFormat="1" applyFill="1" applyBorder="1"/>
    <xf numFmtId="0" fontId="0" fillId="3" borderId="1" xfId="0" applyFill="1" applyBorder="1"/>
    <xf numFmtId="0" fontId="4" fillId="0" borderId="0" xfId="0" applyFont="1"/>
    <xf numFmtId="0" fontId="0" fillId="4" borderId="0" xfId="0" applyFill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8">
    <dxf>
      <font>
        <color theme="1"/>
      </font>
      <fill>
        <patternFill patternType="solid">
          <fgColor indexed="64"/>
          <bgColor rgb="FF0CEB1E"/>
        </patternFill>
      </fill>
    </dxf>
    <dxf>
      <font>
        <color theme="1"/>
      </font>
      <fill>
        <patternFill patternType="solid">
          <fgColor indexed="64"/>
          <bgColor rgb="FF0CEB1E"/>
        </patternFill>
      </fill>
    </dxf>
    <dxf>
      <font>
        <color theme="1"/>
      </font>
      <fill>
        <patternFill patternType="solid">
          <fgColor indexed="64"/>
          <bgColor rgb="FF0CEB1E"/>
        </patternFill>
      </fill>
    </dxf>
    <dxf>
      <font>
        <color theme="1"/>
      </font>
      <fill>
        <patternFill patternType="solid">
          <fgColor indexed="64"/>
          <bgColor rgb="FF0CEB1E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0"/>
  <sheetViews>
    <sheetView tabSelected="1" topLeftCell="A250" zoomScale="75" zoomScaleNormal="75" zoomScalePageLayoutView="75" workbookViewId="0">
      <selection activeCell="J214" sqref="J214"/>
    </sheetView>
  </sheetViews>
  <sheetFormatPr baseColWidth="10" defaultRowHeight="15" x14ac:dyDescent="0"/>
  <cols>
    <col min="1" max="1" width="22" customWidth="1"/>
    <col min="2" max="2" width="17.6640625" customWidth="1"/>
    <col min="3" max="3" width="15.33203125" customWidth="1"/>
    <col min="4" max="4" width="15.83203125" customWidth="1"/>
    <col min="5" max="5" width="15.6640625" customWidth="1"/>
    <col min="6" max="6" width="21.1640625" customWidth="1"/>
    <col min="7" max="7" width="13.6640625" customWidth="1"/>
    <col min="8" max="8" width="14.83203125" customWidth="1"/>
    <col min="9" max="9" width="15" customWidth="1"/>
    <col min="10" max="10" width="14.33203125" customWidth="1"/>
  </cols>
  <sheetData>
    <row r="1" spans="1:9" ht="20">
      <c r="A1" s="17" t="s">
        <v>65</v>
      </c>
    </row>
    <row r="2" spans="1:9">
      <c r="A2" t="s">
        <v>66</v>
      </c>
    </row>
    <row r="3" spans="1:9">
      <c r="A3" t="s">
        <v>57</v>
      </c>
    </row>
    <row r="4" spans="1:9">
      <c r="A4" t="s">
        <v>58</v>
      </c>
    </row>
    <row r="5" spans="1:9">
      <c r="A5" t="s">
        <v>64</v>
      </c>
    </row>
    <row r="9" spans="1:9" ht="20">
      <c r="A9" s="17" t="s">
        <v>68</v>
      </c>
    </row>
    <row r="10" spans="1:9" ht="45">
      <c r="A10" s="1"/>
      <c r="B10" s="7" t="s">
        <v>72</v>
      </c>
      <c r="C10" s="8">
        <v>5011</v>
      </c>
      <c r="D10" s="7" t="s">
        <v>56</v>
      </c>
      <c r="E10" s="8">
        <v>39635</v>
      </c>
      <c r="G10" s="2"/>
    </row>
    <row r="13" spans="1:9" ht="75">
      <c r="A13" s="5" t="s">
        <v>54</v>
      </c>
      <c r="B13" s="6" t="s">
        <v>75</v>
      </c>
      <c r="C13" s="6" t="s">
        <v>76</v>
      </c>
      <c r="D13" s="6" t="s">
        <v>55</v>
      </c>
      <c r="E13" s="6" t="s">
        <v>62</v>
      </c>
      <c r="F13" s="6" t="s">
        <v>77</v>
      </c>
      <c r="G13" s="6" t="s">
        <v>0</v>
      </c>
      <c r="H13" s="6" t="s">
        <v>78</v>
      </c>
      <c r="I13" s="6" t="s">
        <v>61</v>
      </c>
    </row>
    <row r="14" spans="1:9">
      <c r="A14" s="1" t="s">
        <v>60</v>
      </c>
      <c r="B14" s="2">
        <v>10</v>
      </c>
      <c r="C14" s="2">
        <f>5011-B14</f>
        <v>5001</v>
      </c>
      <c r="D14" s="2">
        <v>51</v>
      </c>
      <c r="E14" s="2">
        <f t="shared" ref="E14:E45" si="0">39635-D14</f>
        <v>39584</v>
      </c>
      <c r="F14" s="2">
        <f t="shared" ref="F14:F45" si="1">(B14/(B14+C14)/(D14/(D14+E14)))</f>
        <v>1.5509017416585471</v>
      </c>
      <c r="G14">
        <f t="shared" ref="G14:G45" si="2">CHITEST(B14:C14,H14:I14)</f>
        <v>0.16157745946556884</v>
      </c>
      <c r="H14">
        <f>(B14+C14)*(D14)/SUM(D14:E14)</f>
        <v>6.4478617383625583</v>
      </c>
      <c r="I14">
        <f t="shared" ref="I14:I45" si="3">(B14+C14)-H14</f>
        <v>5004.5521382616371</v>
      </c>
    </row>
    <row r="15" spans="1:9">
      <c r="A15" s="1" t="s">
        <v>1</v>
      </c>
      <c r="B15" s="2">
        <v>1</v>
      </c>
      <c r="C15" s="2">
        <f t="shared" ref="C15:C69" si="4">5011-B15</f>
        <v>5010</v>
      </c>
      <c r="D15" s="2">
        <v>19</v>
      </c>
      <c r="E15" s="2">
        <f t="shared" si="0"/>
        <v>39616</v>
      </c>
      <c r="F15" s="2">
        <f t="shared" si="1"/>
        <v>0.41629467802413639</v>
      </c>
      <c r="G15">
        <f t="shared" si="2"/>
        <v>0.36552194914027253</v>
      </c>
      <c r="H15">
        <f t="shared" ref="H15:H69" si="5">(B15+C15)*(D15)/SUM(D15:E15)</f>
        <v>2.4021445691938941</v>
      </c>
      <c r="I15">
        <f t="shared" si="3"/>
        <v>5008.5978554308058</v>
      </c>
    </row>
    <row r="16" spans="1:9">
      <c r="A16" s="1" t="s">
        <v>2</v>
      </c>
      <c r="B16" s="2">
        <v>7</v>
      </c>
      <c r="C16" s="2">
        <f t="shared" si="4"/>
        <v>5004</v>
      </c>
      <c r="D16" s="2">
        <v>38</v>
      </c>
      <c r="E16" s="2">
        <f t="shared" si="0"/>
        <v>39597</v>
      </c>
      <c r="F16" s="2">
        <f t="shared" si="1"/>
        <v>1.4570313730844773</v>
      </c>
      <c r="G16">
        <f t="shared" si="2"/>
        <v>0.31623088052719051</v>
      </c>
      <c r="H16">
        <f t="shared" si="5"/>
        <v>4.8042891383877881</v>
      </c>
      <c r="I16">
        <f t="shared" si="3"/>
        <v>5006.1957108616125</v>
      </c>
    </row>
    <row r="17" spans="1:9">
      <c r="A17" s="1" t="s">
        <v>3</v>
      </c>
      <c r="B17" s="2">
        <v>0</v>
      </c>
      <c r="C17" s="2">
        <f t="shared" si="4"/>
        <v>5011</v>
      </c>
      <c r="D17" s="2">
        <v>10</v>
      </c>
      <c r="E17" s="2">
        <f t="shared" si="0"/>
        <v>39625</v>
      </c>
      <c r="F17" s="2">
        <f t="shared" si="1"/>
        <v>0</v>
      </c>
      <c r="G17">
        <f t="shared" si="2"/>
        <v>0.26078109564205376</v>
      </c>
      <c r="H17">
        <f t="shared" si="5"/>
        <v>1.2642866153652075</v>
      </c>
      <c r="I17">
        <f t="shared" si="3"/>
        <v>5009.7357133846344</v>
      </c>
    </row>
    <row r="18" spans="1:9">
      <c r="A18" s="1" t="s">
        <v>4</v>
      </c>
      <c r="B18" s="2">
        <v>0</v>
      </c>
      <c r="C18" s="2">
        <f t="shared" si="4"/>
        <v>5011</v>
      </c>
      <c r="D18" s="2">
        <v>8</v>
      </c>
      <c r="E18" s="2">
        <f t="shared" si="0"/>
        <v>39627</v>
      </c>
      <c r="F18" s="2">
        <f t="shared" si="1"/>
        <v>0</v>
      </c>
      <c r="G18">
        <f t="shared" si="2"/>
        <v>0.31451182504550323</v>
      </c>
      <c r="H18">
        <f t="shared" si="5"/>
        <v>1.0114292922921659</v>
      </c>
      <c r="I18">
        <f t="shared" si="3"/>
        <v>5009.9885707077083</v>
      </c>
    </row>
    <row r="19" spans="1:9">
      <c r="A19" s="1" t="s">
        <v>5</v>
      </c>
      <c r="B19" s="2">
        <v>1</v>
      </c>
      <c r="C19" s="2">
        <f t="shared" si="4"/>
        <v>5010</v>
      </c>
      <c r="D19" s="2">
        <v>4</v>
      </c>
      <c r="E19" s="2">
        <f t="shared" si="0"/>
        <v>39631</v>
      </c>
      <c r="F19" s="2">
        <f t="shared" si="1"/>
        <v>1.9773997206146479</v>
      </c>
      <c r="G19">
        <f t="shared" si="2"/>
        <v>0.4869930323347309</v>
      </c>
      <c r="H19">
        <f t="shared" si="5"/>
        <v>0.50571464614608297</v>
      </c>
      <c r="I19">
        <f t="shared" si="3"/>
        <v>5010.4942853538541</v>
      </c>
    </row>
    <row r="20" spans="1:9">
      <c r="A20" s="1" t="s">
        <v>6</v>
      </c>
      <c r="B20" s="2">
        <v>24</v>
      </c>
      <c r="C20" s="2">
        <f t="shared" si="4"/>
        <v>4987</v>
      </c>
      <c r="D20" s="2">
        <v>175</v>
      </c>
      <c r="E20" s="2">
        <f t="shared" si="0"/>
        <v>39460</v>
      </c>
      <c r="F20" s="2">
        <f t="shared" si="1"/>
        <v>1.0847449895943211</v>
      </c>
      <c r="G20">
        <f t="shared" si="2"/>
        <v>0.68952486960768289</v>
      </c>
      <c r="H20">
        <f t="shared" si="5"/>
        <v>22.125015768891132</v>
      </c>
      <c r="I20">
        <f t="shared" si="3"/>
        <v>4988.874984231109</v>
      </c>
    </row>
    <row r="21" spans="1:9">
      <c r="A21" s="1" t="s">
        <v>7</v>
      </c>
      <c r="B21" s="2">
        <v>15</v>
      </c>
      <c r="C21" s="2">
        <f t="shared" si="4"/>
        <v>4996</v>
      </c>
      <c r="D21" s="2">
        <v>128</v>
      </c>
      <c r="E21" s="2">
        <f t="shared" si="0"/>
        <v>39507</v>
      </c>
      <c r="F21" s="2">
        <f t="shared" si="1"/>
        <v>0.92690611903811615</v>
      </c>
      <c r="G21">
        <f t="shared" si="2"/>
        <v>0.7683624535083482</v>
      </c>
      <c r="H21">
        <f t="shared" si="5"/>
        <v>16.182868676674655</v>
      </c>
      <c r="I21">
        <f t="shared" si="3"/>
        <v>4994.8171313233252</v>
      </c>
    </row>
    <row r="22" spans="1:9">
      <c r="A22" s="1" t="s">
        <v>8</v>
      </c>
      <c r="B22" s="2">
        <v>1</v>
      </c>
      <c r="C22" s="2">
        <f t="shared" si="4"/>
        <v>5010</v>
      </c>
      <c r="D22" s="2">
        <v>10</v>
      </c>
      <c r="E22" s="2">
        <f t="shared" si="0"/>
        <v>39625</v>
      </c>
      <c r="F22" s="2">
        <f t="shared" si="1"/>
        <v>0.79095988824585917</v>
      </c>
      <c r="G22">
        <f t="shared" si="2"/>
        <v>0.8141502079671572</v>
      </c>
      <c r="H22">
        <f t="shared" si="5"/>
        <v>1.2642866153652075</v>
      </c>
      <c r="I22">
        <f t="shared" si="3"/>
        <v>5009.7357133846344</v>
      </c>
    </row>
    <row r="23" spans="1:9">
      <c r="A23" s="1" t="s">
        <v>9</v>
      </c>
      <c r="B23" s="2">
        <v>0</v>
      </c>
      <c r="C23" s="2">
        <f t="shared" si="4"/>
        <v>5011</v>
      </c>
      <c r="D23" s="2">
        <v>10</v>
      </c>
      <c r="E23" s="2">
        <f t="shared" si="0"/>
        <v>39625</v>
      </c>
      <c r="F23" s="2">
        <f t="shared" si="1"/>
        <v>0</v>
      </c>
      <c r="G23">
        <f t="shared" si="2"/>
        <v>0.26078109564205376</v>
      </c>
      <c r="H23">
        <f t="shared" si="5"/>
        <v>1.2642866153652075</v>
      </c>
      <c r="I23">
        <f t="shared" si="3"/>
        <v>5009.7357133846344</v>
      </c>
    </row>
    <row r="24" spans="1:9">
      <c r="A24" s="1" t="s">
        <v>10</v>
      </c>
      <c r="B24" s="2">
        <v>2</v>
      </c>
      <c r="C24" s="2">
        <f t="shared" si="4"/>
        <v>5009</v>
      </c>
      <c r="D24" s="2">
        <v>54</v>
      </c>
      <c r="E24" s="2">
        <f t="shared" si="0"/>
        <v>39581</v>
      </c>
      <c r="F24" s="2">
        <f t="shared" si="1"/>
        <v>0.29294810675772565</v>
      </c>
      <c r="G24">
        <f t="shared" si="2"/>
        <v>6.4500806429045404E-2</v>
      </c>
      <c r="H24">
        <f t="shared" si="5"/>
        <v>6.8271477229721205</v>
      </c>
      <c r="I24">
        <f t="shared" si="3"/>
        <v>5004.1728522770281</v>
      </c>
    </row>
    <row r="25" spans="1:9">
      <c r="A25" s="1" t="s">
        <v>11</v>
      </c>
      <c r="B25" s="2">
        <v>4</v>
      </c>
      <c r="C25" s="2">
        <f t="shared" si="4"/>
        <v>5007</v>
      </c>
      <c r="D25" s="2">
        <v>16</v>
      </c>
      <c r="E25" s="2">
        <f t="shared" si="0"/>
        <v>39619</v>
      </c>
      <c r="F25" s="2">
        <f t="shared" si="1"/>
        <v>1.9773997206146479</v>
      </c>
      <c r="G25">
        <f t="shared" si="2"/>
        <v>0.16440463907858338</v>
      </c>
      <c r="H25">
        <f t="shared" si="5"/>
        <v>2.0228585845843319</v>
      </c>
      <c r="I25">
        <f t="shared" si="3"/>
        <v>5008.9771414154156</v>
      </c>
    </row>
    <row r="26" spans="1:9">
      <c r="A26" s="1" t="s">
        <v>12</v>
      </c>
      <c r="B26" s="2">
        <v>0</v>
      </c>
      <c r="C26" s="2">
        <f t="shared" si="4"/>
        <v>5011</v>
      </c>
      <c r="D26" s="2">
        <v>4</v>
      </c>
      <c r="E26" s="2">
        <f t="shared" si="0"/>
        <v>39631</v>
      </c>
      <c r="F26" s="2">
        <f t="shared" si="1"/>
        <v>0</v>
      </c>
      <c r="G26">
        <f t="shared" si="2"/>
        <v>0.47697762471469213</v>
      </c>
      <c r="H26">
        <f t="shared" si="5"/>
        <v>0.50571464614608297</v>
      </c>
      <c r="I26">
        <f t="shared" si="3"/>
        <v>5010.4942853538541</v>
      </c>
    </row>
    <row r="27" spans="1:9">
      <c r="A27" s="1" t="s">
        <v>13</v>
      </c>
      <c r="B27" s="2">
        <v>1</v>
      </c>
      <c r="C27" s="2">
        <f t="shared" si="4"/>
        <v>5010</v>
      </c>
      <c r="D27" s="2">
        <v>18</v>
      </c>
      <c r="E27" s="2">
        <f t="shared" si="0"/>
        <v>39617</v>
      </c>
      <c r="F27" s="2">
        <f t="shared" si="1"/>
        <v>0.43942216013658841</v>
      </c>
      <c r="G27">
        <f t="shared" si="2"/>
        <v>0.39763617492891434</v>
      </c>
      <c r="H27">
        <f t="shared" si="5"/>
        <v>2.2757159076573736</v>
      </c>
      <c r="I27">
        <f t="shared" si="3"/>
        <v>5008.7242840923427</v>
      </c>
    </row>
    <row r="28" spans="1:9">
      <c r="A28" s="1" t="s">
        <v>14</v>
      </c>
      <c r="B28" s="2">
        <v>3</v>
      </c>
      <c r="C28" s="2">
        <f t="shared" si="4"/>
        <v>5008</v>
      </c>
      <c r="D28" s="2">
        <v>17</v>
      </c>
      <c r="E28" s="2">
        <f t="shared" si="0"/>
        <v>39618</v>
      </c>
      <c r="F28" s="2">
        <f t="shared" si="1"/>
        <v>1.3958115674926925</v>
      </c>
      <c r="G28">
        <f t="shared" si="2"/>
        <v>0.5616435836394067</v>
      </c>
      <c r="H28">
        <f t="shared" si="5"/>
        <v>2.1492872461208528</v>
      </c>
      <c r="I28">
        <f t="shared" si="3"/>
        <v>5008.8507127538787</v>
      </c>
    </row>
    <row r="29" spans="1:9">
      <c r="A29" s="1" t="s">
        <v>15</v>
      </c>
      <c r="B29" s="2">
        <v>0</v>
      </c>
      <c r="C29" s="2">
        <f t="shared" si="4"/>
        <v>5011</v>
      </c>
      <c r="D29" s="2">
        <v>5</v>
      </c>
      <c r="E29" s="2">
        <f t="shared" si="0"/>
        <v>39630</v>
      </c>
      <c r="F29" s="2">
        <f t="shared" si="1"/>
        <v>0</v>
      </c>
      <c r="G29">
        <f t="shared" si="2"/>
        <v>0.4265410503787026</v>
      </c>
      <c r="H29">
        <f t="shared" si="5"/>
        <v>0.63214330768260374</v>
      </c>
      <c r="I29">
        <f t="shared" si="3"/>
        <v>5010.3678566923172</v>
      </c>
    </row>
    <row r="30" spans="1:9">
      <c r="A30" s="1" t="s">
        <v>63</v>
      </c>
      <c r="B30" s="2">
        <v>0</v>
      </c>
      <c r="C30" s="2">
        <f t="shared" si="4"/>
        <v>5011</v>
      </c>
      <c r="D30" s="2">
        <v>14</v>
      </c>
      <c r="E30" s="2">
        <f t="shared" si="0"/>
        <v>39621</v>
      </c>
      <c r="F30" s="2">
        <f t="shared" si="1"/>
        <v>0</v>
      </c>
      <c r="G30">
        <f t="shared" si="2"/>
        <v>0.18330454049635275</v>
      </c>
      <c r="H30">
        <f t="shared" si="5"/>
        <v>1.7700012615112906</v>
      </c>
      <c r="I30">
        <f t="shared" si="3"/>
        <v>5009.2299987384886</v>
      </c>
    </row>
    <row r="31" spans="1:9">
      <c r="A31" s="1" t="s">
        <v>16</v>
      </c>
      <c r="B31" s="2">
        <v>1</v>
      </c>
      <c r="C31" s="2">
        <f t="shared" si="4"/>
        <v>5010</v>
      </c>
      <c r="D31" s="2">
        <v>13</v>
      </c>
      <c r="E31" s="2">
        <f t="shared" si="0"/>
        <v>39622</v>
      </c>
      <c r="F31" s="2">
        <f t="shared" si="1"/>
        <v>0.60843068326604555</v>
      </c>
      <c r="G31">
        <f t="shared" si="2"/>
        <v>0.61561009980219372</v>
      </c>
      <c r="H31">
        <f t="shared" si="5"/>
        <v>1.6435725999747697</v>
      </c>
      <c r="I31">
        <f t="shared" si="3"/>
        <v>5009.3564274000255</v>
      </c>
    </row>
    <row r="32" spans="1:9">
      <c r="A32" s="1" t="s">
        <v>17</v>
      </c>
      <c r="B32" s="2">
        <v>0</v>
      </c>
      <c r="C32" s="2">
        <f t="shared" si="4"/>
        <v>5011</v>
      </c>
      <c r="D32" s="2">
        <v>4</v>
      </c>
      <c r="E32" s="2">
        <f t="shared" si="0"/>
        <v>39631</v>
      </c>
      <c r="F32" s="2">
        <f t="shared" si="1"/>
        <v>0</v>
      </c>
      <c r="G32">
        <f t="shared" si="2"/>
        <v>0.47697762471469213</v>
      </c>
      <c r="H32">
        <f t="shared" si="5"/>
        <v>0.50571464614608297</v>
      </c>
      <c r="I32">
        <f t="shared" si="3"/>
        <v>5010.4942853538541</v>
      </c>
    </row>
    <row r="33" spans="1:9">
      <c r="A33" s="1" t="s">
        <v>18</v>
      </c>
      <c r="B33" s="2">
        <v>0</v>
      </c>
      <c r="C33" s="2">
        <f t="shared" si="4"/>
        <v>5011</v>
      </c>
      <c r="D33" s="2">
        <v>4</v>
      </c>
      <c r="E33" s="2">
        <f t="shared" si="0"/>
        <v>39631</v>
      </c>
      <c r="F33" s="2">
        <f t="shared" si="1"/>
        <v>0</v>
      </c>
      <c r="G33">
        <f t="shared" si="2"/>
        <v>0.47697762471469213</v>
      </c>
      <c r="H33">
        <f t="shared" si="5"/>
        <v>0.50571464614608297</v>
      </c>
      <c r="I33">
        <f t="shared" si="3"/>
        <v>5010.4942853538541</v>
      </c>
    </row>
    <row r="34" spans="1:9">
      <c r="A34" s="1" t="s">
        <v>19</v>
      </c>
      <c r="B34" s="2">
        <v>3</v>
      </c>
      <c r="C34" s="2">
        <f t="shared" si="4"/>
        <v>5008</v>
      </c>
      <c r="D34" s="2">
        <v>46</v>
      </c>
      <c r="E34" s="2">
        <f t="shared" si="0"/>
        <v>39589</v>
      </c>
      <c r="F34" s="2">
        <f t="shared" si="1"/>
        <v>0.51584340537773421</v>
      </c>
      <c r="G34">
        <f t="shared" si="2"/>
        <v>0.24270169242807615</v>
      </c>
      <c r="H34">
        <f t="shared" si="5"/>
        <v>5.8157184306799543</v>
      </c>
      <c r="I34">
        <f t="shared" si="3"/>
        <v>5005.1842815693199</v>
      </c>
    </row>
    <row r="35" spans="1:9">
      <c r="A35" s="1" t="s">
        <v>20</v>
      </c>
      <c r="B35" s="2">
        <v>4</v>
      </c>
      <c r="C35" s="2">
        <f t="shared" si="4"/>
        <v>5007</v>
      </c>
      <c r="D35" s="2">
        <v>19</v>
      </c>
      <c r="E35" s="2">
        <f t="shared" si="0"/>
        <v>39616</v>
      </c>
      <c r="F35" s="2">
        <f t="shared" si="1"/>
        <v>1.6651787120965456</v>
      </c>
      <c r="G35">
        <f t="shared" si="2"/>
        <v>0.30244801149921308</v>
      </c>
      <c r="H35">
        <f t="shared" si="5"/>
        <v>2.4021445691938941</v>
      </c>
      <c r="I35">
        <f t="shared" si="3"/>
        <v>5008.5978554308058</v>
      </c>
    </row>
    <row r="36" spans="1:9">
      <c r="A36" s="1" t="s">
        <v>21</v>
      </c>
      <c r="B36" s="2">
        <v>0</v>
      </c>
      <c r="C36" s="2">
        <f t="shared" si="4"/>
        <v>5011</v>
      </c>
      <c r="D36" s="2">
        <v>9</v>
      </c>
      <c r="E36" s="2">
        <f t="shared" si="0"/>
        <v>39626</v>
      </c>
      <c r="F36" s="2">
        <f t="shared" si="1"/>
        <v>0</v>
      </c>
      <c r="G36">
        <f t="shared" si="2"/>
        <v>0.28605069624889856</v>
      </c>
      <c r="H36">
        <f t="shared" si="5"/>
        <v>1.1378579538286868</v>
      </c>
      <c r="I36">
        <f t="shared" si="3"/>
        <v>5009.8621420461714</v>
      </c>
    </row>
    <row r="37" spans="1:9">
      <c r="A37" s="4" t="s">
        <v>59</v>
      </c>
      <c r="B37" s="2">
        <v>51</v>
      </c>
      <c r="C37" s="2">
        <f t="shared" si="4"/>
        <v>4960</v>
      </c>
      <c r="D37" s="2">
        <v>212</v>
      </c>
      <c r="E37" s="2">
        <f t="shared" si="0"/>
        <v>39423</v>
      </c>
      <c r="F37" s="2">
        <f t="shared" si="1"/>
        <v>1.902780863232963</v>
      </c>
      <c r="G37">
        <f t="shared" si="2"/>
        <v>2.7807768264741239E-6</v>
      </c>
      <c r="H37">
        <f t="shared" si="5"/>
        <v>26.8028762457424</v>
      </c>
      <c r="I37">
        <f t="shared" si="3"/>
        <v>4984.1971237542575</v>
      </c>
    </row>
    <row r="38" spans="1:9">
      <c r="A38" s="1" t="s">
        <v>22</v>
      </c>
      <c r="B38" s="2">
        <v>0</v>
      </c>
      <c r="C38" s="2">
        <f t="shared" si="4"/>
        <v>5011</v>
      </c>
      <c r="D38" s="2">
        <v>15</v>
      </c>
      <c r="E38" s="2">
        <f t="shared" si="0"/>
        <v>39620</v>
      </c>
      <c r="F38" s="2">
        <f t="shared" si="1"/>
        <v>0</v>
      </c>
      <c r="G38">
        <f t="shared" si="2"/>
        <v>0.16839790690670961</v>
      </c>
      <c r="H38">
        <f t="shared" si="5"/>
        <v>1.8964299230478112</v>
      </c>
      <c r="I38">
        <f t="shared" si="3"/>
        <v>5009.1035700769526</v>
      </c>
    </row>
    <row r="39" spans="1:9">
      <c r="A39" s="1" t="s">
        <v>23</v>
      </c>
      <c r="B39" s="2">
        <v>3</v>
      </c>
      <c r="C39" s="2">
        <f t="shared" si="4"/>
        <v>5008</v>
      </c>
      <c r="D39" s="2">
        <v>36</v>
      </c>
      <c r="E39" s="2">
        <f t="shared" si="0"/>
        <v>39599</v>
      </c>
      <c r="F39" s="2">
        <f t="shared" si="1"/>
        <v>0.65913324020488251</v>
      </c>
      <c r="G39">
        <f t="shared" si="2"/>
        <v>0.46689612469568664</v>
      </c>
      <c r="H39">
        <f t="shared" si="5"/>
        <v>4.5514318153147473</v>
      </c>
      <c r="I39">
        <f t="shared" si="3"/>
        <v>5006.4485681846854</v>
      </c>
    </row>
    <row r="40" spans="1:9">
      <c r="A40" s="1" t="s">
        <v>24</v>
      </c>
      <c r="B40" s="2">
        <v>0</v>
      </c>
      <c r="C40" s="2">
        <f t="shared" si="4"/>
        <v>5011</v>
      </c>
      <c r="D40" s="2">
        <v>21</v>
      </c>
      <c r="E40" s="2">
        <f t="shared" si="0"/>
        <v>39614</v>
      </c>
      <c r="F40" s="2">
        <f t="shared" si="1"/>
        <v>0</v>
      </c>
      <c r="G40">
        <f t="shared" si="2"/>
        <v>0.10313331175707033</v>
      </c>
      <c r="H40">
        <f t="shared" si="5"/>
        <v>2.6550018922669358</v>
      </c>
      <c r="I40">
        <f t="shared" si="3"/>
        <v>5008.3449981077329</v>
      </c>
    </row>
    <row r="41" spans="1:9">
      <c r="A41" s="1" t="s">
        <v>25</v>
      </c>
      <c r="B41" s="2">
        <v>5</v>
      </c>
      <c r="C41" s="2">
        <f t="shared" si="4"/>
        <v>5006</v>
      </c>
      <c r="D41" s="2">
        <v>59</v>
      </c>
      <c r="E41" s="2">
        <f t="shared" si="0"/>
        <v>39576</v>
      </c>
      <c r="F41" s="2">
        <f t="shared" si="1"/>
        <v>0.67030499003886357</v>
      </c>
      <c r="G41">
        <f t="shared" si="2"/>
        <v>0.36752230985861312</v>
      </c>
      <c r="H41">
        <f t="shared" si="5"/>
        <v>7.4592910306547244</v>
      </c>
      <c r="I41">
        <f t="shared" si="3"/>
        <v>5003.5407089693454</v>
      </c>
    </row>
    <row r="42" spans="1:9">
      <c r="A42" s="1" t="s">
        <v>26</v>
      </c>
      <c r="B42" s="2">
        <v>9</v>
      </c>
      <c r="C42" s="2">
        <f t="shared" si="4"/>
        <v>5002</v>
      </c>
      <c r="D42" s="2">
        <v>86</v>
      </c>
      <c r="E42" s="2">
        <f t="shared" si="0"/>
        <v>39549</v>
      </c>
      <c r="F42" s="2">
        <f t="shared" si="1"/>
        <v>0.82774872025729429</v>
      </c>
      <c r="G42">
        <f t="shared" si="2"/>
        <v>0.56962826876114181</v>
      </c>
      <c r="H42">
        <f t="shared" si="5"/>
        <v>10.872864892140784</v>
      </c>
      <c r="I42">
        <f t="shared" si="3"/>
        <v>5000.1271351078594</v>
      </c>
    </row>
    <row r="43" spans="1:9">
      <c r="A43" s="1" t="s">
        <v>27</v>
      </c>
      <c r="B43" s="2">
        <v>2</v>
      </c>
      <c r="C43" s="2">
        <f t="shared" si="4"/>
        <v>5009</v>
      </c>
      <c r="D43" s="2">
        <v>15</v>
      </c>
      <c r="E43" s="2">
        <f t="shared" si="0"/>
        <v>39620</v>
      </c>
      <c r="F43" s="2">
        <f t="shared" si="1"/>
        <v>1.0546131843278121</v>
      </c>
      <c r="G43">
        <f t="shared" si="2"/>
        <v>0.94003763691006792</v>
      </c>
      <c r="H43">
        <f t="shared" si="5"/>
        <v>1.8964299230478112</v>
      </c>
      <c r="I43">
        <f t="shared" si="3"/>
        <v>5009.1035700769526</v>
      </c>
    </row>
    <row r="44" spans="1:9">
      <c r="A44" s="1" t="s">
        <v>28</v>
      </c>
      <c r="B44" s="2">
        <v>18</v>
      </c>
      <c r="C44" s="2">
        <f t="shared" si="4"/>
        <v>4993</v>
      </c>
      <c r="D44" s="2">
        <v>133</v>
      </c>
      <c r="E44" s="2">
        <f t="shared" si="0"/>
        <v>39502</v>
      </c>
      <c r="F44" s="2">
        <f t="shared" si="1"/>
        <v>1.0704720292049221</v>
      </c>
      <c r="G44">
        <f t="shared" si="2"/>
        <v>0.77222596945862421</v>
      </c>
      <c r="H44">
        <f t="shared" si="5"/>
        <v>16.815011984357259</v>
      </c>
      <c r="I44">
        <f t="shared" si="3"/>
        <v>4994.1849880156424</v>
      </c>
    </row>
    <row r="45" spans="1:9">
      <c r="A45" s="1" t="s">
        <v>29</v>
      </c>
      <c r="B45" s="2">
        <v>5</v>
      </c>
      <c r="C45" s="2">
        <f t="shared" si="4"/>
        <v>5006</v>
      </c>
      <c r="D45" s="2">
        <v>29</v>
      </c>
      <c r="E45" s="2">
        <f t="shared" si="0"/>
        <v>39606</v>
      </c>
      <c r="F45" s="2">
        <f t="shared" si="1"/>
        <v>1.3637239452514811</v>
      </c>
      <c r="G45">
        <f t="shared" si="2"/>
        <v>0.48598373918970161</v>
      </c>
      <c r="H45">
        <f t="shared" si="5"/>
        <v>3.666431184559102</v>
      </c>
      <c r="I45">
        <f t="shared" si="3"/>
        <v>5007.3335688154411</v>
      </c>
    </row>
    <row r="46" spans="1:9">
      <c r="A46" s="1" t="s">
        <v>30</v>
      </c>
      <c r="B46" s="2">
        <v>9</v>
      </c>
      <c r="C46" s="2">
        <f t="shared" si="4"/>
        <v>5002</v>
      </c>
      <c r="D46" s="2">
        <v>44</v>
      </c>
      <c r="E46" s="2">
        <f t="shared" ref="E46:E69" si="6">39635-D46</f>
        <v>39591</v>
      </c>
      <c r="F46" s="2">
        <f t="shared" ref="F46:F69" si="7">(B46/(B46+C46)/(D46/(D46+E46)))</f>
        <v>1.6178724986847117</v>
      </c>
      <c r="G46">
        <f t="shared" ref="G46:G69" si="8">CHITEST(B46:C46,H46:I46)</f>
        <v>0.14481126104728972</v>
      </c>
      <c r="H46">
        <f t="shared" si="5"/>
        <v>5.5628611076069134</v>
      </c>
      <c r="I46">
        <f t="shared" ref="I46:I69" si="9">(B46+C46)-H46</f>
        <v>5005.4371388923928</v>
      </c>
    </row>
    <row r="47" spans="1:9">
      <c r="A47" s="1" t="s">
        <v>31</v>
      </c>
      <c r="B47" s="2">
        <v>0</v>
      </c>
      <c r="C47" s="2">
        <f t="shared" si="4"/>
        <v>5011</v>
      </c>
      <c r="D47" s="2">
        <v>2</v>
      </c>
      <c r="E47" s="2">
        <f t="shared" si="6"/>
        <v>39633</v>
      </c>
      <c r="F47" s="2">
        <f t="shared" si="7"/>
        <v>0</v>
      </c>
      <c r="G47">
        <f t="shared" si="8"/>
        <v>0.61506137500100921</v>
      </c>
      <c r="H47">
        <f t="shared" si="5"/>
        <v>0.25285732307304148</v>
      </c>
      <c r="I47">
        <f t="shared" si="9"/>
        <v>5010.7471426769271</v>
      </c>
    </row>
    <row r="48" spans="1:9">
      <c r="A48" s="4" t="s">
        <v>32</v>
      </c>
      <c r="B48" s="2">
        <v>16</v>
      </c>
      <c r="C48" s="2">
        <f t="shared" si="4"/>
        <v>4995</v>
      </c>
      <c r="D48" s="2">
        <v>77</v>
      </c>
      <c r="E48" s="2">
        <f t="shared" si="6"/>
        <v>39558</v>
      </c>
      <c r="F48" s="2">
        <f t="shared" si="7"/>
        <v>1.6435530145368502</v>
      </c>
      <c r="G48">
        <f t="shared" si="8"/>
        <v>4.4441636750333448E-2</v>
      </c>
      <c r="H48">
        <f t="shared" si="5"/>
        <v>9.7350069383120985</v>
      </c>
      <c r="I48">
        <f t="shared" si="9"/>
        <v>5001.2649930616881</v>
      </c>
    </row>
    <row r="49" spans="1:9">
      <c r="A49" s="1" t="s">
        <v>33</v>
      </c>
      <c r="B49" s="2">
        <v>3</v>
      </c>
      <c r="C49" s="2">
        <f t="shared" si="4"/>
        <v>5008</v>
      </c>
      <c r="D49" s="2">
        <v>30</v>
      </c>
      <c r="E49" s="2">
        <f t="shared" si="6"/>
        <v>39605</v>
      </c>
      <c r="F49" s="2">
        <f t="shared" si="7"/>
        <v>0.79095988824585906</v>
      </c>
      <c r="G49">
        <f t="shared" si="8"/>
        <v>0.68381311810132506</v>
      </c>
      <c r="H49">
        <f t="shared" si="5"/>
        <v>3.7928598460956224</v>
      </c>
      <c r="I49">
        <f t="shared" si="9"/>
        <v>5007.2071401539042</v>
      </c>
    </row>
    <row r="50" spans="1:9">
      <c r="A50" s="1" t="s">
        <v>34</v>
      </c>
      <c r="B50" s="2">
        <v>28</v>
      </c>
      <c r="C50" s="2">
        <f t="shared" si="4"/>
        <v>4983</v>
      </c>
      <c r="D50" s="2">
        <v>167</v>
      </c>
      <c r="E50" s="2">
        <f t="shared" si="6"/>
        <v>39468</v>
      </c>
      <c r="F50" s="2">
        <f t="shared" si="7"/>
        <v>1.3261602916697037</v>
      </c>
      <c r="G50">
        <f t="shared" si="8"/>
        <v>0.13313370353641801</v>
      </c>
      <c r="H50">
        <f t="shared" si="5"/>
        <v>21.113586476598964</v>
      </c>
      <c r="I50">
        <f t="shared" si="9"/>
        <v>4989.8864135234007</v>
      </c>
    </row>
    <row r="51" spans="1:9">
      <c r="A51" s="4" t="s">
        <v>35</v>
      </c>
      <c r="B51" s="2">
        <v>25</v>
      </c>
      <c r="C51" s="2">
        <f t="shared" si="4"/>
        <v>4986</v>
      </c>
      <c r="D51" s="2">
        <v>116</v>
      </c>
      <c r="E51" s="2">
        <f t="shared" si="6"/>
        <v>39519</v>
      </c>
      <c r="F51" s="2">
        <f t="shared" si="7"/>
        <v>1.7046549315643515</v>
      </c>
      <c r="G51">
        <f t="shared" si="8"/>
        <v>6.882145230998192E-3</v>
      </c>
      <c r="H51">
        <f t="shared" si="5"/>
        <v>14.665724738236408</v>
      </c>
      <c r="I51">
        <f t="shared" si="9"/>
        <v>4996.3342752617637</v>
      </c>
    </row>
    <row r="52" spans="1:9">
      <c r="A52" s="4" t="s">
        <v>36</v>
      </c>
      <c r="B52" s="2">
        <v>27</v>
      </c>
      <c r="C52" s="2">
        <f t="shared" si="4"/>
        <v>4984</v>
      </c>
      <c r="D52" s="2">
        <v>134</v>
      </c>
      <c r="E52" s="2">
        <f t="shared" si="6"/>
        <v>39501</v>
      </c>
      <c r="F52" s="2">
        <f t="shared" si="7"/>
        <v>1.5937251479580743</v>
      </c>
      <c r="G52">
        <f t="shared" si="8"/>
        <v>1.4368629835602375E-2</v>
      </c>
      <c r="H52">
        <f t="shared" si="5"/>
        <v>16.941440645893781</v>
      </c>
      <c r="I52">
        <f t="shared" si="9"/>
        <v>4994.0585593541064</v>
      </c>
    </row>
    <row r="53" spans="1:9">
      <c r="A53" s="1" t="s">
        <v>37</v>
      </c>
      <c r="B53" s="2">
        <v>1</v>
      </c>
      <c r="C53" s="2">
        <f t="shared" si="4"/>
        <v>5010</v>
      </c>
      <c r="D53" s="2">
        <v>17</v>
      </c>
      <c r="E53" s="2">
        <f t="shared" si="6"/>
        <v>39618</v>
      </c>
      <c r="F53" s="2">
        <f t="shared" si="7"/>
        <v>0.46527052249756418</v>
      </c>
      <c r="G53">
        <f t="shared" si="8"/>
        <v>0.43297819388207454</v>
      </c>
      <c r="H53">
        <f t="shared" si="5"/>
        <v>2.1492872461208528</v>
      </c>
      <c r="I53">
        <f t="shared" si="9"/>
        <v>5008.8507127538787</v>
      </c>
    </row>
    <row r="54" spans="1:9">
      <c r="A54" s="1" t="s">
        <v>38</v>
      </c>
      <c r="B54" s="2">
        <v>1</v>
      </c>
      <c r="C54" s="2">
        <f t="shared" si="4"/>
        <v>5010</v>
      </c>
      <c r="D54" s="2">
        <v>43</v>
      </c>
      <c r="E54" s="2">
        <f t="shared" si="6"/>
        <v>39592</v>
      </c>
      <c r="F54" s="2">
        <f t="shared" si="7"/>
        <v>0.18394416005717654</v>
      </c>
      <c r="G54">
        <f t="shared" si="8"/>
        <v>5.6941226459920176E-2</v>
      </c>
      <c r="H54">
        <f t="shared" si="5"/>
        <v>5.4364324460703921</v>
      </c>
      <c r="I54">
        <f t="shared" si="9"/>
        <v>5005.5635675539297</v>
      </c>
    </row>
    <row r="55" spans="1:9">
      <c r="A55" s="1" t="s">
        <v>39</v>
      </c>
      <c r="B55" s="2">
        <v>40</v>
      </c>
      <c r="C55" s="2">
        <f t="shared" si="4"/>
        <v>4971</v>
      </c>
      <c r="D55" s="2">
        <v>345</v>
      </c>
      <c r="E55" s="2">
        <f t="shared" si="6"/>
        <v>39290</v>
      </c>
      <c r="F55" s="2">
        <f t="shared" si="7"/>
        <v>0.91705494289374956</v>
      </c>
      <c r="G55">
        <f t="shared" si="8"/>
        <v>0.58218163106760068</v>
      </c>
      <c r="H55">
        <f t="shared" si="5"/>
        <v>43.617888230099659</v>
      </c>
      <c r="I55">
        <f t="shared" si="9"/>
        <v>4967.3821117698999</v>
      </c>
    </row>
    <row r="56" spans="1:9">
      <c r="A56" s="1" t="s">
        <v>40</v>
      </c>
      <c r="B56" s="2">
        <v>2</v>
      </c>
      <c r="C56" s="2">
        <f t="shared" si="4"/>
        <v>5009</v>
      </c>
      <c r="D56" s="2">
        <v>15</v>
      </c>
      <c r="E56" s="2">
        <f t="shared" si="6"/>
        <v>39620</v>
      </c>
      <c r="F56" s="2">
        <f t="shared" si="7"/>
        <v>1.0546131843278121</v>
      </c>
      <c r="G56">
        <f t="shared" si="8"/>
        <v>0.94003763691006792</v>
      </c>
      <c r="H56">
        <f t="shared" si="5"/>
        <v>1.8964299230478112</v>
      </c>
      <c r="I56">
        <f t="shared" si="9"/>
        <v>5009.1035700769526</v>
      </c>
    </row>
    <row r="57" spans="1:9">
      <c r="A57" s="1" t="s">
        <v>41</v>
      </c>
      <c r="B57" s="2">
        <v>0</v>
      </c>
      <c r="C57" s="2">
        <f t="shared" si="4"/>
        <v>5011</v>
      </c>
      <c r="D57" s="2">
        <v>2</v>
      </c>
      <c r="E57" s="2">
        <f t="shared" si="6"/>
        <v>39633</v>
      </c>
      <c r="F57" s="2">
        <f t="shared" si="7"/>
        <v>0</v>
      </c>
      <c r="G57">
        <f t="shared" si="8"/>
        <v>0.61506137500100921</v>
      </c>
      <c r="H57">
        <f t="shared" si="5"/>
        <v>0.25285732307304148</v>
      </c>
      <c r="I57">
        <f t="shared" si="9"/>
        <v>5010.7471426769271</v>
      </c>
    </row>
    <row r="58" spans="1:9">
      <c r="A58" s="1" t="s">
        <v>42</v>
      </c>
      <c r="B58" s="2">
        <v>2</v>
      </c>
      <c r="C58" s="2">
        <f t="shared" si="4"/>
        <v>5009</v>
      </c>
      <c r="D58" s="2">
        <v>32</v>
      </c>
      <c r="E58" s="2">
        <f t="shared" si="6"/>
        <v>39603</v>
      </c>
      <c r="F58" s="2">
        <f t="shared" si="7"/>
        <v>0.49434993015366197</v>
      </c>
      <c r="G58">
        <f t="shared" si="8"/>
        <v>0.30892810735777093</v>
      </c>
      <c r="H58">
        <f t="shared" si="5"/>
        <v>4.0457171691686638</v>
      </c>
      <c r="I58">
        <f t="shared" si="9"/>
        <v>5006.9542828308313</v>
      </c>
    </row>
    <row r="59" spans="1:9">
      <c r="A59" s="1" t="s">
        <v>43</v>
      </c>
      <c r="B59" s="2">
        <v>1</v>
      </c>
      <c r="C59" s="2">
        <f t="shared" si="4"/>
        <v>5010</v>
      </c>
      <c r="D59" s="2">
        <v>9</v>
      </c>
      <c r="E59" s="2">
        <f t="shared" si="6"/>
        <v>39626</v>
      </c>
      <c r="F59" s="2">
        <f t="shared" si="7"/>
        <v>0.87884432027317683</v>
      </c>
      <c r="G59">
        <f t="shared" si="8"/>
        <v>0.89715828768924455</v>
      </c>
      <c r="H59">
        <f t="shared" si="5"/>
        <v>1.1378579538286868</v>
      </c>
      <c r="I59">
        <f t="shared" si="9"/>
        <v>5009.8621420461714</v>
      </c>
    </row>
    <row r="60" spans="1:9">
      <c r="A60" s="1" t="s">
        <v>44</v>
      </c>
      <c r="B60" s="2">
        <v>7</v>
      </c>
      <c r="C60" s="2">
        <f t="shared" si="4"/>
        <v>5004</v>
      </c>
      <c r="D60" s="2">
        <v>44</v>
      </c>
      <c r="E60" s="2">
        <f t="shared" si="6"/>
        <v>39591</v>
      </c>
      <c r="F60" s="2">
        <f t="shared" si="7"/>
        <v>1.2583452767547758</v>
      </c>
      <c r="G60">
        <f t="shared" si="8"/>
        <v>0.54208414747934497</v>
      </c>
      <c r="H60">
        <f t="shared" si="5"/>
        <v>5.5628611076069134</v>
      </c>
      <c r="I60">
        <f t="shared" si="9"/>
        <v>5005.4371388923928</v>
      </c>
    </row>
    <row r="61" spans="1:9">
      <c r="A61" s="1" t="s">
        <v>45</v>
      </c>
      <c r="B61" s="2">
        <v>3</v>
      </c>
      <c r="C61" s="2">
        <f t="shared" si="4"/>
        <v>5008</v>
      </c>
      <c r="D61" s="2">
        <v>29</v>
      </c>
      <c r="E61" s="2">
        <f t="shared" si="6"/>
        <v>39606</v>
      </c>
      <c r="F61" s="2">
        <f t="shared" si="7"/>
        <v>0.81823436715088882</v>
      </c>
      <c r="G61">
        <f t="shared" si="8"/>
        <v>0.72771183368472392</v>
      </c>
      <c r="H61">
        <f t="shared" si="5"/>
        <v>3.666431184559102</v>
      </c>
      <c r="I61">
        <f t="shared" si="9"/>
        <v>5007.3335688154411</v>
      </c>
    </row>
    <row r="62" spans="1:9">
      <c r="A62" s="1" t="s">
        <v>46</v>
      </c>
      <c r="B62" s="2">
        <v>0</v>
      </c>
      <c r="C62" s="2">
        <f t="shared" si="4"/>
        <v>5011</v>
      </c>
      <c r="D62" s="2">
        <v>15</v>
      </c>
      <c r="E62" s="2">
        <f t="shared" si="6"/>
        <v>39620</v>
      </c>
      <c r="F62" s="2">
        <f t="shared" si="7"/>
        <v>0</v>
      </c>
      <c r="G62">
        <f t="shared" si="8"/>
        <v>0.16839790690670961</v>
      </c>
      <c r="H62">
        <f t="shared" si="5"/>
        <v>1.8964299230478112</v>
      </c>
      <c r="I62">
        <f t="shared" si="9"/>
        <v>5009.1035700769526</v>
      </c>
    </row>
    <row r="63" spans="1:9">
      <c r="A63" s="1" t="s">
        <v>47</v>
      </c>
      <c r="B63" s="2">
        <v>2</v>
      </c>
      <c r="C63" s="2">
        <f t="shared" si="4"/>
        <v>5009</v>
      </c>
      <c r="D63" s="2">
        <v>5</v>
      </c>
      <c r="E63" s="2">
        <f t="shared" si="6"/>
        <v>39630</v>
      </c>
      <c r="F63" s="2">
        <f t="shared" si="7"/>
        <v>3.1638395529834367</v>
      </c>
      <c r="G63">
        <f t="shared" si="8"/>
        <v>8.5337603800303807E-2</v>
      </c>
      <c r="H63">
        <f t="shared" si="5"/>
        <v>0.63214330768260374</v>
      </c>
      <c r="I63">
        <f t="shared" si="9"/>
        <v>5010.3678566923172</v>
      </c>
    </row>
    <row r="64" spans="1:9">
      <c r="A64" s="1" t="s">
        <v>48</v>
      </c>
      <c r="B64" s="2">
        <v>0</v>
      </c>
      <c r="C64" s="2">
        <f t="shared" si="4"/>
        <v>5011</v>
      </c>
      <c r="D64" s="2">
        <v>2</v>
      </c>
      <c r="E64" s="2">
        <f t="shared" si="6"/>
        <v>39633</v>
      </c>
      <c r="F64" s="2">
        <f t="shared" si="7"/>
        <v>0</v>
      </c>
      <c r="G64">
        <f t="shared" si="8"/>
        <v>0.61506137500100921</v>
      </c>
      <c r="H64">
        <f t="shared" si="5"/>
        <v>0.25285732307304148</v>
      </c>
      <c r="I64">
        <f t="shared" si="9"/>
        <v>5010.7471426769271</v>
      </c>
    </row>
    <row r="65" spans="1:9">
      <c r="A65" s="4" t="s">
        <v>49</v>
      </c>
      <c r="B65" s="2">
        <v>31</v>
      </c>
      <c r="C65" s="2">
        <f t="shared" si="4"/>
        <v>4980</v>
      </c>
      <c r="D65" s="2">
        <v>125</v>
      </c>
      <c r="E65" s="2">
        <f t="shared" si="6"/>
        <v>39510</v>
      </c>
      <c r="F65" s="2">
        <f t="shared" si="7"/>
        <v>1.9615805228497307</v>
      </c>
      <c r="G65">
        <f t="shared" si="8"/>
        <v>1.2883109055130575E-4</v>
      </c>
      <c r="H65">
        <f t="shared" si="5"/>
        <v>15.803582692065094</v>
      </c>
      <c r="I65">
        <f t="shared" si="9"/>
        <v>4995.196417307935</v>
      </c>
    </row>
    <row r="66" spans="1:9">
      <c r="A66" s="1" t="s">
        <v>50</v>
      </c>
      <c r="B66" s="2">
        <v>2</v>
      </c>
      <c r="C66" s="2">
        <f t="shared" si="4"/>
        <v>5009</v>
      </c>
      <c r="D66" s="2">
        <v>13</v>
      </c>
      <c r="E66" s="2">
        <f t="shared" si="6"/>
        <v>39622</v>
      </c>
      <c r="F66" s="2">
        <f t="shared" si="7"/>
        <v>1.2168613665320911</v>
      </c>
      <c r="G66">
        <f t="shared" si="8"/>
        <v>0.78096170413888322</v>
      </c>
      <c r="H66">
        <f t="shared" si="5"/>
        <v>1.6435725999747697</v>
      </c>
      <c r="I66">
        <f t="shared" si="9"/>
        <v>5009.3564274000255</v>
      </c>
    </row>
    <row r="67" spans="1:9">
      <c r="A67" s="1" t="s">
        <v>51</v>
      </c>
      <c r="B67" s="2">
        <v>2</v>
      </c>
      <c r="C67" s="2">
        <f t="shared" si="4"/>
        <v>5009</v>
      </c>
      <c r="D67" s="2">
        <v>21</v>
      </c>
      <c r="E67" s="2">
        <f t="shared" si="6"/>
        <v>39614</v>
      </c>
      <c r="F67" s="2">
        <f t="shared" si="7"/>
        <v>0.75329513166272299</v>
      </c>
      <c r="G67">
        <f t="shared" si="8"/>
        <v>0.68761646504984353</v>
      </c>
      <c r="H67">
        <f t="shared" si="5"/>
        <v>2.6550018922669358</v>
      </c>
      <c r="I67">
        <f t="shared" si="9"/>
        <v>5008.3449981077329</v>
      </c>
    </row>
    <row r="68" spans="1:9">
      <c r="A68" s="1" t="s">
        <v>52</v>
      </c>
      <c r="B68" s="2">
        <v>7</v>
      </c>
      <c r="C68" s="2">
        <f t="shared" si="4"/>
        <v>5004</v>
      </c>
      <c r="D68" s="2">
        <v>36</v>
      </c>
      <c r="E68" s="2">
        <f t="shared" si="6"/>
        <v>39599</v>
      </c>
      <c r="F68" s="2">
        <f t="shared" si="7"/>
        <v>1.5379775604780594</v>
      </c>
      <c r="G68">
        <f t="shared" si="8"/>
        <v>0.25086641073740296</v>
      </c>
      <c r="H68">
        <f t="shared" si="5"/>
        <v>4.5514318153147473</v>
      </c>
      <c r="I68">
        <f t="shared" si="9"/>
        <v>5006.4485681846854</v>
      </c>
    </row>
    <row r="69" spans="1:9">
      <c r="A69" s="9" t="s">
        <v>53</v>
      </c>
      <c r="B69" s="11">
        <v>379</v>
      </c>
      <c r="C69" s="11">
        <f t="shared" si="4"/>
        <v>4632</v>
      </c>
      <c r="D69" s="11">
        <f>SUM(D14:D68)</f>
        <v>2605</v>
      </c>
      <c r="E69" s="11">
        <f t="shared" si="6"/>
        <v>37030</v>
      </c>
      <c r="F69" s="11">
        <f t="shared" si="7"/>
        <v>1.1507631387530926</v>
      </c>
      <c r="G69" s="10">
        <f t="shared" si="8"/>
        <v>4.6455221474882655E-3</v>
      </c>
      <c r="H69" s="10">
        <f t="shared" si="5"/>
        <v>329.34666330263656</v>
      </c>
      <c r="I69" s="10">
        <f t="shared" si="9"/>
        <v>4681.6533366973636</v>
      </c>
    </row>
    <row r="76" spans="1:9" ht="20">
      <c r="A76" s="17" t="s">
        <v>67</v>
      </c>
    </row>
    <row r="77" spans="1:9" ht="45">
      <c r="A77" s="1"/>
      <c r="B77" s="7" t="s">
        <v>71</v>
      </c>
      <c r="C77" s="8">
        <v>8066</v>
      </c>
      <c r="D77" s="7" t="s">
        <v>56</v>
      </c>
      <c r="E77" s="8">
        <v>39635</v>
      </c>
      <c r="G77" s="2"/>
    </row>
    <row r="80" spans="1:9" ht="75">
      <c r="A80" s="5" t="s">
        <v>54</v>
      </c>
      <c r="B80" s="6" t="s">
        <v>79</v>
      </c>
      <c r="C80" s="6" t="s">
        <v>80</v>
      </c>
      <c r="D80" s="6" t="s">
        <v>55</v>
      </c>
      <c r="E80" s="6" t="s">
        <v>62</v>
      </c>
      <c r="F80" s="6" t="s">
        <v>81</v>
      </c>
      <c r="G80" s="6" t="s">
        <v>0</v>
      </c>
      <c r="H80" s="6" t="s">
        <v>82</v>
      </c>
      <c r="I80" s="6" t="s">
        <v>83</v>
      </c>
    </row>
    <row r="81" spans="1:9">
      <c r="A81" s="12" t="s">
        <v>60</v>
      </c>
      <c r="B81" s="2">
        <v>3</v>
      </c>
      <c r="C81" s="2">
        <f>8066-B81</f>
        <v>8063</v>
      </c>
      <c r="D81" s="2">
        <v>51</v>
      </c>
      <c r="E81" s="2">
        <f t="shared" ref="E81:E112" si="10">39635-D81</f>
        <v>39584</v>
      </c>
      <c r="F81" s="2">
        <f t="shared" ref="F81:F112" si="11">(B81/(B81+C81)/(D81/(D81+E81)))</f>
        <v>0.28904916789428392</v>
      </c>
      <c r="G81">
        <f t="shared" ref="G81:G112" si="12">CHITEST(B81:C81,H81:I81)</f>
        <v>2.1911944217033671E-2</v>
      </c>
      <c r="H81">
        <f>(B81+C81)*(D81)/SUM(D81:E81)</f>
        <v>10.378857070770783</v>
      </c>
      <c r="I81">
        <f t="shared" ref="I81:I112" si="13">(B81+C81)-H81</f>
        <v>8055.6211429292289</v>
      </c>
    </row>
    <row r="82" spans="1:9">
      <c r="A82" s="1" t="s">
        <v>1</v>
      </c>
      <c r="B82" s="2">
        <v>6</v>
      </c>
      <c r="C82" s="2">
        <f t="shared" ref="C82:C136" si="14">8066-B82</f>
        <v>8060</v>
      </c>
      <c r="D82" s="2">
        <v>19</v>
      </c>
      <c r="E82" s="2">
        <f t="shared" si="10"/>
        <v>39616</v>
      </c>
      <c r="F82" s="2">
        <f t="shared" si="11"/>
        <v>1.5517376381693138</v>
      </c>
      <c r="G82">
        <f t="shared" si="12"/>
        <v>0.27784036018915964</v>
      </c>
      <c r="H82">
        <f t="shared" ref="H82:H136" si="15">(B82+C82)*(D82)/SUM(D82:E82)</f>
        <v>3.8666330263655859</v>
      </c>
      <c r="I82">
        <f t="shared" si="13"/>
        <v>8062.1333669736341</v>
      </c>
    </row>
    <row r="83" spans="1:9">
      <c r="A83" s="1" t="s">
        <v>2</v>
      </c>
      <c r="B83" s="2">
        <v>6</v>
      </c>
      <c r="C83" s="2">
        <f t="shared" si="14"/>
        <v>8060</v>
      </c>
      <c r="D83" s="2">
        <v>38</v>
      </c>
      <c r="E83" s="2">
        <f t="shared" si="10"/>
        <v>39597</v>
      </c>
      <c r="F83" s="2">
        <f t="shared" si="11"/>
        <v>0.77586881908465688</v>
      </c>
      <c r="G83">
        <f t="shared" si="12"/>
        <v>0.53290357401828525</v>
      </c>
      <c r="H83">
        <f t="shared" si="15"/>
        <v>7.7332660527311718</v>
      </c>
      <c r="I83">
        <f t="shared" si="13"/>
        <v>8058.2667339472691</v>
      </c>
    </row>
    <row r="84" spans="1:9">
      <c r="A84" s="1" t="s">
        <v>3</v>
      </c>
      <c r="B84" s="2">
        <v>0</v>
      </c>
      <c r="C84" s="2">
        <f t="shared" si="14"/>
        <v>8066</v>
      </c>
      <c r="D84" s="2">
        <v>10</v>
      </c>
      <c r="E84" s="2">
        <f t="shared" si="10"/>
        <v>39625</v>
      </c>
      <c r="F84" s="2">
        <f t="shared" si="11"/>
        <v>0</v>
      </c>
      <c r="G84">
        <f t="shared" si="12"/>
        <v>0.15365519812604159</v>
      </c>
      <c r="H84">
        <f t="shared" si="15"/>
        <v>2.035070013876624</v>
      </c>
      <c r="I84">
        <f t="shared" si="13"/>
        <v>8063.964929986123</v>
      </c>
    </row>
    <row r="85" spans="1:9">
      <c r="A85" s="1" t="s">
        <v>4</v>
      </c>
      <c r="B85" s="2">
        <v>3</v>
      </c>
      <c r="C85" s="2">
        <f t="shared" si="14"/>
        <v>8063</v>
      </c>
      <c r="D85" s="2">
        <v>8</v>
      </c>
      <c r="E85" s="2">
        <f t="shared" si="10"/>
        <v>39627</v>
      </c>
      <c r="F85" s="2">
        <f t="shared" si="11"/>
        <v>1.8426884453260599</v>
      </c>
      <c r="G85">
        <f t="shared" si="12"/>
        <v>0.28222281850926939</v>
      </c>
      <c r="H85">
        <f t="shared" si="15"/>
        <v>1.6280560111012994</v>
      </c>
      <c r="I85">
        <f t="shared" si="13"/>
        <v>8064.3719439888991</v>
      </c>
    </row>
    <row r="86" spans="1:9">
      <c r="A86" s="1" t="s">
        <v>5</v>
      </c>
      <c r="B86" s="2">
        <v>1</v>
      </c>
      <c r="C86" s="2">
        <f t="shared" si="14"/>
        <v>8065</v>
      </c>
      <c r="D86" s="2">
        <v>4</v>
      </c>
      <c r="E86" s="2">
        <f t="shared" si="10"/>
        <v>39631</v>
      </c>
      <c r="F86" s="2">
        <f t="shared" si="11"/>
        <v>1.2284589635507066</v>
      </c>
      <c r="G86">
        <f t="shared" si="12"/>
        <v>0.8366861813808919</v>
      </c>
      <c r="H86">
        <f t="shared" si="15"/>
        <v>0.81402800555064969</v>
      </c>
      <c r="I86">
        <f t="shared" si="13"/>
        <v>8065.1859719944496</v>
      </c>
    </row>
    <row r="87" spans="1:9">
      <c r="A87" s="1" t="s">
        <v>6</v>
      </c>
      <c r="B87" s="2">
        <v>24</v>
      </c>
      <c r="C87" s="2">
        <f t="shared" si="14"/>
        <v>8042</v>
      </c>
      <c r="D87" s="2">
        <v>175</v>
      </c>
      <c r="E87" s="2">
        <f t="shared" si="10"/>
        <v>39460</v>
      </c>
      <c r="F87" s="2">
        <f t="shared" si="11"/>
        <v>0.67389748857638765</v>
      </c>
      <c r="G87">
        <f t="shared" si="12"/>
        <v>5.1128436242706549E-2</v>
      </c>
      <c r="H87">
        <f t="shared" si="15"/>
        <v>35.613725242840921</v>
      </c>
      <c r="I87">
        <f t="shared" si="13"/>
        <v>8030.3862747571593</v>
      </c>
    </row>
    <row r="88" spans="1:9">
      <c r="A88" s="1" t="s">
        <v>7</v>
      </c>
      <c r="B88" s="2">
        <v>23</v>
      </c>
      <c r="C88" s="2">
        <f t="shared" si="14"/>
        <v>8043</v>
      </c>
      <c r="D88" s="2">
        <v>128</v>
      </c>
      <c r="E88" s="2">
        <f t="shared" si="10"/>
        <v>39507</v>
      </c>
      <c r="F88" s="2">
        <f t="shared" si="11"/>
        <v>0.88295488005207046</v>
      </c>
      <c r="G88">
        <f t="shared" si="12"/>
        <v>0.5496109398124458</v>
      </c>
      <c r="H88">
        <f t="shared" si="15"/>
        <v>26.04889617762079</v>
      </c>
      <c r="I88">
        <f t="shared" si="13"/>
        <v>8039.9511038223791</v>
      </c>
    </row>
    <row r="89" spans="1:9">
      <c r="A89" s="1" t="s">
        <v>8</v>
      </c>
      <c r="B89" s="2">
        <v>2</v>
      </c>
      <c r="C89" s="2">
        <f t="shared" si="14"/>
        <v>8064</v>
      </c>
      <c r="D89" s="2">
        <v>10</v>
      </c>
      <c r="E89" s="2">
        <f t="shared" si="10"/>
        <v>39625</v>
      </c>
      <c r="F89" s="2">
        <f t="shared" si="11"/>
        <v>0.98276717084056542</v>
      </c>
      <c r="G89">
        <f t="shared" si="12"/>
        <v>0.9803845913032645</v>
      </c>
      <c r="H89">
        <f t="shared" si="15"/>
        <v>2.035070013876624</v>
      </c>
      <c r="I89">
        <f t="shared" si="13"/>
        <v>8063.964929986123</v>
      </c>
    </row>
    <row r="90" spans="1:9">
      <c r="A90" s="1" t="s">
        <v>9</v>
      </c>
      <c r="B90" s="2">
        <v>0</v>
      </c>
      <c r="C90" s="2">
        <f t="shared" si="14"/>
        <v>8066</v>
      </c>
      <c r="D90" s="2">
        <v>10</v>
      </c>
      <c r="E90" s="2">
        <f t="shared" si="10"/>
        <v>39625</v>
      </c>
      <c r="F90" s="2">
        <f t="shared" si="11"/>
        <v>0</v>
      </c>
      <c r="G90">
        <f t="shared" si="12"/>
        <v>0.15365519812604159</v>
      </c>
      <c r="H90">
        <f t="shared" si="15"/>
        <v>2.035070013876624</v>
      </c>
      <c r="I90">
        <f t="shared" si="13"/>
        <v>8063.964929986123</v>
      </c>
    </row>
    <row r="91" spans="1:9">
      <c r="A91" s="1" t="s">
        <v>10</v>
      </c>
      <c r="B91" s="2">
        <v>6</v>
      </c>
      <c r="C91" s="2">
        <f t="shared" si="14"/>
        <v>8060</v>
      </c>
      <c r="D91" s="2">
        <v>54</v>
      </c>
      <c r="E91" s="2">
        <f t="shared" si="10"/>
        <v>39581</v>
      </c>
      <c r="F91" s="2">
        <f t="shared" si="11"/>
        <v>0.54598176157809186</v>
      </c>
      <c r="G91">
        <f t="shared" si="12"/>
        <v>0.13203963683783268</v>
      </c>
      <c r="H91">
        <f t="shared" si="15"/>
        <v>10.989378074933772</v>
      </c>
      <c r="I91">
        <f t="shared" si="13"/>
        <v>8055.0106219250665</v>
      </c>
    </row>
    <row r="92" spans="1:9">
      <c r="A92" s="1" t="s">
        <v>11</v>
      </c>
      <c r="B92" s="2">
        <v>2</v>
      </c>
      <c r="C92" s="2">
        <f t="shared" si="14"/>
        <v>8064</v>
      </c>
      <c r="D92" s="2">
        <v>16</v>
      </c>
      <c r="E92" s="2">
        <f t="shared" si="10"/>
        <v>39619</v>
      </c>
      <c r="F92" s="2">
        <f t="shared" si="11"/>
        <v>0.6142294817753533</v>
      </c>
      <c r="G92">
        <f t="shared" si="12"/>
        <v>0.48627110376394811</v>
      </c>
      <c r="H92">
        <f t="shared" si="15"/>
        <v>3.2561120222025988</v>
      </c>
      <c r="I92">
        <f t="shared" si="13"/>
        <v>8062.7438879777974</v>
      </c>
    </row>
    <row r="93" spans="1:9">
      <c r="A93" s="1" t="s">
        <v>12</v>
      </c>
      <c r="B93" s="2">
        <v>1</v>
      </c>
      <c r="C93" s="2">
        <f t="shared" si="14"/>
        <v>8065</v>
      </c>
      <c r="D93" s="2">
        <v>4</v>
      </c>
      <c r="E93" s="2">
        <f t="shared" si="10"/>
        <v>39631</v>
      </c>
      <c r="F93" s="2">
        <f t="shared" si="11"/>
        <v>1.2284589635507066</v>
      </c>
      <c r="G93">
        <f t="shared" si="12"/>
        <v>0.8366861813808919</v>
      </c>
      <c r="H93">
        <f t="shared" si="15"/>
        <v>0.81402800555064969</v>
      </c>
      <c r="I93">
        <f t="shared" si="13"/>
        <v>8065.1859719944496</v>
      </c>
    </row>
    <row r="94" spans="1:9">
      <c r="A94" s="1" t="s">
        <v>13</v>
      </c>
      <c r="B94" s="2">
        <v>3</v>
      </c>
      <c r="C94" s="2">
        <f t="shared" si="14"/>
        <v>8063</v>
      </c>
      <c r="D94" s="2">
        <v>18</v>
      </c>
      <c r="E94" s="2">
        <f t="shared" si="10"/>
        <v>39617</v>
      </c>
      <c r="F94" s="2">
        <f t="shared" si="11"/>
        <v>0.81897264236713785</v>
      </c>
      <c r="G94">
        <f t="shared" si="12"/>
        <v>0.72892768930627505</v>
      </c>
      <c r="H94">
        <f t="shared" si="15"/>
        <v>3.6631260249779234</v>
      </c>
      <c r="I94">
        <f t="shared" si="13"/>
        <v>8062.3368739750222</v>
      </c>
    </row>
    <row r="95" spans="1:9">
      <c r="A95" s="1" t="s">
        <v>14</v>
      </c>
      <c r="B95" s="2">
        <v>0</v>
      </c>
      <c r="C95" s="2">
        <f t="shared" si="14"/>
        <v>8066</v>
      </c>
      <c r="D95" s="2">
        <v>17</v>
      </c>
      <c r="E95" s="2">
        <f t="shared" si="10"/>
        <v>39618</v>
      </c>
      <c r="F95" s="2">
        <f t="shared" si="11"/>
        <v>0</v>
      </c>
      <c r="G95">
        <f t="shared" si="12"/>
        <v>6.2828370365401329E-2</v>
      </c>
      <c r="H95">
        <f t="shared" si="15"/>
        <v>3.4596190235902613</v>
      </c>
      <c r="I95">
        <f t="shared" si="13"/>
        <v>8062.5403809764093</v>
      </c>
    </row>
    <row r="96" spans="1:9">
      <c r="A96" s="1" t="s">
        <v>15</v>
      </c>
      <c r="B96" s="2">
        <v>0</v>
      </c>
      <c r="C96" s="2">
        <f t="shared" si="14"/>
        <v>8066</v>
      </c>
      <c r="D96" s="2">
        <v>5</v>
      </c>
      <c r="E96" s="2">
        <f t="shared" si="10"/>
        <v>39630</v>
      </c>
      <c r="F96" s="2">
        <f t="shared" si="11"/>
        <v>0</v>
      </c>
      <c r="G96">
        <f t="shared" si="12"/>
        <v>0.31307390235709825</v>
      </c>
      <c r="H96">
        <f t="shared" si="15"/>
        <v>1.017535006938312</v>
      </c>
      <c r="I96">
        <f t="shared" si="13"/>
        <v>8064.9824649930615</v>
      </c>
    </row>
    <row r="97" spans="1:9">
      <c r="A97" s="18" t="s">
        <v>63</v>
      </c>
      <c r="B97" s="2">
        <v>7</v>
      </c>
      <c r="C97" s="2">
        <f t="shared" si="14"/>
        <v>8059</v>
      </c>
      <c r="D97" s="2">
        <v>14</v>
      </c>
      <c r="E97" s="2">
        <f t="shared" si="10"/>
        <v>39621</v>
      </c>
      <c r="F97" s="2">
        <f t="shared" si="11"/>
        <v>2.4569179271014137</v>
      </c>
      <c r="G97">
        <f t="shared" si="12"/>
        <v>1.3908971846756471E-2</v>
      </c>
      <c r="H97">
        <f t="shared" si="15"/>
        <v>2.8490980194272737</v>
      </c>
      <c r="I97">
        <f t="shared" si="13"/>
        <v>8063.1509019805726</v>
      </c>
    </row>
    <row r="98" spans="1:9">
      <c r="A98" s="1" t="s">
        <v>16</v>
      </c>
      <c r="B98" s="2">
        <v>1</v>
      </c>
      <c r="C98" s="2">
        <f t="shared" si="14"/>
        <v>8065</v>
      </c>
      <c r="D98" s="2">
        <v>13</v>
      </c>
      <c r="E98" s="2">
        <f t="shared" si="10"/>
        <v>39622</v>
      </c>
      <c r="F98" s="2">
        <f t="shared" si="11"/>
        <v>0.37798737340021749</v>
      </c>
      <c r="G98">
        <f t="shared" si="12"/>
        <v>0.31159233916731521</v>
      </c>
      <c r="H98">
        <f t="shared" si="15"/>
        <v>2.6455910180396116</v>
      </c>
      <c r="I98">
        <f t="shared" si="13"/>
        <v>8063.3544089819607</v>
      </c>
    </row>
    <row r="99" spans="1:9">
      <c r="A99" s="1" t="s">
        <v>17</v>
      </c>
      <c r="B99" s="2">
        <v>0</v>
      </c>
      <c r="C99" s="2">
        <f t="shared" si="14"/>
        <v>8066</v>
      </c>
      <c r="D99" s="2">
        <v>4</v>
      </c>
      <c r="E99" s="2">
        <f t="shared" si="10"/>
        <v>39631</v>
      </c>
      <c r="F99" s="2">
        <f t="shared" si="11"/>
        <v>0</v>
      </c>
      <c r="G99">
        <f t="shared" si="12"/>
        <v>0.3669078622022735</v>
      </c>
      <c r="H99">
        <f t="shared" si="15"/>
        <v>0.81402800555064969</v>
      </c>
      <c r="I99">
        <f t="shared" si="13"/>
        <v>8065.1859719944496</v>
      </c>
    </row>
    <row r="100" spans="1:9">
      <c r="A100" s="1" t="s">
        <v>18</v>
      </c>
      <c r="B100" s="2">
        <v>2</v>
      </c>
      <c r="C100" s="2">
        <f t="shared" si="14"/>
        <v>8064</v>
      </c>
      <c r="D100" s="2">
        <v>4</v>
      </c>
      <c r="E100" s="2">
        <f t="shared" si="10"/>
        <v>39631</v>
      </c>
      <c r="F100" s="2">
        <f t="shared" si="11"/>
        <v>2.4569179271014132</v>
      </c>
      <c r="G100">
        <f t="shared" si="12"/>
        <v>0.18866162452703589</v>
      </c>
      <c r="H100">
        <f t="shared" si="15"/>
        <v>0.81402800555064969</v>
      </c>
      <c r="I100">
        <f t="shared" si="13"/>
        <v>8065.1859719944496</v>
      </c>
    </row>
    <row r="101" spans="1:9">
      <c r="A101" s="1" t="s">
        <v>19</v>
      </c>
      <c r="B101" s="2">
        <v>9</v>
      </c>
      <c r="C101" s="2">
        <f t="shared" si="14"/>
        <v>8057</v>
      </c>
      <c r="D101" s="2">
        <v>46</v>
      </c>
      <c r="E101" s="2">
        <f t="shared" si="10"/>
        <v>39589</v>
      </c>
      <c r="F101" s="2">
        <f t="shared" si="11"/>
        <v>0.96140266712664013</v>
      </c>
      <c r="G101">
        <f t="shared" si="12"/>
        <v>0.90593925094210859</v>
      </c>
      <c r="H101">
        <f t="shared" si="15"/>
        <v>9.3613220638324712</v>
      </c>
      <c r="I101">
        <f t="shared" si="13"/>
        <v>8056.6386779361674</v>
      </c>
    </row>
    <row r="102" spans="1:9">
      <c r="A102" s="1" t="s">
        <v>20</v>
      </c>
      <c r="B102" s="2">
        <v>0</v>
      </c>
      <c r="C102" s="2">
        <f t="shared" si="14"/>
        <v>8066</v>
      </c>
      <c r="D102" s="2">
        <v>19</v>
      </c>
      <c r="E102" s="2">
        <f t="shared" si="10"/>
        <v>39616</v>
      </c>
      <c r="F102" s="2">
        <f t="shared" si="11"/>
        <v>0</v>
      </c>
      <c r="G102">
        <f t="shared" si="12"/>
        <v>4.9200841742619975E-2</v>
      </c>
      <c r="H102">
        <f t="shared" si="15"/>
        <v>3.8666330263655859</v>
      </c>
      <c r="I102">
        <f t="shared" si="13"/>
        <v>8062.1333669736341</v>
      </c>
    </row>
    <row r="103" spans="1:9">
      <c r="A103" s="1" t="s">
        <v>21</v>
      </c>
      <c r="B103" s="2">
        <v>1</v>
      </c>
      <c r="C103" s="2">
        <f t="shared" si="14"/>
        <v>8065</v>
      </c>
      <c r="D103" s="2">
        <v>9</v>
      </c>
      <c r="E103" s="2">
        <f t="shared" si="10"/>
        <v>39626</v>
      </c>
      <c r="F103" s="2">
        <f t="shared" si="11"/>
        <v>0.54598176157809186</v>
      </c>
      <c r="G103">
        <f t="shared" si="12"/>
        <v>0.53887407600459969</v>
      </c>
      <c r="H103">
        <f t="shared" si="15"/>
        <v>1.8315630124889617</v>
      </c>
      <c r="I103">
        <f t="shared" si="13"/>
        <v>8064.1684369875111</v>
      </c>
    </row>
    <row r="104" spans="1:9">
      <c r="A104" s="12" t="s">
        <v>59</v>
      </c>
      <c r="B104" s="3">
        <v>9</v>
      </c>
      <c r="C104" s="2">
        <f t="shared" si="14"/>
        <v>8057</v>
      </c>
      <c r="D104" s="2">
        <v>212</v>
      </c>
      <c r="E104" s="2">
        <f t="shared" si="10"/>
        <v>39423</v>
      </c>
      <c r="F104" s="2">
        <f t="shared" si="11"/>
        <v>0.20860623909351622</v>
      </c>
      <c r="G104">
        <f t="shared" si="12"/>
        <v>1.8668963589082462E-7</v>
      </c>
      <c r="H104">
        <f t="shared" si="15"/>
        <v>43.143484294184432</v>
      </c>
      <c r="I104">
        <f t="shared" si="13"/>
        <v>8022.8565157058156</v>
      </c>
    </row>
    <row r="105" spans="1:9">
      <c r="A105" s="1" t="s">
        <v>22</v>
      </c>
      <c r="B105" s="2">
        <v>1</v>
      </c>
      <c r="C105" s="2">
        <f t="shared" si="14"/>
        <v>8065</v>
      </c>
      <c r="D105" s="2">
        <v>15</v>
      </c>
      <c r="E105" s="2">
        <f t="shared" si="10"/>
        <v>39620</v>
      </c>
      <c r="F105" s="2">
        <f t="shared" si="11"/>
        <v>0.32758905694685508</v>
      </c>
      <c r="G105">
        <f t="shared" si="12"/>
        <v>0.23997911951800868</v>
      </c>
      <c r="H105">
        <f t="shared" si="15"/>
        <v>3.0526050208149362</v>
      </c>
      <c r="I105">
        <f t="shared" si="13"/>
        <v>8062.9473949791854</v>
      </c>
    </row>
    <row r="106" spans="1:9">
      <c r="A106" s="1" t="s">
        <v>23</v>
      </c>
      <c r="B106" s="2">
        <v>6</v>
      </c>
      <c r="C106" s="2">
        <f t="shared" si="14"/>
        <v>8060</v>
      </c>
      <c r="D106" s="2">
        <v>36</v>
      </c>
      <c r="E106" s="2">
        <f t="shared" si="10"/>
        <v>39599</v>
      </c>
      <c r="F106" s="2">
        <f t="shared" si="11"/>
        <v>0.81897264236713785</v>
      </c>
      <c r="G106">
        <f t="shared" si="12"/>
        <v>0.62398506907786366</v>
      </c>
      <c r="H106">
        <f t="shared" si="15"/>
        <v>7.3262520499558468</v>
      </c>
      <c r="I106">
        <f t="shared" si="13"/>
        <v>8058.6737479500443</v>
      </c>
    </row>
    <row r="107" spans="1:9">
      <c r="A107" s="1" t="s">
        <v>24</v>
      </c>
      <c r="B107" s="2">
        <v>2</v>
      </c>
      <c r="C107" s="2">
        <f t="shared" si="14"/>
        <v>8064</v>
      </c>
      <c r="D107" s="2">
        <v>21</v>
      </c>
      <c r="E107" s="2">
        <f t="shared" si="10"/>
        <v>39614</v>
      </c>
      <c r="F107" s="2">
        <f t="shared" si="11"/>
        <v>0.46798436706693591</v>
      </c>
      <c r="G107">
        <f t="shared" si="12"/>
        <v>0.27128122977749936</v>
      </c>
      <c r="H107">
        <f t="shared" si="15"/>
        <v>4.2736470291409105</v>
      </c>
      <c r="I107">
        <f t="shared" si="13"/>
        <v>8061.7263529708589</v>
      </c>
    </row>
    <row r="108" spans="1:9">
      <c r="A108" s="1" t="s">
        <v>25</v>
      </c>
      <c r="B108" s="2">
        <v>14</v>
      </c>
      <c r="C108" s="2">
        <f t="shared" si="14"/>
        <v>8052</v>
      </c>
      <c r="D108" s="2">
        <v>59</v>
      </c>
      <c r="E108" s="2">
        <f t="shared" si="10"/>
        <v>39576</v>
      </c>
      <c r="F108" s="2">
        <f t="shared" si="11"/>
        <v>1.1659949484549081</v>
      </c>
      <c r="G108">
        <f t="shared" si="12"/>
        <v>0.56487370599742703</v>
      </c>
      <c r="H108">
        <f t="shared" si="15"/>
        <v>12.006913081872083</v>
      </c>
      <c r="I108">
        <f t="shared" si="13"/>
        <v>8053.993086918128</v>
      </c>
    </row>
    <row r="109" spans="1:9">
      <c r="A109" s="12" t="s">
        <v>26</v>
      </c>
      <c r="B109" s="2">
        <v>6</v>
      </c>
      <c r="C109" s="2">
        <f t="shared" si="14"/>
        <v>8060</v>
      </c>
      <c r="D109" s="2">
        <v>86</v>
      </c>
      <c r="E109" s="2">
        <f t="shared" si="10"/>
        <v>39549</v>
      </c>
      <c r="F109" s="2">
        <f t="shared" si="11"/>
        <v>0.34282575726996467</v>
      </c>
      <c r="G109">
        <f t="shared" si="12"/>
        <v>5.9183613759318078E-3</v>
      </c>
      <c r="H109">
        <f t="shared" si="15"/>
        <v>17.501602119338969</v>
      </c>
      <c r="I109">
        <f t="shared" si="13"/>
        <v>8048.4983978806613</v>
      </c>
    </row>
    <row r="110" spans="1:9">
      <c r="A110" s="1" t="s">
        <v>27</v>
      </c>
      <c r="B110" s="2">
        <v>1</v>
      </c>
      <c r="C110" s="2">
        <f t="shared" si="14"/>
        <v>8065</v>
      </c>
      <c r="D110" s="2">
        <v>15</v>
      </c>
      <c r="E110" s="2">
        <f t="shared" si="10"/>
        <v>39620</v>
      </c>
      <c r="F110" s="2">
        <f t="shared" si="11"/>
        <v>0.32758905694685508</v>
      </c>
      <c r="G110">
        <f t="shared" si="12"/>
        <v>0.23997911951800868</v>
      </c>
      <c r="H110">
        <f t="shared" si="15"/>
        <v>3.0526050208149362</v>
      </c>
      <c r="I110">
        <f t="shared" si="13"/>
        <v>8062.9473949791854</v>
      </c>
    </row>
    <row r="111" spans="1:9">
      <c r="A111" s="1" t="s">
        <v>28</v>
      </c>
      <c r="B111" s="2">
        <v>26</v>
      </c>
      <c r="C111" s="2">
        <f t="shared" si="14"/>
        <v>8040</v>
      </c>
      <c r="D111" s="2">
        <v>133</v>
      </c>
      <c r="E111" s="2">
        <f t="shared" si="10"/>
        <v>39502</v>
      </c>
      <c r="F111" s="2">
        <f t="shared" si="11"/>
        <v>0.96059949029528957</v>
      </c>
      <c r="G111">
        <f t="shared" si="12"/>
        <v>0.83731622006224304</v>
      </c>
      <c r="H111">
        <f t="shared" si="15"/>
        <v>27.0664311845591</v>
      </c>
      <c r="I111">
        <f t="shared" si="13"/>
        <v>8038.9335688154406</v>
      </c>
    </row>
    <row r="112" spans="1:9">
      <c r="A112" s="1" t="s">
        <v>29</v>
      </c>
      <c r="B112" s="2">
        <v>7</v>
      </c>
      <c r="C112" s="2">
        <f t="shared" si="14"/>
        <v>8059</v>
      </c>
      <c r="D112" s="2">
        <v>29</v>
      </c>
      <c r="E112" s="2">
        <f t="shared" si="10"/>
        <v>39606</v>
      </c>
      <c r="F112" s="2">
        <f t="shared" si="11"/>
        <v>1.1860983096351652</v>
      </c>
      <c r="G112">
        <f t="shared" si="12"/>
        <v>0.6510802885896726</v>
      </c>
      <c r="H112">
        <f t="shared" si="15"/>
        <v>5.9017030402422099</v>
      </c>
      <c r="I112">
        <f t="shared" si="13"/>
        <v>8060.098296959758</v>
      </c>
    </row>
    <row r="113" spans="1:9">
      <c r="A113" s="12" t="s">
        <v>30</v>
      </c>
      <c r="B113" s="2">
        <v>1</v>
      </c>
      <c r="C113" s="2">
        <f t="shared" si="14"/>
        <v>8065</v>
      </c>
      <c r="D113" s="2">
        <v>44</v>
      </c>
      <c r="E113" s="2">
        <f t="shared" ref="E113:E136" si="16">39635-D113</f>
        <v>39591</v>
      </c>
      <c r="F113" s="2">
        <f t="shared" ref="F113:F136" si="17">(B113/(B113+C113)/(D113/(D113+E113)))</f>
        <v>0.1116780875955188</v>
      </c>
      <c r="G113">
        <f t="shared" ref="G113:G136" si="18">CHITEST(B113:C113,H113:I113)</f>
        <v>7.8217485210402005E-3</v>
      </c>
      <c r="H113">
        <f t="shared" si="15"/>
        <v>8.9543080610571462</v>
      </c>
      <c r="I113">
        <f t="shared" ref="I113:I136" si="19">(B113+C113)-H113</f>
        <v>8057.0456919389426</v>
      </c>
    </row>
    <row r="114" spans="1:9">
      <c r="A114" s="1" t="s">
        <v>31</v>
      </c>
      <c r="B114" s="2">
        <v>0</v>
      </c>
      <c r="C114" s="2">
        <f t="shared" si="14"/>
        <v>8066</v>
      </c>
      <c r="D114" s="2">
        <v>2</v>
      </c>
      <c r="E114" s="2">
        <f t="shared" si="16"/>
        <v>39633</v>
      </c>
      <c r="F114" s="2">
        <f t="shared" si="17"/>
        <v>0</v>
      </c>
      <c r="G114">
        <f t="shared" si="18"/>
        <v>0.52347850520031203</v>
      </c>
      <c r="H114">
        <f t="shared" si="15"/>
        <v>0.40701400277532485</v>
      </c>
      <c r="I114">
        <f t="shared" si="19"/>
        <v>8065.5929859972248</v>
      </c>
    </row>
    <row r="115" spans="1:9">
      <c r="A115" s="12" t="s">
        <v>32</v>
      </c>
      <c r="B115" s="2">
        <v>1</v>
      </c>
      <c r="C115" s="2">
        <f t="shared" si="14"/>
        <v>8065</v>
      </c>
      <c r="D115" s="2">
        <v>77</v>
      </c>
      <c r="E115" s="2">
        <f t="shared" si="16"/>
        <v>39558</v>
      </c>
      <c r="F115" s="2">
        <f t="shared" si="17"/>
        <v>6.3816050054582171E-2</v>
      </c>
      <c r="G115">
        <f t="shared" si="18"/>
        <v>2.0764707173791271E-4</v>
      </c>
      <c r="H115">
        <f t="shared" si="15"/>
        <v>15.670039106850007</v>
      </c>
      <c r="I115">
        <f t="shared" si="19"/>
        <v>8050.3299608931502</v>
      </c>
    </row>
    <row r="116" spans="1:9">
      <c r="A116" s="1" t="s">
        <v>33</v>
      </c>
      <c r="B116" s="2">
        <v>7</v>
      </c>
      <c r="C116" s="2">
        <f t="shared" si="14"/>
        <v>8059</v>
      </c>
      <c r="D116" s="2">
        <v>30</v>
      </c>
      <c r="E116" s="2">
        <f t="shared" si="16"/>
        <v>39605</v>
      </c>
      <c r="F116" s="2">
        <f t="shared" si="17"/>
        <v>1.1465616993139929</v>
      </c>
      <c r="G116">
        <f t="shared" si="18"/>
        <v>0.71714849911871292</v>
      </c>
      <c r="H116">
        <f t="shared" si="15"/>
        <v>6.1052100416298725</v>
      </c>
      <c r="I116">
        <f t="shared" si="19"/>
        <v>8059.89478995837</v>
      </c>
    </row>
    <row r="117" spans="1:9">
      <c r="A117" s="1" t="s">
        <v>34</v>
      </c>
      <c r="B117" s="2">
        <v>24</v>
      </c>
      <c r="C117" s="2">
        <f t="shared" si="14"/>
        <v>8042</v>
      </c>
      <c r="D117" s="2">
        <v>167</v>
      </c>
      <c r="E117" s="2">
        <f t="shared" si="16"/>
        <v>39468</v>
      </c>
      <c r="F117" s="2">
        <f t="shared" si="17"/>
        <v>0.70618000299920858</v>
      </c>
      <c r="G117">
        <f t="shared" si="18"/>
        <v>8.6068886187538607E-2</v>
      </c>
      <c r="H117">
        <f t="shared" si="15"/>
        <v>33.985669231739621</v>
      </c>
      <c r="I117">
        <f t="shared" si="19"/>
        <v>8032.0143307682602</v>
      </c>
    </row>
    <row r="118" spans="1:9">
      <c r="A118" s="1" t="s">
        <v>35</v>
      </c>
      <c r="B118" s="2">
        <v>18</v>
      </c>
      <c r="C118" s="2">
        <f t="shared" si="14"/>
        <v>8048</v>
      </c>
      <c r="D118" s="2">
        <v>116</v>
      </c>
      <c r="E118" s="2">
        <f t="shared" si="16"/>
        <v>39519</v>
      </c>
      <c r="F118" s="2">
        <f t="shared" si="17"/>
        <v>0.76249177047974903</v>
      </c>
      <c r="G118">
        <f t="shared" si="18"/>
        <v>0.24781621496470396</v>
      </c>
      <c r="H118">
        <f t="shared" si="15"/>
        <v>23.60681216096884</v>
      </c>
      <c r="I118">
        <f t="shared" si="19"/>
        <v>8042.3931878390313</v>
      </c>
    </row>
    <row r="119" spans="1:9">
      <c r="A119" s="12" t="s">
        <v>36</v>
      </c>
      <c r="B119" s="2">
        <v>8</v>
      </c>
      <c r="C119" s="2">
        <f t="shared" si="14"/>
        <v>8058</v>
      </c>
      <c r="D119" s="2">
        <v>134</v>
      </c>
      <c r="E119" s="2">
        <f t="shared" si="16"/>
        <v>39501</v>
      </c>
      <c r="F119" s="2">
        <f t="shared" si="17"/>
        <v>0.29336333457927327</v>
      </c>
      <c r="G119">
        <f t="shared" si="18"/>
        <v>2.1871740294641888E-4</v>
      </c>
      <c r="H119">
        <f t="shared" si="15"/>
        <v>27.269938185946764</v>
      </c>
      <c r="I119">
        <f t="shared" si="19"/>
        <v>8038.7300618140534</v>
      </c>
    </row>
    <row r="120" spans="1:9">
      <c r="A120" s="1" t="s">
        <v>37</v>
      </c>
      <c r="B120" s="2">
        <v>1</v>
      </c>
      <c r="C120" s="2">
        <f t="shared" si="14"/>
        <v>8065</v>
      </c>
      <c r="D120" s="2">
        <v>17</v>
      </c>
      <c r="E120" s="2">
        <f t="shared" si="16"/>
        <v>39618</v>
      </c>
      <c r="F120" s="2">
        <f t="shared" si="17"/>
        <v>0.28904916789428392</v>
      </c>
      <c r="G120">
        <f t="shared" si="18"/>
        <v>0.18594984651858862</v>
      </c>
      <c r="H120">
        <f t="shared" si="15"/>
        <v>3.4596190235902613</v>
      </c>
      <c r="I120">
        <f t="shared" si="19"/>
        <v>8062.5403809764093</v>
      </c>
    </row>
    <row r="121" spans="1:9">
      <c r="A121" s="1" t="s">
        <v>38</v>
      </c>
      <c r="B121" s="2">
        <v>3</v>
      </c>
      <c r="C121" s="2">
        <f t="shared" si="14"/>
        <v>8063</v>
      </c>
      <c r="D121" s="2">
        <v>43</v>
      </c>
      <c r="E121" s="2">
        <f t="shared" si="16"/>
        <v>39592</v>
      </c>
      <c r="F121" s="2">
        <f t="shared" si="17"/>
        <v>0.34282575726996467</v>
      </c>
      <c r="G121">
        <f t="shared" si="18"/>
        <v>5.1763905523706334E-2</v>
      </c>
      <c r="H121">
        <f t="shared" si="15"/>
        <v>8.7508010596694845</v>
      </c>
      <c r="I121">
        <f t="shared" si="19"/>
        <v>8057.2491989403306</v>
      </c>
    </row>
    <row r="122" spans="1:9">
      <c r="A122" s="12" t="s">
        <v>39</v>
      </c>
      <c r="B122" s="2">
        <v>46</v>
      </c>
      <c r="C122" s="2">
        <f t="shared" si="14"/>
        <v>8020</v>
      </c>
      <c r="D122" s="2">
        <v>345</v>
      </c>
      <c r="E122" s="2">
        <f t="shared" si="16"/>
        <v>39290</v>
      </c>
      <c r="F122" s="2">
        <f t="shared" si="17"/>
        <v>0.65517811389371028</v>
      </c>
      <c r="G122">
        <f t="shared" si="18"/>
        <v>3.7082763730490118E-3</v>
      </c>
      <c r="H122">
        <f t="shared" si="15"/>
        <v>70.20991547874354</v>
      </c>
      <c r="I122">
        <f t="shared" si="19"/>
        <v>7995.7900845212562</v>
      </c>
    </row>
    <row r="123" spans="1:9">
      <c r="A123" s="1" t="s">
        <v>40</v>
      </c>
      <c r="B123" s="2">
        <v>1</v>
      </c>
      <c r="C123" s="2">
        <f t="shared" si="14"/>
        <v>8065</v>
      </c>
      <c r="D123" s="2">
        <v>15</v>
      </c>
      <c r="E123" s="2">
        <f t="shared" si="16"/>
        <v>39620</v>
      </c>
      <c r="F123" s="2">
        <f t="shared" si="17"/>
        <v>0.32758905694685508</v>
      </c>
      <c r="G123">
        <f t="shared" si="18"/>
        <v>0.23997911951800868</v>
      </c>
      <c r="H123">
        <f t="shared" si="15"/>
        <v>3.0526050208149362</v>
      </c>
      <c r="I123">
        <f t="shared" si="19"/>
        <v>8062.9473949791854</v>
      </c>
    </row>
    <row r="124" spans="1:9">
      <c r="A124" s="1" t="s">
        <v>41</v>
      </c>
      <c r="B124" s="2">
        <v>0</v>
      </c>
      <c r="C124" s="2">
        <f t="shared" si="14"/>
        <v>8066</v>
      </c>
      <c r="D124" s="2">
        <v>2</v>
      </c>
      <c r="E124" s="2">
        <f t="shared" si="16"/>
        <v>39633</v>
      </c>
      <c r="F124" s="2">
        <f t="shared" si="17"/>
        <v>0</v>
      </c>
      <c r="G124">
        <f t="shared" si="18"/>
        <v>0.52347850520031203</v>
      </c>
      <c r="H124">
        <f t="shared" si="15"/>
        <v>0.40701400277532485</v>
      </c>
      <c r="I124">
        <f t="shared" si="19"/>
        <v>8065.5929859972248</v>
      </c>
    </row>
    <row r="125" spans="1:9">
      <c r="A125" s="1" t="s">
        <v>42</v>
      </c>
      <c r="B125" s="2">
        <v>2</v>
      </c>
      <c r="C125" s="2">
        <f t="shared" si="14"/>
        <v>8064</v>
      </c>
      <c r="D125" s="2">
        <v>32</v>
      </c>
      <c r="E125" s="2">
        <f t="shared" si="16"/>
        <v>39603</v>
      </c>
      <c r="F125" s="2">
        <f t="shared" si="17"/>
        <v>0.30711474088767665</v>
      </c>
      <c r="G125">
        <f t="shared" si="18"/>
        <v>7.6911859197228233E-2</v>
      </c>
      <c r="H125">
        <f t="shared" si="15"/>
        <v>6.5122240444051975</v>
      </c>
      <c r="I125">
        <f t="shared" si="19"/>
        <v>8059.4877759555948</v>
      </c>
    </row>
    <row r="126" spans="1:9">
      <c r="A126" s="1" t="s">
        <v>43</v>
      </c>
      <c r="B126" s="2">
        <v>0</v>
      </c>
      <c r="C126" s="2">
        <f t="shared" si="14"/>
        <v>8066</v>
      </c>
      <c r="D126" s="2">
        <v>9</v>
      </c>
      <c r="E126" s="2">
        <f t="shared" si="16"/>
        <v>39626</v>
      </c>
      <c r="F126" s="2">
        <f t="shared" si="17"/>
        <v>0</v>
      </c>
      <c r="G126">
        <f t="shared" si="18"/>
        <v>0.17589397418509925</v>
      </c>
      <c r="H126">
        <f t="shared" si="15"/>
        <v>1.8315630124889617</v>
      </c>
      <c r="I126">
        <f t="shared" si="19"/>
        <v>8064.1684369875111</v>
      </c>
    </row>
    <row r="127" spans="1:9">
      <c r="A127" s="1" t="s">
        <v>44</v>
      </c>
      <c r="B127" s="2">
        <v>5</v>
      </c>
      <c r="C127" s="2">
        <f t="shared" si="14"/>
        <v>8061</v>
      </c>
      <c r="D127" s="2">
        <v>44</v>
      </c>
      <c r="E127" s="2">
        <f t="shared" si="16"/>
        <v>39591</v>
      </c>
      <c r="F127" s="2">
        <f t="shared" si="17"/>
        <v>0.55839043797759402</v>
      </c>
      <c r="G127">
        <f t="shared" si="18"/>
        <v>0.18610305401020938</v>
      </c>
      <c r="H127">
        <f t="shared" si="15"/>
        <v>8.9543080610571462</v>
      </c>
      <c r="I127">
        <f t="shared" si="19"/>
        <v>8057.0456919389426</v>
      </c>
    </row>
    <row r="128" spans="1:9">
      <c r="A128" s="1" t="s">
        <v>45</v>
      </c>
      <c r="B128" s="2">
        <v>5</v>
      </c>
      <c r="C128" s="2">
        <f t="shared" si="14"/>
        <v>8061</v>
      </c>
      <c r="D128" s="2">
        <v>29</v>
      </c>
      <c r="E128" s="2">
        <f t="shared" si="16"/>
        <v>39606</v>
      </c>
      <c r="F128" s="2">
        <f t="shared" si="17"/>
        <v>0.84721307831083226</v>
      </c>
      <c r="G128">
        <f t="shared" si="18"/>
        <v>0.71040846431723859</v>
      </c>
      <c r="H128">
        <f t="shared" si="15"/>
        <v>5.9017030402422099</v>
      </c>
      <c r="I128">
        <f t="shared" si="19"/>
        <v>8060.098296959758</v>
      </c>
    </row>
    <row r="129" spans="1:9">
      <c r="A129" s="1" t="s">
        <v>46</v>
      </c>
      <c r="B129" s="2">
        <v>3</v>
      </c>
      <c r="C129" s="2">
        <f t="shared" si="14"/>
        <v>8063</v>
      </c>
      <c r="D129" s="2">
        <v>15</v>
      </c>
      <c r="E129" s="2">
        <f t="shared" si="16"/>
        <v>39620</v>
      </c>
      <c r="F129" s="2">
        <f t="shared" si="17"/>
        <v>0.98276717084056531</v>
      </c>
      <c r="G129">
        <f t="shared" si="18"/>
        <v>0.97597582355407864</v>
      </c>
      <c r="H129">
        <f t="shared" si="15"/>
        <v>3.0526050208149362</v>
      </c>
      <c r="I129">
        <f t="shared" si="19"/>
        <v>8062.9473949791854</v>
      </c>
    </row>
    <row r="130" spans="1:9">
      <c r="A130" s="1" t="s">
        <v>47</v>
      </c>
      <c r="B130" s="2">
        <v>0</v>
      </c>
      <c r="C130" s="2">
        <f t="shared" si="14"/>
        <v>8066</v>
      </c>
      <c r="D130" s="2">
        <v>5</v>
      </c>
      <c r="E130" s="2">
        <f t="shared" si="16"/>
        <v>39630</v>
      </c>
      <c r="F130" s="2">
        <f t="shared" si="17"/>
        <v>0</v>
      </c>
      <c r="G130">
        <f t="shared" si="18"/>
        <v>0.31307390235709825</v>
      </c>
      <c r="H130">
        <f t="shared" si="15"/>
        <v>1.017535006938312</v>
      </c>
      <c r="I130">
        <f t="shared" si="19"/>
        <v>8064.9824649930615</v>
      </c>
    </row>
    <row r="131" spans="1:9">
      <c r="A131" s="1" t="s">
        <v>48</v>
      </c>
      <c r="B131" s="2">
        <v>1</v>
      </c>
      <c r="C131" s="2">
        <f t="shared" si="14"/>
        <v>8065</v>
      </c>
      <c r="D131" s="2">
        <v>2</v>
      </c>
      <c r="E131" s="2">
        <f t="shared" si="16"/>
        <v>39633</v>
      </c>
      <c r="F131" s="2">
        <f t="shared" si="17"/>
        <v>2.4569179271014132</v>
      </c>
      <c r="G131">
        <f t="shared" si="18"/>
        <v>0.35262855496492157</v>
      </c>
      <c r="H131">
        <f t="shared" si="15"/>
        <v>0.40701400277532485</v>
      </c>
      <c r="I131">
        <f t="shared" si="19"/>
        <v>8065.5929859972248</v>
      </c>
    </row>
    <row r="132" spans="1:9">
      <c r="A132" s="12" t="s">
        <v>49</v>
      </c>
      <c r="B132" s="2">
        <v>5</v>
      </c>
      <c r="C132" s="2">
        <f t="shared" si="14"/>
        <v>8061</v>
      </c>
      <c r="D132" s="2">
        <v>125</v>
      </c>
      <c r="E132" s="2">
        <f t="shared" si="16"/>
        <v>39510</v>
      </c>
      <c r="F132" s="2">
        <f t="shared" si="17"/>
        <v>0.19655343416811308</v>
      </c>
      <c r="G132">
        <f t="shared" si="18"/>
        <v>4.9345380763625032E-5</v>
      </c>
      <c r="H132">
        <f t="shared" si="15"/>
        <v>25.438375173457803</v>
      </c>
      <c r="I132">
        <f t="shared" si="19"/>
        <v>8040.5616248265424</v>
      </c>
    </row>
    <row r="133" spans="1:9">
      <c r="A133" s="18" t="s">
        <v>50</v>
      </c>
      <c r="B133" s="2">
        <v>7</v>
      </c>
      <c r="C133" s="2">
        <f t="shared" si="14"/>
        <v>8059</v>
      </c>
      <c r="D133" s="2">
        <v>13</v>
      </c>
      <c r="E133" s="2">
        <f t="shared" si="16"/>
        <v>39622</v>
      </c>
      <c r="F133" s="2">
        <f t="shared" si="17"/>
        <v>2.6459116138015224</v>
      </c>
      <c r="G133">
        <f t="shared" si="18"/>
        <v>7.41607237021614E-3</v>
      </c>
      <c r="H133">
        <f t="shared" si="15"/>
        <v>2.6455910180396116</v>
      </c>
      <c r="I133">
        <f t="shared" si="19"/>
        <v>8063.3544089819607</v>
      </c>
    </row>
    <row r="134" spans="1:9">
      <c r="A134" s="1" t="s">
        <v>51</v>
      </c>
      <c r="B134" s="2">
        <v>3</v>
      </c>
      <c r="C134" s="2">
        <f t="shared" si="14"/>
        <v>8063</v>
      </c>
      <c r="D134" s="2">
        <v>21</v>
      </c>
      <c r="E134" s="2">
        <f t="shared" si="16"/>
        <v>39614</v>
      </c>
      <c r="F134" s="2">
        <f t="shared" si="17"/>
        <v>0.70197655060040387</v>
      </c>
      <c r="G134">
        <f t="shared" si="18"/>
        <v>0.53772212421909282</v>
      </c>
      <c r="H134">
        <f t="shared" si="15"/>
        <v>4.2736470291409105</v>
      </c>
      <c r="I134">
        <f t="shared" si="19"/>
        <v>8061.7263529708589</v>
      </c>
    </row>
    <row r="135" spans="1:9">
      <c r="A135" s="1" t="s">
        <v>52</v>
      </c>
      <c r="B135" s="2">
        <v>8</v>
      </c>
      <c r="C135" s="2">
        <f t="shared" si="14"/>
        <v>8058</v>
      </c>
      <c r="D135" s="2">
        <v>36</v>
      </c>
      <c r="E135" s="2">
        <f t="shared" si="16"/>
        <v>39599</v>
      </c>
      <c r="F135" s="2">
        <f t="shared" si="17"/>
        <v>1.0919635231561837</v>
      </c>
      <c r="G135">
        <f t="shared" si="18"/>
        <v>0.80333660772985283</v>
      </c>
      <c r="H135">
        <f t="shared" si="15"/>
        <v>7.3262520499558468</v>
      </c>
      <c r="I135">
        <f t="shared" si="19"/>
        <v>8058.6737479500443</v>
      </c>
    </row>
    <row r="136" spans="1:9">
      <c r="A136" s="15" t="s">
        <v>53</v>
      </c>
      <c r="B136" s="13">
        <v>321</v>
      </c>
      <c r="C136" s="11">
        <f t="shared" si="14"/>
        <v>7745</v>
      </c>
      <c r="D136" s="13">
        <f>SUM(D81:D135)</f>
        <v>2605</v>
      </c>
      <c r="E136" s="13">
        <f t="shared" si="16"/>
        <v>37030</v>
      </c>
      <c r="F136" s="13">
        <f t="shared" si="17"/>
        <v>0.60550530103612565</v>
      </c>
      <c r="G136" s="14">
        <f t="shared" si="18"/>
        <v>5.6047965077223086E-21</v>
      </c>
      <c r="H136" s="10">
        <f t="shared" si="15"/>
        <v>530.13573861486066</v>
      </c>
      <c r="I136" s="14">
        <f t="shared" si="19"/>
        <v>7535.8642613851389</v>
      </c>
    </row>
    <row r="143" spans="1:9" ht="20">
      <c r="A143" s="17" t="s">
        <v>69</v>
      </c>
    </row>
    <row r="144" spans="1:9" ht="45">
      <c r="A144" s="1"/>
      <c r="B144" s="7" t="s">
        <v>70</v>
      </c>
      <c r="C144" s="8">
        <v>2224</v>
      </c>
      <c r="D144" s="7" t="s">
        <v>56</v>
      </c>
      <c r="E144" s="8">
        <v>39635</v>
      </c>
      <c r="G144" s="2"/>
    </row>
    <row r="147" spans="1:9" ht="75">
      <c r="A147" s="5" t="s">
        <v>54</v>
      </c>
      <c r="B147" s="6" t="s">
        <v>84</v>
      </c>
      <c r="C147" s="6" t="s">
        <v>85</v>
      </c>
      <c r="D147" s="6" t="s">
        <v>55</v>
      </c>
      <c r="E147" s="6" t="s">
        <v>62</v>
      </c>
      <c r="F147" s="6" t="s">
        <v>86</v>
      </c>
      <c r="G147" s="6" t="s">
        <v>0</v>
      </c>
      <c r="H147" s="6" t="s">
        <v>87</v>
      </c>
      <c r="I147" s="6" t="s">
        <v>88</v>
      </c>
    </row>
    <row r="148" spans="1:9">
      <c r="A148" s="1" t="s">
        <v>60</v>
      </c>
      <c r="B148" s="3">
        <v>3</v>
      </c>
      <c r="C148" s="2">
        <f>2224-B148</f>
        <v>2221</v>
      </c>
      <c r="D148" s="2">
        <v>51</v>
      </c>
      <c r="E148" s="2">
        <f t="shared" ref="E148:E179" si="20">39635-D148</f>
        <v>39584</v>
      </c>
      <c r="F148" s="2">
        <f t="shared" ref="F148:F179" si="21">(B148/(B148+C148)/(D148/(D148+E148)))</f>
        <v>1.0483231062209057</v>
      </c>
      <c r="G148">
        <f t="shared" ref="G148:G179" si="22">CHITEST(B148:C148,H148:I148)</f>
        <v>0.9348066278056133</v>
      </c>
      <c r="H148">
        <f>(B148+C148)*(D148)/SUM(D148:E148)</f>
        <v>2.8617131323325342</v>
      </c>
      <c r="I148">
        <f t="shared" ref="I148:I179" si="23">(B148+C148)-H148</f>
        <v>2221.1382868676674</v>
      </c>
    </row>
    <row r="149" spans="1:9">
      <c r="A149" s="1" t="s">
        <v>1</v>
      </c>
      <c r="B149" s="3">
        <v>0</v>
      </c>
      <c r="C149" s="2">
        <f t="shared" ref="C149:C203" si="24">2224-B149</f>
        <v>2224</v>
      </c>
      <c r="D149" s="2">
        <v>19</v>
      </c>
      <c r="E149" s="2">
        <f t="shared" si="20"/>
        <v>39616</v>
      </c>
      <c r="F149" s="2">
        <f t="shared" si="21"/>
        <v>0</v>
      </c>
      <c r="G149">
        <f t="shared" si="22"/>
        <v>0.3017056839661163</v>
      </c>
      <c r="H149">
        <f t="shared" ref="H149:H203" si="25">(B149+C149)*(D149)/SUM(D149:E149)</f>
        <v>1.0661284218493756</v>
      </c>
      <c r="I149">
        <f t="shared" si="23"/>
        <v>2222.9338715781505</v>
      </c>
    </row>
    <row r="150" spans="1:9">
      <c r="A150" s="1" t="s">
        <v>2</v>
      </c>
      <c r="B150" s="3">
        <v>0</v>
      </c>
      <c r="C150" s="2">
        <f t="shared" si="24"/>
        <v>2224</v>
      </c>
      <c r="D150" s="2">
        <v>38</v>
      </c>
      <c r="E150" s="2">
        <f t="shared" si="20"/>
        <v>39597</v>
      </c>
      <c r="F150" s="2">
        <f t="shared" si="21"/>
        <v>0</v>
      </c>
      <c r="G150">
        <f t="shared" si="22"/>
        <v>0.14403590771187144</v>
      </c>
      <c r="H150">
        <f t="shared" si="25"/>
        <v>2.1322568436987512</v>
      </c>
      <c r="I150">
        <f t="shared" si="23"/>
        <v>2221.8677431563015</v>
      </c>
    </row>
    <row r="151" spans="1:9">
      <c r="A151" s="1" t="s">
        <v>3</v>
      </c>
      <c r="B151" s="3">
        <v>1</v>
      </c>
      <c r="C151" s="2">
        <f t="shared" si="24"/>
        <v>2223</v>
      </c>
      <c r="D151" s="2">
        <v>10</v>
      </c>
      <c r="E151" s="2">
        <f t="shared" si="20"/>
        <v>39625</v>
      </c>
      <c r="F151" s="2">
        <f t="shared" si="21"/>
        <v>1.7821492805755397</v>
      </c>
      <c r="G151">
        <f t="shared" si="22"/>
        <v>0.55789837530077169</v>
      </c>
      <c r="H151">
        <f t="shared" si="25"/>
        <v>0.5611202220259871</v>
      </c>
      <c r="I151">
        <f t="shared" si="23"/>
        <v>2223.4388797779739</v>
      </c>
    </row>
    <row r="152" spans="1:9">
      <c r="A152" s="1" t="s">
        <v>4</v>
      </c>
      <c r="B152" s="3">
        <v>0</v>
      </c>
      <c r="C152" s="2">
        <f t="shared" si="24"/>
        <v>2224</v>
      </c>
      <c r="D152" s="2">
        <v>8</v>
      </c>
      <c r="E152" s="2">
        <f t="shared" si="20"/>
        <v>39627</v>
      </c>
      <c r="F152" s="2">
        <f t="shared" si="21"/>
        <v>0</v>
      </c>
      <c r="G152">
        <f t="shared" si="22"/>
        <v>0.50281649905559878</v>
      </c>
      <c r="H152">
        <f t="shared" si="25"/>
        <v>0.4488961776207897</v>
      </c>
      <c r="I152">
        <f t="shared" si="23"/>
        <v>2223.551103822379</v>
      </c>
    </row>
    <row r="153" spans="1:9">
      <c r="A153" s="1" t="s">
        <v>5</v>
      </c>
      <c r="B153" s="3">
        <v>0</v>
      </c>
      <c r="C153" s="2">
        <f t="shared" si="24"/>
        <v>2224</v>
      </c>
      <c r="D153" s="2">
        <v>4</v>
      </c>
      <c r="E153" s="2">
        <f t="shared" si="20"/>
        <v>39631</v>
      </c>
      <c r="F153" s="2">
        <f t="shared" si="21"/>
        <v>0</v>
      </c>
      <c r="G153">
        <f t="shared" si="22"/>
        <v>0.63565434882226346</v>
      </c>
      <c r="H153">
        <f t="shared" si="25"/>
        <v>0.22444808881039485</v>
      </c>
      <c r="I153">
        <f t="shared" si="23"/>
        <v>2223.7755519111897</v>
      </c>
    </row>
    <row r="154" spans="1:9">
      <c r="A154" s="1" t="s">
        <v>6</v>
      </c>
      <c r="B154" s="3">
        <v>6</v>
      </c>
      <c r="C154" s="2">
        <f t="shared" si="24"/>
        <v>2218</v>
      </c>
      <c r="D154" s="2">
        <v>175</v>
      </c>
      <c r="E154" s="2">
        <f t="shared" si="20"/>
        <v>39460</v>
      </c>
      <c r="F154" s="2">
        <f t="shared" si="21"/>
        <v>0.61102261048304218</v>
      </c>
      <c r="G154">
        <f t="shared" si="22"/>
        <v>0.22185551388954927</v>
      </c>
      <c r="H154">
        <f t="shared" si="25"/>
        <v>9.8196038854547751</v>
      </c>
      <c r="I154">
        <f t="shared" si="23"/>
        <v>2214.1803961145451</v>
      </c>
    </row>
    <row r="155" spans="1:9">
      <c r="A155" s="1" t="s">
        <v>7</v>
      </c>
      <c r="B155" s="3">
        <v>6</v>
      </c>
      <c r="C155" s="2">
        <f t="shared" si="24"/>
        <v>2218</v>
      </c>
      <c r="D155" s="2">
        <v>128</v>
      </c>
      <c r="E155" s="2">
        <f t="shared" si="20"/>
        <v>39507</v>
      </c>
      <c r="F155" s="2">
        <f t="shared" si="21"/>
        <v>0.83538247526978415</v>
      </c>
      <c r="G155">
        <f t="shared" si="22"/>
        <v>0.65857083684806095</v>
      </c>
      <c r="H155">
        <f t="shared" si="25"/>
        <v>7.1823388419326353</v>
      </c>
      <c r="I155">
        <f t="shared" si="23"/>
        <v>2216.8176611580675</v>
      </c>
    </row>
    <row r="156" spans="1:9">
      <c r="A156" s="1" t="s">
        <v>8</v>
      </c>
      <c r="B156" s="3">
        <v>0</v>
      </c>
      <c r="C156" s="2">
        <f t="shared" si="24"/>
        <v>2224</v>
      </c>
      <c r="D156" s="2">
        <v>10</v>
      </c>
      <c r="E156" s="2">
        <f t="shared" si="20"/>
        <v>39625</v>
      </c>
      <c r="F156" s="2">
        <f t="shared" si="21"/>
        <v>0</v>
      </c>
      <c r="G156">
        <f t="shared" si="22"/>
        <v>0.45375227858478395</v>
      </c>
      <c r="H156">
        <f t="shared" si="25"/>
        <v>0.5611202220259871</v>
      </c>
      <c r="I156">
        <f t="shared" si="23"/>
        <v>2223.4388797779739</v>
      </c>
    </row>
    <row r="157" spans="1:9">
      <c r="A157" s="1" t="s">
        <v>9</v>
      </c>
      <c r="B157" s="3">
        <v>0</v>
      </c>
      <c r="C157" s="2">
        <f t="shared" si="24"/>
        <v>2224</v>
      </c>
      <c r="D157" s="2">
        <v>10</v>
      </c>
      <c r="E157" s="2">
        <f t="shared" si="20"/>
        <v>39625</v>
      </c>
      <c r="F157" s="2">
        <f t="shared" si="21"/>
        <v>0</v>
      </c>
      <c r="G157">
        <f t="shared" si="22"/>
        <v>0.45375227858478395</v>
      </c>
      <c r="H157">
        <f t="shared" si="25"/>
        <v>0.5611202220259871</v>
      </c>
      <c r="I157">
        <f t="shared" si="23"/>
        <v>2223.4388797779739</v>
      </c>
    </row>
    <row r="158" spans="1:9">
      <c r="A158" s="1" t="s">
        <v>10</v>
      </c>
      <c r="B158" s="3">
        <v>0</v>
      </c>
      <c r="C158" s="2">
        <f t="shared" si="24"/>
        <v>2224</v>
      </c>
      <c r="D158" s="2">
        <v>54</v>
      </c>
      <c r="E158" s="2">
        <f t="shared" si="20"/>
        <v>39581</v>
      </c>
      <c r="F158" s="2">
        <f t="shared" si="21"/>
        <v>0</v>
      </c>
      <c r="G158">
        <f t="shared" si="22"/>
        <v>8.1527578781471571E-2</v>
      </c>
      <c r="H158">
        <f t="shared" si="25"/>
        <v>3.0300491989403304</v>
      </c>
      <c r="I158">
        <f t="shared" si="23"/>
        <v>2220.9699508010599</v>
      </c>
    </row>
    <row r="159" spans="1:9">
      <c r="A159" s="1" t="s">
        <v>11</v>
      </c>
      <c r="B159" s="3">
        <v>0</v>
      </c>
      <c r="C159" s="2">
        <f t="shared" si="24"/>
        <v>2224</v>
      </c>
      <c r="D159" s="2">
        <v>16</v>
      </c>
      <c r="E159" s="2">
        <f t="shared" si="20"/>
        <v>39619</v>
      </c>
      <c r="F159" s="2">
        <f t="shared" si="21"/>
        <v>0</v>
      </c>
      <c r="G159">
        <f t="shared" si="22"/>
        <v>0.34327692558115175</v>
      </c>
      <c r="H159">
        <f t="shared" si="25"/>
        <v>0.89779235524157941</v>
      </c>
      <c r="I159">
        <f t="shared" si="23"/>
        <v>2223.1022076447584</v>
      </c>
    </row>
    <row r="160" spans="1:9">
      <c r="A160" s="1" t="s">
        <v>12</v>
      </c>
      <c r="B160" s="3">
        <v>0</v>
      </c>
      <c r="C160" s="2">
        <f t="shared" si="24"/>
        <v>2224</v>
      </c>
      <c r="D160" s="2">
        <v>4</v>
      </c>
      <c r="E160" s="2">
        <f t="shared" si="20"/>
        <v>39631</v>
      </c>
      <c r="F160" s="2">
        <f t="shared" si="21"/>
        <v>0</v>
      </c>
      <c r="G160">
        <f t="shared" si="22"/>
        <v>0.63565434882226346</v>
      </c>
      <c r="H160">
        <f t="shared" si="25"/>
        <v>0.22444808881039485</v>
      </c>
      <c r="I160">
        <f t="shared" si="23"/>
        <v>2223.7755519111897</v>
      </c>
    </row>
    <row r="161" spans="1:9">
      <c r="A161" s="1" t="s">
        <v>13</v>
      </c>
      <c r="B161" s="3">
        <v>1</v>
      </c>
      <c r="C161" s="2">
        <f t="shared" si="24"/>
        <v>2223</v>
      </c>
      <c r="D161" s="2">
        <v>18</v>
      </c>
      <c r="E161" s="2">
        <f t="shared" si="20"/>
        <v>39617</v>
      </c>
      <c r="F161" s="2">
        <f t="shared" si="21"/>
        <v>0.99008293365307753</v>
      </c>
      <c r="G161">
        <f t="shared" si="22"/>
        <v>0.9920461217619424</v>
      </c>
      <c r="H161">
        <f t="shared" si="25"/>
        <v>1.0100163996467768</v>
      </c>
      <c r="I161">
        <f t="shared" si="23"/>
        <v>2222.9899836003533</v>
      </c>
    </row>
    <row r="162" spans="1:9">
      <c r="A162" s="1" t="s">
        <v>14</v>
      </c>
      <c r="B162" s="3">
        <v>0</v>
      </c>
      <c r="C162" s="2">
        <f t="shared" si="24"/>
        <v>2224</v>
      </c>
      <c r="D162" s="2">
        <v>17</v>
      </c>
      <c r="E162" s="2">
        <f t="shared" si="20"/>
        <v>39618</v>
      </c>
      <c r="F162" s="2">
        <f t="shared" si="21"/>
        <v>0</v>
      </c>
      <c r="G162">
        <f t="shared" si="22"/>
        <v>0.32862370837019761</v>
      </c>
      <c r="H162">
        <f t="shared" si="25"/>
        <v>0.95390437744417811</v>
      </c>
      <c r="I162">
        <f t="shared" si="23"/>
        <v>2223.0460956225556</v>
      </c>
    </row>
    <row r="163" spans="1:9">
      <c r="A163" s="1" t="s">
        <v>15</v>
      </c>
      <c r="B163" s="3">
        <v>0</v>
      </c>
      <c r="C163" s="2">
        <f t="shared" si="24"/>
        <v>2224</v>
      </c>
      <c r="D163" s="2">
        <v>5</v>
      </c>
      <c r="E163" s="2">
        <f t="shared" si="20"/>
        <v>39630</v>
      </c>
      <c r="F163" s="2">
        <f t="shared" si="21"/>
        <v>0</v>
      </c>
      <c r="G163">
        <f t="shared" si="22"/>
        <v>0.59631116484735858</v>
      </c>
      <c r="H163">
        <f t="shared" si="25"/>
        <v>0.28056011101299355</v>
      </c>
      <c r="I163">
        <f t="shared" si="23"/>
        <v>2223.7194398889869</v>
      </c>
    </row>
    <row r="164" spans="1:9">
      <c r="A164" s="1" t="s">
        <v>63</v>
      </c>
      <c r="B164" s="3">
        <v>0</v>
      </c>
      <c r="C164" s="2">
        <f t="shared" si="24"/>
        <v>2224</v>
      </c>
      <c r="D164" s="2">
        <v>14</v>
      </c>
      <c r="E164" s="2">
        <f t="shared" si="20"/>
        <v>39621</v>
      </c>
      <c r="F164" s="2">
        <f t="shared" si="21"/>
        <v>0</v>
      </c>
      <c r="G164">
        <f t="shared" si="22"/>
        <v>0.37535920039374204</v>
      </c>
      <c r="H164">
        <f t="shared" si="25"/>
        <v>0.78556831083638201</v>
      </c>
      <c r="I164">
        <f t="shared" si="23"/>
        <v>2223.2144316891636</v>
      </c>
    </row>
    <row r="165" spans="1:9">
      <c r="A165" s="1" t="s">
        <v>16</v>
      </c>
      <c r="B165" s="3">
        <v>0</v>
      </c>
      <c r="C165" s="2">
        <f t="shared" si="24"/>
        <v>2224</v>
      </c>
      <c r="D165" s="2">
        <v>13</v>
      </c>
      <c r="E165" s="2">
        <f t="shared" si="20"/>
        <v>39622</v>
      </c>
      <c r="F165" s="2">
        <f t="shared" si="21"/>
        <v>0</v>
      </c>
      <c r="G165">
        <f t="shared" si="22"/>
        <v>0.39298186650302397</v>
      </c>
      <c r="H165">
        <f t="shared" si="25"/>
        <v>0.72945628863378331</v>
      </c>
      <c r="I165">
        <f t="shared" si="23"/>
        <v>2223.2705437113664</v>
      </c>
    </row>
    <row r="166" spans="1:9">
      <c r="A166" s="1" t="s">
        <v>17</v>
      </c>
      <c r="B166" s="3">
        <v>0</v>
      </c>
      <c r="C166" s="2">
        <f t="shared" si="24"/>
        <v>2224</v>
      </c>
      <c r="D166" s="2">
        <v>4</v>
      </c>
      <c r="E166" s="2">
        <f t="shared" si="20"/>
        <v>39631</v>
      </c>
      <c r="F166" s="2">
        <f t="shared" si="21"/>
        <v>0</v>
      </c>
      <c r="G166">
        <f t="shared" si="22"/>
        <v>0.63565434882226346</v>
      </c>
      <c r="H166">
        <f t="shared" si="25"/>
        <v>0.22444808881039485</v>
      </c>
      <c r="I166">
        <f t="shared" si="23"/>
        <v>2223.7755519111897</v>
      </c>
    </row>
    <row r="167" spans="1:9">
      <c r="A167" s="1" t="s">
        <v>18</v>
      </c>
      <c r="B167" s="3">
        <v>0</v>
      </c>
      <c r="C167" s="2">
        <f t="shared" si="24"/>
        <v>2224</v>
      </c>
      <c r="D167" s="2">
        <v>4</v>
      </c>
      <c r="E167" s="2">
        <f t="shared" si="20"/>
        <v>39631</v>
      </c>
      <c r="F167" s="2">
        <f t="shared" si="21"/>
        <v>0</v>
      </c>
      <c r="G167">
        <f t="shared" si="22"/>
        <v>0.63565434882226346</v>
      </c>
      <c r="H167">
        <f t="shared" si="25"/>
        <v>0.22444808881039485</v>
      </c>
      <c r="I167">
        <f t="shared" si="23"/>
        <v>2223.7755519111897</v>
      </c>
    </row>
    <row r="168" spans="1:9">
      <c r="A168" s="1" t="s">
        <v>19</v>
      </c>
      <c r="B168" s="3">
        <v>0</v>
      </c>
      <c r="C168" s="2">
        <f t="shared" si="24"/>
        <v>2224</v>
      </c>
      <c r="D168" s="2">
        <v>46</v>
      </c>
      <c r="E168" s="2">
        <f t="shared" si="20"/>
        <v>39589</v>
      </c>
      <c r="F168" s="2">
        <f t="shared" si="21"/>
        <v>0</v>
      </c>
      <c r="G168">
        <f t="shared" si="22"/>
        <v>0.10793819051690259</v>
      </c>
      <c r="H168">
        <f t="shared" si="25"/>
        <v>2.5811530213195408</v>
      </c>
      <c r="I168">
        <f t="shared" si="23"/>
        <v>2221.4188469786804</v>
      </c>
    </row>
    <row r="169" spans="1:9">
      <c r="A169" s="1" t="s">
        <v>20</v>
      </c>
      <c r="B169" s="3">
        <v>1</v>
      </c>
      <c r="C169" s="2">
        <f t="shared" si="24"/>
        <v>2223</v>
      </c>
      <c r="D169" s="2">
        <v>19</v>
      </c>
      <c r="E169" s="2">
        <f t="shared" si="20"/>
        <v>39616</v>
      </c>
      <c r="F169" s="2">
        <f t="shared" si="21"/>
        <v>0.9379733055660735</v>
      </c>
      <c r="G169">
        <f t="shared" si="22"/>
        <v>0.94892238327628453</v>
      </c>
      <c r="H169">
        <f t="shared" si="25"/>
        <v>1.0661284218493756</v>
      </c>
      <c r="I169">
        <f t="shared" si="23"/>
        <v>2222.9338715781505</v>
      </c>
    </row>
    <row r="170" spans="1:9">
      <c r="A170" s="1" t="s">
        <v>21</v>
      </c>
      <c r="B170" s="3">
        <v>1</v>
      </c>
      <c r="C170" s="2">
        <f t="shared" si="24"/>
        <v>2223</v>
      </c>
      <c r="D170" s="2">
        <v>9</v>
      </c>
      <c r="E170" s="2">
        <f t="shared" si="20"/>
        <v>39626</v>
      </c>
      <c r="F170" s="2">
        <f t="shared" si="21"/>
        <v>1.9801658673061551</v>
      </c>
      <c r="G170">
        <f t="shared" si="22"/>
        <v>0.48603846274475437</v>
      </c>
      <c r="H170">
        <f t="shared" si="25"/>
        <v>0.5050081998233884</v>
      </c>
      <c r="I170">
        <f t="shared" si="23"/>
        <v>2223.4949918001766</v>
      </c>
    </row>
    <row r="171" spans="1:9">
      <c r="A171" s="1" t="s">
        <v>59</v>
      </c>
      <c r="B171" s="3">
        <v>6</v>
      </c>
      <c r="C171" s="2">
        <f t="shared" si="24"/>
        <v>2218</v>
      </c>
      <c r="D171" s="2">
        <v>212</v>
      </c>
      <c r="E171" s="2">
        <f t="shared" si="20"/>
        <v>39423</v>
      </c>
      <c r="F171" s="2">
        <f t="shared" si="21"/>
        <v>0.50438187186100181</v>
      </c>
      <c r="G171">
        <f t="shared" si="22"/>
        <v>8.6531007313786504E-2</v>
      </c>
      <c r="H171">
        <f t="shared" si="25"/>
        <v>11.895748706950927</v>
      </c>
      <c r="I171">
        <f t="shared" si="23"/>
        <v>2212.1042512930489</v>
      </c>
    </row>
    <row r="172" spans="1:9">
      <c r="A172" s="1" t="s">
        <v>22</v>
      </c>
      <c r="B172" s="3">
        <v>0</v>
      </c>
      <c r="C172" s="2">
        <f t="shared" si="24"/>
        <v>2224</v>
      </c>
      <c r="D172" s="2">
        <v>15</v>
      </c>
      <c r="E172" s="2">
        <f t="shared" si="20"/>
        <v>39620</v>
      </c>
      <c r="F172" s="2">
        <f t="shared" si="21"/>
        <v>0</v>
      </c>
      <c r="G172">
        <f t="shared" si="22"/>
        <v>0.35882568375187973</v>
      </c>
      <c r="H172">
        <f t="shared" si="25"/>
        <v>0.84168033303898071</v>
      </c>
      <c r="I172">
        <f t="shared" si="23"/>
        <v>2223.1583196669612</v>
      </c>
    </row>
    <row r="173" spans="1:9">
      <c r="A173" s="1" t="s">
        <v>23</v>
      </c>
      <c r="B173" s="3">
        <v>0</v>
      </c>
      <c r="C173" s="2">
        <f t="shared" si="24"/>
        <v>2224</v>
      </c>
      <c r="D173" s="2">
        <v>36</v>
      </c>
      <c r="E173" s="2">
        <f t="shared" si="20"/>
        <v>39599</v>
      </c>
      <c r="F173" s="2">
        <f t="shared" si="21"/>
        <v>0</v>
      </c>
      <c r="G173">
        <f t="shared" si="22"/>
        <v>0.1550481744746571</v>
      </c>
      <c r="H173">
        <f t="shared" si="25"/>
        <v>2.0200327992935536</v>
      </c>
      <c r="I173">
        <f t="shared" si="23"/>
        <v>2221.9799672007066</v>
      </c>
    </row>
    <row r="174" spans="1:9">
      <c r="A174" s="1" t="s">
        <v>24</v>
      </c>
      <c r="B174" s="3">
        <v>1</v>
      </c>
      <c r="C174" s="2">
        <f t="shared" si="24"/>
        <v>2223</v>
      </c>
      <c r="D174" s="2">
        <v>21</v>
      </c>
      <c r="E174" s="2">
        <f t="shared" si="20"/>
        <v>39614</v>
      </c>
      <c r="F174" s="2">
        <f t="shared" si="21"/>
        <v>0.84864251455978079</v>
      </c>
      <c r="G174">
        <f t="shared" si="22"/>
        <v>0.86945952904134927</v>
      </c>
      <c r="H174">
        <f t="shared" si="25"/>
        <v>1.178352466254573</v>
      </c>
      <c r="I174">
        <f t="shared" si="23"/>
        <v>2222.8216475337454</v>
      </c>
    </row>
    <row r="175" spans="1:9">
      <c r="A175" s="1" t="s">
        <v>25</v>
      </c>
      <c r="B175" s="3">
        <v>1</v>
      </c>
      <c r="C175" s="2">
        <f t="shared" si="24"/>
        <v>2223</v>
      </c>
      <c r="D175" s="2">
        <v>59</v>
      </c>
      <c r="E175" s="2">
        <f t="shared" si="20"/>
        <v>39576</v>
      </c>
      <c r="F175" s="2">
        <f t="shared" si="21"/>
        <v>0.30205920009754911</v>
      </c>
      <c r="G175">
        <f t="shared" si="22"/>
        <v>0.20378020301618524</v>
      </c>
      <c r="H175">
        <f t="shared" si="25"/>
        <v>3.3106093099533243</v>
      </c>
      <c r="I175">
        <f t="shared" si="23"/>
        <v>2220.6893906900468</v>
      </c>
    </row>
    <row r="176" spans="1:9">
      <c r="A176" s="1" t="s">
        <v>26</v>
      </c>
      <c r="B176" s="3">
        <v>2</v>
      </c>
      <c r="C176" s="2">
        <f t="shared" si="24"/>
        <v>2222</v>
      </c>
      <c r="D176" s="2">
        <v>86</v>
      </c>
      <c r="E176" s="2">
        <f t="shared" si="20"/>
        <v>39549</v>
      </c>
      <c r="F176" s="2">
        <f t="shared" si="21"/>
        <v>0.41445332106407895</v>
      </c>
      <c r="G176">
        <f t="shared" si="22"/>
        <v>0.19785486370075819</v>
      </c>
      <c r="H176">
        <f t="shared" si="25"/>
        <v>4.8256339094234892</v>
      </c>
      <c r="I176">
        <f t="shared" si="23"/>
        <v>2219.1743660905763</v>
      </c>
    </row>
    <row r="177" spans="1:9">
      <c r="A177" s="1" t="s">
        <v>27</v>
      </c>
      <c r="B177" s="3">
        <v>0</v>
      </c>
      <c r="C177" s="2">
        <f t="shared" si="24"/>
        <v>2224</v>
      </c>
      <c r="D177" s="2">
        <v>15</v>
      </c>
      <c r="E177" s="2">
        <f t="shared" si="20"/>
        <v>39620</v>
      </c>
      <c r="F177" s="2">
        <f t="shared" si="21"/>
        <v>0</v>
      </c>
      <c r="G177">
        <f t="shared" si="22"/>
        <v>0.35882568375187973</v>
      </c>
      <c r="H177">
        <f t="shared" si="25"/>
        <v>0.84168033303898071</v>
      </c>
      <c r="I177">
        <f t="shared" si="23"/>
        <v>2223.1583196669612</v>
      </c>
    </row>
    <row r="178" spans="1:9">
      <c r="A178" s="1" t="s">
        <v>28</v>
      </c>
      <c r="B178" s="3">
        <v>3</v>
      </c>
      <c r="C178" s="2">
        <f t="shared" si="24"/>
        <v>2221</v>
      </c>
      <c r="D178" s="2">
        <v>133</v>
      </c>
      <c r="E178" s="2">
        <f t="shared" si="20"/>
        <v>39502</v>
      </c>
      <c r="F178" s="2">
        <f t="shared" si="21"/>
        <v>0.40198855952831725</v>
      </c>
      <c r="G178">
        <f t="shared" si="22"/>
        <v>0.10175299021814327</v>
      </c>
      <c r="H178">
        <f t="shared" si="25"/>
        <v>7.4628989529456291</v>
      </c>
      <c r="I178">
        <f t="shared" si="23"/>
        <v>2216.5371010470544</v>
      </c>
    </row>
    <row r="179" spans="1:9">
      <c r="A179" s="1" t="s">
        <v>29</v>
      </c>
      <c r="B179" s="3">
        <v>0</v>
      </c>
      <c r="C179" s="2">
        <f t="shared" si="24"/>
        <v>2224</v>
      </c>
      <c r="D179" s="2">
        <v>29</v>
      </c>
      <c r="E179" s="2">
        <f t="shared" si="20"/>
        <v>39606</v>
      </c>
      <c r="F179" s="2">
        <f t="shared" si="21"/>
        <v>0</v>
      </c>
      <c r="G179">
        <f t="shared" si="22"/>
        <v>0.20191893555939239</v>
      </c>
      <c r="H179">
        <f t="shared" si="25"/>
        <v>1.6272486438753626</v>
      </c>
      <c r="I179">
        <f t="shared" si="23"/>
        <v>2222.3727513561248</v>
      </c>
    </row>
    <row r="180" spans="1:9">
      <c r="A180" s="1" t="s">
        <v>30</v>
      </c>
      <c r="B180" s="3">
        <v>4</v>
      </c>
      <c r="C180" s="2">
        <f t="shared" si="24"/>
        <v>2220</v>
      </c>
      <c r="D180" s="2">
        <v>44</v>
      </c>
      <c r="E180" s="2">
        <f t="shared" ref="E180:E203" si="26">39635-D180</f>
        <v>39591</v>
      </c>
      <c r="F180" s="2">
        <f t="shared" ref="F180:F203" si="27">(B180/(B180+C180)/(D180/(D180+E180)))</f>
        <v>1.6201357096141269</v>
      </c>
      <c r="G180">
        <f t="shared" ref="G180:G203" si="28">CHITEST(B180:C180,H180:I180)</f>
        <v>0.3295851842016661</v>
      </c>
      <c r="H180">
        <f t="shared" si="25"/>
        <v>2.4689289769143432</v>
      </c>
      <c r="I180">
        <f t="shared" ref="I180:I203" si="29">(B180+C180)-H180</f>
        <v>2221.5310710230856</v>
      </c>
    </row>
    <row r="181" spans="1:9">
      <c r="A181" s="1" t="s">
        <v>31</v>
      </c>
      <c r="B181" s="3">
        <v>1</v>
      </c>
      <c r="C181" s="2">
        <f t="shared" si="24"/>
        <v>2223</v>
      </c>
      <c r="D181" s="2">
        <v>2</v>
      </c>
      <c r="E181" s="2">
        <f t="shared" si="26"/>
        <v>39633</v>
      </c>
      <c r="F181" s="2">
        <f t="shared" si="27"/>
        <v>8.910746402877697</v>
      </c>
      <c r="G181">
        <f t="shared" si="28"/>
        <v>8.0454701160307708E-3</v>
      </c>
      <c r="H181">
        <f t="shared" si="25"/>
        <v>0.11222404440519743</v>
      </c>
      <c r="I181">
        <f t="shared" si="29"/>
        <v>2223.8877759555949</v>
      </c>
    </row>
    <row r="182" spans="1:9">
      <c r="A182" s="4" t="s">
        <v>32</v>
      </c>
      <c r="B182" s="3">
        <v>10</v>
      </c>
      <c r="C182" s="2">
        <f t="shared" si="24"/>
        <v>2214</v>
      </c>
      <c r="D182" s="2">
        <v>77</v>
      </c>
      <c r="E182" s="2">
        <f t="shared" si="26"/>
        <v>39558</v>
      </c>
      <c r="F182" s="2">
        <f t="shared" si="27"/>
        <v>2.3144795851630384</v>
      </c>
      <c r="G182">
        <f t="shared" si="28"/>
        <v>6.2389697812107684E-3</v>
      </c>
      <c r="H182">
        <f t="shared" si="25"/>
        <v>4.3206257096001011</v>
      </c>
      <c r="I182">
        <f t="shared" si="29"/>
        <v>2219.6793742904001</v>
      </c>
    </row>
    <row r="183" spans="1:9">
      <c r="A183" s="1" t="s">
        <v>33</v>
      </c>
      <c r="B183" s="3">
        <v>0</v>
      </c>
      <c r="C183" s="2">
        <f t="shared" si="24"/>
        <v>2224</v>
      </c>
      <c r="D183" s="2">
        <v>30</v>
      </c>
      <c r="E183" s="2">
        <f t="shared" si="26"/>
        <v>39605</v>
      </c>
      <c r="F183" s="2">
        <f t="shared" si="27"/>
        <v>0</v>
      </c>
      <c r="G183">
        <f t="shared" si="28"/>
        <v>0.19430960372557843</v>
      </c>
      <c r="H183">
        <f t="shared" si="25"/>
        <v>1.6833606660779614</v>
      </c>
      <c r="I183">
        <f t="shared" si="29"/>
        <v>2222.316639333922</v>
      </c>
    </row>
    <row r="184" spans="1:9">
      <c r="A184" s="1" t="s">
        <v>34</v>
      </c>
      <c r="B184" s="3">
        <v>4</v>
      </c>
      <c r="C184" s="2">
        <f t="shared" si="24"/>
        <v>2220</v>
      </c>
      <c r="D184" s="2">
        <v>167</v>
      </c>
      <c r="E184" s="2">
        <f t="shared" si="26"/>
        <v>39468</v>
      </c>
      <c r="F184" s="2">
        <f t="shared" si="27"/>
        <v>0.42686210313186573</v>
      </c>
      <c r="G184">
        <f t="shared" si="28"/>
        <v>7.8717673859977647E-2</v>
      </c>
      <c r="H184">
        <f t="shared" si="25"/>
        <v>9.3707077078339847</v>
      </c>
      <c r="I184">
        <f t="shared" si="29"/>
        <v>2214.6292922921662</v>
      </c>
    </row>
    <row r="185" spans="1:9">
      <c r="A185" s="1" t="s">
        <v>35</v>
      </c>
      <c r="B185" s="3">
        <v>3</v>
      </c>
      <c r="C185" s="2">
        <f t="shared" si="24"/>
        <v>2221</v>
      </c>
      <c r="D185" s="2">
        <v>116</v>
      </c>
      <c r="E185" s="2">
        <f t="shared" si="26"/>
        <v>39519</v>
      </c>
      <c r="F185" s="2">
        <f t="shared" si="27"/>
        <v>0.46090067601091544</v>
      </c>
      <c r="G185">
        <f t="shared" si="28"/>
        <v>0.16838653388002678</v>
      </c>
      <c r="H185">
        <f t="shared" si="25"/>
        <v>6.5089945755014504</v>
      </c>
      <c r="I185">
        <f t="shared" si="29"/>
        <v>2217.4910054244983</v>
      </c>
    </row>
    <row r="186" spans="1:9">
      <c r="A186" s="12" t="s">
        <v>36</v>
      </c>
      <c r="B186" s="3">
        <v>2</v>
      </c>
      <c r="C186" s="2">
        <f t="shared" si="24"/>
        <v>2222</v>
      </c>
      <c r="D186" s="2">
        <v>134</v>
      </c>
      <c r="E186" s="2">
        <f t="shared" si="26"/>
        <v>39501</v>
      </c>
      <c r="F186" s="2">
        <f t="shared" si="27"/>
        <v>0.26599242993664773</v>
      </c>
      <c r="G186">
        <f t="shared" si="28"/>
        <v>4.3787474501487851E-2</v>
      </c>
      <c r="H186">
        <f t="shared" si="25"/>
        <v>7.5190109751482277</v>
      </c>
      <c r="I186">
        <f t="shared" si="29"/>
        <v>2216.4809890248516</v>
      </c>
    </row>
    <row r="187" spans="1:9">
      <c r="A187" s="1" t="s">
        <v>37</v>
      </c>
      <c r="B187" s="3">
        <v>3</v>
      </c>
      <c r="C187" s="2">
        <f t="shared" si="24"/>
        <v>2221</v>
      </c>
      <c r="D187" s="2">
        <v>17</v>
      </c>
      <c r="E187" s="2">
        <f t="shared" si="26"/>
        <v>39618</v>
      </c>
      <c r="F187" s="2">
        <f t="shared" si="27"/>
        <v>3.1449693186627168</v>
      </c>
      <c r="G187">
        <f t="shared" si="28"/>
        <v>3.6135568147255964E-2</v>
      </c>
      <c r="H187">
        <f t="shared" si="25"/>
        <v>0.95390437744417811</v>
      </c>
      <c r="I187">
        <f t="shared" si="29"/>
        <v>2223.0460956225556</v>
      </c>
    </row>
    <row r="188" spans="1:9">
      <c r="A188" s="1" t="s">
        <v>38</v>
      </c>
      <c r="B188" s="3">
        <v>1</v>
      </c>
      <c r="C188" s="2">
        <f t="shared" si="24"/>
        <v>2223</v>
      </c>
      <c r="D188" s="2">
        <v>43</v>
      </c>
      <c r="E188" s="2">
        <f t="shared" si="26"/>
        <v>39592</v>
      </c>
      <c r="F188" s="2">
        <f t="shared" si="27"/>
        <v>0.41445332106407895</v>
      </c>
      <c r="G188">
        <f t="shared" si="28"/>
        <v>0.3628025873667981</v>
      </c>
      <c r="H188">
        <f t="shared" si="25"/>
        <v>2.4128169547117446</v>
      </c>
      <c r="I188">
        <f t="shared" si="29"/>
        <v>2221.5871830452884</v>
      </c>
    </row>
    <row r="189" spans="1:9">
      <c r="A189" s="4" t="s">
        <v>39</v>
      </c>
      <c r="B189" s="3">
        <v>29</v>
      </c>
      <c r="C189" s="2">
        <f t="shared" si="24"/>
        <v>2195</v>
      </c>
      <c r="D189" s="2">
        <v>345</v>
      </c>
      <c r="E189" s="2">
        <f t="shared" si="26"/>
        <v>39290</v>
      </c>
      <c r="F189" s="2">
        <f t="shared" si="27"/>
        <v>1.4980385257011781</v>
      </c>
      <c r="G189">
        <f t="shared" si="28"/>
        <v>2.7743623183603298E-2</v>
      </c>
      <c r="H189">
        <f t="shared" si="25"/>
        <v>19.358647659896555</v>
      </c>
      <c r="I189">
        <f t="shared" si="29"/>
        <v>2204.6413523401034</v>
      </c>
    </row>
    <row r="190" spans="1:9">
      <c r="A190" s="1" t="s">
        <v>40</v>
      </c>
      <c r="B190" s="3">
        <v>1</v>
      </c>
      <c r="C190" s="2">
        <f t="shared" si="24"/>
        <v>2223</v>
      </c>
      <c r="D190" s="2">
        <v>15</v>
      </c>
      <c r="E190" s="2">
        <f t="shared" si="26"/>
        <v>39620</v>
      </c>
      <c r="F190" s="2">
        <f t="shared" si="27"/>
        <v>1.188099520383693</v>
      </c>
      <c r="G190">
        <f t="shared" si="28"/>
        <v>0.86296501394704106</v>
      </c>
      <c r="H190">
        <f t="shared" si="25"/>
        <v>0.84168033303898071</v>
      </c>
      <c r="I190">
        <f t="shared" si="29"/>
        <v>2223.1583196669612</v>
      </c>
    </row>
    <row r="191" spans="1:9">
      <c r="A191" s="1" t="s">
        <v>41</v>
      </c>
      <c r="B191" s="3">
        <v>0</v>
      </c>
      <c r="C191" s="2">
        <f t="shared" si="24"/>
        <v>2224</v>
      </c>
      <c r="D191" s="2">
        <v>2</v>
      </c>
      <c r="E191" s="2">
        <f t="shared" si="26"/>
        <v>39633</v>
      </c>
      <c r="F191" s="2">
        <f t="shared" si="27"/>
        <v>0</v>
      </c>
      <c r="G191">
        <f t="shared" si="28"/>
        <v>0.73761978607749901</v>
      </c>
      <c r="H191">
        <f t="shared" si="25"/>
        <v>0.11222404440519743</v>
      </c>
      <c r="I191">
        <f t="shared" si="29"/>
        <v>2223.8877759555949</v>
      </c>
    </row>
    <row r="192" spans="1:9">
      <c r="A192" s="1" t="s">
        <v>42</v>
      </c>
      <c r="B192" s="3">
        <v>0</v>
      </c>
      <c r="C192" s="2">
        <f t="shared" si="24"/>
        <v>2224</v>
      </c>
      <c r="D192" s="2">
        <v>32</v>
      </c>
      <c r="E192" s="2">
        <f t="shared" si="26"/>
        <v>39603</v>
      </c>
      <c r="F192" s="2">
        <f t="shared" si="27"/>
        <v>0</v>
      </c>
      <c r="G192">
        <f t="shared" si="28"/>
        <v>0.18007129258130453</v>
      </c>
      <c r="H192">
        <f t="shared" si="25"/>
        <v>1.7955847104831588</v>
      </c>
      <c r="I192">
        <f t="shared" si="29"/>
        <v>2222.2044152895169</v>
      </c>
    </row>
    <row r="193" spans="1:9">
      <c r="A193" s="1" t="s">
        <v>43</v>
      </c>
      <c r="B193" s="3">
        <v>2</v>
      </c>
      <c r="C193" s="2">
        <f t="shared" si="24"/>
        <v>2222</v>
      </c>
      <c r="D193" s="2">
        <v>9</v>
      </c>
      <c r="E193" s="2">
        <f t="shared" si="26"/>
        <v>39626</v>
      </c>
      <c r="F193" s="2">
        <f t="shared" si="27"/>
        <v>3.9603317346123101</v>
      </c>
      <c r="G193">
        <f t="shared" si="28"/>
        <v>3.5381331806993009E-2</v>
      </c>
      <c r="H193">
        <f t="shared" si="25"/>
        <v>0.5050081998233884</v>
      </c>
      <c r="I193">
        <f t="shared" si="29"/>
        <v>2223.4949918001766</v>
      </c>
    </row>
    <row r="194" spans="1:9">
      <c r="A194" s="1" t="s">
        <v>44</v>
      </c>
      <c r="B194" s="3">
        <v>0</v>
      </c>
      <c r="C194" s="2">
        <f t="shared" si="24"/>
        <v>2224</v>
      </c>
      <c r="D194" s="2">
        <v>44</v>
      </c>
      <c r="E194" s="2">
        <f t="shared" si="26"/>
        <v>39591</v>
      </c>
      <c r="F194" s="2">
        <f t="shared" si="27"/>
        <v>0</v>
      </c>
      <c r="G194">
        <f t="shared" si="28"/>
        <v>0.11591449732103425</v>
      </c>
      <c r="H194">
        <f t="shared" si="25"/>
        <v>2.4689289769143432</v>
      </c>
      <c r="I194">
        <f t="shared" si="29"/>
        <v>2221.5310710230856</v>
      </c>
    </row>
    <row r="195" spans="1:9">
      <c r="A195" s="1" t="s">
        <v>45</v>
      </c>
      <c r="B195" s="3">
        <v>1</v>
      </c>
      <c r="C195" s="2">
        <f t="shared" si="24"/>
        <v>2223</v>
      </c>
      <c r="D195" s="2">
        <v>29</v>
      </c>
      <c r="E195" s="2">
        <f t="shared" si="26"/>
        <v>39606</v>
      </c>
      <c r="F195" s="2">
        <f t="shared" si="27"/>
        <v>0.61453423468122059</v>
      </c>
      <c r="G195">
        <f t="shared" si="28"/>
        <v>0.62279413082758617</v>
      </c>
      <c r="H195">
        <f t="shared" si="25"/>
        <v>1.6272486438753626</v>
      </c>
      <c r="I195">
        <f t="shared" si="29"/>
        <v>2222.3727513561248</v>
      </c>
    </row>
    <row r="196" spans="1:9">
      <c r="A196" s="1" t="s">
        <v>46</v>
      </c>
      <c r="B196" s="3">
        <v>2</v>
      </c>
      <c r="C196" s="2">
        <f t="shared" si="24"/>
        <v>2222</v>
      </c>
      <c r="D196" s="2">
        <v>15</v>
      </c>
      <c r="E196" s="2">
        <f t="shared" si="26"/>
        <v>39620</v>
      </c>
      <c r="F196" s="2">
        <f t="shared" si="27"/>
        <v>2.3761990407673861</v>
      </c>
      <c r="G196">
        <f t="shared" si="28"/>
        <v>0.20665849036319781</v>
      </c>
      <c r="H196">
        <f t="shared" si="25"/>
        <v>0.84168033303898071</v>
      </c>
      <c r="I196">
        <f t="shared" si="29"/>
        <v>2223.1583196669612</v>
      </c>
    </row>
    <row r="197" spans="1:9">
      <c r="A197" s="1" t="s">
        <v>47</v>
      </c>
      <c r="B197" s="3">
        <v>0</v>
      </c>
      <c r="C197" s="2">
        <f t="shared" si="24"/>
        <v>2224</v>
      </c>
      <c r="D197" s="2">
        <v>5</v>
      </c>
      <c r="E197" s="2">
        <f t="shared" si="26"/>
        <v>39630</v>
      </c>
      <c r="F197" s="2">
        <f t="shared" si="27"/>
        <v>0</v>
      </c>
      <c r="G197">
        <f t="shared" si="28"/>
        <v>0.59631116484735858</v>
      </c>
      <c r="H197">
        <f t="shared" si="25"/>
        <v>0.28056011101299355</v>
      </c>
      <c r="I197">
        <f t="shared" si="29"/>
        <v>2223.7194398889869</v>
      </c>
    </row>
    <row r="198" spans="1:9">
      <c r="A198" s="1" t="s">
        <v>48</v>
      </c>
      <c r="B198" s="3">
        <v>0</v>
      </c>
      <c r="C198" s="2">
        <f t="shared" si="24"/>
        <v>2224</v>
      </c>
      <c r="D198" s="2">
        <v>2</v>
      </c>
      <c r="E198" s="2">
        <f t="shared" si="26"/>
        <v>39633</v>
      </c>
      <c r="F198" s="2">
        <f t="shared" si="27"/>
        <v>0</v>
      </c>
      <c r="G198">
        <f t="shared" si="28"/>
        <v>0.73761978607749901</v>
      </c>
      <c r="H198">
        <f t="shared" si="25"/>
        <v>0.11222404440519743</v>
      </c>
      <c r="I198">
        <f t="shared" si="29"/>
        <v>2223.8877759555949</v>
      </c>
    </row>
    <row r="199" spans="1:9">
      <c r="A199" s="1" t="s">
        <v>49</v>
      </c>
      <c r="B199" s="3">
        <v>3</v>
      </c>
      <c r="C199" s="2">
        <f t="shared" si="24"/>
        <v>2221</v>
      </c>
      <c r="D199" s="2">
        <v>125</v>
      </c>
      <c r="E199" s="2">
        <f t="shared" si="26"/>
        <v>39510</v>
      </c>
      <c r="F199" s="2">
        <f t="shared" si="27"/>
        <v>0.42771582733812952</v>
      </c>
      <c r="G199">
        <f t="shared" si="28"/>
        <v>0.12900660358760918</v>
      </c>
      <c r="H199">
        <f t="shared" si="25"/>
        <v>7.0140027753248395</v>
      </c>
      <c r="I199">
        <f t="shared" si="29"/>
        <v>2216.985997224675</v>
      </c>
    </row>
    <row r="200" spans="1:9">
      <c r="A200" s="1" t="s">
        <v>50</v>
      </c>
      <c r="B200" s="3">
        <v>0</v>
      </c>
      <c r="C200" s="2">
        <f t="shared" si="24"/>
        <v>2224</v>
      </c>
      <c r="D200" s="2">
        <v>13</v>
      </c>
      <c r="E200" s="2">
        <f t="shared" si="26"/>
        <v>39622</v>
      </c>
      <c r="F200" s="2">
        <f t="shared" si="27"/>
        <v>0</v>
      </c>
      <c r="G200">
        <f t="shared" si="28"/>
        <v>0.39298186650302397</v>
      </c>
      <c r="H200">
        <f t="shared" si="25"/>
        <v>0.72945628863378331</v>
      </c>
      <c r="I200">
        <f t="shared" si="29"/>
        <v>2223.2705437113664</v>
      </c>
    </row>
    <row r="201" spans="1:9">
      <c r="A201" s="1" t="s">
        <v>51</v>
      </c>
      <c r="B201" s="3">
        <v>0</v>
      </c>
      <c r="C201" s="2">
        <f t="shared" si="24"/>
        <v>2224</v>
      </c>
      <c r="D201" s="2">
        <v>21</v>
      </c>
      <c r="E201" s="2">
        <f t="shared" si="26"/>
        <v>39614</v>
      </c>
      <c r="F201" s="2">
        <f t="shared" si="27"/>
        <v>0</v>
      </c>
      <c r="G201">
        <f t="shared" si="28"/>
        <v>0.27756433009293857</v>
      </c>
      <c r="H201">
        <f t="shared" si="25"/>
        <v>1.178352466254573</v>
      </c>
      <c r="I201">
        <f t="shared" si="29"/>
        <v>2222.8216475337454</v>
      </c>
    </row>
    <row r="202" spans="1:9">
      <c r="A202" s="1" t="s">
        <v>52</v>
      </c>
      <c r="B202" s="3">
        <v>2</v>
      </c>
      <c r="C202" s="2">
        <f t="shared" si="24"/>
        <v>2222</v>
      </c>
      <c r="D202" s="2">
        <v>36</v>
      </c>
      <c r="E202" s="2">
        <f t="shared" si="26"/>
        <v>39599</v>
      </c>
      <c r="F202" s="2">
        <f t="shared" si="27"/>
        <v>0.99008293365307753</v>
      </c>
      <c r="G202">
        <f t="shared" si="28"/>
        <v>0.98874914779080736</v>
      </c>
      <c r="H202">
        <f t="shared" si="25"/>
        <v>2.0200327992935536</v>
      </c>
      <c r="I202">
        <f t="shared" si="29"/>
        <v>2221.9799672007066</v>
      </c>
    </row>
    <row r="203" spans="1:9">
      <c r="A203" s="12" t="s">
        <v>53</v>
      </c>
      <c r="B203" s="11">
        <v>100</v>
      </c>
      <c r="C203" s="11">
        <f t="shared" si="24"/>
        <v>2124</v>
      </c>
      <c r="D203" s="13">
        <f>SUM(D148:D202)</f>
        <v>2605</v>
      </c>
      <c r="E203" s="13">
        <f t="shared" si="26"/>
        <v>37030</v>
      </c>
      <c r="F203" s="13">
        <f t="shared" si="27"/>
        <v>0.68412640329195373</v>
      </c>
      <c r="G203" s="14">
        <f t="shared" si="28"/>
        <v>7.7823267809109907E-5</v>
      </c>
      <c r="H203" s="10">
        <f t="shared" si="25"/>
        <v>146.17181783776965</v>
      </c>
      <c r="I203" s="14">
        <f t="shared" si="29"/>
        <v>2077.8281821622304</v>
      </c>
    </row>
    <row r="210" spans="1:9" ht="20">
      <c r="A210" s="17" t="s">
        <v>74</v>
      </c>
    </row>
    <row r="211" spans="1:9" ht="60">
      <c r="A211" s="1"/>
      <c r="B211" s="7" t="s">
        <v>73</v>
      </c>
      <c r="C211" s="8">
        <v>1770</v>
      </c>
      <c r="D211" s="7" t="s">
        <v>56</v>
      </c>
      <c r="E211" s="8">
        <v>39635</v>
      </c>
      <c r="G211" s="2"/>
    </row>
    <row r="214" spans="1:9" ht="75">
      <c r="A214" s="5" t="s">
        <v>54</v>
      </c>
      <c r="B214" s="6" t="s">
        <v>89</v>
      </c>
      <c r="C214" s="6" t="s">
        <v>90</v>
      </c>
      <c r="D214" s="6" t="s">
        <v>55</v>
      </c>
      <c r="E214" s="6" t="s">
        <v>62</v>
      </c>
      <c r="F214" s="6" t="s">
        <v>91</v>
      </c>
      <c r="G214" s="6" t="s">
        <v>0</v>
      </c>
      <c r="H214" s="6" t="s">
        <v>92</v>
      </c>
      <c r="I214" s="6" t="s">
        <v>93</v>
      </c>
    </row>
    <row r="215" spans="1:9">
      <c r="A215" s="1" t="s">
        <v>60</v>
      </c>
      <c r="B215" s="3">
        <v>3</v>
      </c>
      <c r="C215" s="2">
        <f>1770-B215</f>
        <v>1767</v>
      </c>
      <c r="D215" s="2">
        <v>51</v>
      </c>
      <c r="E215" s="2">
        <f t="shared" ref="E215:E246" si="30">39635-D215</f>
        <v>39584</v>
      </c>
      <c r="F215" s="2">
        <f t="shared" ref="F215:F246" si="31">(B215/(B215+C215)/(D215/(D215+E215)))</f>
        <v>1.317215021601861</v>
      </c>
      <c r="G215">
        <f t="shared" ref="G215:G246" si="32">CHITEST(B215:C215,H215:I215)</f>
        <v>0.63191499959705277</v>
      </c>
      <c r="H215">
        <f>(B215+C215)*(D215)/SUM(D215:E215)</f>
        <v>2.2775324839157309</v>
      </c>
      <c r="I215">
        <f t="shared" ref="I215:I246" si="33">(B215+C215)-H215</f>
        <v>1767.7224675160842</v>
      </c>
    </row>
    <row r="216" spans="1:9">
      <c r="A216" s="1" t="s">
        <v>1</v>
      </c>
      <c r="B216" s="3">
        <v>2</v>
      </c>
      <c r="C216" s="2">
        <f t="shared" ref="C216:C270" si="34">1770-B216</f>
        <v>1768</v>
      </c>
      <c r="D216" s="2">
        <v>19</v>
      </c>
      <c r="E216" s="2">
        <f t="shared" si="30"/>
        <v>39616</v>
      </c>
      <c r="F216" s="2">
        <f t="shared" si="31"/>
        <v>2.3571216176033305</v>
      </c>
      <c r="G216">
        <f t="shared" si="32"/>
        <v>0.21115564527904368</v>
      </c>
      <c r="H216">
        <f t="shared" ref="H216:H270" si="35">(B216+C216)*(D216)/SUM(D216:E216)</f>
        <v>0.84849249400782134</v>
      </c>
      <c r="I216">
        <f t="shared" si="33"/>
        <v>1769.1515075059922</v>
      </c>
    </row>
    <row r="217" spans="1:9">
      <c r="A217" s="1" t="s">
        <v>2</v>
      </c>
      <c r="B217" s="3">
        <v>1</v>
      </c>
      <c r="C217" s="2">
        <f t="shared" si="34"/>
        <v>1769</v>
      </c>
      <c r="D217" s="2">
        <v>38</v>
      </c>
      <c r="E217" s="2">
        <f t="shared" si="30"/>
        <v>39597</v>
      </c>
      <c r="F217" s="2">
        <f t="shared" si="31"/>
        <v>0.58928040440083262</v>
      </c>
      <c r="G217">
        <f t="shared" si="32"/>
        <v>0.59244628669364419</v>
      </c>
      <c r="H217">
        <f t="shared" si="35"/>
        <v>1.6969849880156427</v>
      </c>
      <c r="I217">
        <f t="shared" si="33"/>
        <v>1768.3030150119844</v>
      </c>
    </row>
    <row r="218" spans="1:9">
      <c r="A218" s="1" t="s">
        <v>3</v>
      </c>
      <c r="B218" s="3">
        <v>1</v>
      </c>
      <c r="C218" s="2">
        <f t="shared" si="34"/>
        <v>1769</v>
      </c>
      <c r="D218" s="2">
        <v>10</v>
      </c>
      <c r="E218" s="2">
        <f t="shared" si="30"/>
        <v>39625</v>
      </c>
      <c r="F218" s="2">
        <f t="shared" si="31"/>
        <v>2.2392655367231638</v>
      </c>
      <c r="G218">
        <f t="shared" si="32"/>
        <v>0.4075236163322889</v>
      </c>
      <c r="H218">
        <f t="shared" si="35"/>
        <v>0.44657499684622176</v>
      </c>
      <c r="I218">
        <f t="shared" si="33"/>
        <v>1769.5534250031537</v>
      </c>
    </row>
    <row r="219" spans="1:9">
      <c r="A219" s="1" t="s">
        <v>4</v>
      </c>
      <c r="B219" s="3">
        <v>0</v>
      </c>
      <c r="C219" s="2">
        <f t="shared" si="34"/>
        <v>1770</v>
      </c>
      <c r="D219" s="2">
        <v>8</v>
      </c>
      <c r="E219" s="2">
        <f t="shared" si="30"/>
        <v>39627</v>
      </c>
      <c r="F219" s="2">
        <f t="shared" si="31"/>
        <v>0</v>
      </c>
      <c r="G219">
        <f t="shared" si="32"/>
        <v>0.54999165287947926</v>
      </c>
      <c r="H219">
        <f t="shared" si="35"/>
        <v>0.3572599974769774</v>
      </c>
      <c r="I219">
        <f t="shared" si="33"/>
        <v>1769.6427400025229</v>
      </c>
    </row>
    <row r="220" spans="1:9">
      <c r="A220" s="1" t="s">
        <v>5</v>
      </c>
      <c r="B220" s="3">
        <v>0</v>
      </c>
      <c r="C220" s="2">
        <f t="shared" si="34"/>
        <v>1770</v>
      </c>
      <c r="D220" s="2">
        <v>4</v>
      </c>
      <c r="E220" s="2">
        <f t="shared" si="30"/>
        <v>39631</v>
      </c>
      <c r="F220" s="2">
        <f t="shared" si="31"/>
        <v>0</v>
      </c>
      <c r="G220">
        <f t="shared" si="32"/>
        <v>0.67253768740425002</v>
      </c>
      <c r="H220">
        <f t="shared" si="35"/>
        <v>0.1786299987384887</v>
      </c>
      <c r="I220">
        <f t="shared" si="33"/>
        <v>1769.8213700012616</v>
      </c>
    </row>
    <row r="221" spans="1:9">
      <c r="A221" s="1" t="s">
        <v>6</v>
      </c>
      <c r="B221" s="3">
        <v>7</v>
      </c>
      <c r="C221" s="2">
        <f t="shared" si="34"/>
        <v>1763</v>
      </c>
      <c r="D221" s="2">
        <v>175</v>
      </c>
      <c r="E221" s="2">
        <f t="shared" si="30"/>
        <v>39460</v>
      </c>
      <c r="F221" s="2">
        <f t="shared" si="31"/>
        <v>0.89570621468926548</v>
      </c>
      <c r="G221">
        <f t="shared" si="32"/>
        <v>0.77013096691581129</v>
      </c>
      <c r="H221">
        <f t="shared" si="35"/>
        <v>7.8150624448088815</v>
      </c>
      <c r="I221">
        <f t="shared" si="33"/>
        <v>1762.184937555191</v>
      </c>
    </row>
    <row r="222" spans="1:9">
      <c r="A222" s="1" t="s">
        <v>7</v>
      </c>
      <c r="B222" s="3">
        <v>5</v>
      </c>
      <c r="C222" s="2">
        <f t="shared" si="34"/>
        <v>1765</v>
      </c>
      <c r="D222" s="2">
        <v>128</v>
      </c>
      <c r="E222" s="2">
        <f t="shared" si="30"/>
        <v>39507</v>
      </c>
      <c r="F222" s="2">
        <f t="shared" si="31"/>
        <v>0.87471310028248583</v>
      </c>
      <c r="G222">
        <f t="shared" si="32"/>
        <v>0.76415660560745291</v>
      </c>
      <c r="H222">
        <f t="shared" si="35"/>
        <v>5.7161599596316384</v>
      </c>
      <c r="I222">
        <f t="shared" si="33"/>
        <v>1764.2838400403684</v>
      </c>
    </row>
    <row r="223" spans="1:9">
      <c r="A223" s="1" t="s">
        <v>8</v>
      </c>
      <c r="B223" s="3">
        <v>0</v>
      </c>
      <c r="C223" s="2">
        <f t="shared" si="34"/>
        <v>1770</v>
      </c>
      <c r="D223" s="2">
        <v>10</v>
      </c>
      <c r="E223" s="2">
        <f t="shared" si="30"/>
        <v>39625</v>
      </c>
      <c r="F223" s="2">
        <f t="shared" si="31"/>
        <v>0</v>
      </c>
      <c r="G223">
        <f t="shared" si="32"/>
        <v>0.50391212570210309</v>
      </c>
      <c r="H223">
        <f t="shared" si="35"/>
        <v>0.44657499684622176</v>
      </c>
      <c r="I223">
        <f t="shared" si="33"/>
        <v>1769.5534250031537</v>
      </c>
    </row>
    <row r="224" spans="1:9">
      <c r="A224" s="1" t="s">
        <v>9</v>
      </c>
      <c r="B224" s="3">
        <v>0</v>
      </c>
      <c r="C224" s="2">
        <f t="shared" si="34"/>
        <v>1770</v>
      </c>
      <c r="D224" s="2">
        <v>10</v>
      </c>
      <c r="E224" s="2">
        <f t="shared" si="30"/>
        <v>39625</v>
      </c>
      <c r="F224" s="2">
        <f t="shared" si="31"/>
        <v>0</v>
      </c>
      <c r="G224">
        <f t="shared" si="32"/>
        <v>0.50391212570210309</v>
      </c>
      <c r="H224">
        <f t="shared" si="35"/>
        <v>0.44657499684622176</v>
      </c>
      <c r="I224">
        <f t="shared" si="33"/>
        <v>1769.5534250031537</v>
      </c>
    </row>
    <row r="225" spans="1:9">
      <c r="A225" s="1" t="s">
        <v>10</v>
      </c>
      <c r="B225" s="3">
        <v>1</v>
      </c>
      <c r="C225" s="2">
        <f t="shared" si="34"/>
        <v>1769</v>
      </c>
      <c r="D225" s="2">
        <v>54</v>
      </c>
      <c r="E225" s="2">
        <f t="shared" si="30"/>
        <v>39581</v>
      </c>
      <c r="F225" s="2">
        <f t="shared" si="31"/>
        <v>0.41467880309688221</v>
      </c>
      <c r="G225">
        <f t="shared" si="32"/>
        <v>0.36305125268403299</v>
      </c>
      <c r="H225">
        <f t="shared" si="35"/>
        <v>2.4115049829695976</v>
      </c>
      <c r="I225">
        <f t="shared" si="33"/>
        <v>1767.5884950170305</v>
      </c>
    </row>
    <row r="226" spans="1:9">
      <c r="A226" s="1" t="s">
        <v>11</v>
      </c>
      <c r="B226" s="3">
        <v>1</v>
      </c>
      <c r="C226" s="2">
        <f t="shared" si="34"/>
        <v>1769</v>
      </c>
      <c r="D226" s="2">
        <v>16</v>
      </c>
      <c r="E226" s="2">
        <f t="shared" si="30"/>
        <v>39619</v>
      </c>
      <c r="F226" s="2">
        <f t="shared" si="31"/>
        <v>1.3995409604519773</v>
      </c>
      <c r="G226">
        <f t="shared" si="32"/>
        <v>0.7355159417465198</v>
      </c>
      <c r="H226">
        <f t="shared" si="35"/>
        <v>0.7145199949539548</v>
      </c>
      <c r="I226">
        <f t="shared" si="33"/>
        <v>1769.2854800050461</v>
      </c>
    </row>
    <row r="227" spans="1:9">
      <c r="A227" s="1" t="s">
        <v>12</v>
      </c>
      <c r="B227" s="3">
        <v>0</v>
      </c>
      <c r="C227" s="2">
        <f t="shared" si="34"/>
        <v>1770</v>
      </c>
      <c r="D227" s="2">
        <v>4</v>
      </c>
      <c r="E227" s="2">
        <f t="shared" si="30"/>
        <v>39631</v>
      </c>
      <c r="F227" s="2">
        <f t="shared" si="31"/>
        <v>0</v>
      </c>
      <c r="G227">
        <f t="shared" si="32"/>
        <v>0.67253768740425002</v>
      </c>
      <c r="H227">
        <f t="shared" si="35"/>
        <v>0.1786299987384887</v>
      </c>
      <c r="I227">
        <f t="shared" si="33"/>
        <v>1769.8213700012616</v>
      </c>
    </row>
    <row r="228" spans="1:9">
      <c r="A228" s="1" t="s">
        <v>13</v>
      </c>
      <c r="B228" s="3">
        <v>2</v>
      </c>
      <c r="C228" s="2">
        <f t="shared" si="34"/>
        <v>1768</v>
      </c>
      <c r="D228" s="2">
        <v>18</v>
      </c>
      <c r="E228" s="2">
        <f t="shared" si="30"/>
        <v>39617</v>
      </c>
      <c r="F228" s="2">
        <f t="shared" si="31"/>
        <v>2.4880728185812933</v>
      </c>
      <c r="G228">
        <f t="shared" si="32"/>
        <v>0.18205242666072169</v>
      </c>
      <c r="H228">
        <f t="shared" si="35"/>
        <v>0.80383499432319916</v>
      </c>
      <c r="I228">
        <f t="shared" si="33"/>
        <v>1769.1961650056769</v>
      </c>
    </row>
    <row r="229" spans="1:9">
      <c r="A229" s="1" t="s">
        <v>14</v>
      </c>
      <c r="B229" s="3">
        <v>0</v>
      </c>
      <c r="C229" s="2">
        <f t="shared" si="34"/>
        <v>1770</v>
      </c>
      <c r="D229" s="2">
        <v>17</v>
      </c>
      <c r="E229" s="2">
        <f t="shared" si="30"/>
        <v>39618</v>
      </c>
      <c r="F229" s="2">
        <f t="shared" si="31"/>
        <v>0</v>
      </c>
      <c r="G229">
        <f t="shared" si="32"/>
        <v>0.38348402208933891</v>
      </c>
      <c r="H229">
        <f t="shared" si="35"/>
        <v>0.75917749463857698</v>
      </c>
      <c r="I229">
        <f t="shared" si="33"/>
        <v>1769.2408225053614</v>
      </c>
    </row>
    <row r="230" spans="1:9">
      <c r="A230" s="1" t="s">
        <v>15</v>
      </c>
      <c r="B230" s="3">
        <v>2</v>
      </c>
      <c r="C230" s="2">
        <f t="shared" si="34"/>
        <v>1768</v>
      </c>
      <c r="D230" s="2">
        <v>5</v>
      </c>
      <c r="E230" s="2">
        <f t="shared" si="30"/>
        <v>39630</v>
      </c>
      <c r="F230" s="2">
        <f t="shared" si="31"/>
        <v>8.957062146892655</v>
      </c>
      <c r="G230">
        <f t="shared" si="32"/>
        <v>1.6976931672378398E-4</v>
      </c>
      <c r="H230">
        <f t="shared" si="35"/>
        <v>0.22328749842311088</v>
      </c>
      <c r="I230">
        <f t="shared" si="33"/>
        <v>1769.7767125015769</v>
      </c>
    </row>
    <row r="231" spans="1:9">
      <c r="A231" s="1" t="s">
        <v>63</v>
      </c>
      <c r="B231" s="3">
        <v>1</v>
      </c>
      <c r="C231" s="2">
        <f t="shared" si="34"/>
        <v>1769</v>
      </c>
      <c r="D231" s="2">
        <v>14</v>
      </c>
      <c r="E231" s="2">
        <f t="shared" si="30"/>
        <v>39621</v>
      </c>
      <c r="F231" s="2">
        <f t="shared" si="31"/>
        <v>1.5994753833736886</v>
      </c>
      <c r="G231">
        <f t="shared" si="32"/>
        <v>0.63543690159744337</v>
      </c>
      <c r="H231">
        <f t="shared" si="35"/>
        <v>0.62520499558471043</v>
      </c>
      <c r="I231">
        <f t="shared" si="33"/>
        <v>1769.3747950044153</v>
      </c>
    </row>
    <row r="232" spans="1:9">
      <c r="A232" s="1" t="s">
        <v>16</v>
      </c>
      <c r="B232" s="3">
        <v>0</v>
      </c>
      <c r="C232" s="2">
        <f t="shared" si="34"/>
        <v>1770</v>
      </c>
      <c r="D232" s="2">
        <v>13</v>
      </c>
      <c r="E232" s="2">
        <f t="shared" si="30"/>
        <v>39622</v>
      </c>
      <c r="F232" s="2">
        <f t="shared" si="31"/>
        <v>0</v>
      </c>
      <c r="G232">
        <f t="shared" si="32"/>
        <v>0.44602320405059626</v>
      </c>
      <c r="H232">
        <f t="shared" si="35"/>
        <v>0.58054749590008825</v>
      </c>
      <c r="I232">
        <f t="shared" si="33"/>
        <v>1769.4194525040998</v>
      </c>
    </row>
    <row r="233" spans="1:9">
      <c r="A233" s="1" t="s">
        <v>17</v>
      </c>
      <c r="B233" s="3">
        <v>1</v>
      </c>
      <c r="C233" s="2">
        <f t="shared" si="34"/>
        <v>1769</v>
      </c>
      <c r="D233" s="2">
        <v>4</v>
      </c>
      <c r="E233" s="2">
        <f t="shared" si="30"/>
        <v>39631</v>
      </c>
      <c r="F233" s="2">
        <f t="shared" si="31"/>
        <v>5.5981638418079092</v>
      </c>
      <c r="G233">
        <f t="shared" si="32"/>
        <v>5.1956309937027594E-2</v>
      </c>
      <c r="H233">
        <f t="shared" si="35"/>
        <v>0.1786299987384887</v>
      </c>
      <c r="I233">
        <f t="shared" si="33"/>
        <v>1769.8213700012616</v>
      </c>
    </row>
    <row r="234" spans="1:9">
      <c r="A234" s="1" t="s">
        <v>18</v>
      </c>
      <c r="B234" s="3">
        <v>0</v>
      </c>
      <c r="C234" s="2">
        <f t="shared" si="34"/>
        <v>1770</v>
      </c>
      <c r="D234" s="2">
        <v>4</v>
      </c>
      <c r="E234" s="2">
        <f t="shared" si="30"/>
        <v>39631</v>
      </c>
      <c r="F234" s="2">
        <f t="shared" si="31"/>
        <v>0</v>
      </c>
      <c r="G234">
        <f t="shared" si="32"/>
        <v>0.67253768740425002</v>
      </c>
      <c r="H234">
        <f t="shared" si="35"/>
        <v>0.1786299987384887</v>
      </c>
      <c r="I234">
        <f t="shared" si="33"/>
        <v>1769.8213700012616</v>
      </c>
    </row>
    <row r="235" spans="1:9">
      <c r="A235" s="1" t="s">
        <v>19</v>
      </c>
      <c r="B235" s="3">
        <v>0</v>
      </c>
      <c r="C235" s="2">
        <f t="shared" si="34"/>
        <v>1770</v>
      </c>
      <c r="D235" s="2">
        <v>46</v>
      </c>
      <c r="E235" s="2">
        <f t="shared" si="30"/>
        <v>39589</v>
      </c>
      <c r="F235" s="2">
        <f t="shared" si="31"/>
        <v>0</v>
      </c>
      <c r="G235">
        <f t="shared" si="32"/>
        <v>0.1515448139740484</v>
      </c>
      <c r="H235">
        <f t="shared" si="35"/>
        <v>2.0542449854926201</v>
      </c>
      <c r="I235">
        <f t="shared" si="33"/>
        <v>1767.9457550145073</v>
      </c>
    </row>
    <row r="236" spans="1:9">
      <c r="A236" s="1" t="s">
        <v>20</v>
      </c>
      <c r="B236" s="3">
        <v>0</v>
      </c>
      <c r="C236" s="2">
        <f t="shared" si="34"/>
        <v>1770</v>
      </c>
      <c r="D236" s="2">
        <v>19</v>
      </c>
      <c r="E236" s="2">
        <f t="shared" si="30"/>
        <v>39616</v>
      </c>
      <c r="F236" s="2">
        <f t="shared" si="31"/>
        <v>0</v>
      </c>
      <c r="G236">
        <f t="shared" si="32"/>
        <v>0.35686386891329397</v>
      </c>
      <c r="H236">
        <f t="shared" si="35"/>
        <v>0.84849249400782134</v>
      </c>
      <c r="I236">
        <f t="shared" si="33"/>
        <v>1769.1515075059922</v>
      </c>
    </row>
    <row r="237" spans="1:9">
      <c r="A237" s="1" t="s">
        <v>21</v>
      </c>
      <c r="B237" s="3">
        <v>0</v>
      </c>
      <c r="C237" s="2">
        <f t="shared" si="34"/>
        <v>1770</v>
      </c>
      <c r="D237" s="2">
        <v>9</v>
      </c>
      <c r="E237" s="2">
        <f t="shared" si="30"/>
        <v>39626</v>
      </c>
      <c r="F237" s="2">
        <f t="shared" si="31"/>
        <v>0</v>
      </c>
      <c r="G237">
        <f t="shared" si="32"/>
        <v>0.52605365747307831</v>
      </c>
      <c r="H237">
        <f t="shared" si="35"/>
        <v>0.40191749716159958</v>
      </c>
      <c r="I237">
        <f t="shared" si="33"/>
        <v>1769.5980825028385</v>
      </c>
    </row>
    <row r="238" spans="1:9">
      <c r="A238" s="12" t="s">
        <v>59</v>
      </c>
      <c r="B238" s="3">
        <v>3</v>
      </c>
      <c r="C238" s="2">
        <f t="shared" si="34"/>
        <v>1767</v>
      </c>
      <c r="D238" s="2">
        <v>212</v>
      </c>
      <c r="E238" s="2">
        <f t="shared" si="30"/>
        <v>39423</v>
      </c>
      <c r="F238" s="2">
        <f t="shared" si="31"/>
        <v>0.31687719859290053</v>
      </c>
      <c r="G238">
        <f t="shared" si="32"/>
        <v>3.5069670459887875E-2</v>
      </c>
      <c r="H238">
        <f t="shared" si="35"/>
        <v>9.4673899331399021</v>
      </c>
      <c r="I238">
        <f t="shared" si="33"/>
        <v>1760.5326100668601</v>
      </c>
    </row>
    <row r="239" spans="1:9">
      <c r="A239" s="1" t="s">
        <v>22</v>
      </c>
      <c r="B239" s="3">
        <v>3</v>
      </c>
      <c r="C239" s="2">
        <f t="shared" si="34"/>
        <v>1767</v>
      </c>
      <c r="D239" s="2">
        <v>15</v>
      </c>
      <c r="E239" s="2">
        <f t="shared" si="30"/>
        <v>39620</v>
      </c>
      <c r="F239" s="2">
        <f t="shared" si="31"/>
        <v>4.4785310734463275</v>
      </c>
      <c r="G239">
        <f t="shared" si="32"/>
        <v>4.4057575979622003E-3</v>
      </c>
      <c r="H239">
        <f t="shared" si="35"/>
        <v>0.66986249526933261</v>
      </c>
      <c r="I239">
        <f t="shared" si="33"/>
        <v>1769.3301375047306</v>
      </c>
    </row>
    <row r="240" spans="1:9">
      <c r="A240" s="1" t="s">
        <v>23</v>
      </c>
      <c r="B240" s="3">
        <v>1</v>
      </c>
      <c r="C240" s="2">
        <f t="shared" si="34"/>
        <v>1769</v>
      </c>
      <c r="D240" s="2">
        <v>36</v>
      </c>
      <c r="E240" s="2">
        <f t="shared" si="30"/>
        <v>39599</v>
      </c>
      <c r="F240" s="2">
        <f t="shared" si="31"/>
        <v>0.62201820464532331</v>
      </c>
      <c r="G240">
        <f t="shared" si="32"/>
        <v>0.63160020748960677</v>
      </c>
      <c r="H240">
        <f t="shared" si="35"/>
        <v>1.6076699886463983</v>
      </c>
      <c r="I240">
        <f t="shared" si="33"/>
        <v>1768.3923300113536</v>
      </c>
    </row>
    <row r="241" spans="1:9">
      <c r="A241" s="1" t="s">
        <v>24</v>
      </c>
      <c r="B241" s="3">
        <v>0</v>
      </c>
      <c r="C241" s="2">
        <f t="shared" si="34"/>
        <v>1770</v>
      </c>
      <c r="D241" s="2">
        <v>21</v>
      </c>
      <c r="E241" s="2">
        <f t="shared" si="30"/>
        <v>39614</v>
      </c>
      <c r="F241" s="2">
        <f t="shared" si="31"/>
        <v>0</v>
      </c>
      <c r="G241">
        <f t="shared" si="32"/>
        <v>0.33271422663066486</v>
      </c>
      <c r="H241">
        <f t="shared" si="35"/>
        <v>0.9378074933770657</v>
      </c>
      <c r="I241">
        <f t="shared" si="33"/>
        <v>1769.062192506623</v>
      </c>
    </row>
    <row r="242" spans="1:9">
      <c r="A242" s="1" t="s">
        <v>25</v>
      </c>
      <c r="B242" s="3">
        <v>0</v>
      </c>
      <c r="C242" s="2">
        <f t="shared" si="34"/>
        <v>1770</v>
      </c>
      <c r="D242" s="2">
        <v>59</v>
      </c>
      <c r="E242" s="2">
        <f t="shared" si="30"/>
        <v>39576</v>
      </c>
      <c r="F242" s="2">
        <f t="shared" si="31"/>
        <v>0</v>
      </c>
      <c r="G242">
        <f t="shared" si="32"/>
        <v>0.10428750784628359</v>
      </c>
      <c r="H242">
        <f t="shared" si="35"/>
        <v>2.6347924813927084</v>
      </c>
      <c r="I242">
        <f t="shared" si="33"/>
        <v>1767.3652075186073</v>
      </c>
    </row>
    <row r="243" spans="1:9">
      <c r="A243" s="1" t="s">
        <v>26</v>
      </c>
      <c r="B243" s="3">
        <v>4</v>
      </c>
      <c r="C243" s="2">
        <f t="shared" si="34"/>
        <v>1766</v>
      </c>
      <c r="D243" s="2">
        <v>86</v>
      </c>
      <c r="E243" s="2">
        <f t="shared" si="30"/>
        <v>39549</v>
      </c>
      <c r="F243" s="2">
        <f t="shared" si="31"/>
        <v>1.0415188542898437</v>
      </c>
      <c r="G243">
        <f t="shared" si="32"/>
        <v>0.93508074936581531</v>
      </c>
      <c r="H243">
        <f t="shared" si="35"/>
        <v>3.8405449728775074</v>
      </c>
      <c r="I243">
        <f t="shared" si="33"/>
        <v>1766.1594550271225</v>
      </c>
    </row>
    <row r="244" spans="1:9">
      <c r="A244" s="1" t="s">
        <v>27</v>
      </c>
      <c r="B244" s="3">
        <v>0</v>
      </c>
      <c r="C244" s="2">
        <f t="shared" si="34"/>
        <v>1770</v>
      </c>
      <c r="D244" s="2">
        <v>15</v>
      </c>
      <c r="E244" s="2">
        <f t="shared" si="30"/>
        <v>39620</v>
      </c>
      <c r="F244" s="2">
        <f t="shared" si="31"/>
        <v>0</v>
      </c>
      <c r="G244">
        <f t="shared" si="32"/>
        <v>0.41301113118620197</v>
      </c>
      <c r="H244">
        <f t="shared" si="35"/>
        <v>0.66986249526933261</v>
      </c>
      <c r="I244">
        <f t="shared" si="33"/>
        <v>1769.3301375047306</v>
      </c>
    </row>
    <row r="245" spans="1:9">
      <c r="A245" s="12" t="s">
        <v>28</v>
      </c>
      <c r="B245" s="3">
        <v>1</v>
      </c>
      <c r="C245" s="2">
        <f t="shared" si="34"/>
        <v>1769</v>
      </c>
      <c r="D245" s="2">
        <v>133</v>
      </c>
      <c r="E245" s="2">
        <f t="shared" si="30"/>
        <v>39502</v>
      </c>
      <c r="F245" s="2">
        <f t="shared" si="31"/>
        <v>0.16836582982880932</v>
      </c>
      <c r="G245">
        <f t="shared" si="32"/>
        <v>4.2337917532952594E-2</v>
      </c>
      <c r="H245">
        <f t="shared" si="35"/>
        <v>5.9394474580547492</v>
      </c>
      <c r="I245">
        <f t="shared" si="33"/>
        <v>1764.0605525419453</v>
      </c>
    </row>
    <row r="246" spans="1:9">
      <c r="A246" s="1" t="s">
        <v>29</v>
      </c>
      <c r="B246" s="3">
        <v>0</v>
      </c>
      <c r="C246" s="2">
        <f t="shared" si="34"/>
        <v>1770</v>
      </c>
      <c r="D246" s="2">
        <v>29</v>
      </c>
      <c r="E246" s="2">
        <f t="shared" si="30"/>
        <v>39606</v>
      </c>
      <c r="F246" s="2">
        <f t="shared" si="31"/>
        <v>0</v>
      </c>
      <c r="G246">
        <f t="shared" si="32"/>
        <v>0.25494227626327104</v>
      </c>
      <c r="H246">
        <f t="shared" si="35"/>
        <v>1.2950674908540432</v>
      </c>
      <c r="I246">
        <f t="shared" si="33"/>
        <v>1768.7049325091459</v>
      </c>
    </row>
    <row r="247" spans="1:9">
      <c r="A247" s="1" t="s">
        <v>30</v>
      </c>
      <c r="B247" s="3">
        <v>1</v>
      </c>
      <c r="C247" s="2">
        <f t="shared" si="34"/>
        <v>1769</v>
      </c>
      <c r="D247" s="2">
        <v>44</v>
      </c>
      <c r="E247" s="2">
        <f t="shared" ref="E247:E270" si="36">39635-D247</f>
        <v>39591</v>
      </c>
      <c r="F247" s="2">
        <f t="shared" ref="F247:F270" si="37">(B247/(B247+C247)/(D247/(D247+E247)))</f>
        <v>0.50892398561890095</v>
      </c>
      <c r="G247">
        <f t="shared" ref="G247:G270" si="38">CHITEST(B247:C247,H247:I247)</f>
        <v>0.49097876247674022</v>
      </c>
      <c r="H247">
        <f t="shared" si="35"/>
        <v>1.9649299861233758</v>
      </c>
      <c r="I247">
        <f t="shared" ref="I247:I270" si="39">(B247+C247)-H247</f>
        <v>1768.0350700138765</v>
      </c>
    </row>
    <row r="248" spans="1:9">
      <c r="A248" s="1" t="s">
        <v>31</v>
      </c>
      <c r="B248" s="3">
        <v>0</v>
      </c>
      <c r="C248" s="2">
        <f t="shared" si="34"/>
        <v>1770</v>
      </c>
      <c r="D248" s="2">
        <v>2</v>
      </c>
      <c r="E248" s="2">
        <f t="shared" si="36"/>
        <v>39633</v>
      </c>
      <c r="F248" s="2">
        <f t="shared" si="37"/>
        <v>0</v>
      </c>
      <c r="G248">
        <f t="shared" si="38"/>
        <v>0.76504405114081486</v>
      </c>
      <c r="H248">
        <f t="shared" si="35"/>
        <v>8.9314999369244349E-2</v>
      </c>
      <c r="I248">
        <f t="shared" si="39"/>
        <v>1769.9106850006308</v>
      </c>
    </row>
    <row r="249" spans="1:9">
      <c r="A249" s="1" t="s">
        <v>32</v>
      </c>
      <c r="B249" s="3">
        <v>4</v>
      </c>
      <c r="C249" s="2">
        <f t="shared" si="34"/>
        <v>1766</v>
      </c>
      <c r="D249" s="2">
        <v>77</v>
      </c>
      <c r="E249" s="2">
        <f t="shared" si="36"/>
        <v>39558</v>
      </c>
      <c r="F249" s="2">
        <f t="shared" si="37"/>
        <v>1.1632548242717735</v>
      </c>
      <c r="G249">
        <f t="shared" si="38"/>
        <v>0.76186953517000888</v>
      </c>
      <c r="H249">
        <f t="shared" si="35"/>
        <v>3.4386274757159079</v>
      </c>
      <c r="I249">
        <f t="shared" si="39"/>
        <v>1766.561372524284</v>
      </c>
    </row>
    <row r="250" spans="1:9">
      <c r="A250" s="1" t="s">
        <v>33</v>
      </c>
      <c r="B250" s="3">
        <v>0</v>
      </c>
      <c r="C250" s="2">
        <f t="shared" si="34"/>
        <v>1770</v>
      </c>
      <c r="D250" s="2">
        <v>30</v>
      </c>
      <c r="E250" s="2">
        <f t="shared" si="36"/>
        <v>39605</v>
      </c>
      <c r="F250" s="2">
        <f t="shared" si="37"/>
        <v>0</v>
      </c>
      <c r="G250">
        <f t="shared" si="38"/>
        <v>0.24690354415247168</v>
      </c>
      <c r="H250">
        <f t="shared" si="35"/>
        <v>1.3397249905386652</v>
      </c>
      <c r="I250">
        <f t="shared" si="39"/>
        <v>1768.6602750094614</v>
      </c>
    </row>
    <row r="251" spans="1:9">
      <c r="A251" s="12" t="s">
        <v>34</v>
      </c>
      <c r="B251" s="3">
        <v>1</v>
      </c>
      <c r="C251" s="2">
        <f t="shared" si="34"/>
        <v>1769</v>
      </c>
      <c r="D251" s="2">
        <v>167</v>
      </c>
      <c r="E251" s="2">
        <f t="shared" si="36"/>
        <v>39468</v>
      </c>
      <c r="F251" s="2">
        <f t="shared" si="37"/>
        <v>0.1340877566900098</v>
      </c>
      <c r="G251">
        <f t="shared" si="38"/>
        <v>1.7801782742106597E-2</v>
      </c>
      <c r="H251">
        <f t="shared" si="35"/>
        <v>7.457802447331904</v>
      </c>
      <c r="I251">
        <f t="shared" si="39"/>
        <v>1762.5421975526681</v>
      </c>
    </row>
    <row r="252" spans="1:9">
      <c r="A252" s="1" t="s">
        <v>35</v>
      </c>
      <c r="B252" s="3">
        <v>3</v>
      </c>
      <c r="C252" s="2">
        <f t="shared" si="34"/>
        <v>1767</v>
      </c>
      <c r="D252" s="2">
        <v>116</v>
      </c>
      <c r="E252" s="2">
        <f t="shared" si="36"/>
        <v>39519</v>
      </c>
      <c r="F252" s="2">
        <f t="shared" si="37"/>
        <v>0.57912039742840449</v>
      </c>
      <c r="G252">
        <f t="shared" si="38"/>
        <v>0.33738973749082352</v>
      </c>
      <c r="H252">
        <f t="shared" si="35"/>
        <v>5.1802699634161726</v>
      </c>
      <c r="I252">
        <f t="shared" si="39"/>
        <v>1764.8197300365839</v>
      </c>
    </row>
    <row r="253" spans="1:9">
      <c r="A253" s="1" t="s">
        <v>36</v>
      </c>
      <c r="B253" s="3">
        <v>8</v>
      </c>
      <c r="C253" s="2">
        <f t="shared" si="34"/>
        <v>1762</v>
      </c>
      <c r="D253" s="2">
        <v>134</v>
      </c>
      <c r="E253" s="2">
        <f t="shared" si="36"/>
        <v>39501</v>
      </c>
      <c r="F253" s="2">
        <f t="shared" si="37"/>
        <v>1.3368749472974113</v>
      </c>
      <c r="G253">
        <f t="shared" si="38"/>
        <v>0.40910221099032335</v>
      </c>
      <c r="H253">
        <f t="shared" si="35"/>
        <v>5.9841049577393717</v>
      </c>
      <c r="I253">
        <f t="shared" si="39"/>
        <v>1764.0158950422606</v>
      </c>
    </row>
    <row r="254" spans="1:9">
      <c r="A254" s="1" t="s">
        <v>37</v>
      </c>
      <c r="B254" s="3">
        <v>1</v>
      </c>
      <c r="C254" s="2">
        <f t="shared" si="34"/>
        <v>1769</v>
      </c>
      <c r="D254" s="2">
        <v>17</v>
      </c>
      <c r="E254" s="2">
        <f t="shared" si="36"/>
        <v>39618</v>
      </c>
      <c r="F254" s="2">
        <f t="shared" si="37"/>
        <v>1.317215021601861</v>
      </c>
      <c r="G254">
        <f t="shared" si="38"/>
        <v>0.78220149450855014</v>
      </c>
      <c r="H254">
        <f t="shared" si="35"/>
        <v>0.75917749463857698</v>
      </c>
      <c r="I254">
        <f t="shared" si="39"/>
        <v>1769.2408225053614</v>
      </c>
    </row>
    <row r="255" spans="1:9">
      <c r="A255" s="1" t="s">
        <v>38</v>
      </c>
      <c r="B255" s="3">
        <v>0</v>
      </c>
      <c r="C255" s="2">
        <f t="shared" si="34"/>
        <v>1770</v>
      </c>
      <c r="D255" s="2">
        <v>43</v>
      </c>
      <c r="E255" s="2">
        <f t="shared" si="36"/>
        <v>39592</v>
      </c>
      <c r="F255" s="2">
        <f t="shared" si="37"/>
        <v>0</v>
      </c>
      <c r="G255">
        <f t="shared" si="38"/>
        <v>0.16559694303258085</v>
      </c>
      <c r="H255">
        <f t="shared" si="35"/>
        <v>1.9202724864387537</v>
      </c>
      <c r="I255">
        <f t="shared" si="39"/>
        <v>1768.0797275135612</v>
      </c>
    </row>
    <row r="256" spans="1:9">
      <c r="A256" s="1" t="s">
        <v>39</v>
      </c>
      <c r="B256" s="3">
        <v>10</v>
      </c>
      <c r="C256" s="2">
        <f t="shared" si="34"/>
        <v>1760</v>
      </c>
      <c r="D256" s="2">
        <v>345</v>
      </c>
      <c r="E256" s="2">
        <f t="shared" si="36"/>
        <v>39290</v>
      </c>
      <c r="F256" s="2">
        <f t="shared" si="37"/>
        <v>0.64906247441251119</v>
      </c>
      <c r="G256">
        <f t="shared" si="38"/>
        <v>0.16650593376984132</v>
      </c>
      <c r="H256">
        <f t="shared" si="35"/>
        <v>15.406837391194651</v>
      </c>
      <c r="I256">
        <f t="shared" si="39"/>
        <v>1754.5931626088054</v>
      </c>
    </row>
    <row r="257" spans="1:9">
      <c r="A257" s="1" t="s">
        <v>40</v>
      </c>
      <c r="B257" s="3">
        <v>0</v>
      </c>
      <c r="C257" s="2">
        <f t="shared" si="34"/>
        <v>1770</v>
      </c>
      <c r="D257" s="2">
        <v>15</v>
      </c>
      <c r="E257" s="2">
        <f t="shared" si="36"/>
        <v>39620</v>
      </c>
      <c r="F257" s="2">
        <f t="shared" si="37"/>
        <v>0</v>
      </c>
      <c r="G257">
        <f t="shared" si="38"/>
        <v>0.41301113118620197</v>
      </c>
      <c r="H257">
        <f t="shared" si="35"/>
        <v>0.66986249526933261</v>
      </c>
      <c r="I257">
        <f t="shared" si="39"/>
        <v>1769.3301375047306</v>
      </c>
    </row>
    <row r="258" spans="1:9">
      <c r="A258" s="1" t="s">
        <v>41</v>
      </c>
      <c r="B258" s="3">
        <v>0</v>
      </c>
      <c r="C258" s="2">
        <f t="shared" si="34"/>
        <v>1770</v>
      </c>
      <c r="D258" s="2">
        <v>2</v>
      </c>
      <c r="E258" s="2">
        <f t="shared" si="36"/>
        <v>39633</v>
      </c>
      <c r="F258" s="2">
        <f t="shared" si="37"/>
        <v>0</v>
      </c>
      <c r="G258">
        <f t="shared" si="38"/>
        <v>0.76504405114081486</v>
      </c>
      <c r="H258">
        <f t="shared" si="35"/>
        <v>8.9314999369244349E-2</v>
      </c>
      <c r="I258">
        <f t="shared" si="39"/>
        <v>1769.9106850006308</v>
      </c>
    </row>
    <row r="259" spans="1:9">
      <c r="A259" s="1" t="s">
        <v>42</v>
      </c>
      <c r="B259" s="3">
        <v>0</v>
      </c>
      <c r="C259" s="2">
        <f t="shared" si="34"/>
        <v>1770</v>
      </c>
      <c r="D259" s="2">
        <v>32</v>
      </c>
      <c r="E259" s="2">
        <f t="shared" si="36"/>
        <v>39603</v>
      </c>
      <c r="F259" s="2">
        <f t="shared" si="37"/>
        <v>0</v>
      </c>
      <c r="G259">
        <f t="shared" si="38"/>
        <v>0.23173266887452976</v>
      </c>
      <c r="H259">
        <f t="shared" si="35"/>
        <v>1.4290399899079096</v>
      </c>
      <c r="I259">
        <f t="shared" si="39"/>
        <v>1768.570960010092</v>
      </c>
    </row>
    <row r="260" spans="1:9">
      <c r="A260" s="1" t="s">
        <v>43</v>
      </c>
      <c r="B260" s="3">
        <v>0</v>
      </c>
      <c r="C260" s="2">
        <f t="shared" si="34"/>
        <v>1770</v>
      </c>
      <c r="D260" s="2">
        <v>9</v>
      </c>
      <c r="E260" s="2">
        <f t="shared" si="36"/>
        <v>39626</v>
      </c>
      <c r="F260" s="2">
        <f t="shared" si="37"/>
        <v>0</v>
      </c>
      <c r="G260">
        <f t="shared" si="38"/>
        <v>0.52605365747307831</v>
      </c>
      <c r="H260">
        <f t="shared" si="35"/>
        <v>0.40191749716159958</v>
      </c>
      <c r="I260">
        <f t="shared" si="39"/>
        <v>1769.5980825028385</v>
      </c>
    </row>
    <row r="261" spans="1:9">
      <c r="A261" s="1" t="s">
        <v>44</v>
      </c>
      <c r="B261" s="3">
        <v>2</v>
      </c>
      <c r="C261" s="2">
        <f t="shared" si="34"/>
        <v>1768</v>
      </c>
      <c r="D261" s="2">
        <v>44</v>
      </c>
      <c r="E261" s="2">
        <f t="shared" si="36"/>
        <v>39591</v>
      </c>
      <c r="F261" s="2">
        <f t="shared" si="37"/>
        <v>1.0178479712378019</v>
      </c>
      <c r="G261">
        <f t="shared" si="38"/>
        <v>0.98002906951732249</v>
      </c>
      <c r="H261">
        <f t="shared" si="35"/>
        <v>1.9649299861233758</v>
      </c>
      <c r="I261">
        <f t="shared" si="39"/>
        <v>1768.0350700138765</v>
      </c>
    </row>
    <row r="262" spans="1:9">
      <c r="A262" s="1" t="s">
        <v>45</v>
      </c>
      <c r="B262" s="3">
        <v>1</v>
      </c>
      <c r="C262" s="2">
        <f t="shared" si="34"/>
        <v>1769</v>
      </c>
      <c r="D262" s="2">
        <v>29</v>
      </c>
      <c r="E262" s="2">
        <f t="shared" si="36"/>
        <v>39606</v>
      </c>
      <c r="F262" s="2">
        <f t="shared" si="37"/>
        <v>0.77216052990453932</v>
      </c>
      <c r="G262">
        <f t="shared" si="38"/>
        <v>0.795343157718156</v>
      </c>
      <c r="H262">
        <f t="shared" si="35"/>
        <v>1.2950674908540432</v>
      </c>
      <c r="I262">
        <f t="shared" si="39"/>
        <v>1768.7049325091459</v>
      </c>
    </row>
    <row r="263" spans="1:9">
      <c r="A263" s="1" t="s">
        <v>46</v>
      </c>
      <c r="B263" s="3">
        <v>0</v>
      </c>
      <c r="C263" s="2">
        <f t="shared" si="34"/>
        <v>1770</v>
      </c>
      <c r="D263" s="2">
        <v>15</v>
      </c>
      <c r="E263" s="2">
        <f t="shared" si="36"/>
        <v>39620</v>
      </c>
      <c r="F263" s="2">
        <f t="shared" si="37"/>
        <v>0</v>
      </c>
      <c r="G263">
        <f t="shared" si="38"/>
        <v>0.41301113118620197</v>
      </c>
      <c r="H263">
        <f t="shared" si="35"/>
        <v>0.66986249526933261</v>
      </c>
      <c r="I263">
        <f t="shared" si="39"/>
        <v>1769.3301375047306</v>
      </c>
    </row>
    <row r="264" spans="1:9">
      <c r="A264" s="1" t="s">
        <v>47</v>
      </c>
      <c r="B264" s="3">
        <v>0</v>
      </c>
      <c r="C264" s="2">
        <f t="shared" si="34"/>
        <v>1770</v>
      </c>
      <c r="D264" s="2">
        <v>5</v>
      </c>
      <c r="E264" s="2">
        <f t="shared" si="36"/>
        <v>39630</v>
      </c>
      <c r="F264" s="2">
        <f t="shared" si="37"/>
        <v>0</v>
      </c>
      <c r="G264">
        <f t="shared" si="38"/>
        <v>0.63652507487512233</v>
      </c>
      <c r="H264">
        <f t="shared" si="35"/>
        <v>0.22328749842311088</v>
      </c>
      <c r="I264">
        <f t="shared" si="39"/>
        <v>1769.7767125015769</v>
      </c>
    </row>
    <row r="265" spans="1:9">
      <c r="A265" s="1" t="s">
        <v>48</v>
      </c>
      <c r="B265" s="3">
        <v>0</v>
      </c>
      <c r="C265" s="2">
        <f t="shared" si="34"/>
        <v>1770</v>
      </c>
      <c r="D265" s="2">
        <v>2</v>
      </c>
      <c r="E265" s="2">
        <f t="shared" si="36"/>
        <v>39633</v>
      </c>
      <c r="F265" s="2">
        <f t="shared" si="37"/>
        <v>0</v>
      </c>
      <c r="G265">
        <f t="shared" si="38"/>
        <v>0.76504405114081486</v>
      </c>
      <c r="H265">
        <f t="shared" si="35"/>
        <v>8.9314999369244349E-2</v>
      </c>
      <c r="I265">
        <f t="shared" si="39"/>
        <v>1769.9106850006308</v>
      </c>
    </row>
    <row r="266" spans="1:9">
      <c r="A266" s="1" t="s">
        <v>49</v>
      </c>
      <c r="B266" s="3">
        <v>3</v>
      </c>
      <c r="C266" s="2">
        <f t="shared" si="34"/>
        <v>1767</v>
      </c>
      <c r="D266" s="2">
        <v>125</v>
      </c>
      <c r="E266" s="2">
        <f t="shared" si="36"/>
        <v>39510</v>
      </c>
      <c r="F266" s="2">
        <f t="shared" si="37"/>
        <v>0.53742372881355938</v>
      </c>
      <c r="G266">
        <f t="shared" si="38"/>
        <v>0.2736742054365201</v>
      </c>
      <c r="H266">
        <f t="shared" si="35"/>
        <v>5.5821874605777726</v>
      </c>
      <c r="I266">
        <f t="shared" si="39"/>
        <v>1764.4178125394221</v>
      </c>
    </row>
    <row r="267" spans="1:9">
      <c r="A267" s="1" t="s">
        <v>50</v>
      </c>
      <c r="B267" s="3">
        <v>0</v>
      </c>
      <c r="C267" s="2">
        <f t="shared" si="34"/>
        <v>1770</v>
      </c>
      <c r="D267" s="2">
        <v>13</v>
      </c>
      <c r="E267" s="2">
        <f t="shared" si="36"/>
        <v>39622</v>
      </c>
      <c r="F267" s="2">
        <f t="shared" si="37"/>
        <v>0</v>
      </c>
      <c r="G267">
        <f t="shared" si="38"/>
        <v>0.44602320405059626</v>
      </c>
      <c r="H267">
        <f t="shared" si="35"/>
        <v>0.58054749590008825</v>
      </c>
      <c r="I267">
        <f t="shared" si="39"/>
        <v>1769.4194525040998</v>
      </c>
    </row>
    <row r="268" spans="1:9">
      <c r="A268" s="1" t="s">
        <v>51</v>
      </c>
      <c r="B268" s="3">
        <v>0</v>
      </c>
      <c r="C268" s="2">
        <f t="shared" si="34"/>
        <v>1770</v>
      </c>
      <c r="D268" s="2">
        <v>21</v>
      </c>
      <c r="E268" s="2">
        <f t="shared" si="36"/>
        <v>39614</v>
      </c>
      <c r="F268" s="2">
        <f t="shared" si="37"/>
        <v>0</v>
      </c>
      <c r="G268">
        <f t="shared" si="38"/>
        <v>0.33271422663066486</v>
      </c>
      <c r="H268">
        <f t="shared" si="35"/>
        <v>0.9378074933770657</v>
      </c>
      <c r="I268">
        <f t="shared" si="39"/>
        <v>1769.062192506623</v>
      </c>
    </row>
    <row r="269" spans="1:9">
      <c r="A269" s="1" t="s">
        <v>52</v>
      </c>
      <c r="B269" s="3">
        <v>0</v>
      </c>
      <c r="C269" s="2">
        <f t="shared" si="34"/>
        <v>1770</v>
      </c>
      <c r="D269" s="2">
        <v>36</v>
      </c>
      <c r="E269" s="2">
        <f t="shared" si="36"/>
        <v>39599</v>
      </c>
      <c r="F269" s="2">
        <f t="shared" si="37"/>
        <v>0</v>
      </c>
      <c r="G269">
        <f t="shared" si="38"/>
        <v>0.2046139232569659</v>
      </c>
      <c r="H269">
        <f t="shared" si="35"/>
        <v>1.6076699886463983</v>
      </c>
      <c r="I269">
        <f t="shared" si="39"/>
        <v>1768.3923300113536</v>
      </c>
    </row>
    <row r="270" spans="1:9">
      <c r="A270" s="16" t="s">
        <v>53</v>
      </c>
      <c r="B270" s="11">
        <v>73</v>
      </c>
      <c r="C270" s="11">
        <f t="shared" si="34"/>
        <v>1697</v>
      </c>
      <c r="D270" s="13">
        <f>SUM(D215:D269)</f>
        <v>2605</v>
      </c>
      <c r="E270" s="13">
        <f t="shared" si="36"/>
        <v>37030</v>
      </c>
      <c r="F270" s="13">
        <f t="shared" si="37"/>
        <v>0.62751011201839135</v>
      </c>
      <c r="G270" s="14">
        <f t="shared" si="38"/>
        <v>3.231555233533752E-5</v>
      </c>
      <c r="H270" s="10">
        <f t="shared" si="35"/>
        <v>116.33278667844077</v>
      </c>
      <c r="I270" s="14">
        <f t="shared" si="39"/>
        <v>1653.6672133215593</v>
      </c>
    </row>
  </sheetData>
  <conditionalFormatting sqref="G14:G69">
    <cfRule type="cellIs" dxfId="7" priority="16" stopIfTrue="1" operator="lessThan">
      <formula>0.05</formula>
    </cfRule>
  </conditionalFormatting>
  <conditionalFormatting sqref="G81:G136">
    <cfRule type="cellIs" dxfId="6" priority="13" stopIfTrue="1" operator="lessThan">
      <formula>0.05</formula>
    </cfRule>
  </conditionalFormatting>
  <conditionalFormatting sqref="G148:G203">
    <cfRule type="cellIs" dxfId="5" priority="10" stopIfTrue="1" operator="lessThan">
      <formula>0.05</formula>
    </cfRule>
  </conditionalFormatting>
  <conditionalFormatting sqref="G215:G270">
    <cfRule type="cellIs" dxfId="4" priority="7" stopIfTrue="1" operator="lessThan">
      <formula>0.05</formula>
    </cfRule>
  </conditionalFormatting>
  <conditionalFormatting sqref="H14:H69">
    <cfRule type="cellIs" dxfId="3" priority="4" operator="greaterThan">
      <formula>4</formula>
    </cfRule>
  </conditionalFormatting>
  <conditionalFormatting sqref="H81:H136">
    <cfRule type="cellIs" dxfId="2" priority="3" operator="greaterThan">
      <formula>4</formula>
    </cfRule>
  </conditionalFormatting>
  <conditionalFormatting sqref="H148:H203">
    <cfRule type="cellIs" dxfId="1" priority="2" operator="greaterThan">
      <formula>4</formula>
    </cfRule>
  </conditionalFormatting>
  <conditionalFormatting sqref="H215:H270">
    <cfRule type="cellIs" dxfId="0" priority="1" operator="greaterThan">
      <formula>4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Carnegie Institution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Evans</dc:creator>
  <cp:lastModifiedBy>Matthew Evans</cp:lastModifiedBy>
  <dcterms:created xsi:type="dcterms:W3CDTF">2013-04-12T03:41:20Z</dcterms:created>
  <dcterms:modified xsi:type="dcterms:W3CDTF">2014-05-23T07:09:24Z</dcterms:modified>
</cp:coreProperties>
</file>