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0116"/>
  <workbookPr showInkAnnotation="0" autoCompressPictures="0"/>
  <mc:AlternateContent xmlns:mc="http://schemas.openxmlformats.org/markup-compatibility/2006">
    <mc:Choice Requires="x15">
      <x15ac:absPath xmlns:x15ac="http://schemas.microsoft.com/office/spreadsheetml/2010/11/ac" url="/Users/lzapata/Dropbox (Personal)/Projects/NegativeSelection_Shared/Manuscript/genome_biology/Supp_Material/"/>
    </mc:Choice>
  </mc:AlternateContent>
  <bookViews>
    <workbookView xWindow="31760" yWindow="-17420" windowWidth="29940" windowHeight="24900" tabRatio="500"/>
  </bookViews>
  <sheets>
    <sheet name="ST1" sheetId="1" r:id="rId1"/>
    <sheet name="ST3" sheetId="2" r:id="rId2"/>
    <sheet name="ST4" sheetId="3" r:id="rId3"/>
    <sheet name="ST5" sheetId="4" r:id="rId4"/>
    <sheet name="ST6A" sheetId="5" r:id="rId5"/>
    <sheet name="ST6BC" sheetId="6" r:id="rId6"/>
    <sheet name="ST7A" sheetId="7" r:id="rId7"/>
    <sheet name="ST7B" sheetId="8" r:id="rId8"/>
  </sheets>
  <definedNames>
    <definedName name="_xlnm._FilterDatabase" localSheetId="4" hidden="1">ST6A!$A$1:$M$1</definedName>
  </definedNames>
  <calcPr calcId="162913"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I2" i="5" l="1"/>
  <c r="I3" i="5"/>
  <c r="I4" i="5"/>
  <c r="I6" i="5"/>
  <c r="I7" i="5"/>
  <c r="I8" i="5"/>
  <c r="I9" i="5"/>
  <c r="I10" i="5"/>
  <c r="I11" i="5"/>
  <c r="I12" i="5"/>
  <c r="I13" i="5"/>
  <c r="I14" i="5"/>
  <c r="I15" i="5"/>
  <c r="I16" i="5"/>
  <c r="I17" i="5"/>
  <c r="I18" i="5"/>
  <c r="I19" i="5"/>
</calcChain>
</file>

<file path=xl/sharedStrings.xml><?xml version="1.0" encoding="utf-8"?>
<sst xmlns="http://schemas.openxmlformats.org/spreadsheetml/2006/main" count="613" uniqueCount="377">
  <si>
    <t>#Samples</t>
  </si>
  <si>
    <t>ACC</t>
  </si>
  <si>
    <t>BLCA</t>
  </si>
  <si>
    <t>BRCA</t>
  </si>
  <si>
    <t>CESC</t>
  </si>
  <si>
    <t>CLL</t>
  </si>
  <si>
    <t>COADREAD</t>
  </si>
  <si>
    <t>ESCA</t>
  </si>
  <si>
    <t>HNSC</t>
  </si>
  <si>
    <t>KIRC</t>
  </si>
  <si>
    <t>KIRP</t>
  </si>
  <si>
    <t>LGG</t>
  </si>
  <si>
    <t>LIHC</t>
  </si>
  <si>
    <t>LUAD</t>
  </si>
  <si>
    <t>LUSC</t>
  </si>
  <si>
    <t>PCPG</t>
  </si>
  <si>
    <t>PRAD</t>
  </si>
  <si>
    <t>SARC</t>
  </si>
  <si>
    <t>SKCM</t>
  </si>
  <si>
    <t>STAD</t>
  </si>
  <si>
    <t>TGCT</t>
  </si>
  <si>
    <t>THCA</t>
  </si>
  <si>
    <t>THYM</t>
  </si>
  <si>
    <t>UCEC</t>
  </si>
  <si>
    <t>UCS</t>
  </si>
  <si>
    <t>UVM</t>
  </si>
  <si>
    <t>TumorTypeShort</t>
  </si>
  <si>
    <t>Adrenocortical_carcinoma</t>
  </si>
  <si>
    <t>Bladder_Urothelial_Carcinoma</t>
  </si>
  <si>
    <t>Brain_Lower_Grade_Glioma</t>
  </si>
  <si>
    <t>Breast_invasive_carcinoma</t>
  </si>
  <si>
    <t>Cervical_squamous_cell_carcinoma_and_endocervical_adenocarcinoma</t>
  </si>
  <si>
    <t>Colon_adenocarcinoma and Rectum_adenocarcinoma</t>
  </si>
  <si>
    <t>Chronic_Lymphocityc_Leukemia</t>
  </si>
  <si>
    <t>Esophageal_carcinoma</t>
  </si>
  <si>
    <t xml:space="preserve"> Head_and_Neck_squamous_cell_carcinoma</t>
  </si>
  <si>
    <t>Kidney_renal_clear_cell_carcinoma</t>
  </si>
  <si>
    <t>Kidney_renal_papillary_cell_carcinoma</t>
  </si>
  <si>
    <t>Liver_hepatocellular_carcinoma</t>
  </si>
  <si>
    <t>Lung_adenocarcinoma</t>
  </si>
  <si>
    <t>Lung_squamous_cell_carcinoma</t>
  </si>
  <si>
    <t>Pheochromocytoma_and_Paraganglioma</t>
  </si>
  <si>
    <t>Prostate_adenocarcinoma</t>
  </si>
  <si>
    <t>Sarcoma</t>
  </si>
  <si>
    <t>Skin_Cutaneous_Melanoma</t>
  </si>
  <si>
    <t>Stomach_adenocarcinoma</t>
  </si>
  <si>
    <t>Testicular_Germ_Cell_Tumors</t>
  </si>
  <si>
    <t>Thymoma</t>
  </si>
  <si>
    <t>Thyroid_carcinoma</t>
  </si>
  <si>
    <t>Uterine_Carcinosarcoma</t>
  </si>
  <si>
    <t>Uterine_Corpus_Endometrial_Carcinoma</t>
  </si>
  <si>
    <t>Uveal_Melanoma</t>
  </si>
  <si>
    <t>Tumor Type</t>
  </si>
  <si>
    <t>#Mutations</t>
  </si>
  <si>
    <t>#FinalNumberofMutations</t>
  </si>
  <si>
    <t>ST1. Description of Input TCGA data</t>
  </si>
  <si>
    <t>ST3. Table describing the 25 significant negatively selected genes, the 14 positively selected genes, and the contribution on the number of nonsilent and synonymous mutations per tumour type. (RED) BCL2L12 marked as a false positive due to synonymous mutation cluster, and (BLUE) GRID2IP due to an excess of germline mutations.</t>
  </si>
  <si>
    <t>FGFR2</t>
  </si>
  <si>
    <t>ENST00000457416</t>
  </si>
  <si>
    <t>HRAS</t>
  </si>
  <si>
    <t>ENST00000451590</t>
  </si>
  <si>
    <t>IDH1</t>
  </si>
  <si>
    <t>ENST00000415913</t>
  </si>
  <si>
    <t>SPOP</t>
  </si>
  <si>
    <t>ENST00000393331</t>
  </si>
  <si>
    <t>PTEN</t>
  </si>
  <si>
    <t>ENST00000371953</t>
  </si>
  <si>
    <t>CTNNB1</t>
  </si>
  <si>
    <t>ENST00000349496</t>
  </si>
  <si>
    <t>SMAD4</t>
  </si>
  <si>
    <t>ENST00000342988</t>
  </si>
  <si>
    <t>BRAF</t>
  </si>
  <si>
    <t>ENST00000288602</t>
  </si>
  <si>
    <t>FBXW7</t>
  </si>
  <si>
    <t>ENST00000281708</t>
  </si>
  <si>
    <t>TP53</t>
  </si>
  <si>
    <t>ENST00000269305</t>
  </si>
  <si>
    <t>ERBB3</t>
  </si>
  <si>
    <t>ENST00000267101</t>
  </si>
  <si>
    <t>PIK3CA</t>
  </si>
  <si>
    <t>ENST00000263967</t>
  </si>
  <si>
    <t>KRAS</t>
  </si>
  <si>
    <t>ENST00000256078</t>
  </si>
  <si>
    <t>KEAP1</t>
  </si>
  <si>
    <t>ENST00000171111</t>
  </si>
  <si>
    <t>TOTAL ns</t>
  </si>
  <si>
    <t>TOTAL na</t>
  </si>
  <si>
    <t>ns51</t>
  </si>
  <si>
    <t>na50</t>
  </si>
  <si>
    <t>ns49</t>
  </si>
  <si>
    <t>na48</t>
  </si>
  <si>
    <t>ns47</t>
  </si>
  <si>
    <t>na46</t>
  </si>
  <si>
    <t>ns45</t>
  </si>
  <si>
    <t>na44</t>
  </si>
  <si>
    <t>ns43</t>
  </si>
  <si>
    <t>na42</t>
  </si>
  <si>
    <t>ns41</t>
  </si>
  <si>
    <t>na40</t>
  </si>
  <si>
    <t>ns39</t>
  </si>
  <si>
    <t>na38</t>
  </si>
  <si>
    <t>ns37</t>
  </si>
  <si>
    <t>na36</t>
  </si>
  <si>
    <t>ns35</t>
  </si>
  <si>
    <t>na34</t>
  </si>
  <si>
    <t>ns33</t>
  </si>
  <si>
    <t>na32</t>
  </si>
  <si>
    <t>ns31</t>
  </si>
  <si>
    <t>na30</t>
  </si>
  <si>
    <t>ns29</t>
  </si>
  <si>
    <t>na28</t>
  </si>
  <si>
    <t>ns27</t>
  </si>
  <si>
    <t>na26</t>
  </si>
  <si>
    <t>ns25</t>
  </si>
  <si>
    <t>na24</t>
  </si>
  <si>
    <t>ns23</t>
  </si>
  <si>
    <t>na22</t>
  </si>
  <si>
    <t>ns21</t>
  </si>
  <si>
    <t>na20</t>
  </si>
  <si>
    <t>ns19</t>
  </si>
  <si>
    <t>na18</t>
  </si>
  <si>
    <t>ns17</t>
  </si>
  <si>
    <t>na16</t>
  </si>
  <si>
    <t>ns15</t>
  </si>
  <si>
    <t>na14</t>
  </si>
  <si>
    <t>ns13</t>
  </si>
  <si>
    <t>na12</t>
  </si>
  <si>
    <t>ns11</t>
  </si>
  <si>
    <t>na10</t>
  </si>
  <si>
    <t>ns9</t>
  </si>
  <si>
    <t>na8</t>
  </si>
  <si>
    <t>ns7</t>
  </si>
  <si>
    <t>na6</t>
  </si>
  <si>
    <t>ns5</t>
  </si>
  <si>
    <t>na4</t>
  </si>
  <si>
    <t>ns3</t>
  </si>
  <si>
    <t>na2</t>
  </si>
  <si>
    <t>ns</t>
  </si>
  <si>
    <t>na</t>
  </si>
  <si>
    <t>Hugo_Symbol</t>
  </si>
  <si>
    <t>EnsemblID</t>
  </si>
  <si>
    <t>POSITIVE</t>
  </si>
  <si>
    <t>ZBTB7C</t>
  </si>
  <si>
    <t>ENST00000588982</t>
  </si>
  <si>
    <t>EPPK1</t>
  </si>
  <si>
    <t>ENST00000525985</t>
  </si>
  <si>
    <t>TYK2</t>
  </si>
  <si>
    <t>ENST00000525621</t>
  </si>
  <si>
    <t>GRID2IP</t>
  </si>
  <si>
    <t>ENST00000457091</t>
  </si>
  <si>
    <t>CLDN9</t>
  </si>
  <si>
    <t>ENST00000445369</t>
  </si>
  <si>
    <t>XKR6</t>
  </si>
  <si>
    <t>ENST00000416569</t>
  </si>
  <si>
    <t>TECTA</t>
  </si>
  <si>
    <t>ENST00000392793</t>
  </si>
  <si>
    <t>GTSF1L</t>
  </si>
  <si>
    <t>ENST00000373003</t>
  </si>
  <si>
    <t>CACNA1S</t>
  </si>
  <si>
    <t>ENST00000362061</t>
  </si>
  <si>
    <t>NPSR1</t>
  </si>
  <si>
    <t>ENST00000359791</t>
  </si>
  <si>
    <t>AP1B1</t>
  </si>
  <si>
    <t>ENST00000357586</t>
  </si>
  <si>
    <t>CYFIP1</t>
  </si>
  <si>
    <t>ENST00000313077</t>
  </si>
  <si>
    <t>KRI1</t>
  </si>
  <si>
    <t>ENST00000312962</t>
  </si>
  <si>
    <t>TERT</t>
  </si>
  <si>
    <t>ENST00000310581</t>
  </si>
  <si>
    <t>DAGLB</t>
  </si>
  <si>
    <t>ENST00000297056</t>
  </si>
  <si>
    <t>ZDHHC3</t>
  </si>
  <si>
    <t>ENST00000296127</t>
  </si>
  <si>
    <t>GFRA3</t>
  </si>
  <si>
    <t>ENST00000274721</t>
  </si>
  <si>
    <t>MCM2</t>
  </si>
  <si>
    <t>ENST00000265056</t>
  </si>
  <si>
    <t>AP2S1</t>
  </si>
  <si>
    <t>ENST00000263270</t>
  </si>
  <si>
    <t>WISP1</t>
  </si>
  <si>
    <t>ENST00000250160</t>
  </si>
  <si>
    <t>BCL2L12</t>
  </si>
  <si>
    <t>ENST00000246785</t>
  </si>
  <si>
    <t>TMEM214</t>
  </si>
  <si>
    <t>ENST00000238788</t>
  </si>
  <si>
    <t>HLA-DOA</t>
  </si>
  <si>
    <t>ENST00000229829</t>
  </si>
  <si>
    <t>DECR1</t>
  </si>
  <si>
    <t>ENST00000220764</t>
  </si>
  <si>
    <t>RALBP1</t>
  </si>
  <si>
    <t>ENST00000019317</t>
  </si>
  <si>
    <t>Rectum_adenocarcinoma</t>
  </si>
  <si>
    <t>Head_and_Neck_squamous_cell_carcinoma</t>
  </si>
  <si>
    <t>Esophageal_carcinoma_</t>
  </si>
  <si>
    <t>Colon_adenocarcinoma</t>
  </si>
  <si>
    <t>NEGATIVE</t>
  </si>
  <si>
    <t>ST4. Description of agreggated values per tumour types</t>
  </si>
  <si>
    <t>Positively selected genes (&gt;2)</t>
  </si>
  <si>
    <t>Negative selected genes (&lt;0.5)</t>
  </si>
  <si>
    <t>dN/dS SSB7</t>
  </si>
  <si>
    <t>dS SSB7</t>
  </si>
  <si>
    <t>dN SSB7</t>
  </si>
  <si>
    <t>dN/dS</t>
  </si>
  <si>
    <t>dS uncorrected</t>
  </si>
  <si>
    <t>dN uncorrected</t>
  </si>
  <si>
    <t>Synonymous (ns)</t>
  </si>
  <si>
    <t>Nonsilent (na)</t>
  </si>
  <si>
    <t>Tumour Type</t>
  </si>
  <si>
    <t>Supplemental Table 5. Significantly enriched terms among negatively selected genes.</t>
  </si>
  <si>
    <t>GO:0006813</t>
  </si>
  <si>
    <t>potassium ion transport</t>
  </si>
  <si>
    <t>GO</t>
  </si>
  <si>
    <t>GO:0004222</t>
  </si>
  <si>
    <t>metalloendopeptidase activity</t>
  </si>
  <si>
    <t>GO:0032456</t>
  </si>
  <si>
    <t>endocytic recycling</t>
  </si>
  <si>
    <t>GO:0022417</t>
  </si>
  <si>
    <t>protein maturation by protein folding</t>
  </si>
  <si>
    <t>GO:0005922</t>
  </si>
  <si>
    <t>connexon complex</t>
  </si>
  <si>
    <t>GO:0003735</t>
  </si>
  <si>
    <t>structural constituent of ribosome</t>
  </si>
  <si>
    <t>GO:0006414</t>
  </si>
  <si>
    <t>translational elongation</t>
  </si>
  <si>
    <t>-</t>
  </si>
  <si>
    <t>Ribosome, cytoplasmic</t>
  </si>
  <si>
    <t>CORUM</t>
  </si>
  <si>
    <t>CoREST-HDAC complex</t>
  </si>
  <si>
    <t>60S ribosomal subunit, cytoplasmic</t>
  </si>
  <si>
    <t>Disorders of transmembrane transporters</t>
  </si>
  <si>
    <t>Reactome</t>
  </si>
  <si>
    <t>SUMO is transferred from E1 to E2 (UBE2I, UBC9)</t>
  </si>
  <si>
    <t>Eukaryotic Translation Elongation</t>
  </si>
  <si>
    <t>Transport of glucose and other sugars, bile salts and organic acids, metal ions and amine compounds</t>
  </si>
  <si>
    <t>Transport of inorganic cations/anions and amino acids/oligopeptides</t>
  </si>
  <si>
    <t>term</t>
  </si>
  <si>
    <t>name</t>
  </si>
  <si>
    <t>var</t>
  </si>
  <si>
    <t>mean</t>
  </si>
  <si>
    <t>n</t>
  </si>
  <si>
    <t>Q-Value</t>
  </si>
  <si>
    <t>P-Value</t>
  </si>
  <si>
    <t>Source</t>
  </si>
  <si>
    <t>ST6A. Aggregated dN/dS for epitopes combined, non-epitopes combined, and MHC-specific values. Pvalues show the proportion of times that a random value was lower than the epitope dN/dS in 1000 iterations.</t>
  </si>
  <si>
    <t>Stomach adenocarcinoma</t>
  </si>
  <si>
    <t>Brain Lower Grade Glioma</t>
  </si>
  <si>
    <t>Kidney renal papillary cell carcinoma</t>
  </si>
  <si>
    <t>Kidney renal clear cell carcinoma</t>
  </si>
  <si>
    <t>Breast invasive carcinoma</t>
  </si>
  <si>
    <t>Bladder Urothelial Carcinoma</t>
  </si>
  <si>
    <t>Colon and rectum adenocarcinoma</t>
  </si>
  <si>
    <t>CRC</t>
  </si>
  <si>
    <t>Liver hepatocellular carcinoma</t>
  </si>
  <si>
    <t>Lung squamous cell carcinoma</t>
  </si>
  <si>
    <t>Thyroid carcinoma</t>
  </si>
  <si>
    <t>Head and Neck squamous cell carcinoma</t>
  </si>
  <si>
    <t>Lung adenocarcinoma</t>
  </si>
  <si>
    <t>Testicular Germ Cell Tumors</t>
  </si>
  <si>
    <t>Cervical squamous cell carcinoma and endocervical adenocarcinoma</t>
  </si>
  <si>
    <t xml:space="preserve">Esophageal carcinoma </t>
  </si>
  <si>
    <t>Skin Cutaneous Melanoma</t>
  </si>
  <si>
    <t>Pval MHCII</t>
  </si>
  <si>
    <t>P-value MHCI</t>
  </si>
  <si>
    <t>P-value both</t>
  </si>
  <si>
    <t>MHCII_NE</t>
  </si>
  <si>
    <t>MHCII_E</t>
  </si>
  <si>
    <t>MHCI_NE</t>
  </si>
  <si>
    <t>MHCI_E</t>
  </si>
  <si>
    <t>Both_NE</t>
  </si>
  <si>
    <t>Both_E</t>
  </si>
  <si>
    <t>ttype</t>
  </si>
  <si>
    <t>ttypeID</t>
  </si>
  <si>
    <t>ST6C. Pvalues for paired correlations</t>
  </si>
  <si>
    <t>pval_MHCII</t>
  </si>
  <si>
    <t>pval_MHCI</t>
  </si>
  <si>
    <t>pval_both</t>
  </si>
  <si>
    <t>dN/dS MHCII</t>
  </si>
  <si>
    <t>dN/dS MHCI</t>
  </si>
  <si>
    <t>dN/dS Both</t>
  </si>
  <si>
    <t>Cytolytic Activity</t>
  </si>
  <si>
    <t>Type II IFN Response</t>
  </si>
  <si>
    <t>Type I IFN Response</t>
  </si>
  <si>
    <t>Co inhibition  T cell</t>
  </si>
  <si>
    <t>Co inhibition  APC</t>
  </si>
  <si>
    <t>Co stimulation  T cell</t>
  </si>
  <si>
    <t>Co stimulation  APC</t>
  </si>
  <si>
    <t>MHC Class I</t>
  </si>
  <si>
    <t>pDCs</t>
  </si>
  <si>
    <t>NK cells</t>
  </si>
  <si>
    <t>Neutrophils</t>
  </si>
  <si>
    <t>Macrophages</t>
  </si>
  <si>
    <t>CD8  T cells</t>
  </si>
  <si>
    <t>CD4  Regulatory T cells</t>
  </si>
  <si>
    <t>B cells</t>
  </si>
  <si>
    <t>PValues</t>
  </si>
  <si>
    <t>ST6B. Correlation coefficients for different measures of cytolityc activities versus dN/dS values</t>
  </si>
  <si>
    <t>RValue</t>
  </si>
  <si>
    <t>ST7A. Significantly selected genes when removing ABB score filtering and expression filtering</t>
  </si>
  <si>
    <t>ENST00000369535</t>
  </si>
  <si>
    <t>NRAS</t>
  </si>
  <si>
    <t>ENST00000397062</t>
  </si>
  <si>
    <t>NFE2L2</t>
  </si>
  <si>
    <t>ENST00000498124</t>
  </si>
  <si>
    <t>CDKN2A</t>
  </si>
  <si>
    <t>ENST00000358485</t>
  </si>
  <si>
    <t>CASP8</t>
  </si>
  <si>
    <t>ENST00000274376</t>
  </si>
  <si>
    <t>RASA1</t>
  </si>
  <si>
    <t>ENST00000515683</t>
  </si>
  <si>
    <t>no_symbol</t>
  </si>
  <si>
    <t>ENST00000324856</t>
  </si>
  <si>
    <t>ARID1A</t>
  </si>
  <si>
    <t>ENST00000261769</t>
  </si>
  <si>
    <t>CDH1</t>
  </si>
  <si>
    <t>ENST00000267163</t>
  </si>
  <si>
    <t>RB1</t>
  </si>
  <si>
    <t>ENST00000457016</t>
  </si>
  <si>
    <t>APC</t>
  </si>
  <si>
    <t>ENST00000263253</t>
  </si>
  <si>
    <t>EP300</t>
  </si>
  <si>
    <t>ENST00000261517</t>
  </si>
  <si>
    <t>VPS13C</t>
  </si>
  <si>
    <t>ENST00000429416</t>
  </si>
  <si>
    <t>SMARCA4</t>
  </si>
  <si>
    <t>ENST00000278616</t>
  </si>
  <si>
    <t>ATM</t>
  </si>
  <si>
    <t>ENST00000301067</t>
  </si>
  <si>
    <t>KMT2D</t>
  </si>
  <si>
    <t>ENST00000254108</t>
  </si>
  <si>
    <t>FUS</t>
  </si>
  <si>
    <t>ENST00000424776</t>
  </si>
  <si>
    <t>ENST00000322344</t>
  </si>
  <si>
    <t>PNKP</t>
  </si>
  <si>
    <t>ENST00000593756</t>
  </si>
  <si>
    <t>FGF21</t>
  </si>
  <si>
    <t>ENST00000371933</t>
  </si>
  <si>
    <t>EFCAB14</t>
  </si>
  <si>
    <t>ENST00000515837</t>
  </si>
  <si>
    <t>TMEM216</t>
  </si>
  <si>
    <t>ENST00000399599</t>
  </si>
  <si>
    <t>CDIP1</t>
  </si>
  <si>
    <t>ENST00000427624</t>
  </si>
  <si>
    <t>ZNF837</t>
  </si>
  <si>
    <t>ST7B. List of significantly negative selected genes when removing somatic mutations with EXAC AF &gt; 0.001. *GRID2IP is not significant anymore after removing of **17 synonymous variants labeled as germline. ***In addition BCL2L12 is also labelled as false positive due to a cluster of synonymous mutations.</t>
  </si>
  <si>
    <t>18**</t>
  </si>
  <si>
    <t>GRID2IP*</t>
  </si>
  <si>
    <t>BCL2L12***</t>
  </si>
  <si>
    <t>Synonymous</t>
  </si>
  <si>
    <t>Nonsilent</t>
  </si>
  <si>
    <t>Gene</t>
  </si>
  <si>
    <t>Ref</t>
  </si>
  <si>
    <t>Zheng, Siyuan, et al. "Comprehensive pan-genomic characterization of adrenocortical carcinoma." Cancer cell 29.5 (2016): 723-736.</t>
  </si>
  <si>
    <t>The Cancer Genome Atlas Research Network (2014) Comprehensive molecular characterization of urothelial bladder carcinoma. Nature, 507, 315–322.</t>
  </si>
  <si>
    <t>The Cancer Genome Atlas Network (2012) Comprehensive molecular portraits of human breast tumours. Nature, 490, 61–70.</t>
  </si>
  <si>
    <t>Cancer Genome Atlas Research Network. "Integrated genomic and molecular characterization of cervical cancer." Nature 543.7645 (2017): 378.</t>
  </si>
  <si>
    <t>Puente, Xose S., et al. "Non-coding recurrent mutations in chronic lymphocytic leukaemia." Nature 526.7574 (2015): 519.</t>
  </si>
  <si>
    <t>The Cancer Genome Atlas Network (2012) Comprehensive molecular characterization of human colon and rectal cancer. Nature, 487, 330–337.</t>
  </si>
  <si>
    <t>The Cancer Genome Atlas Research Network (2017) Integrated genomic characterization of oesophageal carcinoma. Nature, 541, 169–175.</t>
  </si>
  <si>
    <t>The Cancer Genome Atlas Network (2015) Comprehensive genomic characterization of head and neck squamous cell carcinomas. Nature, 517, 576–582.</t>
  </si>
  <si>
    <t>The Cancer Genome Atlas Research Network (2016) Comprehensive Molecular Characterization of Papillary Renal-Cell Carcinoma. N. Engl. J. Med., 374, 135–145.</t>
  </si>
  <si>
    <t>The Cancer Genome Atlas Research Network (2017) Comprehensive and Integrative Genomic Characterization of Hepatocellular Carcinoma. Cell, 169, 1327–1341.e23.</t>
  </si>
  <si>
    <t>The Cancer Genome Atlas Research Network (2013) Comprehensive molecular characterization of clear cell renal cell carcinoma. Nature, 499, 43–49.</t>
  </si>
  <si>
    <t>The Cancer Genome Atlas Research Network (2015) Comprehensive, Integrative Genomic Analysis of Diffuse Lower-Grade Gliomas. N. Engl. J. Med., 372, 2481–2498.</t>
  </si>
  <si>
    <t>The Cancer Genome Atlas Research Network (2014) Comprehensive molecular profiling of lung adenocarcinoma. Nature, 511, 543–550.</t>
  </si>
  <si>
    <t>The Cancer Genome Atlas Research Network (2012) Comprehensive genomic characterization of squamous cell lung cancers. Nature, 489, 519–525.</t>
  </si>
  <si>
    <t>Fishbein, Lauren, et al. "Comprehensive molecular characterization of pheochromocytoma and paraganglioma." Cancer Cell 31.2 (2017): 181-193.</t>
  </si>
  <si>
    <t>Cancer Genome Atlas Research Network. "Comprehensive and integrated genomic characterization of adult soft tissue sarcomas." Cell 171.4 (2017): 950-965.</t>
  </si>
  <si>
    <t>The Cancer Genome Atlas Network (2015) The Molecular Taxonomy of Primary Prostate Cancer. Cell, 163, 1011–1025.</t>
  </si>
  <si>
    <t>Akbani,R., Akdemir,K.C., Aksoy,B.A., Albert,M., Ally,A., Amin,S.B., Arachchi,H., Arora,A., Auman,J.T., Ayala,B., et al. (2015) Genomic Classification of Cutaneous Melanoma. Cell, 161, 1681–1696.</t>
  </si>
  <si>
    <t>Cancer Genome Atlas Research Network. "Comprehensive molecular characterization of gastric adenocarcinoma." Nature 513.7517 (2014): 202.</t>
  </si>
  <si>
    <t>Agrawal,N., Akbani,R., Aksoy,B.A., Ally,A., Arachchi,H., Asa,S.L., Auman,J.T., Balasundaram,M., Balu,S., Baylin,S.B., et al. (2014) Integrated Genomic Characterization of Papillary Thyroid Carcinoma. Cell, 159, 676–690.</t>
  </si>
  <si>
    <t>The Cancer Genome Atlas Research Network (2013) Integrated genomic characterization of endometrial carcinoma. Nature, 497, 67–73.</t>
  </si>
  <si>
    <t>Radovich, Milan, et al. "The integrated genomic landscape of thymic epithelial tumors." Cancer cell 33.2 (2018): 244-258.</t>
  </si>
  <si>
    <t>Cherniack, Andrew D., et al. "Integrated molecular characterization of uterine carcinosarcoma." Cancer Cell 31.3 (2017): 411-423.</t>
  </si>
  <si>
    <t>Robertson, A. Gordon, et al. "Integrative analysis identifies four molecular and clinical subsets in uveal melanoma." Cancer cell 32.2 (2017): 204-220.</t>
  </si>
  <si>
    <t>Unpublished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</si>
</sst>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0"/>
    <numFmt numFmtId="165" formatCode="0.00E+000"/>
  </numFmts>
  <fonts count="20">
    <font>
      <sz val="12"/>
      <color theme="1"/>
      <name val="Calibri"/>
      <family val="2"/>
      <scheme val="minor"/>
    </font>
    <font>
      <u/>
      <sz val="12"/>
      <color theme="10"/>
      <name val="Calibri"/>
      <family val="2"/>
      <scheme val="minor"/>
    </font>
    <font>
      <u/>
      <sz val="12"/>
      <color theme="11"/>
      <name val="Calibri"/>
      <family val="2"/>
      <scheme val="minor"/>
    </font>
    <font>
      <sz val="12"/>
      <name val="Calibri"/>
      <family val="2"/>
      <scheme val="minor"/>
    </font>
    <font>
      <b/>
      <sz val="12"/>
      <color theme="1"/>
      <name val="Calibri"/>
      <family val="2"/>
      <scheme val="minor"/>
    </font>
    <font>
      <sz val="12"/>
      <color theme="1"/>
      <name val="Calibri"/>
      <family val="2"/>
      <scheme val="minor"/>
    </font>
    <font>
      <sz val="12"/>
      <color rgb="FF006100"/>
      <name val="Calibri"/>
      <family val="2"/>
      <scheme val="minor"/>
    </font>
    <font>
      <sz val="12"/>
      <color rgb="FFFF0000"/>
      <name val="Calibri"/>
      <family val="2"/>
      <scheme val="minor"/>
    </font>
    <font>
      <sz val="10"/>
      <color theme="1"/>
      <name val="Helvetica"/>
    </font>
    <font>
      <b/>
      <sz val="10"/>
      <color theme="1"/>
      <name val="Helvetica"/>
    </font>
    <font>
      <sz val="10"/>
      <color theme="8"/>
      <name val="Helvetica"/>
    </font>
    <font>
      <sz val="10"/>
      <color rgb="FFFF0000"/>
      <name val="Helvetica"/>
    </font>
    <font>
      <sz val="12"/>
      <color theme="1"/>
      <name val="Helvetica"/>
    </font>
    <font>
      <b/>
      <sz val="12"/>
      <color theme="1"/>
      <name val="Helvetica"/>
    </font>
    <font>
      <sz val="10"/>
      <name val="Arial"/>
      <family val="2"/>
    </font>
    <font>
      <b/>
      <sz val="10"/>
      <color rgb="FF000000"/>
      <name val="Arial"/>
      <family val="2"/>
    </font>
    <font>
      <b/>
      <sz val="10"/>
      <name val="Arial"/>
      <family val="2"/>
    </font>
    <font>
      <sz val="12"/>
      <color theme="1"/>
      <name val="Calibri (Body)"/>
    </font>
    <font>
      <sz val="12"/>
      <color theme="4" tint="-0.249977111117893"/>
      <name val="Calibri"/>
      <family val="2"/>
      <scheme val="minor"/>
    </font>
    <font>
      <sz val="12"/>
      <color rgb="FF000000"/>
      <name val="Helvetica"/>
      <family val="2"/>
    </font>
  </fonts>
  <fills count="4">
    <fill>
      <patternFill patternType="none"/>
    </fill>
    <fill>
      <patternFill patternType="gray125"/>
    </fill>
    <fill>
      <patternFill patternType="solid">
        <fgColor rgb="FFC6EFCE"/>
      </patternFill>
    </fill>
    <fill>
      <patternFill patternType="solid">
        <fgColor theme="0" tint="-0.14999847407452621"/>
        <bgColor theme="0" tint="-0.14999847407452621"/>
      </patternFill>
    </fill>
  </fills>
  <borders count="2">
    <border>
      <left/>
      <right/>
      <top/>
      <bottom/>
      <diagonal/>
    </border>
    <border>
      <left/>
      <right/>
      <top/>
      <bottom style="thin">
        <color theme="1"/>
      </bottom>
      <diagonal/>
    </border>
  </borders>
  <cellStyleXfs count="16">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9" fontId="5" fillId="0" borderId="0" applyFont="0" applyFill="0" applyBorder="0" applyAlignment="0" applyProtection="0"/>
    <xf numFmtId="0" fontId="6" fillId="2" borderId="0" applyNumberFormat="0" applyBorder="0" applyAlignment="0" applyProtection="0"/>
    <xf numFmtId="0" fontId="14" fillId="0" borderId="0"/>
  </cellStyleXfs>
  <cellXfs count="43">
    <xf numFmtId="0" fontId="0" fillId="0" borderId="0" xfId="0"/>
    <xf numFmtId="0" fontId="3" fillId="0" borderId="0" xfId="0" applyFont="1"/>
    <xf numFmtId="0" fontId="4" fillId="0" borderId="0" xfId="0" applyFont="1"/>
    <xf numFmtId="0" fontId="8" fillId="0" borderId="0" xfId="0" applyFont="1"/>
    <xf numFmtId="9" fontId="8" fillId="3" borderId="1" xfId="13" applyNumberFormat="1" applyFont="1" applyFill="1" applyBorder="1"/>
    <xf numFmtId="0" fontId="8" fillId="3" borderId="1" xfId="0" applyFont="1" applyFill="1" applyBorder="1"/>
    <xf numFmtId="0" fontId="9" fillId="3" borderId="1" xfId="0" applyFont="1" applyFill="1" applyBorder="1"/>
    <xf numFmtId="9" fontId="8" fillId="0" borderId="0" xfId="13" applyFont="1"/>
    <xf numFmtId="0" fontId="9" fillId="0" borderId="0" xfId="0" applyFont="1"/>
    <xf numFmtId="0" fontId="8" fillId="0" borderId="0" xfId="0" applyFont="1" applyFill="1"/>
    <xf numFmtId="0" fontId="8" fillId="0" borderId="0" xfId="14" applyFont="1" applyFill="1"/>
    <xf numFmtId="9" fontId="8" fillId="0" borderId="0" xfId="14" applyNumberFormat="1" applyFont="1" applyFill="1"/>
    <xf numFmtId="9" fontId="8" fillId="0" borderId="0" xfId="13" applyFont="1" applyFill="1"/>
    <xf numFmtId="0" fontId="10" fillId="0" borderId="0" xfId="0" applyFont="1" applyFill="1"/>
    <xf numFmtId="9" fontId="10" fillId="0" borderId="0" xfId="13" applyFont="1" applyFill="1"/>
    <xf numFmtId="0" fontId="11" fillId="0" borderId="0" xfId="0" applyFont="1" applyFill="1"/>
    <xf numFmtId="9" fontId="11" fillId="0" borderId="0" xfId="13" applyFont="1" applyFill="1"/>
    <xf numFmtId="0" fontId="0" fillId="0" borderId="0" xfId="0" applyFont="1"/>
    <xf numFmtId="0" fontId="12" fillId="0" borderId="0" xfId="0" applyFont="1"/>
    <xf numFmtId="0" fontId="13" fillId="0" borderId="0" xfId="0" applyFont="1"/>
    <xf numFmtId="0" fontId="13" fillId="0" borderId="0" xfId="0" applyFont="1" applyAlignment="1">
      <alignment textRotation="45"/>
    </xf>
    <xf numFmtId="1" fontId="0" fillId="0" borderId="0" xfId="0" applyNumberFormat="1"/>
    <xf numFmtId="164" fontId="0" fillId="0" borderId="0" xfId="0" applyNumberFormat="1"/>
    <xf numFmtId="1" fontId="4" fillId="0" borderId="0" xfId="0" applyNumberFormat="1" applyFont="1"/>
    <xf numFmtId="164" fontId="4" fillId="0" borderId="0" xfId="0" applyNumberFormat="1" applyFont="1"/>
    <xf numFmtId="0" fontId="14" fillId="0" borderId="0" xfId="15"/>
    <xf numFmtId="0" fontId="15" fillId="0" borderId="0" xfId="15" applyFont="1" applyAlignment="1">
      <alignment horizontal="justify" vertical="center"/>
    </xf>
    <xf numFmtId="165" fontId="14" fillId="0" borderId="0" xfId="15" applyNumberFormat="1"/>
    <xf numFmtId="0" fontId="16" fillId="0" borderId="0" xfId="15" applyFont="1"/>
    <xf numFmtId="0" fontId="0" fillId="0" borderId="0" xfId="0" applyAlignment="1">
      <alignment horizontal="center"/>
    </xf>
    <xf numFmtId="2" fontId="0" fillId="0" borderId="0" xfId="0" applyNumberFormat="1"/>
    <xf numFmtId="2" fontId="0" fillId="0" borderId="0" xfId="0" applyNumberFormat="1" applyFont="1"/>
    <xf numFmtId="2" fontId="4" fillId="0" borderId="0" xfId="0" applyNumberFormat="1" applyFont="1"/>
    <xf numFmtId="0" fontId="4" fillId="0" borderId="0" xfId="0" applyFont="1" applyAlignment="1">
      <alignment horizontal="left"/>
    </xf>
    <xf numFmtId="2" fontId="0" fillId="0" borderId="0" xfId="0" applyNumberFormat="1" applyAlignment="1">
      <alignment horizontal="center"/>
    </xf>
    <xf numFmtId="2" fontId="0" fillId="0" borderId="0" xfId="0" applyNumberFormat="1" applyFont="1" applyAlignment="1">
      <alignment horizontal="center"/>
    </xf>
    <xf numFmtId="2" fontId="7" fillId="0" borderId="0" xfId="0" applyNumberFormat="1" applyFont="1" applyAlignment="1">
      <alignment horizontal="center"/>
    </xf>
    <xf numFmtId="0" fontId="17" fillId="0" borderId="0" xfId="0" applyFont="1" applyAlignment="1">
      <alignment horizontal="center"/>
    </xf>
    <xf numFmtId="0" fontId="7" fillId="0" borderId="0" xfId="0" applyFont="1" applyAlignment="1">
      <alignment horizontal="center"/>
    </xf>
    <xf numFmtId="2" fontId="18" fillId="0" borderId="0" xfId="0" applyNumberFormat="1" applyFont="1" applyAlignment="1">
      <alignment horizontal="center"/>
    </xf>
    <xf numFmtId="0" fontId="18" fillId="0" borderId="0" xfId="0" applyFont="1" applyAlignment="1">
      <alignment horizontal="center"/>
    </xf>
    <xf numFmtId="0" fontId="4" fillId="0" borderId="0" xfId="0" applyFont="1" applyAlignment="1">
      <alignment horizontal="center"/>
    </xf>
    <xf numFmtId="0" fontId="19" fillId="0" borderId="0" xfId="0" applyFont="1"/>
  </cellXfs>
  <cellStyles count="16">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Good" xfId="14" builtinId="26"/>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Normal" xfId="0" builtinId="0"/>
    <cellStyle name="Normal 2" xfId="15"/>
    <cellStyle name="Percent" xfId="13" builtinId="5"/>
  </cellStyles>
  <dxfs count="111">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strike val="0"/>
        <outline val="0"/>
        <shadow val="0"/>
        <u val="none"/>
        <vertAlign val="baseline"/>
        <sz val="10"/>
        <color theme="1"/>
        <name val="Helvetica"/>
        <scheme val="none"/>
      </font>
    </dxf>
    <dxf>
      <font>
        <strike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strike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
      <font>
        <strike val="0"/>
        <outline val="0"/>
        <shadow val="0"/>
        <u val="none"/>
        <vertAlign val="baseline"/>
        <sz val="10"/>
        <color theme="1"/>
        <name val="Helvetica"/>
        <scheme val="none"/>
      </font>
    </dxf>
    <dxf>
      <font>
        <strike val="0"/>
        <outline val="0"/>
        <shadow val="0"/>
        <u val="none"/>
        <vertAlign val="baseline"/>
        <sz val="10"/>
        <color theme="1"/>
        <name val="Helvetica"/>
        <scheme val="none"/>
      </font>
    </dxf>
    <dxf>
      <font>
        <b val="0"/>
        <i val="0"/>
        <strike val="0"/>
        <condense val="0"/>
        <extend val="0"/>
        <outline val="0"/>
        <shadow val="0"/>
        <u val="none"/>
        <vertAlign val="baseline"/>
        <sz val="10"/>
        <color theme="1"/>
        <name val="Helvetica"/>
        <scheme val="none"/>
      </font>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id="1" name="Table2" displayName="Table2" ref="A2:BB28" totalsRowShown="0" dataDxfId="110">
  <tableColumns count="54">
    <tableColumn id="1" name="EnsemblID" dataDxfId="109"/>
    <tableColumn id="2" name="Hugo_Symbol" dataDxfId="108"/>
    <tableColumn id="3" name="na" dataDxfId="107" dataCellStyle="Percent"/>
    <tableColumn id="4" name="ns" dataDxfId="106" dataCellStyle="Percent"/>
    <tableColumn id="5" name="na2" dataDxfId="105" dataCellStyle="Percent"/>
    <tableColumn id="6" name="ns3" dataDxfId="104" dataCellStyle="Percent"/>
    <tableColumn id="7" name="na4" dataDxfId="103" dataCellStyle="Percent"/>
    <tableColumn id="8" name="ns5" dataDxfId="102" dataCellStyle="Percent"/>
    <tableColumn id="9" name="na6" dataDxfId="101" dataCellStyle="Percent"/>
    <tableColumn id="10" name="ns7" dataDxfId="100" dataCellStyle="Percent"/>
    <tableColumn id="11" name="na8" dataDxfId="99" dataCellStyle="Percent"/>
    <tableColumn id="12" name="ns9" dataDxfId="98" dataCellStyle="Percent"/>
    <tableColumn id="13" name="na10" dataDxfId="97" dataCellStyle="Percent"/>
    <tableColumn id="14" name="ns11" dataDxfId="96" dataCellStyle="Percent"/>
    <tableColumn id="15" name="na12" dataDxfId="95" dataCellStyle="Percent"/>
    <tableColumn id="16" name="ns13" dataDxfId="94" dataCellStyle="Percent"/>
    <tableColumn id="17" name="na14" dataDxfId="93" dataCellStyle="Percent"/>
    <tableColumn id="18" name="ns15" dataDxfId="92" dataCellStyle="Percent"/>
    <tableColumn id="19" name="na16" dataDxfId="91" dataCellStyle="Percent"/>
    <tableColumn id="20" name="ns17" dataDxfId="90" dataCellStyle="Percent"/>
    <tableColumn id="21" name="na18" dataDxfId="89" dataCellStyle="Percent"/>
    <tableColumn id="22" name="ns19" dataDxfId="88" dataCellStyle="Percent"/>
    <tableColumn id="23" name="na20" dataDxfId="87" dataCellStyle="Percent"/>
    <tableColumn id="24" name="ns21" dataDxfId="86" dataCellStyle="Percent"/>
    <tableColumn id="25" name="na22" dataDxfId="85" dataCellStyle="Percent"/>
    <tableColumn id="26" name="ns23" dataDxfId="84" dataCellStyle="Percent"/>
    <tableColumn id="27" name="na24" dataDxfId="83" dataCellStyle="Percent"/>
    <tableColumn id="28" name="ns25" dataDxfId="82" dataCellStyle="Percent"/>
    <tableColumn id="29" name="na26" dataDxfId="81" dataCellStyle="Percent"/>
    <tableColumn id="30" name="ns27" dataDxfId="80" dataCellStyle="Percent"/>
    <tableColumn id="31" name="na28" dataDxfId="79" dataCellStyle="Percent"/>
    <tableColumn id="32" name="ns29" dataDxfId="78" dataCellStyle="Percent"/>
    <tableColumn id="33" name="na30" dataDxfId="77" dataCellStyle="Percent"/>
    <tableColumn id="34" name="ns31" dataDxfId="76" dataCellStyle="Percent"/>
    <tableColumn id="35" name="na32" dataDxfId="75" dataCellStyle="Percent"/>
    <tableColumn id="36" name="ns33" dataDxfId="74" dataCellStyle="Percent"/>
    <tableColumn id="37" name="na34" dataDxfId="73" dataCellStyle="Percent"/>
    <tableColumn id="38" name="ns35" dataDxfId="72" dataCellStyle="Percent"/>
    <tableColumn id="39" name="na36" dataDxfId="71" dataCellStyle="Percent"/>
    <tableColumn id="40" name="ns37" dataDxfId="70" dataCellStyle="Percent"/>
    <tableColumn id="41" name="na38" dataDxfId="69" dataCellStyle="Percent"/>
    <tableColumn id="42" name="ns39" dataDxfId="68" dataCellStyle="Percent"/>
    <tableColumn id="43" name="na40" dataDxfId="67" dataCellStyle="Percent"/>
    <tableColumn id="44" name="ns41" dataDxfId="66" dataCellStyle="Percent"/>
    <tableColumn id="45" name="na42" dataDxfId="65" dataCellStyle="Percent"/>
    <tableColumn id="46" name="ns43" dataDxfId="64" dataCellStyle="Percent"/>
    <tableColumn id="47" name="na44" dataDxfId="63" dataCellStyle="Percent"/>
    <tableColumn id="48" name="ns45" dataDxfId="62" dataCellStyle="Percent"/>
    <tableColumn id="49" name="na46" dataDxfId="61" dataCellStyle="Percent"/>
    <tableColumn id="50" name="ns47" dataDxfId="60" dataCellStyle="Percent"/>
    <tableColumn id="51" name="na48" dataDxfId="59" dataCellStyle="Percent"/>
    <tableColumn id="52" name="ns49" dataDxfId="58" dataCellStyle="Percent"/>
    <tableColumn id="53" name="na50" dataDxfId="57" dataCellStyle="Percent"/>
    <tableColumn id="54" name="ns51" dataDxfId="56" dataCellStyle="Percent"/>
  </tableColumns>
  <tableStyleInfo name="TableStyleLight1" showFirstColumn="0" showLastColumn="0" showRowStripes="1" showColumnStripes="0"/>
</table>
</file>

<file path=xl/tables/table2.xml><?xml version="1.0" encoding="utf-8"?>
<table xmlns="http://schemas.openxmlformats.org/spreadsheetml/2006/main" id="2" name="Table3" displayName="Table3" ref="A29:BB43" totalsRowShown="0" headerRowDxfId="55" dataDxfId="54">
  <tableColumns count="54">
    <tableColumn id="1" name="EnsemblID" dataDxfId="53"/>
    <tableColumn id="2" name="Hugo_Symbol" dataDxfId="52"/>
    <tableColumn id="3" name="na" dataDxfId="51" dataCellStyle="Percent"/>
    <tableColumn id="4" name="ns" dataDxfId="50" dataCellStyle="Percent"/>
    <tableColumn id="5" name="na2" dataDxfId="49" dataCellStyle="Percent"/>
    <tableColumn id="6" name="ns3" dataDxfId="48" dataCellStyle="Percent"/>
    <tableColumn id="7" name="na4" dataDxfId="47" dataCellStyle="Percent"/>
    <tableColumn id="8" name="ns5" dataDxfId="46" dataCellStyle="Percent"/>
    <tableColumn id="9" name="na6" dataDxfId="45" dataCellStyle="Percent"/>
    <tableColumn id="10" name="ns7" dataDxfId="44" dataCellStyle="Percent"/>
    <tableColumn id="11" name="na8" dataDxfId="43" dataCellStyle="Percent"/>
    <tableColumn id="12" name="ns9" dataDxfId="42" dataCellStyle="Percent"/>
    <tableColumn id="13" name="na10" dataDxfId="41" dataCellStyle="Percent"/>
    <tableColumn id="14" name="ns11" dataDxfId="40" dataCellStyle="Percent"/>
    <tableColumn id="15" name="na12" dataDxfId="39" dataCellStyle="Percent"/>
    <tableColumn id="16" name="ns13" dataDxfId="38" dataCellStyle="Percent"/>
    <tableColumn id="17" name="na14" dataDxfId="37" dataCellStyle="Percent"/>
    <tableColumn id="18" name="ns15" dataDxfId="36" dataCellStyle="Percent"/>
    <tableColumn id="19" name="na16" dataDxfId="35" dataCellStyle="Percent"/>
    <tableColumn id="20" name="ns17" dataDxfId="34" dataCellStyle="Percent"/>
    <tableColumn id="21" name="na18" dataDxfId="33" dataCellStyle="Percent"/>
    <tableColumn id="22" name="ns19" dataDxfId="32" dataCellStyle="Percent"/>
    <tableColumn id="23" name="na20" dataDxfId="31" dataCellStyle="Percent"/>
    <tableColumn id="24" name="ns21" dataDxfId="30" dataCellStyle="Percent"/>
    <tableColumn id="25" name="na22" dataDxfId="29" dataCellStyle="Percent"/>
    <tableColumn id="26" name="ns23" dataDxfId="28" dataCellStyle="Percent"/>
    <tableColumn id="27" name="na24" dataDxfId="27" dataCellStyle="Percent"/>
    <tableColumn id="28" name="ns25" dataDxfId="26" dataCellStyle="Percent"/>
    <tableColumn id="29" name="na26" dataDxfId="25" dataCellStyle="Percent"/>
    <tableColumn id="30" name="ns27" dataDxfId="24" dataCellStyle="Percent"/>
    <tableColumn id="31" name="na28" dataDxfId="23" dataCellStyle="Percent"/>
    <tableColumn id="32" name="ns29" dataDxfId="22" dataCellStyle="Percent"/>
    <tableColumn id="33" name="na30" dataDxfId="21" dataCellStyle="Percent"/>
    <tableColumn id="34" name="ns31" dataDxfId="20" dataCellStyle="Percent"/>
    <tableColumn id="35" name="na32" dataDxfId="19" dataCellStyle="Percent"/>
    <tableColumn id="36" name="ns33" dataDxfId="18" dataCellStyle="Percent"/>
    <tableColumn id="37" name="na34" dataDxfId="17" dataCellStyle="Percent"/>
    <tableColumn id="38" name="ns35" dataDxfId="16" dataCellStyle="Percent"/>
    <tableColumn id="39" name="na36" dataDxfId="15" dataCellStyle="Percent"/>
    <tableColumn id="40" name="ns37" dataDxfId="14" dataCellStyle="Percent"/>
    <tableColumn id="41" name="na38" dataDxfId="13" dataCellStyle="Percent"/>
    <tableColumn id="42" name="ns39" dataDxfId="12" dataCellStyle="Percent"/>
    <tableColumn id="43" name="na40" dataDxfId="11" dataCellStyle="Percent"/>
    <tableColumn id="44" name="ns41" dataDxfId="10" dataCellStyle="Percent"/>
    <tableColumn id="45" name="na42" dataDxfId="9" dataCellStyle="Percent"/>
    <tableColumn id="46" name="ns43" dataDxfId="8" dataCellStyle="Percent"/>
    <tableColumn id="47" name="na44" dataDxfId="7" dataCellStyle="Percent"/>
    <tableColumn id="48" name="ns45" dataDxfId="6" dataCellStyle="Percent"/>
    <tableColumn id="49" name="na46" dataDxfId="5" dataCellStyle="Percent"/>
    <tableColumn id="50" name="ns47" dataDxfId="4" dataCellStyle="Percent"/>
    <tableColumn id="51" name="na48" dataDxfId="3" dataCellStyle="Percent"/>
    <tableColumn id="52" name="ns49" dataDxfId="2" dataCellStyle="Percent"/>
    <tableColumn id="53" name="na50" dataDxfId="1" dataCellStyle="Percent"/>
    <tableColumn id="54" name="ns51" dataDxfId="0" dataCellStyle="Percent"/>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tabSelected="1" workbookViewId="0">
      <selection activeCell="F22" sqref="F22"/>
    </sheetView>
  </sheetViews>
  <sheetFormatPr baseColWidth="10" defaultRowHeight="16"/>
  <cols>
    <col min="1" max="1" width="60.83203125" customWidth="1"/>
    <col min="2" max="2" width="14.83203125" customWidth="1"/>
    <col min="5" max="5" width="22.5" customWidth="1"/>
  </cols>
  <sheetData>
    <row r="1" spans="1:6">
      <c r="A1" s="2" t="s">
        <v>52</v>
      </c>
      <c r="B1" s="2" t="s">
        <v>26</v>
      </c>
      <c r="C1" s="2" t="s">
        <v>0</v>
      </c>
      <c r="D1" s="2" t="s">
        <v>53</v>
      </c>
      <c r="E1" s="2" t="s">
        <v>54</v>
      </c>
      <c r="F1" s="2" t="s">
        <v>351</v>
      </c>
    </row>
    <row r="2" spans="1:6">
      <c r="A2" t="s">
        <v>27</v>
      </c>
      <c r="B2" t="s">
        <v>1</v>
      </c>
      <c r="C2">
        <v>91</v>
      </c>
      <c r="D2">
        <v>13130</v>
      </c>
      <c r="E2">
        <v>8145</v>
      </c>
      <c r="F2" s="42" t="s">
        <v>352</v>
      </c>
    </row>
    <row r="3" spans="1:6">
      <c r="A3" t="s">
        <v>28</v>
      </c>
      <c r="B3" t="s">
        <v>2</v>
      </c>
      <c r="C3">
        <v>395</v>
      </c>
      <c r="D3">
        <v>133351</v>
      </c>
      <c r="E3">
        <v>93726</v>
      </c>
      <c r="F3" s="42" t="s">
        <v>353</v>
      </c>
    </row>
    <row r="4" spans="1:6">
      <c r="A4" t="s">
        <v>30</v>
      </c>
      <c r="B4" t="s">
        <v>3</v>
      </c>
      <c r="C4">
        <v>976</v>
      </c>
      <c r="D4">
        <v>86769</v>
      </c>
      <c r="E4">
        <v>70037</v>
      </c>
      <c r="F4" s="42" t="s">
        <v>354</v>
      </c>
    </row>
    <row r="5" spans="1:6">
      <c r="A5" t="s">
        <v>31</v>
      </c>
      <c r="B5" t="s">
        <v>4</v>
      </c>
      <c r="C5">
        <v>194</v>
      </c>
      <c r="D5">
        <v>45894</v>
      </c>
      <c r="E5">
        <v>35521</v>
      </c>
      <c r="F5" s="42" t="s">
        <v>355</v>
      </c>
    </row>
    <row r="6" spans="1:6">
      <c r="A6" t="s">
        <v>33</v>
      </c>
      <c r="B6" t="s">
        <v>5</v>
      </c>
      <c r="C6">
        <v>385</v>
      </c>
      <c r="D6">
        <v>18791</v>
      </c>
      <c r="E6">
        <v>8396</v>
      </c>
      <c r="F6" s="42" t="s">
        <v>356</v>
      </c>
    </row>
    <row r="7" spans="1:6">
      <c r="A7" t="s">
        <v>32</v>
      </c>
      <c r="B7" t="s">
        <v>6</v>
      </c>
      <c r="C7">
        <v>298</v>
      </c>
      <c r="D7">
        <v>139583</v>
      </c>
      <c r="E7">
        <v>103879</v>
      </c>
      <c r="F7" s="42" t="s">
        <v>357</v>
      </c>
    </row>
    <row r="8" spans="1:6">
      <c r="A8" t="s">
        <v>34</v>
      </c>
      <c r="B8" t="s">
        <v>7</v>
      </c>
      <c r="C8">
        <v>183</v>
      </c>
      <c r="D8">
        <v>40765</v>
      </c>
      <c r="E8">
        <v>25571</v>
      </c>
      <c r="F8" s="42" t="s">
        <v>358</v>
      </c>
    </row>
    <row r="9" spans="1:6">
      <c r="A9" t="s">
        <v>35</v>
      </c>
      <c r="B9" t="s">
        <v>8</v>
      </c>
      <c r="C9">
        <v>508</v>
      </c>
      <c r="D9">
        <v>109877</v>
      </c>
      <c r="E9">
        <v>73159</v>
      </c>
      <c r="F9" s="42" t="s">
        <v>359</v>
      </c>
    </row>
    <row r="10" spans="1:6">
      <c r="A10" t="s">
        <v>36</v>
      </c>
      <c r="B10" t="s">
        <v>9</v>
      </c>
      <c r="C10">
        <v>213</v>
      </c>
      <c r="D10">
        <v>21716</v>
      </c>
      <c r="E10">
        <v>12408</v>
      </c>
      <c r="F10" s="42" t="s">
        <v>362</v>
      </c>
    </row>
    <row r="11" spans="1:6">
      <c r="A11" t="s">
        <v>37</v>
      </c>
      <c r="B11" t="s">
        <v>10</v>
      </c>
      <c r="C11">
        <v>161</v>
      </c>
      <c r="D11">
        <v>15585</v>
      </c>
      <c r="E11">
        <v>9899</v>
      </c>
      <c r="F11" s="42" t="s">
        <v>360</v>
      </c>
    </row>
    <row r="12" spans="1:6">
      <c r="A12" t="s">
        <v>29</v>
      </c>
      <c r="B12" t="s">
        <v>11</v>
      </c>
      <c r="C12">
        <v>513</v>
      </c>
      <c r="D12">
        <v>45096</v>
      </c>
      <c r="E12">
        <v>25408</v>
      </c>
      <c r="F12" s="42" t="s">
        <v>363</v>
      </c>
    </row>
    <row r="13" spans="1:6">
      <c r="A13" t="s">
        <v>38</v>
      </c>
      <c r="B13" t="s">
        <v>12</v>
      </c>
      <c r="C13">
        <v>198</v>
      </c>
      <c r="D13">
        <v>27891</v>
      </c>
      <c r="E13">
        <v>19352</v>
      </c>
      <c r="F13" s="42" t="s">
        <v>361</v>
      </c>
    </row>
    <row r="14" spans="1:6">
      <c r="A14" t="s">
        <v>39</v>
      </c>
      <c r="B14" t="s">
        <v>13</v>
      </c>
      <c r="C14">
        <v>542</v>
      </c>
      <c r="D14">
        <v>216292</v>
      </c>
      <c r="E14">
        <v>131982</v>
      </c>
      <c r="F14" s="42" t="s">
        <v>364</v>
      </c>
    </row>
    <row r="15" spans="1:6">
      <c r="A15" t="s">
        <v>40</v>
      </c>
      <c r="B15" t="s">
        <v>14</v>
      </c>
      <c r="C15">
        <v>178</v>
      </c>
      <c r="D15">
        <v>65306</v>
      </c>
      <c r="E15">
        <v>44375</v>
      </c>
      <c r="F15" s="42" t="s">
        <v>365</v>
      </c>
    </row>
    <row r="16" spans="1:6">
      <c r="A16" t="s">
        <v>41</v>
      </c>
      <c r="B16" t="s">
        <v>15</v>
      </c>
      <c r="C16">
        <v>178</v>
      </c>
      <c r="D16">
        <v>4432</v>
      </c>
      <c r="E16">
        <v>1415</v>
      </c>
      <c r="F16" s="42" t="s">
        <v>366</v>
      </c>
    </row>
    <row r="17" spans="1:6">
      <c r="A17" t="s">
        <v>42</v>
      </c>
      <c r="B17" t="s">
        <v>16</v>
      </c>
      <c r="C17">
        <v>425</v>
      </c>
      <c r="D17">
        <v>24911</v>
      </c>
      <c r="E17">
        <v>11038</v>
      </c>
      <c r="F17" s="42" t="s">
        <v>368</v>
      </c>
    </row>
    <row r="18" spans="1:6">
      <c r="A18" t="s">
        <v>43</v>
      </c>
      <c r="B18" t="s">
        <v>17</v>
      </c>
      <c r="C18">
        <v>255</v>
      </c>
      <c r="D18">
        <v>31906</v>
      </c>
      <c r="E18">
        <v>16475</v>
      </c>
      <c r="F18" s="42" t="s">
        <v>367</v>
      </c>
    </row>
    <row r="19" spans="1:6">
      <c r="A19" t="s">
        <v>44</v>
      </c>
      <c r="B19" t="s">
        <v>18</v>
      </c>
      <c r="C19">
        <v>367</v>
      </c>
      <c r="D19">
        <v>298328</v>
      </c>
      <c r="E19">
        <v>220898</v>
      </c>
      <c r="F19" s="42" t="s">
        <v>369</v>
      </c>
    </row>
    <row r="20" spans="1:6">
      <c r="A20" t="s">
        <v>45</v>
      </c>
      <c r="B20" t="s">
        <v>19</v>
      </c>
      <c r="C20">
        <v>428</v>
      </c>
      <c r="D20">
        <v>238694</v>
      </c>
      <c r="E20">
        <v>152275</v>
      </c>
      <c r="F20" s="42" t="s">
        <v>370</v>
      </c>
    </row>
    <row r="21" spans="1:6">
      <c r="A21" s="1" t="s">
        <v>46</v>
      </c>
      <c r="B21" s="1" t="s">
        <v>20</v>
      </c>
      <c r="C21" s="1">
        <v>149</v>
      </c>
      <c r="D21" s="1">
        <v>14127</v>
      </c>
      <c r="E21" s="1">
        <v>2456</v>
      </c>
      <c r="F21" s="42" t="s">
        <v>376</v>
      </c>
    </row>
    <row r="22" spans="1:6">
      <c r="A22" t="s">
        <v>48</v>
      </c>
      <c r="B22" t="s">
        <v>21</v>
      </c>
      <c r="C22">
        <v>402</v>
      </c>
      <c r="D22">
        <v>7061</v>
      </c>
      <c r="E22">
        <v>3209</v>
      </c>
      <c r="F22" s="42" t="s">
        <v>371</v>
      </c>
    </row>
    <row r="23" spans="1:6">
      <c r="A23" t="s">
        <v>47</v>
      </c>
      <c r="B23" t="s">
        <v>22</v>
      </c>
      <c r="C23">
        <v>123</v>
      </c>
      <c r="D23">
        <v>6673</v>
      </c>
      <c r="E23">
        <v>1867</v>
      </c>
      <c r="F23" s="42" t="s">
        <v>373</v>
      </c>
    </row>
    <row r="24" spans="1:6">
      <c r="A24" t="s">
        <v>49</v>
      </c>
      <c r="B24" t="s">
        <v>23</v>
      </c>
      <c r="C24">
        <v>248</v>
      </c>
      <c r="D24">
        <v>184862</v>
      </c>
      <c r="E24">
        <v>156187</v>
      </c>
      <c r="F24" s="42" t="s">
        <v>374</v>
      </c>
    </row>
    <row r="25" spans="1:6">
      <c r="A25" t="s">
        <v>50</v>
      </c>
      <c r="B25" t="s">
        <v>24</v>
      </c>
      <c r="C25">
        <v>56</v>
      </c>
      <c r="D25">
        <v>5886</v>
      </c>
      <c r="E25">
        <v>3798</v>
      </c>
      <c r="F25" s="42" t="s">
        <v>372</v>
      </c>
    </row>
    <row r="26" spans="1:6">
      <c r="A26" t="s">
        <v>51</v>
      </c>
      <c r="B26" t="s">
        <v>25</v>
      </c>
      <c r="C26">
        <v>80</v>
      </c>
      <c r="D26">
        <v>2529</v>
      </c>
      <c r="E26">
        <v>1351</v>
      </c>
      <c r="F26" s="42" t="s">
        <v>375</v>
      </c>
    </row>
    <row r="27" spans="1:6">
      <c r="A27" s="2" t="s">
        <v>55</v>
      </c>
    </row>
  </sheetData>
  <pageMargins left="0.75" right="0.75" top="1" bottom="1" header="0.5" footer="0.5"/>
  <pageSetup paperSize="9"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32"/>
  <sheetViews>
    <sheetView workbookViewId="0">
      <selection activeCell="F47" sqref="F47"/>
    </sheetView>
  </sheetViews>
  <sheetFormatPr baseColWidth="10" defaultRowHeight="16"/>
  <cols>
    <col min="1" max="1" width="19" customWidth="1"/>
    <col min="2" max="2" width="13.6640625" customWidth="1"/>
    <col min="3" max="54" width="6.6640625" customWidth="1"/>
  </cols>
  <sheetData>
    <row r="1" spans="1:56" s="18" customFormat="1" ht="313">
      <c r="A1" s="19" t="s">
        <v>196</v>
      </c>
      <c r="B1" s="19"/>
      <c r="C1" s="20" t="s">
        <v>27</v>
      </c>
      <c r="D1" s="19"/>
      <c r="E1" s="20" t="s">
        <v>28</v>
      </c>
      <c r="F1" s="19"/>
      <c r="G1" s="20" t="s">
        <v>29</v>
      </c>
      <c r="H1" s="19"/>
      <c r="I1" s="20" t="s">
        <v>30</v>
      </c>
      <c r="J1" s="19"/>
      <c r="K1" s="20" t="s">
        <v>31</v>
      </c>
      <c r="L1" s="19"/>
      <c r="M1" s="20" t="s">
        <v>5</v>
      </c>
      <c r="N1" s="19"/>
      <c r="O1" s="20" t="s">
        <v>195</v>
      </c>
      <c r="P1" s="19"/>
      <c r="Q1" s="20" t="s">
        <v>194</v>
      </c>
      <c r="R1" s="19"/>
      <c r="S1" s="20" t="s">
        <v>193</v>
      </c>
      <c r="T1" s="19"/>
      <c r="U1" s="20" t="s">
        <v>36</v>
      </c>
      <c r="V1" s="19"/>
      <c r="W1" s="20" t="s">
        <v>37</v>
      </c>
      <c r="X1" s="19"/>
      <c r="Y1" s="20" t="s">
        <v>38</v>
      </c>
      <c r="Z1" s="19"/>
      <c r="AA1" s="20" t="s">
        <v>39</v>
      </c>
      <c r="AB1" s="19"/>
      <c r="AC1" s="20" t="s">
        <v>40</v>
      </c>
      <c r="AD1" s="19"/>
      <c r="AE1" s="20" t="s">
        <v>41</v>
      </c>
      <c r="AF1" s="19"/>
      <c r="AG1" s="20" t="s">
        <v>42</v>
      </c>
      <c r="AH1" s="19"/>
      <c r="AI1" s="20" t="s">
        <v>192</v>
      </c>
      <c r="AJ1" s="19"/>
      <c r="AK1" s="20" t="s">
        <v>43</v>
      </c>
      <c r="AL1" s="19"/>
      <c r="AM1" s="20" t="s">
        <v>44</v>
      </c>
      <c r="AN1" s="19"/>
      <c r="AO1" s="20" t="s">
        <v>45</v>
      </c>
      <c r="AP1" s="19"/>
      <c r="AQ1" s="20" t="s">
        <v>46</v>
      </c>
      <c r="AR1" s="19"/>
      <c r="AS1" s="20" t="s">
        <v>47</v>
      </c>
      <c r="AT1" s="19"/>
      <c r="AU1" s="20" t="s">
        <v>48</v>
      </c>
      <c r="AV1" s="19"/>
      <c r="AW1" s="20" t="s">
        <v>49</v>
      </c>
      <c r="AX1" s="19"/>
      <c r="AY1" s="20" t="s">
        <v>50</v>
      </c>
      <c r="AZ1" s="19"/>
      <c r="BA1" s="20" t="s">
        <v>51</v>
      </c>
      <c r="BB1" s="19"/>
      <c r="BC1" s="19"/>
      <c r="BD1" s="19"/>
    </row>
    <row r="2" spans="1:56">
      <c r="A2" s="17" t="s">
        <v>140</v>
      </c>
      <c r="B2" s="17" t="s">
        <v>139</v>
      </c>
      <c r="C2" s="17" t="s">
        <v>138</v>
      </c>
      <c r="D2" s="17" t="s">
        <v>137</v>
      </c>
      <c r="E2" s="17" t="s">
        <v>136</v>
      </c>
      <c r="F2" s="17" t="s">
        <v>135</v>
      </c>
      <c r="G2" s="17" t="s">
        <v>134</v>
      </c>
      <c r="H2" s="17" t="s">
        <v>133</v>
      </c>
      <c r="I2" s="17" t="s">
        <v>132</v>
      </c>
      <c r="J2" s="17" t="s">
        <v>131</v>
      </c>
      <c r="K2" s="17" t="s">
        <v>130</v>
      </c>
      <c r="L2" s="17" t="s">
        <v>129</v>
      </c>
      <c r="M2" s="17" t="s">
        <v>128</v>
      </c>
      <c r="N2" s="17" t="s">
        <v>127</v>
      </c>
      <c r="O2" s="17" t="s">
        <v>126</v>
      </c>
      <c r="P2" s="17" t="s">
        <v>125</v>
      </c>
      <c r="Q2" s="17" t="s">
        <v>124</v>
      </c>
      <c r="R2" s="17" t="s">
        <v>123</v>
      </c>
      <c r="S2" s="17" t="s">
        <v>122</v>
      </c>
      <c r="T2" s="17" t="s">
        <v>121</v>
      </c>
      <c r="U2" s="17" t="s">
        <v>120</v>
      </c>
      <c r="V2" s="17" t="s">
        <v>119</v>
      </c>
      <c r="W2" s="17" t="s">
        <v>118</v>
      </c>
      <c r="X2" s="17" t="s">
        <v>117</v>
      </c>
      <c r="Y2" s="17" t="s">
        <v>116</v>
      </c>
      <c r="Z2" s="17" t="s">
        <v>115</v>
      </c>
      <c r="AA2" s="17" t="s">
        <v>114</v>
      </c>
      <c r="AB2" s="17" t="s">
        <v>113</v>
      </c>
      <c r="AC2" s="17" t="s">
        <v>112</v>
      </c>
      <c r="AD2" s="17" t="s">
        <v>111</v>
      </c>
      <c r="AE2" s="17" t="s">
        <v>110</v>
      </c>
      <c r="AF2" s="17" t="s">
        <v>109</v>
      </c>
      <c r="AG2" s="17" t="s">
        <v>108</v>
      </c>
      <c r="AH2" s="17" t="s">
        <v>107</v>
      </c>
      <c r="AI2" s="17" t="s">
        <v>106</v>
      </c>
      <c r="AJ2" s="17" t="s">
        <v>105</v>
      </c>
      <c r="AK2" s="17" t="s">
        <v>104</v>
      </c>
      <c r="AL2" s="17" t="s">
        <v>103</v>
      </c>
      <c r="AM2" s="17" t="s">
        <v>102</v>
      </c>
      <c r="AN2" s="17" t="s">
        <v>101</v>
      </c>
      <c r="AO2" s="17" t="s">
        <v>100</v>
      </c>
      <c r="AP2" s="17" t="s">
        <v>99</v>
      </c>
      <c r="AQ2" s="17" t="s">
        <v>98</v>
      </c>
      <c r="AR2" s="17" t="s">
        <v>97</v>
      </c>
      <c r="AS2" s="17" t="s">
        <v>96</v>
      </c>
      <c r="AT2" s="17" t="s">
        <v>95</v>
      </c>
      <c r="AU2" s="17" t="s">
        <v>94</v>
      </c>
      <c r="AV2" s="17" t="s">
        <v>93</v>
      </c>
      <c r="AW2" s="17" t="s">
        <v>92</v>
      </c>
      <c r="AX2" s="17" t="s">
        <v>91</v>
      </c>
      <c r="AY2" s="17" t="s">
        <v>90</v>
      </c>
      <c r="AZ2" s="17" t="s">
        <v>89</v>
      </c>
      <c r="BA2" s="17" t="s">
        <v>88</v>
      </c>
      <c r="BB2" s="17" t="s">
        <v>87</v>
      </c>
      <c r="BC2" s="8" t="s">
        <v>86</v>
      </c>
      <c r="BD2" s="8" t="s">
        <v>85</v>
      </c>
    </row>
    <row r="3" spans="1:56" s="9" customFormat="1" ht="13">
      <c r="A3" s="10" t="s">
        <v>191</v>
      </c>
      <c r="B3" s="10" t="s">
        <v>190</v>
      </c>
      <c r="C3" s="11">
        <v>0</v>
      </c>
      <c r="D3" s="11">
        <v>0</v>
      </c>
      <c r="E3" s="11">
        <v>0</v>
      </c>
      <c r="F3" s="11">
        <v>0.1111111111111111</v>
      </c>
      <c r="G3" s="11">
        <v>0</v>
      </c>
      <c r="H3" s="11">
        <v>0</v>
      </c>
      <c r="I3" s="11">
        <v>0.66666666666666663</v>
      </c>
      <c r="J3" s="11">
        <v>0.33333333333333331</v>
      </c>
      <c r="K3" s="11">
        <v>0</v>
      </c>
      <c r="L3" s="11">
        <v>0</v>
      </c>
      <c r="M3" s="11">
        <v>0</v>
      </c>
      <c r="N3" s="11">
        <v>0</v>
      </c>
      <c r="O3" s="11">
        <v>0</v>
      </c>
      <c r="P3" s="11">
        <v>0</v>
      </c>
      <c r="Q3" s="11">
        <v>0</v>
      </c>
      <c r="R3" s="11">
        <v>0</v>
      </c>
      <c r="S3" s="11">
        <v>0</v>
      </c>
      <c r="T3" s="11">
        <v>0</v>
      </c>
      <c r="U3" s="11">
        <v>0</v>
      </c>
      <c r="V3" s="11">
        <v>0</v>
      </c>
      <c r="W3" s="11">
        <v>0</v>
      </c>
      <c r="X3" s="11">
        <v>0</v>
      </c>
      <c r="Y3" s="11">
        <v>0</v>
      </c>
      <c r="Z3" s="11">
        <v>0</v>
      </c>
      <c r="AA3" s="11">
        <v>0.33333333333333331</v>
      </c>
      <c r="AB3" s="11">
        <v>0</v>
      </c>
      <c r="AC3" s="11">
        <v>0</v>
      </c>
      <c r="AD3" s="11">
        <v>0</v>
      </c>
      <c r="AE3" s="11">
        <v>0</v>
      </c>
      <c r="AF3" s="11">
        <v>0</v>
      </c>
      <c r="AG3" s="11">
        <v>0</v>
      </c>
      <c r="AH3" s="11">
        <v>0</v>
      </c>
      <c r="AI3" s="11">
        <v>0</v>
      </c>
      <c r="AJ3" s="11">
        <v>0</v>
      </c>
      <c r="AK3" s="11">
        <v>0</v>
      </c>
      <c r="AL3" s="11">
        <v>0</v>
      </c>
      <c r="AM3" s="11">
        <v>0</v>
      </c>
      <c r="AN3" s="11">
        <v>0.33333333333333331</v>
      </c>
      <c r="AO3" s="11">
        <v>0</v>
      </c>
      <c r="AP3" s="11">
        <v>0.1111111111111111</v>
      </c>
      <c r="AQ3" s="11">
        <v>0</v>
      </c>
      <c r="AR3" s="11">
        <v>0</v>
      </c>
      <c r="AS3" s="11">
        <v>0</v>
      </c>
      <c r="AT3" s="11">
        <v>0</v>
      </c>
      <c r="AU3" s="11">
        <v>0</v>
      </c>
      <c r="AV3" s="11">
        <v>0</v>
      </c>
      <c r="AW3" s="11">
        <v>0</v>
      </c>
      <c r="AX3" s="11">
        <v>0</v>
      </c>
      <c r="AY3" s="11">
        <v>0</v>
      </c>
      <c r="AZ3" s="11">
        <v>0.1111111111111111</v>
      </c>
      <c r="BA3" s="11">
        <v>0</v>
      </c>
      <c r="BB3" s="11">
        <v>0</v>
      </c>
      <c r="BC3" s="10">
        <v>3</v>
      </c>
      <c r="BD3" s="10">
        <v>9</v>
      </c>
    </row>
    <row r="4" spans="1:56" s="9" customFormat="1" ht="13">
      <c r="A4" s="9" t="s">
        <v>189</v>
      </c>
      <c r="B4" s="9" t="s">
        <v>188</v>
      </c>
      <c r="C4" s="12">
        <v>0</v>
      </c>
      <c r="D4" s="12">
        <v>0</v>
      </c>
      <c r="E4" s="12">
        <v>0</v>
      </c>
      <c r="F4" s="12">
        <v>0.3</v>
      </c>
      <c r="G4" s="12">
        <v>0</v>
      </c>
      <c r="H4" s="12">
        <v>0</v>
      </c>
      <c r="I4" s="12">
        <v>0.1111111111111111</v>
      </c>
      <c r="J4" s="12">
        <v>0</v>
      </c>
      <c r="K4" s="12">
        <v>0</v>
      </c>
      <c r="L4" s="12">
        <v>0.05</v>
      </c>
      <c r="M4" s="12">
        <v>5.5555555555555552E-2</v>
      </c>
      <c r="N4" s="12">
        <v>0</v>
      </c>
      <c r="O4" s="12">
        <v>0.1111111111111111</v>
      </c>
      <c r="P4" s="12">
        <v>0</v>
      </c>
      <c r="Q4" s="12">
        <v>0</v>
      </c>
      <c r="R4" s="12">
        <v>0.05</v>
      </c>
      <c r="S4" s="12">
        <v>5.5555555555555552E-2</v>
      </c>
      <c r="T4" s="12">
        <v>0.1</v>
      </c>
      <c r="U4" s="12">
        <v>0</v>
      </c>
      <c r="V4" s="12">
        <v>0.05</v>
      </c>
      <c r="W4" s="12">
        <v>0</v>
      </c>
      <c r="X4" s="12">
        <v>0</v>
      </c>
      <c r="Y4" s="12">
        <v>0</v>
      </c>
      <c r="Z4" s="12">
        <v>0.05</v>
      </c>
      <c r="AA4" s="12">
        <v>5.5555555555555552E-2</v>
      </c>
      <c r="AB4" s="12">
        <v>0</v>
      </c>
      <c r="AC4" s="12">
        <v>5.5555555555555552E-2</v>
      </c>
      <c r="AD4" s="12">
        <v>0</v>
      </c>
      <c r="AE4" s="12">
        <v>0</v>
      </c>
      <c r="AF4" s="12">
        <v>0</v>
      </c>
      <c r="AG4" s="12">
        <v>0</v>
      </c>
      <c r="AH4" s="12">
        <v>0</v>
      </c>
      <c r="AI4" s="12">
        <v>0</v>
      </c>
      <c r="AJ4" s="12">
        <v>0</v>
      </c>
      <c r="AK4" s="12">
        <v>0</v>
      </c>
      <c r="AL4" s="12">
        <v>0</v>
      </c>
      <c r="AM4" s="12">
        <v>0.22222222222222221</v>
      </c>
      <c r="AN4" s="12">
        <v>0.2</v>
      </c>
      <c r="AO4" s="12">
        <v>0.16666666666666666</v>
      </c>
      <c r="AP4" s="12">
        <v>0.15</v>
      </c>
      <c r="AQ4" s="12">
        <v>0</v>
      </c>
      <c r="AR4" s="12">
        <v>0</v>
      </c>
      <c r="AS4" s="12">
        <v>0</v>
      </c>
      <c r="AT4" s="12">
        <v>0</v>
      </c>
      <c r="AU4" s="12">
        <v>0</v>
      </c>
      <c r="AV4" s="12">
        <v>0</v>
      </c>
      <c r="AW4" s="12">
        <v>0</v>
      </c>
      <c r="AX4" s="12">
        <v>0</v>
      </c>
      <c r="AY4" s="12">
        <v>0.16666666666666666</v>
      </c>
      <c r="AZ4" s="12">
        <v>0.05</v>
      </c>
      <c r="BA4" s="12">
        <v>0</v>
      </c>
      <c r="BB4" s="12">
        <v>0</v>
      </c>
      <c r="BC4" s="9">
        <v>18</v>
      </c>
      <c r="BD4" s="9">
        <v>20</v>
      </c>
    </row>
    <row r="5" spans="1:56" s="9" customFormat="1" ht="13">
      <c r="A5" s="9" t="s">
        <v>187</v>
      </c>
      <c r="B5" s="9" t="s">
        <v>186</v>
      </c>
      <c r="C5" s="12">
        <v>0</v>
      </c>
      <c r="D5" s="12">
        <v>0</v>
      </c>
      <c r="E5" s="12">
        <v>7.1428571428571425E-2</v>
      </c>
      <c r="F5" s="12">
        <v>4.3478260869565216E-2</v>
      </c>
      <c r="G5" s="12">
        <v>0</v>
      </c>
      <c r="H5" s="12">
        <v>0.13043478260869565</v>
      </c>
      <c r="I5" s="12">
        <v>7.1428571428571425E-2</v>
      </c>
      <c r="J5" s="12">
        <v>0</v>
      </c>
      <c r="K5" s="12">
        <v>0</v>
      </c>
      <c r="L5" s="12">
        <v>0</v>
      </c>
      <c r="M5" s="12">
        <v>0</v>
      </c>
      <c r="N5" s="12">
        <v>0</v>
      </c>
      <c r="O5" s="12">
        <v>7.1428571428571425E-2</v>
      </c>
      <c r="P5" s="12">
        <v>0.13043478260869565</v>
      </c>
      <c r="Q5" s="12">
        <v>0</v>
      </c>
      <c r="R5" s="12">
        <v>4.3478260869565216E-2</v>
      </c>
      <c r="S5" s="12">
        <v>7.1428571428571425E-2</v>
      </c>
      <c r="T5" s="12">
        <v>8.6956521739130432E-2</v>
      </c>
      <c r="U5" s="12">
        <v>0</v>
      </c>
      <c r="V5" s="12">
        <v>0</v>
      </c>
      <c r="W5" s="12">
        <v>0</v>
      </c>
      <c r="X5" s="12">
        <v>0</v>
      </c>
      <c r="Y5" s="12">
        <v>0</v>
      </c>
      <c r="Z5" s="12">
        <v>0</v>
      </c>
      <c r="AA5" s="12">
        <v>7.1428571428571425E-2</v>
      </c>
      <c r="AB5" s="12">
        <v>8.6956521739130432E-2</v>
      </c>
      <c r="AC5" s="12">
        <v>7.1428571428571425E-2</v>
      </c>
      <c r="AD5" s="12">
        <v>0</v>
      </c>
      <c r="AE5" s="12">
        <v>0</v>
      </c>
      <c r="AF5" s="12">
        <v>0</v>
      </c>
      <c r="AG5" s="12">
        <v>0</v>
      </c>
      <c r="AH5" s="12">
        <v>0</v>
      </c>
      <c r="AI5" s="12">
        <v>0</v>
      </c>
      <c r="AJ5" s="12">
        <v>0</v>
      </c>
      <c r="AK5" s="12">
        <v>7.1428571428571425E-2</v>
      </c>
      <c r="AL5" s="12">
        <v>4.3478260869565216E-2</v>
      </c>
      <c r="AM5" s="12">
        <v>0.35714285714285715</v>
      </c>
      <c r="AN5" s="12">
        <v>0.21739130434782608</v>
      </c>
      <c r="AO5" s="12">
        <v>0</v>
      </c>
      <c r="AP5" s="12">
        <v>0.17391304347826086</v>
      </c>
      <c r="AQ5" s="12">
        <v>0</v>
      </c>
      <c r="AR5" s="12">
        <v>0</v>
      </c>
      <c r="AS5" s="12">
        <v>0</v>
      </c>
      <c r="AT5" s="12">
        <v>0</v>
      </c>
      <c r="AU5" s="12">
        <v>0</v>
      </c>
      <c r="AV5" s="12">
        <v>0</v>
      </c>
      <c r="AW5" s="12">
        <v>0</v>
      </c>
      <c r="AX5" s="12">
        <v>0</v>
      </c>
      <c r="AY5" s="12">
        <v>0.14285714285714285</v>
      </c>
      <c r="AZ5" s="12">
        <v>4.3478260869565216E-2</v>
      </c>
      <c r="BA5" s="12">
        <v>0</v>
      </c>
      <c r="BB5" s="12">
        <v>0</v>
      </c>
      <c r="BC5" s="9">
        <v>14</v>
      </c>
      <c r="BD5" s="9">
        <v>23</v>
      </c>
    </row>
    <row r="6" spans="1:56" s="9" customFormat="1" ht="13">
      <c r="A6" s="9" t="s">
        <v>185</v>
      </c>
      <c r="B6" s="9" t="s">
        <v>184</v>
      </c>
      <c r="C6" s="12">
        <v>0</v>
      </c>
      <c r="D6" s="12">
        <v>3.4482758620689655E-2</v>
      </c>
      <c r="E6" s="12">
        <v>0.15</v>
      </c>
      <c r="F6" s="12">
        <v>0.17241379310344829</v>
      </c>
      <c r="G6" s="12">
        <v>0</v>
      </c>
      <c r="H6" s="12">
        <v>0</v>
      </c>
      <c r="I6" s="12">
        <v>0.15</v>
      </c>
      <c r="J6" s="12">
        <v>0</v>
      </c>
      <c r="K6" s="12">
        <v>0.05</v>
      </c>
      <c r="L6" s="12">
        <v>0</v>
      </c>
      <c r="M6" s="12">
        <v>0</v>
      </c>
      <c r="N6" s="12">
        <v>0</v>
      </c>
      <c r="O6" s="12">
        <v>0</v>
      </c>
      <c r="P6" s="12">
        <v>3.4482758620689655E-2</v>
      </c>
      <c r="Q6" s="12">
        <v>0</v>
      </c>
      <c r="R6" s="12">
        <v>3.4482758620689655E-2</v>
      </c>
      <c r="S6" s="12">
        <v>0</v>
      </c>
      <c r="T6" s="12">
        <v>0</v>
      </c>
      <c r="U6" s="12">
        <v>0</v>
      </c>
      <c r="V6" s="12">
        <v>6.8965517241379309E-2</v>
      </c>
      <c r="W6" s="12">
        <v>0.05</v>
      </c>
      <c r="X6" s="12">
        <v>0</v>
      </c>
      <c r="Y6" s="12">
        <v>0.05</v>
      </c>
      <c r="Z6" s="12">
        <v>3.4482758620689655E-2</v>
      </c>
      <c r="AA6" s="12">
        <v>0.15</v>
      </c>
      <c r="AB6" s="12">
        <v>3.4482758620689655E-2</v>
      </c>
      <c r="AC6" s="12">
        <v>0.05</v>
      </c>
      <c r="AD6" s="12">
        <v>3.4482758620689655E-2</v>
      </c>
      <c r="AE6" s="12">
        <v>0</v>
      </c>
      <c r="AF6" s="12">
        <v>0</v>
      </c>
      <c r="AG6" s="12">
        <v>0</v>
      </c>
      <c r="AH6" s="12">
        <v>3.4482758620689655E-2</v>
      </c>
      <c r="AI6" s="12">
        <v>0</v>
      </c>
      <c r="AJ6" s="12">
        <v>3.4482758620689655E-2</v>
      </c>
      <c r="AK6" s="12">
        <v>0</v>
      </c>
      <c r="AL6" s="12">
        <v>3.4482758620689655E-2</v>
      </c>
      <c r="AM6" s="12">
        <v>0.05</v>
      </c>
      <c r="AN6" s="12">
        <v>0.27586206896551724</v>
      </c>
      <c r="AO6" s="12">
        <v>0.1</v>
      </c>
      <c r="AP6" s="12">
        <v>0.10344827586206896</v>
      </c>
      <c r="AQ6" s="12">
        <v>0</v>
      </c>
      <c r="AR6" s="12">
        <v>0</v>
      </c>
      <c r="AS6" s="12">
        <v>0</v>
      </c>
      <c r="AT6" s="12">
        <v>0</v>
      </c>
      <c r="AU6" s="12">
        <v>0</v>
      </c>
      <c r="AV6" s="12">
        <v>0</v>
      </c>
      <c r="AW6" s="12">
        <v>0</v>
      </c>
      <c r="AX6" s="12">
        <v>0</v>
      </c>
      <c r="AY6" s="12">
        <v>0.2</v>
      </c>
      <c r="AZ6" s="12">
        <v>6.8965517241379309E-2</v>
      </c>
      <c r="BA6" s="12">
        <v>0</v>
      </c>
      <c r="BB6" s="12">
        <v>0</v>
      </c>
      <c r="BC6" s="9">
        <v>20</v>
      </c>
      <c r="BD6" s="9">
        <v>29</v>
      </c>
    </row>
    <row r="7" spans="1:56" s="15" customFormat="1" ht="13">
      <c r="A7" s="15" t="s">
        <v>183</v>
      </c>
      <c r="B7" s="15" t="s">
        <v>182</v>
      </c>
      <c r="C7" s="16">
        <v>0</v>
      </c>
      <c r="D7" s="16">
        <v>0</v>
      </c>
      <c r="E7" s="16">
        <v>0</v>
      </c>
      <c r="F7" s="16">
        <v>0</v>
      </c>
      <c r="G7" s="16">
        <v>0</v>
      </c>
      <c r="H7" s="16">
        <v>0</v>
      </c>
      <c r="I7" s="16">
        <v>0</v>
      </c>
      <c r="J7" s="16">
        <v>0</v>
      </c>
      <c r="K7" s="16">
        <v>0</v>
      </c>
      <c r="L7" s="16">
        <v>0</v>
      </c>
      <c r="M7" s="16">
        <v>0</v>
      </c>
      <c r="N7" s="16">
        <v>0</v>
      </c>
      <c r="O7" s="16">
        <v>0</v>
      </c>
      <c r="P7" s="16">
        <v>0</v>
      </c>
      <c r="Q7" s="16">
        <v>0</v>
      </c>
      <c r="R7" s="16">
        <v>0</v>
      </c>
      <c r="S7" s="16">
        <v>0</v>
      </c>
      <c r="T7" s="16">
        <v>5.5555555555555552E-2</v>
      </c>
      <c r="U7" s="16">
        <v>0</v>
      </c>
      <c r="V7" s="16">
        <v>0</v>
      </c>
      <c r="W7" s="16">
        <v>0</v>
      </c>
      <c r="X7" s="16">
        <v>0</v>
      </c>
      <c r="Y7" s="16">
        <v>0</v>
      </c>
      <c r="Z7" s="16">
        <v>0</v>
      </c>
      <c r="AA7" s="16">
        <v>0</v>
      </c>
      <c r="AB7" s="16">
        <v>0</v>
      </c>
      <c r="AC7" s="16">
        <v>0</v>
      </c>
      <c r="AD7" s="16">
        <v>0</v>
      </c>
      <c r="AE7" s="16">
        <v>0</v>
      </c>
      <c r="AF7" s="16">
        <v>0</v>
      </c>
      <c r="AG7" s="16">
        <v>0</v>
      </c>
      <c r="AH7" s="16">
        <v>0</v>
      </c>
      <c r="AI7" s="16">
        <v>0</v>
      </c>
      <c r="AJ7" s="16">
        <v>0</v>
      </c>
      <c r="AK7" s="16">
        <v>0.25</v>
      </c>
      <c r="AL7" s="16">
        <v>0.1111111111111111</v>
      </c>
      <c r="AM7" s="16">
        <v>0.75</v>
      </c>
      <c r="AN7" s="16">
        <v>0.83333333333333337</v>
      </c>
      <c r="AO7" s="16">
        <v>0</v>
      </c>
      <c r="AP7" s="16">
        <v>0</v>
      </c>
      <c r="AQ7" s="16">
        <v>0</v>
      </c>
      <c r="AR7" s="16">
        <v>0</v>
      </c>
      <c r="AS7" s="16">
        <v>0</v>
      </c>
      <c r="AT7" s="16">
        <v>0</v>
      </c>
      <c r="AU7" s="16">
        <v>0</v>
      </c>
      <c r="AV7" s="16">
        <v>0</v>
      </c>
      <c r="AW7" s="16">
        <v>0</v>
      </c>
      <c r="AX7" s="16">
        <v>0</v>
      </c>
      <c r="AY7" s="16">
        <v>0</v>
      </c>
      <c r="AZ7" s="16">
        <v>0</v>
      </c>
      <c r="BA7" s="16">
        <v>0</v>
      </c>
      <c r="BB7" s="16">
        <v>0</v>
      </c>
      <c r="BC7" s="15">
        <v>4</v>
      </c>
      <c r="BD7" s="15">
        <v>18</v>
      </c>
    </row>
    <row r="8" spans="1:56" s="9" customFormat="1" ht="13">
      <c r="A8" s="9" t="s">
        <v>181</v>
      </c>
      <c r="B8" s="9" t="s">
        <v>180</v>
      </c>
      <c r="C8" s="12">
        <v>0</v>
      </c>
      <c r="D8" s="12">
        <v>0</v>
      </c>
      <c r="E8" s="12">
        <v>4.7619047619047616E-2</v>
      </c>
      <c r="F8" s="12">
        <v>2.564102564102564E-2</v>
      </c>
      <c r="G8" s="12">
        <v>0</v>
      </c>
      <c r="H8" s="12">
        <v>2.564102564102564E-2</v>
      </c>
      <c r="I8" s="12">
        <v>2.3809523809523808E-2</v>
      </c>
      <c r="J8" s="12">
        <v>2.564102564102564E-2</v>
      </c>
      <c r="K8" s="12">
        <v>0</v>
      </c>
      <c r="L8" s="12">
        <v>0</v>
      </c>
      <c r="M8" s="12">
        <v>0</v>
      </c>
      <c r="N8" s="12">
        <v>0</v>
      </c>
      <c r="O8" s="12">
        <v>2.3809523809523808E-2</v>
      </c>
      <c r="P8" s="12">
        <v>2.564102564102564E-2</v>
      </c>
      <c r="Q8" s="12">
        <v>2.3809523809523808E-2</v>
      </c>
      <c r="R8" s="12">
        <v>0</v>
      </c>
      <c r="S8" s="12">
        <v>4.7619047619047616E-2</v>
      </c>
      <c r="T8" s="12">
        <v>5.128205128205128E-2</v>
      </c>
      <c r="U8" s="12">
        <v>0</v>
      </c>
      <c r="V8" s="12">
        <v>0</v>
      </c>
      <c r="W8" s="12">
        <v>2.3809523809523808E-2</v>
      </c>
      <c r="X8" s="12">
        <v>0</v>
      </c>
      <c r="Y8" s="12">
        <v>2.3809523809523808E-2</v>
      </c>
      <c r="Z8" s="12">
        <v>2.564102564102564E-2</v>
      </c>
      <c r="AA8" s="12">
        <v>0.21428571428571427</v>
      </c>
      <c r="AB8" s="12">
        <v>5.128205128205128E-2</v>
      </c>
      <c r="AC8" s="12">
        <v>4.7619047619047616E-2</v>
      </c>
      <c r="AD8" s="12">
        <v>0</v>
      </c>
      <c r="AE8" s="12">
        <v>2.3809523809523808E-2</v>
      </c>
      <c r="AF8" s="12">
        <v>0</v>
      </c>
      <c r="AG8" s="12">
        <v>2.3809523809523808E-2</v>
      </c>
      <c r="AH8" s="12">
        <v>0</v>
      </c>
      <c r="AI8" s="12">
        <v>0</v>
      </c>
      <c r="AJ8" s="12">
        <v>0</v>
      </c>
      <c r="AK8" s="12">
        <v>0</v>
      </c>
      <c r="AL8" s="12">
        <v>2.564102564102564E-2</v>
      </c>
      <c r="AM8" s="12">
        <v>0.14285714285714285</v>
      </c>
      <c r="AN8" s="12">
        <v>0.20512820512820512</v>
      </c>
      <c r="AO8" s="12">
        <v>0.19047619047619047</v>
      </c>
      <c r="AP8" s="12">
        <v>0.30769230769230771</v>
      </c>
      <c r="AQ8" s="12">
        <v>0</v>
      </c>
      <c r="AR8" s="12">
        <v>0</v>
      </c>
      <c r="AS8" s="12">
        <v>0</v>
      </c>
      <c r="AT8" s="12">
        <v>0</v>
      </c>
      <c r="AU8" s="12">
        <v>0</v>
      </c>
      <c r="AV8" s="12">
        <v>2.564102564102564E-2</v>
      </c>
      <c r="AW8" s="12">
        <v>0</v>
      </c>
      <c r="AX8" s="12">
        <v>0</v>
      </c>
      <c r="AY8" s="12">
        <v>9.5238095238095233E-2</v>
      </c>
      <c r="AZ8" s="12">
        <v>0.20512820512820512</v>
      </c>
      <c r="BA8" s="12">
        <v>4.7619047619047616E-2</v>
      </c>
      <c r="BB8" s="12">
        <v>0</v>
      </c>
      <c r="BC8" s="9">
        <v>42</v>
      </c>
      <c r="BD8" s="9">
        <v>39</v>
      </c>
    </row>
    <row r="9" spans="1:56" s="9" customFormat="1" ht="13">
      <c r="A9" s="10" t="s">
        <v>179</v>
      </c>
      <c r="B9" s="10" t="s">
        <v>178</v>
      </c>
      <c r="C9" s="11">
        <v>0</v>
      </c>
      <c r="D9" s="11">
        <v>0</v>
      </c>
      <c r="E9" s="11">
        <v>1</v>
      </c>
      <c r="F9" s="11">
        <v>0.27272727272727271</v>
      </c>
      <c r="G9" s="11">
        <v>0</v>
      </c>
      <c r="H9" s="11">
        <v>0</v>
      </c>
      <c r="I9" s="11">
        <v>0</v>
      </c>
      <c r="J9" s="11">
        <v>0</v>
      </c>
      <c r="K9" s="11">
        <v>0</v>
      </c>
      <c r="L9" s="11">
        <v>0</v>
      </c>
      <c r="M9" s="11">
        <v>0</v>
      </c>
      <c r="N9" s="11">
        <v>0</v>
      </c>
      <c r="O9" s="11">
        <v>0</v>
      </c>
      <c r="P9" s="11">
        <v>0.27272727272727271</v>
      </c>
      <c r="Q9" s="11">
        <v>0</v>
      </c>
      <c r="R9" s="11">
        <v>0</v>
      </c>
      <c r="S9" s="11">
        <v>0</v>
      </c>
      <c r="T9" s="11">
        <v>0</v>
      </c>
      <c r="U9" s="11">
        <v>0</v>
      </c>
      <c r="V9" s="11">
        <v>0</v>
      </c>
      <c r="W9" s="11">
        <v>0</v>
      </c>
      <c r="X9" s="11">
        <v>0</v>
      </c>
      <c r="Y9" s="11">
        <v>0</v>
      </c>
      <c r="Z9" s="11">
        <v>0</v>
      </c>
      <c r="AA9" s="11">
        <v>0</v>
      </c>
      <c r="AB9" s="11">
        <v>0</v>
      </c>
      <c r="AC9" s="11">
        <v>0</v>
      </c>
      <c r="AD9" s="11">
        <v>0</v>
      </c>
      <c r="AE9" s="11">
        <v>0</v>
      </c>
      <c r="AF9" s="11">
        <v>0</v>
      </c>
      <c r="AG9" s="11">
        <v>0</v>
      </c>
      <c r="AH9" s="11">
        <v>0</v>
      </c>
      <c r="AI9" s="11">
        <v>0</v>
      </c>
      <c r="AJ9" s="11">
        <v>0</v>
      </c>
      <c r="AK9" s="11">
        <v>0</v>
      </c>
      <c r="AL9" s="11">
        <v>0</v>
      </c>
      <c r="AM9" s="11">
        <v>0</v>
      </c>
      <c r="AN9" s="11">
        <v>9.0909090909090912E-2</v>
      </c>
      <c r="AO9" s="11">
        <v>0</v>
      </c>
      <c r="AP9" s="11">
        <v>0.18181818181818182</v>
      </c>
      <c r="AQ9" s="11">
        <v>0</v>
      </c>
      <c r="AR9" s="11">
        <v>0</v>
      </c>
      <c r="AS9" s="11">
        <v>0</v>
      </c>
      <c r="AT9" s="11">
        <v>0</v>
      </c>
      <c r="AU9" s="11">
        <v>0</v>
      </c>
      <c r="AV9" s="11">
        <v>0</v>
      </c>
      <c r="AW9" s="11">
        <v>0</v>
      </c>
      <c r="AX9" s="11">
        <v>0</v>
      </c>
      <c r="AY9" s="11">
        <v>0</v>
      </c>
      <c r="AZ9" s="11">
        <v>0.18181818181818182</v>
      </c>
      <c r="BA9" s="11">
        <v>0</v>
      </c>
      <c r="BB9" s="11">
        <v>0</v>
      </c>
      <c r="BC9" s="10">
        <v>1</v>
      </c>
      <c r="BD9" s="10">
        <v>11</v>
      </c>
    </row>
    <row r="10" spans="1:56" s="9" customFormat="1" ht="13">
      <c r="A10" s="10" t="s">
        <v>177</v>
      </c>
      <c r="B10" s="10" t="s">
        <v>176</v>
      </c>
      <c r="C10" s="11">
        <v>0</v>
      </c>
      <c r="D10" s="11">
        <v>0</v>
      </c>
      <c r="E10" s="11">
        <v>4.7619047619047616E-2</v>
      </c>
      <c r="F10" s="11">
        <v>0.05</v>
      </c>
      <c r="G10" s="11">
        <v>0</v>
      </c>
      <c r="H10" s="11">
        <v>2.5000000000000001E-2</v>
      </c>
      <c r="I10" s="11">
        <v>2.3809523809523808E-2</v>
      </c>
      <c r="J10" s="11">
        <v>0.05</v>
      </c>
      <c r="K10" s="11">
        <v>2.3809523809523808E-2</v>
      </c>
      <c r="L10" s="11">
        <v>2.5000000000000001E-2</v>
      </c>
      <c r="M10" s="11">
        <v>0</v>
      </c>
      <c r="N10" s="11">
        <v>0</v>
      </c>
      <c r="O10" s="11">
        <v>4.7619047619047616E-2</v>
      </c>
      <c r="P10" s="11">
        <v>0.1</v>
      </c>
      <c r="Q10" s="11">
        <v>2.3809523809523808E-2</v>
      </c>
      <c r="R10" s="11">
        <v>2.5000000000000001E-2</v>
      </c>
      <c r="S10" s="11">
        <v>2.3809523809523808E-2</v>
      </c>
      <c r="T10" s="11">
        <v>0.05</v>
      </c>
      <c r="U10" s="11">
        <v>4.7619047619047616E-2</v>
      </c>
      <c r="V10" s="11">
        <v>0</v>
      </c>
      <c r="W10" s="11">
        <v>0</v>
      </c>
      <c r="X10" s="11">
        <v>0</v>
      </c>
      <c r="Y10" s="11">
        <v>2.3809523809523808E-2</v>
      </c>
      <c r="Z10" s="11">
        <v>0</v>
      </c>
      <c r="AA10" s="11">
        <v>9.5238095238095233E-2</v>
      </c>
      <c r="AB10" s="11">
        <v>0.05</v>
      </c>
      <c r="AC10" s="11">
        <v>2.3809523809523808E-2</v>
      </c>
      <c r="AD10" s="11">
        <v>7.4999999999999997E-2</v>
      </c>
      <c r="AE10" s="11">
        <v>0</v>
      </c>
      <c r="AF10" s="11">
        <v>0</v>
      </c>
      <c r="AG10" s="11">
        <v>2.3809523809523808E-2</v>
      </c>
      <c r="AH10" s="11">
        <v>2.5000000000000001E-2</v>
      </c>
      <c r="AI10" s="11">
        <v>0</v>
      </c>
      <c r="AJ10" s="11">
        <v>2.5000000000000001E-2</v>
      </c>
      <c r="AK10" s="11">
        <v>0</v>
      </c>
      <c r="AL10" s="11">
        <v>0</v>
      </c>
      <c r="AM10" s="11">
        <v>0.19047619047619047</v>
      </c>
      <c r="AN10" s="11">
        <v>0.2</v>
      </c>
      <c r="AO10" s="11">
        <v>0.26190476190476192</v>
      </c>
      <c r="AP10" s="11">
        <v>0.15</v>
      </c>
      <c r="AQ10" s="11">
        <v>0</v>
      </c>
      <c r="AR10" s="11">
        <v>0</v>
      </c>
      <c r="AS10" s="11">
        <v>0</v>
      </c>
      <c r="AT10" s="11">
        <v>0</v>
      </c>
      <c r="AU10" s="11">
        <v>0</v>
      </c>
      <c r="AV10" s="11">
        <v>2.5000000000000001E-2</v>
      </c>
      <c r="AW10" s="11">
        <v>0</v>
      </c>
      <c r="AX10" s="11">
        <v>0</v>
      </c>
      <c r="AY10" s="11">
        <v>0.14285714285714285</v>
      </c>
      <c r="AZ10" s="11">
        <v>0.125</v>
      </c>
      <c r="BA10" s="11">
        <v>0</v>
      </c>
      <c r="BB10" s="11">
        <v>0</v>
      </c>
      <c r="BC10" s="10">
        <v>42</v>
      </c>
      <c r="BD10" s="10">
        <v>40</v>
      </c>
    </row>
    <row r="11" spans="1:56" s="9" customFormat="1" ht="13">
      <c r="A11" s="9" t="s">
        <v>175</v>
      </c>
      <c r="B11" s="9" t="s">
        <v>174</v>
      </c>
      <c r="C11" s="12">
        <v>0</v>
      </c>
      <c r="D11" s="12">
        <v>0</v>
      </c>
      <c r="E11" s="12">
        <v>8.6956521739130432E-2</v>
      </c>
      <c r="F11" s="12">
        <v>3.4482758620689655E-2</v>
      </c>
      <c r="G11" s="12">
        <v>0</v>
      </c>
      <c r="H11" s="12">
        <v>0</v>
      </c>
      <c r="I11" s="12">
        <v>0</v>
      </c>
      <c r="J11" s="12">
        <v>3.4482758620689655E-2</v>
      </c>
      <c r="K11" s="12">
        <v>8.6956521739130432E-2</v>
      </c>
      <c r="L11" s="12">
        <v>6.8965517241379309E-2</v>
      </c>
      <c r="M11" s="12">
        <v>0</v>
      </c>
      <c r="N11" s="12">
        <v>0</v>
      </c>
      <c r="O11" s="12">
        <v>4.3478260869565216E-2</v>
      </c>
      <c r="P11" s="12">
        <v>6.8965517241379309E-2</v>
      </c>
      <c r="Q11" s="12">
        <v>8.6956521739130432E-2</v>
      </c>
      <c r="R11" s="12">
        <v>3.4482758620689655E-2</v>
      </c>
      <c r="S11" s="12">
        <v>0</v>
      </c>
      <c r="T11" s="12">
        <v>0.17241379310344829</v>
      </c>
      <c r="U11" s="12">
        <v>4.3478260869565216E-2</v>
      </c>
      <c r="V11" s="12">
        <v>0</v>
      </c>
      <c r="W11" s="12">
        <v>0</v>
      </c>
      <c r="X11" s="12">
        <v>0</v>
      </c>
      <c r="Y11" s="12">
        <v>0</v>
      </c>
      <c r="Z11" s="12">
        <v>0</v>
      </c>
      <c r="AA11" s="12">
        <v>0.13043478260869565</v>
      </c>
      <c r="AB11" s="12">
        <v>0.10344827586206896</v>
      </c>
      <c r="AC11" s="12">
        <v>0</v>
      </c>
      <c r="AD11" s="12">
        <v>0</v>
      </c>
      <c r="AE11" s="12">
        <v>0</v>
      </c>
      <c r="AF11" s="12">
        <v>0</v>
      </c>
      <c r="AG11" s="12">
        <v>0</v>
      </c>
      <c r="AH11" s="12">
        <v>0</v>
      </c>
      <c r="AI11" s="12">
        <v>0</v>
      </c>
      <c r="AJ11" s="12">
        <v>0</v>
      </c>
      <c r="AK11" s="12">
        <v>0</v>
      </c>
      <c r="AL11" s="12">
        <v>3.4482758620689655E-2</v>
      </c>
      <c r="AM11" s="12">
        <v>0.34782608695652173</v>
      </c>
      <c r="AN11" s="12">
        <v>0.34482758620689657</v>
      </c>
      <c r="AO11" s="12">
        <v>4.3478260869565216E-2</v>
      </c>
      <c r="AP11" s="12">
        <v>6.8965517241379309E-2</v>
      </c>
      <c r="AQ11" s="12">
        <v>0</v>
      </c>
      <c r="AR11" s="12">
        <v>0</v>
      </c>
      <c r="AS11" s="12">
        <v>0</v>
      </c>
      <c r="AT11" s="12">
        <v>0</v>
      </c>
      <c r="AU11" s="12">
        <v>4.3478260869565216E-2</v>
      </c>
      <c r="AV11" s="12">
        <v>0</v>
      </c>
      <c r="AW11" s="12">
        <v>0</v>
      </c>
      <c r="AX11" s="12">
        <v>0</v>
      </c>
      <c r="AY11" s="12">
        <v>8.6956521739130432E-2</v>
      </c>
      <c r="AZ11" s="12">
        <v>3.4482758620689655E-2</v>
      </c>
      <c r="BA11" s="12">
        <v>0</v>
      </c>
      <c r="BB11" s="12">
        <v>0</v>
      </c>
      <c r="BC11" s="9">
        <v>23</v>
      </c>
      <c r="BD11" s="9">
        <v>29</v>
      </c>
    </row>
    <row r="12" spans="1:56" s="9" customFormat="1" ht="13">
      <c r="A12" s="9" t="s">
        <v>173</v>
      </c>
      <c r="B12" s="9" t="s">
        <v>172</v>
      </c>
      <c r="C12" s="12">
        <v>0</v>
      </c>
      <c r="D12" s="12">
        <v>0</v>
      </c>
      <c r="E12" s="12">
        <v>0.18181818181818182</v>
      </c>
      <c r="F12" s="12">
        <v>0.1111111111111111</v>
      </c>
      <c r="G12" s="12">
        <v>0</v>
      </c>
      <c r="H12" s="12">
        <v>5.5555555555555552E-2</v>
      </c>
      <c r="I12" s="12">
        <v>0.18181818181818182</v>
      </c>
      <c r="J12" s="12">
        <v>0</v>
      </c>
      <c r="K12" s="12">
        <v>0</v>
      </c>
      <c r="L12" s="12">
        <v>0</v>
      </c>
      <c r="M12" s="12">
        <v>0</v>
      </c>
      <c r="N12" s="12">
        <v>0</v>
      </c>
      <c r="O12" s="12">
        <v>9.0909090909090912E-2</v>
      </c>
      <c r="P12" s="12">
        <v>0</v>
      </c>
      <c r="Q12" s="12">
        <v>0</v>
      </c>
      <c r="R12" s="12">
        <v>0</v>
      </c>
      <c r="S12" s="12">
        <v>9.0909090909090912E-2</v>
      </c>
      <c r="T12" s="12">
        <v>0.1111111111111111</v>
      </c>
      <c r="U12" s="12">
        <v>0</v>
      </c>
      <c r="V12" s="12">
        <v>0</v>
      </c>
      <c r="W12" s="12">
        <v>0</v>
      </c>
      <c r="X12" s="12">
        <v>0</v>
      </c>
      <c r="Y12" s="12">
        <v>0</v>
      </c>
      <c r="Z12" s="12">
        <v>5.5555555555555552E-2</v>
      </c>
      <c r="AA12" s="12">
        <v>0</v>
      </c>
      <c r="AB12" s="12">
        <v>0</v>
      </c>
      <c r="AC12" s="12">
        <v>0</v>
      </c>
      <c r="AD12" s="12">
        <v>0</v>
      </c>
      <c r="AE12" s="12">
        <v>0</v>
      </c>
      <c r="AF12" s="12">
        <v>0</v>
      </c>
      <c r="AG12" s="12">
        <v>0</v>
      </c>
      <c r="AH12" s="12">
        <v>0</v>
      </c>
      <c r="AI12" s="12">
        <v>0</v>
      </c>
      <c r="AJ12" s="12">
        <v>0</v>
      </c>
      <c r="AK12" s="12">
        <v>9.0909090909090912E-2</v>
      </c>
      <c r="AL12" s="12">
        <v>0.1111111111111111</v>
      </c>
      <c r="AM12" s="12">
        <v>9.0909090909090912E-2</v>
      </c>
      <c r="AN12" s="12">
        <v>0.27777777777777779</v>
      </c>
      <c r="AO12" s="12">
        <v>0.18181818181818182</v>
      </c>
      <c r="AP12" s="12">
        <v>0.16666666666666666</v>
      </c>
      <c r="AQ12" s="12">
        <v>0</v>
      </c>
      <c r="AR12" s="12">
        <v>0</v>
      </c>
      <c r="AS12" s="12">
        <v>0</v>
      </c>
      <c r="AT12" s="12">
        <v>0</v>
      </c>
      <c r="AU12" s="12">
        <v>0</v>
      </c>
      <c r="AV12" s="12">
        <v>0</v>
      </c>
      <c r="AW12" s="12">
        <v>0</v>
      </c>
      <c r="AX12" s="12">
        <v>0</v>
      </c>
      <c r="AY12" s="12">
        <v>9.0909090909090912E-2</v>
      </c>
      <c r="AZ12" s="12">
        <v>0.1111111111111111</v>
      </c>
      <c r="BA12" s="12">
        <v>0</v>
      </c>
      <c r="BB12" s="12">
        <v>0</v>
      </c>
      <c r="BC12" s="9">
        <v>11</v>
      </c>
      <c r="BD12" s="9">
        <v>18</v>
      </c>
    </row>
    <row r="13" spans="1:56" s="9" customFormat="1" ht="13">
      <c r="A13" s="9" t="s">
        <v>171</v>
      </c>
      <c r="B13" s="9" t="s">
        <v>170</v>
      </c>
      <c r="C13" s="12">
        <v>0</v>
      </c>
      <c r="D13" s="12">
        <v>0</v>
      </c>
      <c r="E13" s="12">
        <v>0.25</v>
      </c>
      <c r="F13" s="12">
        <v>0.15625</v>
      </c>
      <c r="G13" s="12">
        <v>0</v>
      </c>
      <c r="H13" s="12">
        <v>0</v>
      </c>
      <c r="I13" s="12">
        <v>4.1666666666666664E-2</v>
      </c>
      <c r="J13" s="12">
        <v>0</v>
      </c>
      <c r="K13" s="12">
        <v>0</v>
      </c>
      <c r="L13" s="12">
        <v>3.125E-2</v>
      </c>
      <c r="M13" s="12">
        <v>0</v>
      </c>
      <c r="N13" s="12">
        <v>0</v>
      </c>
      <c r="O13" s="12">
        <v>4.1666666666666664E-2</v>
      </c>
      <c r="P13" s="12">
        <v>0.15625</v>
      </c>
      <c r="Q13" s="12">
        <v>0</v>
      </c>
      <c r="R13" s="12">
        <v>0</v>
      </c>
      <c r="S13" s="12">
        <v>0</v>
      </c>
      <c r="T13" s="12">
        <v>6.25E-2</v>
      </c>
      <c r="U13" s="12">
        <v>0</v>
      </c>
      <c r="V13" s="12">
        <v>0</v>
      </c>
      <c r="W13" s="12">
        <v>0</v>
      </c>
      <c r="X13" s="12">
        <v>0</v>
      </c>
      <c r="Y13" s="12">
        <v>0</v>
      </c>
      <c r="Z13" s="12">
        <v>3.125E-2</v>
      </c>
      <c r="AA13" s="12">
        <v>0</v>
      </c>
      <c r="AB13" s="12">
        <v>3.125E-2</v>
      </c>
      <c r="AC13" s="12">
        <v>8.3333333333333329E-2</v>
      </c>
      <c r="AD13" s="12">
        <v>3.125E-2</v>
      </c>
      <c r="AE13" s="12">
        <v>0</v>
      </c>
      <c r="AF13" s="12">
        <v>0</v>
      </c>
      <c r="AG13" s="12">
        <v>0</v>
      </c>
      <c r="AH13" s="12">
        <v>0</v>
      </c>
      <c r="AI13" s="12">
        <v>0</v>
      </c>
      <c r="AJ13" s="12">
        <v>0</v>
      </c>
      <c r="AK13" s="12">
        <v>0</v>
      </c>
      <c r="AL13" s="12">
        <v>0</v>
      </c>
      <c r="AM13" s="12">
        <v>0</v>
      </c>
      <c r="AN13" s="12">
        <v>0.15625</v>
      </c>
      <c r="AO13" s="12">
        <v>0.33333333333333331</v>
      </c>
      <c r="AP13" s="12">
        <v>0.1875</v>
      </c>
      <c r="AQ13" s="12">
        <v>0</v>
      </c>
      <c r="AR13" s="12">
        <v>0</v>
      </c>
      <c r="AS13" s="12">
        <v>0</v>
      </c>
      <c r="AT13" s="12">
        <v>0</v>
      </c>
      <c r="AU13" s="12">
        <v>0</v>
      </c>
      <c r="AV13" s="12">
        <v>0</v>
      </c>
      <c r="AW13" s="12">
        <v>0</v>
      </c>
      <c r="AX13" s="12">
        <v>0</v>
      </c>
      <c r="AY13" s="12">
        <v>0.25</v>
      </c>
      <c r="AZ13" s="12">
        <v>0.15625</v>
      </c>
      <c r="BA13" s="12">
        <v>0</v>
      </c>
      <c r="BB13" s="12">
        <v>0</v>
      </c>
      <c r="BC13" s="9">
        <v>24</v>
      </c>
      <c r="BD13" s="9">
        <v>32</v>
      </c>
    </row>
    <row r="14" spans="1:56" s="9" customFormat="1" ht="13">
      <c r="A14" s="10" t="s">
        <v>169</v>
      </c>
      <c r="B14" s="10" t="s">
        <v>168</v>
      </c>
      <c r="C14" s="11">
        <v>0</v>
      </c>
      <c r="D14" s="11">
        <v>0</v>
      </c>
      <c r="E14" s="11">
        <v>2.3809523809523808E-2</v>
      </c>
      <c r="F14" s="11">
        <v>1.8518518518518517E-2</v>
      </c>
      <c r="G14" s="11">
        <v>4.7619047619047616E-2</v>
      </c>
      <c r="H14" s="11">
        <v>1.8518518518518517E-2</v>
      </c>
      <c r="I14" s="11">
        <v>2.3809523809523808E-2</v>
      </c>
      <c r="J14" s="11">
        <v>1.8518518518518517E-2</v>
      </c>
      <c r="K14" s="11">
        <v>2.3809523809523808E-2</v>
      </c>
      <c r="L14" s="11">
        <v>0</v>
      </c>
      <c r="M14" s="11">
        <v>0</v>
      </c>
      <c r="N14" s="11">
        <v>0</v>
      </c>
      <c r="O14" s="11">
        <v>7.1428571428571425E-2</v>
      </c>
      <c r="P14" s="11">
        <v>5.5555555555555552E-2</v>
      </c>
      <c r="Q14" s="11">
        <v>2.3809523809523808E-2</v>
      </c>
      <c r="R14" s="11">
        <v>0</v>
      </c>
      <c r="S14" s="11">
        <v>2.3809523809523808E-2</v>
      </c>
      <c r="T14" s="11">
        <v>5.5555555555555552E-2</v>
      </c>
      <c r="U14" s="11">
        <v>4.7619047619047616E-2</v>
      </c>
      <c r="V14" s="11">
        <v>1.8518518518518517E-2</v>
      </c>
      <c r="W14" s="11">
        <v>4.7619047619047616E-2</v>
      </c>
      <c r="X14" s="11">
        <v>0</v>
      </c>
      <c r="Y14" s="11">
        <v>0</v>
      </c>
      <c r="Z14" s="11">
        <v>1.8518518518518517E-2</v>
      </c>
      <c r="AA14" s="11">
        <v>7.1428571428571425E-2</v>
      </c>
      <c r="AB14" s="11">
        <v>9.2592592592592587E-2</v>
      </c>
      <c r="AC14" s="11">
        <v>4.7619047619047616E-2</v>
      </c>
      <c r="AD14" s="11">
        <v>3.7037037037037035E-2</v>
      </c>
      <c r="AE14" s="11">
        <v>0</v>
      </c>
      <c r="AF14" s="11">
        <v>0</v>
      </c>
      <c r="AG14" s="11">
        <v>0</v>
      </c>
      <c r="AH14" s="11">
        <v>0</v>
      </c>
      <c r="AI14" s="11">
        <v>4.7619047619047616E-2</v>
      </c>
      <c r="AJ14" s="11">
        <v>0</v>
      </c>
      <c r="AK14" s="11">
        <v>4.7619047619047616E-2</v>
      </c>
      <c r="AL14" s="11">
        <v>3.7037037037037035E-2</v>
      </c>
      <c r="AM14" s="11">
        <v>0.19047619047619047</v>
      </c>
      <c r="AN14" s="11">
        <v>0.37037037037037035</v>
      </c>
      <c r="AO14" s="11">
        <v>0.14285714285714285</v>
      </c>
      <c r="AP14" s="11">
        <v>0.14814814814814814</v>
      </c>
      <c r="AQ14" s="11">
        <v>0</v>
      </c>
      <c r="AR14" s="11">
        <v>0</v>
      </c>
      <c r="AS14" s="11">
        <v>0</v>
      </c>
      <c r="AT14" s="11">
        <v>0</v>
      </c>
      <c r="AU14" s="11">
        <v>2.3809523809523808E-2</v>
      </c>
      <c r="AV14" s="11">
        <v>0</v>
      </c>
      <c r="AW14" s="11">
        <v>0</v>
      </c>
      <c r="AX14" s="11">
        <v>0</v>
      </c>
      <c r="AY14" s="11">
        <v>9.5238095238095233E-2</v>
      </c>
      <c r="AZ14" s="11">
        <v>0.1111111111111111</v>
      </c>
      <c r="BA14" s="11">
        <v>0</v>
      </c>
      <c r="BB14" s="11">
        <v>0</v>
      </c>
      <c r="BC14" s="10">
        <v>42</v>
      </c>
      <c r="BD14" s="10">
        <v>54</v>
      </c>
    </row>
    <row r="15" spans="1:56" s="9" customFormat="1" ht="13">
      <c r="A15" s="9" t="s">
        <v>167</v>
      </c>
      <c r="B15" s="9" t="s">
        <v>166</v>
      </c>
      <c r="C15" s="12">
        <v>0</v>
      </c>
      <c r="D15" s="12">
        <v>0</v>
      </c>
      <c r="E15" s="12">
        <v>0.10344827586206896</v>
      </c>
      <c r="F15" s="12">
        <v>0.21875</v>
      </c>
      <c r="G15" s="12">
        <v>6.8965517241379309E-2</v>
      </c>
      <c r="H15" s="12">
        <v>6.25E-2</v>
      </c>
      <c r="I15" s="12">
        <v>0.10344827586206896</v>
      </c>
      <c r="J15" s="12">
        <v>3.125E-2</v>
      </c>
      <c r="K15" s="12">
        <v>0</v>
      </c>
      <c r="L15" s="12">
        <v>0</v>
      </c>
      <c r="M15" s="12">
        <v>0</v>
      </c>
      <c r="N15" s="12">
        <v>3.125E-2</v>
      </c>
      <c r="O15" s="12">
        <v>0.10344827586206896</v>
      </c>
      <c r="P15" s="12">
        <v>3.125E-2</v>
      </c>
      <c r="Q15" s="12">
        <v>3.4482758620689655E-2</v>
      </c>
      <c r="R15" s="12">
        <v>6.25E-2</v>
      </c>
      <c r="S15" s="12">
        <v>6.8965517241379309E-2</v>
      </c>
      <c r="T15" s="12">
        <v>6.25E-2</v>
      </c>
      <c r="U15" s="12">
        <v>3.4482758620689655E-2</v>
      </c>
      <c r="V15" s="12">
        <v>0</v>
      </c>
      <c r="W15" s="12">
        <v>0</v>
      </c>
      <c r="X15" s="12">
        <v>0</v>
      </c>
      <c r="Y15" s="12">
        <v>0</v>
      </c>
      <c r="Z15" s="12">
        <v>3.125E-2</v>
      </c>
      <c r="AA15" s="12">
        <v>6.8965517241379309E-2</v>
      </c>
      <c r="AB15" s="12">
        <v>3.125E-2</v>
      </c>
      <c r="AC15" s="12">
        <v>6.8965517241379309E-2</v>
      </c>
      <c r="AD15" s="12">
        <v>3.125E-2</v>
      </c>
      <c r="AE15" s="12">
        <v>0</v>
      </c>
      <c r="AF15" s="12">
        <v>0</v>
      </c>
      <c r="AG15" s="12">
        <v>0</v>
      </c>
      <c r="AH15" s="12">
        <v>3.125E-2</v>
      </c>
      <c r="AI15" s="12">
        <v>0</v>
      </c>
      <c r="AJ15" s="12">
        <v>0</v>
      </c>
      <c r="AK15" s="12">
        <v>0</v>
      </c>
      <c r="AL15" s="12">
        <v>3.125E-2</v>
      </c>
      <c r="AM15" s="12">
        <v>6.8965517241379309E-2</v>
      </c>
      <c r="AN15" s="12">
        <v>0.125</v>
      </c>
      <c r="AO15" s="12">
        <v>0.10344827586206896</v>
      </c>
      <c r="AP15" s="12">
        <v>9.375E-2</v>
      </c>
      <c r="AQ15" s="12">
        <v>0</v>
      </c>
      <c r="AR15" s="12">
        <v>0</v>
      </c>
      <c r="AS15" s="12">
        <v>0</v>
      </c>
      <c r="AT15" s="12">
        <v>0</v>
      </c>
      <c r="AU15" s="12">
        <v>0</v>
      </c>
      <c r="AV15" s="12">
        <v>0</v>
      </c>
      <c r="AW15" s="12">
        <v>0</v>
      </c>
      <c r="AX15" s="12">
        <v>0</v>
      </c>
      <c r="AY15" s="12">
        <v>0.17241379310344829</v>
      </c>
      <c r="AZ15" s="12">
        <v>0.125</v>
      </c>
      <c r="BA15" s="12">
        <v>0</v>
      </c>
      <c r="BB15" s="12">
        <v>0</v>
      </c>
      <c r="BC15" s="9">
        <v>29</v>
      </c>
      <c r="BD15" s="9">
        <v>32</v>
      </c>
    </row>
    <row r="16" spans="1:56" s="9" customFormat="1" ht="13">
      <c r="A16" s="10" t="s">
        <v>165</v>
      </c>
      <c r="B16" s="10" t="s">
        <v>164</v>
      </c>
      <c r="C16" s="11">
        <v>1.6393442622950821E-2</v>
      </c>
      <c r="D16" s="11">
        <v>0</v>
      </c>
      <c r="E16" s="11">
        <v>8.1967213114754092E-2</v>
      </c>
      <c r="F16" s="11">
        <v>0.15789473684210525</v>
      </c>
      <c r="G16" s="11">
        <v>0</v>
      </c>
      <c r="H16" s="11">
        <v>3.5087719298245612E-2</v>
      </c>
      <c r="I16" s="11">
        <v>6.5573770491803282E-2</v>
      </c>
      <c r="J16" s="11">
        <v>7.0175438596491224E-2</v>
      </c>
      <c r="K16" s="11">
        <v>4.9180327868852458E-2</v>
      </c>
      <c r="L16" s="11">
        <v>3.5087719298245612E-2</v>
      </c>
      <c r="M16" s="11">
        <v>1.6393442622950821E-2</v>
      </c>
      <c r="N16" s="11">
        <v>0</v>
      </c>
      <c r="O16" s="11">
        <v>8.1967213114754092E-2</v>
      </c>
      <c r="P16" s="11">
        <v>7.0175438596491224E-2</v>
      </c>
      <c r="Q16" s="11">
        <v>1.6393442622950821E-2</v>
      </c>
      <c r="R16" s="11">
        <v>1.7543859649122806E-2</v>
      </c>
      <c r="S16" s="11">
        <v>9.8360655737704916E-2</v>
      </c>
      <c r="T16" s="11">
        <v>8.771929824561403E-2</v>
      </c>
      <c r="U16" s="11">
        <v>0</v>
      </c>
      <c r="V16" s="11">
        <v>1.7543859649122806E-2</v>
      </c>
      <c r="W16" s="11">
        <v>0</v>
      </c>
      <c r="X16" s="11">
        <v>0</v>
      </c>
      <c r="Y16" s="11">
        <v>0</v>
      </c>
      <c r="Z16" s="11">
        <v>0</v>
      </c>
      <c r="AA16" s="11">
        <v>0.14754098360655737</v>
      </c>
      <c r="AB16" s="11">
        <v>3.5087719298245612E-2</v>
      </c>
      <c r="AC16" s="11">
        <v>4.9180327868852458E-2</v>
      </c>
      <c r="AD16" s="11">
        <v>1.7543859649122806E-2</v>
      </c>
      <c r="AE16" s="11">
        <v>0</v>
      </c>
      <c r="AF16" s="11">
        <v>0</v>
      </c>
      <c r="AG16" s="11">
        <v>1.6393442622950821E-2</v>
      </c>
      <c r="AH16" s="11">
        <v>1.7543859649122806E-2</v>
      </c>
      <c r="AI16" s="11">
        <v>1.6393442622950821E-2</v>
      </c>
      <c r="AJ16" s="11">
        <v>0</v>
      </c>
      <c r="AK16" s="11">
        <v>0</v>
      </c>
      <c r="AL16" s="11">
        <v>0</v>
      </c>
      <c r="AM16" s="11">
        <v>9.8360655737704916E-2</v>
      </c>
      <c r="AN16" s="11">
        <v>0.22807017543859648</v>
      </c>
      <c r="AO16" s="11">
        <v>0.16393442622950818</v>
      </c>
      <c r="AP16" s="11">
        <v>7.0175438596491224E-2</v>
      </c>
      <c r="AQ16" s="11">
        <v>0</v>
      </c>
      <c r="AR16" s="11">
        <v>0</v>
      </c>
      <c r="AS16" s="11">
        <v>0</v>
      </c>
      <c r="AT16" s="11">
        <v>0</v>
      </c>
      <c r="AU16" s="11">
        <v>0</v>
      </c>
      <c r="AV16" s="11">
        <v>0</v>
      </c>
      <c r="AW16" s="11">
        <v>0</v>
      </c>
      <c r="AX16" s="11">
        <v>0</v>
      </c>
      <c r="AY16" s="11">
        <v>8.1967213114754092E-2</v>
      </c>
      <c r="AZ16" s="11">
        <v>0.14035087719298245</v>
      </c>
      <c r="BA16" s="11">
        <v>0</v>
      </c>
      <c r="BB16" s="11">
        <v>0</v>
      </c>
      <c r="BC16" s="10">
        <v>61</v>
      </c>
      <c r="BD16" s="10">
        <v>57</v>
      </c>
    </row>
    <row r="17" spans="1:56" s="9" customFormat="1" ht="13">
      <c r="A17" s="10" t="s">
        <v>163</v>
      </c>
      <c r="B17" s="10" t="s">
        <v>162</v>
      </c>
      <c r="C17" s="11">
        <v>2.7777777777777776E-2</v>
      </c>
      <c r="D17" s="11">
        <v>0</v>
      </c>
      <c r="E17" s="11">
        <v>0.1388888888888889</v>
      </c>
      <c r="F17" s="11">
        <v>0.16666666666666666</v>
      </c>
      <c r="G17" s="11">
        <v>2.7777777777777776E-2</v>
      </c>
      <c r="H17" s="11">
        <v>0</v>
      </c>
      <c r="I17" s="11">
        <v>0.1111111111111111</v>
      </c>
      <c r="J17" s="11">
        <v>0.11904761904761904</v>
      </c>
      <c r="K17" s="11">
        <v>2.7777777777777776E-2</v>
      </c>
      <c r="L17" s="11">
        <v>2.3809523809523808E-2</v>
      </c>
      <c r="M17" s="11">
        <v>0</v>
      </c>
      <c r="N17" s="11">
        <v>0</v>
      </c>
      <c r="O17" s="11">
        <v>2.7777777777777776E-2</v>
      </c>
      <c r="P17" s="11">
        <v>9.5238095238095233E-2</v>
      </c>
      <c r="Q17" s="11">
        <v>2.7777777777777776E-2</v>
      </c>
      <c r="R17" s="11">
        <v>0</v>
      </c>
      <c r="S17" s="11">
        <v>8.3333333333333329E-2</v>
      </c>
      <c r="T17" s="11">
        <v>0</v>
      </c>
      <c r="U17" s="11">
        <v>0</v>
      </c>
      <c r="V17" s="11">
        <v>0</v>
      </c>
      <c r="W17" s="11">
        <v>0</v>
      </c>
      <c r="X17" s="11">
        <v>0</v>
      </c>
      <c r="Y17" s="11">
        <v>2.7777777777777776E-2</v>
      </c>
      <c r="Z17" s="11">
        <v>0</v>
      </c>
      <c r="AA17" s="11">
        <v>0.19444444444444445</v>
      </c>
      <c r="AB17" s="11">
        <v>2.3809523809523808E-2</v>
      </c>
      <c r="AC17" s="11">
        <v>0</v>
      </c>
      <c r="AD17" s="11">
        <v>7.1428571428571425E-2</v>
      </c>
      <c r="AE17" s="11">
        <v>0</v>
      </c>
      <c r="AF17" s="11">
        <v>0</v>
      </c>
      <c r="AG17" s="11">
        <v>0</v>
      </c>
      <c r="AH17" s="11">
        <v>0</v>
      </c>
      <c r="AI17" s="11">
        <v>0</v>
      </c>
      <c r="AJ17" s="11">
        <v>2.3809523809523808E-2</v>
      </c>
      <c r="AK17" s="11">
        <v>0</v>
      </c>
      <c r="AL17" s="11">
        <v>0</v>
      </c>
      <c r="AM17" s="11">
        <v>0.19444444444444445</v>
      </c>
      <c r="AN17" s="11">
        <v>9.5238095238095233E-2</v>
      </c>
      <c r="AO17" s="11">
        <v>5.5555555555555552E-2</v>
      </c>
      <c r="AP17" s="11">
        <v>0.26190476190476192</v>
      </c>
      <c r="AQ17" s="11">
        <v>0</v>
      </c>
      <c r="AR17" s="11">
        <v>0</v>
      </c>
      <c r="AS17" s="11">
        <v>0</v>
      </c>
      <c r="AT17" s="11">
        <v>0</v>
      </c>
      <c r="AU17" s="11">
        <v>0</v>
      </c>
      <c r="AV17" s="11">
        <v>0</v>
      </c>
      <c r="AW17" s="11">
        <v>0</v>
      </c>
      <c r="AX17" s="11">
        <v>2.3809523809523808E-2</v>
      </c>
      <c r="AY17" s="11">
        <v>5.5555555555555552E-2</v>
      </c>
      <c r="AZ17" s="11">
        <v>9.5238095238095233E-2</v>
      </c>
      <c r="BA17" s="11">
        <v>0</v>
      </c>
      <c r="BB17" s="11">
        <v>0</v>
      </c>
      <c r="BC17" s="10">
        <v>36</v>
      </c>
      <c r="BD17" s="10">
        <v>42</v>
      </c>
    </row>
    <row r="18" spans="1:56" s="9" customFormat="1" ht="13">
      <c r="A18" s="9" t="s">
        <v>161</v>
      </c>
      <c r="B18" s="9" t="s">
        <v>160</v>
      </c>
      <c r="C18" s="12">
        <v>0</v>
      </c>
      <c r="D18" s="12">
        <v>0</v>
      </c>
      <c r="E18" s="12">
        <v>2.5000000000000001E-2</v>
      </c>
      <c r="F18" s="12">
        <v>2.4390243902439025E-2</v>
      </c>
      <c r="G18" s="12">
        <v>2.5000000000000001E-2</v>
      </c>
      <c r="H18" s="12">
        <v>2.4390243902439025E-2</v>
      </c>
      <c r="I18" s="12">
        <v>0.05</v>
      </c>
      <c r="J18" s="12">
        <v>0</v>
      </c>
      <c r="K18" s="12">
        <v>0</v>
      </c>
      <c r="L18" s="12">
        <v>0</v>
      </c>
      <c r="M18" s="12">
        <v>0</v>
      </c>
      <c r="N18" s="12">
        <v>0</v>
      </c>
      <c r="O18" s="12">
        <v>0.05</v>
      </c>
      <c r="P18" s="12">
        <v>2.4390243902439025E-2</v>
      </c>
      <c r="Q18" s="12">
        <v>0</v>
      </c>
      <c r="R18" s="12">
        <v>0</v>
      </c>
      <c r="S18" s="12">
        <v>0.05</v>
      </c>
      <c r="T18" s="12">
        <v>4.878048780487805E-2</v>
      </c>
      <c r="U18" s="12">
        <v>0</v>
      </c>
      <c r="V18" s="12">
        <v>0</v>
      </c>
      <c r="W18" s="12">
        <v>0</v>
      </c>
      <c r="X18" s="12">
        <v>0</v>
      </c>
      <c r="Y18" s="12">
        <v>0.05</v>
      </c>
      <c r="Z18" s="12">
        <v>0</v>
      </c>
      <c r="AA18" s="12">
        <v>7.4999999999999997E-2</v>
      </c>
      <c r="AB18" s="12">
        <v>2.4390243902439025E-2</v>
      </c>
      <c r="AC18" s="12">
        <v>2.5000000000000001E-2</v>
      </c>
      <c r="AD18" s="12">
        <v>4.878048780487805E-2</v>
      </c>
      <c r="AE18" s="12">
        <v>0</v>
      </c>
      <c r="AF18" s="12">
        <v>0</v>
      </c>
      <c r="AG18" s="12">
        <v>0</v>
      </c>
      <c r="AH18" s="12">
        <v>0</v>
      </c>
      <c r="AI18" s="12">
        <v>0</v>
      </c>
      <c r="AJ18" s="12">
        <v>0</v>
      </c>
      <c r="AK18" s="12">
        <v>0</v>
      </c>
      <c r="AL18" s="12">
        <v>0</v>
      </c>
      <c r="AM18" s="12">
        <v>0.45</v>
      </c>
      <c r="AN18" s="12">
        <v>0.65853658536585369</v>
      </c>
      <c r="AO18" s="12">
        <v>0.1</v>
      </c>
      <c r="AP18" s="12">
        <v>4.878048780487805E-2</v>
      </c>
      <c r="AQ18" s="12">
        <v>0</v>
      </c>
      <c r="AR18" s="12">
        <v>0</v>
      </c>
      <c r="AS18" s="12">
        <v>0</v>
      </c>
      <c r="AT18" s="12">
        <v>0</v>
      </c>
      <c r="AU18" s="12">
        <v>2.5000000000000001E-2</v>
      </c>
      <c r="AV18" s="12">
        <v>0</v>
      </c>
      <c r="AW18" s="12">
        <v>0</v>
      </c>
      <c r="AX18" s="12">
        <v>0</v>
      </c>
      <c r="AY18" s="12">
        <v>7.4999999999999997E-2</v>
      </c>
      <c r="AZ18" s="12">
        <v>9.7560975609756101E-2</v>
      </c>
      <c r="BA18" s="12">
        <v>0</v>
      </c>
      <c r="BB18" s="12">
        <v>0</v>
      </c>
      <c r="BC18" s="9">
        <v>40</v>
      </c>
      <c r="BD18" s="9">
        <v>41</v>
      </c>
    </row>
    <row r="19" spans="1:56" s="9" customFormat="1" ht="13">
      <c r="A19" s="9" t="s">
        <v>159</v>
      </c>
      <c r="B19" s="9" t="s">
        <v>158</v>
      </c>
      <c r="C19" s="12">
        <v>1.2903225806451613E-2</v>
      </c>
      <c r="D19" s="12">
        <v>0</v>
      </c>
      <c r="E19" s="12">
        <v>5.1612903225806452E-2</v>
      </c>
      <c r="F19" s="12">
        <v>9.7345132743362831E-2</v>
      </c>
      <c r="G19" s="12">
        <v>1.935483870967742E-2</v>
      </c>
      <c r="H19" s="12">
        <v>1.7699115044247787E-2</v>
      </c>
      <c r="I19" s="12">
        <v>4.5161290322580643E-2</v>
      </c>
      <c r="J19" s="12">
        <v>4.4247787610619468E-2</v>
      </c>
      <c r="K19" s="12">
        <v>1.935483870967742E-2</v>
      </c>
      <c r="L19" s="12">
        <v>2.6548672566371681E-2</v>
      </c>
      <c r="M19" s="12">
        <v>0</v>
      </c>
      <c r="N19" s="12">
        <v>0</v>
      </c>
      <c r="O19" s="12">
        <v>7.7419354838709681E-2</v>
      </c>
      <c r="P19" s="12">
        <v>3.5398230088495575E-2</v>
      </c>
      <c r="Q19" s="12">
        <v>1.935483870967742E-2</v>
      </c>
      <c r="R19" s="12">
        <v>8.8495575221238937E-3</v>
      </c>
      <c r="S19" s="12">
        <v>5.8064516129032261E-2</v>
      </c>
      <c r="T19" s="12">
        <v>1.7699115044247787E-2</v>
      </c>
      <c r="U19" s="12">
        <v>2.5806451612903226E-2</v>
      </c>
      <c r="V19" s="12">
        <v>1.7699115044247787E-2</v>
      </c>
      <c r="W19" s="12">
        <v>1.935483870967742E-2</v>
      </c>
      <c r="X19" s="12">
        <v>8.8495575221238937E-3</v>
      </c>
      <c r="Y19" s="12">
        <v>1.2903225806451613E-2</v>
      </c>
      <c r="Z19" s="12">
        <v>1.7699115044247787E-2</v>
      </c>
      <c r="AA19" s="12">
        <v>8.387096774193549E-2</v>
      </c>
      <c r="AB19" s="12">
        <v>8.8495575221238937E-2</v>
      </c>
      <c r="AC19" s="12">
        <v>1.935483870967742E-2</v>
      </c>
      <c r="AD19" s="12">
        <v>4.4247787610619468E-2</v>
      </c>
      <c r="AE19" s="12">
        <v>0</v>
      </c>
      <c r="AF19" s="12">
        <v>0</v>
      </c>
      <c r="AG19" s="12">
        <v>1.2903225806451613E-2</v>
      </c>
      <c r="AH19" s="12">
        <v>2.6548672566371681E-2</v>
      </c>
      <c r="AI19" s="12">
        <v>1.2903225806451613E-2</v>
      </c>
      <c r="AJ19" s="12">
        <v>3.5398230088495575E-2</v>
      </c>
      <c r="AK19" s="12">
        <v>1.2903225806451613E-2</v>
      </c>
      <c r="AL19" s="12">
        <v>0</v>
      </c>
      <c r="AM19" s="12">
        <v>0.24516129032258063</v>
      </c>
      <c r="AN19" s="12">
        <v>0.33628318584070799</v>
      </c>
      <c r="AO19" s="12">
        <v>7.7419354838709681E-2</v>
      </c>
      <c r="AP19" s="12">
        <v>0.10619469026548672</v>
      </c>
      <c r="AQ19" s="12">
        <v>0</v>
      </c>
      <c r="AR19" s="12">
        <v>0</v>
      </c>
      <c r="AS19" s="12">
        <v>6.4516129032258064E-3</v>
      </c>
      <c r="AT19" s="12">
        <v>0</v>
      </c>
      <c r="AU19" s="12">
        <v>0</v>
      </c>
      <c r="AV19" s="12">
        <v>0</v>
      </c>
      <c r="AW19" s="12">
        <v>0</v>
      </c>
      <c r="AX19" s="12">
        <v>0</v>
      </c>
      <c r="AY19" s="12">
        <v>0.16774193548387098</v>
      </c>
      <c r="AZ19" s="12">
        <v>7.0796460176991149E-2</v>
      </c>
      <c r="BA19" s="12">
        <v>0</v>
      </c>
      <c r="BB19" s="12">
        <v>0</v>
      </c>
      <c r="BC19" s="9">
        <v>155</v>
      </c>
      <c r="BD19" s="9">
        <v>113</v>
      </c>
    </row>
    <row r="20" spans="1:56" s="9" customFormat="1" ht="13">
      <c r="A20" s="9" t="s">
        <v>157</v>
      </c>
      <c r="B20" s="9" t="s">
        <v>156</v>
      </c>
      <c r="C20" s="12">
        <v>0</v>
      </c>
      <c r="D20" s="12">
        <v>0</v>
      </c>
      <c r="E20" s="12">
        <v>0.16666666666666666</v>
      </c>
      <c r="F20" s="12">
        <v>7.6923076923076927E-2</v>
      </c>
      <c r="G20" s="12">
        <v>0</v>
      </c>
      <c r="H20" s="12">
        <v>7.6923076923076927E-2</v>
      </c>
      <c r="I20" s="12">
        <v>0</v>
      </c>
      <c r="J20" s="12">
        <v>7.6923076923076927E-2</v>
      </c>
      <c r="K20" s="12">
        <v>0</v>
      </c>
      <c r="L20" s="12">
        <v>0</v>
      </c>
      <c r="M20" s="12">
        <v>0</v>
      </c>
      <c r="N20" s="12">
        <v>0</v>
      </c>
      <c r="O20" s="12">
        <v>0</v>
      </c>
      <c r="P20" s="12">
        <v>0</v>
      </c>
      <c r="Q20" s="12">
        <v>0</v>
      </c>
      <c r="R20" s="12">
        <v>7.6923076923076927E-2</v>
      </c>
      <c r="S20" s="12">
        <v>0</v>
      </c>
      <c r="T20" s="12">
        <v>0</v>
      </c>
      <c r="U20" s="12">
        <v>0</v>
      </c>
      <c r="V20" s="12">
        <v>0</v>
      </c>
      <c r="W20" s="12">
        <v>0</v>
      </c>
      <c r="X20" s="12">
        <v>0</v>
      </c>
      <c r="Y20" s="12">
        <v>0.16666666666666666</v>
      </c>
      <c r="Z20" s="12">
        <v>0</v>
      </c>
      <c r="AA20" s="12">
        <v>0.16666666666666666</v>
      </c>
      <c r="AB20" s="12">
        <v>0</v>
      </c>
      <c r="AC20" s="12">
        <v>0</v>
      </c>
      <c r="AD20" s="12">
        <v>0</v>
      </c>
      <c r="AE20" s="12">
        <v>0</v>
      </c>
      <c r="AF20" s="12">
        <v>0</v>
      </c>
      <c r="AG20" s="12">
        <v>0</v>
      </c>
      <c r="AH20" s="12">
        <v>0</v>
      </c>
      <c r="AI20" s="12">
        <v>0</v>
      </c>
      <c r="AJ20" s="12">
        <v>0</v>
      </c>
      <c r="AK20" s="12">
        <v>0</v>
      </c>
      <c r="AL20" s="12">
        <v>0</v>
      </c>
      <c r="AM20" s="12">
        <v>0.33333333333333331</v>
      </c>
      <c r="AN20" s="12">
        <v>0.38461538461538464</v>
      </c>
      <c r="AO20" s="12">
        <v>0</v>
      </c>
      <c r="AP20" s="12">
        <v>7.6923076923076927E-2</v>
      </c>
      <c r="AQ20" s="12">
        <v>0</v>
      </c>
      <c r="AR20" s="12">
        <v>0</v>
      </c>
      <c r="AS20" s="12">
        <v>0.16666666666666666</v>
      </c>
      <c r="AT20" s="12">
        <v>0</v>
      </c>
      <c r="AU20" s="12">
        <v>0</v>
      </c>
      <c r="AV20" s="12">
        <v>0</v>
      </c>
      <c r="AW20" s="12">
        <v>0</v>
      </c>
      <c r="AX20" s="12">
        <v>0</v>
      </c>
      <c r="AY20" s="12">
        <v>0</v>
      </c>
      <c r="AZ20" s="12">
        <v>0.23076923076923078</v>
      </c>
      <c r="BA20" s="12">
        <v>0</v>
      </c>
      <c r="BB20" s="12">
        <v>0</v>
      </c>
      <c r="BC20" s="9">
        <v>6</v>
      </c>
      <c r="BD20" s="9">
        <v>13</v>
      </c>
    </row>
    <row r="21" spans="1:56" s="9" customFormat="1" ht="13">
      <c r="A21" s="9" t="s">
        <v>155</v>
      </c>
      <c r="B21" s="9" t="s">
        <v>154</v>
      </c>
      <c r="C21" s="12">
        <v>4.9261083743842365E-3</v>
      </c>
      <c r="D21" s="12">
        <v>7.3529411764705881E-3</v>
      </c>
      <c r="E21" s="12">
        <v>7.8817733990147784E-2</v>
      </c>
      <c r="F21" s="12">
        <v>3.6764705882352942E-2</v>
      </c>
      <c r="G21" s="12">
        <v>4.9261083743842365E-3</v>
      </c>
      <c r="H21" s="12">
        <v>2.2058823529411766E-2</v>
      </c>
      <c r="I21" s="12">
        <v>4.4334975369458129E-2</v>
      </c>
      <c r="J21" s="12">
        <v>2.9411764705882353E-2</v>
      </c>
      <c r="K21" s="12">
        <v>1.4778325123152709E-2</v>
      </c>
      <c r="L21" s="12">
        <v>0</v>
      </c>
      <c r="M21" s="12">
        <v>0</v>
      </c>
      <c r="N21" s="12">
        <v>0</v>
      </c>
      <c r="O21" s="12">
        <v>8.3743842364532015E-2</v>
      </c>
      <c r="P21" s="12">
        <v>8.8235294117647065E-2</v>
      </c>
      <c r="Q21" s="12">
        <v>2.4630541871921183E-2</v>
      </c>
      <c r="R21" s="12">
        <v>0</v>
      </c>
      <c r="S21" s="12">
        <v>3.4482758620689655E-2</v>
      </c>
      <c r="T21" s="12">
        <v>9.5588235294117641E-2</v>
      </c>
      <c r="U21" s="12">
        <v>0</v>
      </c>
      <c r="V21" s="12">
        <v>7.3529411764705881E-3</v>
      </c>
      <c r="W21" s="12">
        <v>0</v>
      </c>
      <c r="X21" s="12">
        <v>0</v>
      </c>
      <c r="Y21" s="12">
        <v>9.852216748768473E-3</v>
      </c>
      <c r="Z21" s="12">
        <v>1.4705882352941176E-2</v>
      </c>
      <c r="AA21" s="12">
        <v>0.10837438423645321</v>
      </c>
      <c r="AB21" s="12">
        <v>5.8823529411764705E-2</v>
      </c>
      <c r="AC21" s="12">
        <v>5.4187192118226604E-2</v>
      </c>
      <c r="AD21" s="12">
        <v>4.4117647058823532E-2</v>
      </c>
      <c r="AE21" s="12">
        <v>0</v>
      </c>
      <c r="AF21" s="12">
        <v>0</v>
      </c>
      <c r="AG21" s="12">
        <v>4.9261083743842365E-3</v>
      </c>
      <c r="AH21" s="12">
        <v>0</v>
      </c>
      <c r="AI21" s="12">
        <v>2.9556650246305417E-2</v>
      </c>
      <c r="AJ21" s="12">
        <v>2.2058823529411766E-2</v>
      </c>
      <c r="AK21" s="12">
        <v>2.9556650246305417E-2</v>
      </c>
      <c r="AL21" s="12">
        <v>1.4705882352941176E-2</v>
      </c>
      <c r="AM21" s="12">
        <v>0.22660098522167488</v>
      </c>
      <c r="AN21" s="12">
        <v>0.26470588235294118</v>
      </c>
      <c r="AO21" s="12">
        <v>0.14778325123152711</v>
      </c>
      <c r="AP21" s="12">
        <v>0.16176470588235295</v>
      </c>
      <c r="AQ21" s="12">
        <v>4.9261083743842365E-3</v>
      </c>
      <c r="AR21" s="12">
        <v>0</v>
      </c>
      <c r="AS21" s="12">
        <v>0</v>
      </c>
      <c r="AT21" s="12">
        <v>0</v>
      </c>
      <c r="AU21" s="12">
        <v>0</v>
      </c>
      <c r="AV21" s="12">
        <v>0</v>
      </c>
      <c r="AW21" s="12">
        <v>0</v>
      </c>
      <c r="AX21" s="12">
        <v>0</v>
      </c>
      <c r="AY21" s="12">
        <v>9.3596059113300489E-2</v>
      </c>
      <c r="AZ21" s="12">
        <v>0.125</v>
      </c>
      <c r="BA21" s="12">
        <v>0</v>
      </c>
      <c r="BB21" s="12">
        <v>7.3529411764705881E-3</v>
      </c>
      <c r="BC21" s="9">
        <v>203</v>
      </c>
      <c r="BD21" s="9">
        <v>136</v>
      </c>
    </row>
    <row r="22" spans="1:56" s="9" customFormat="1" ht="13">
      <c r="A22" s="10" t="s">
        <v>153</v>
      </c>
      <c r="B22" s="10" t="s">
        <v>152</v>
      </c>
      <c r="C22" s="11">
        <v>0</v>
      </c>
      <c r="D22" s="11">
        <v>0</v>
      </c>
      <c r="E22" s="11">
        <v>2.1276595744680851E-2</v>
      </c>
      <c r="F22" s="11">
        <v>4.1666666666666664E-2</v>
      </c>
      <c r="G22" s="11">
        <v>0</v>
      </c>
      <c r="H22" s="11">
        <v>2.0833333333333332E-2</v>
      </c>
      <c r="I22" s="11">
        <v>6.3829787234042548E-2</v>
      </c>
      <c r="J22" s="11">
        <v>4.1666666666666664E-2</v>
      </c>
      <c r="K22" s="11">
        <v>0</v>
      </c>
      <c r="L22" s="11">
        <v>0</v>
      </c>
      <c r="M22" s="11">
        <v>0</v>
      </c>
      <c r="N22" s="11">
        <v>0</v>
      </c>
      <c r="O22" s="11">
        <v>0.19148936170212766</v>
      </c>
      <c r="P22" s="11">
        <v>4.1666666666666664E-2</v>
      </c>
      <c r="Q22" s="11">
        <v>0</v>
      </c>
      <c r="R22" s="11">
        <v>2.0833333333333332E-2</v>
      </c>
      <c r="S22" s="11">
        <v>2.1276595744680851E-2</v>
      </c>
      <c r="T22" s="11">
        <v>4.1666666666666664E-2</v>
      </c>
      <c r="U22" s="11">
        <v>0</v>
      </c>
      <c r="V22" s="11">
        <v>0</v>
      </c>
      <c r="W22" s="11">
        <v>0</v>
      </c>
      <c r="X22" s="11">
        <v>0</v>
      </c>
      <c r="Y22" s="11">
        <v>2.1276595744680851E-2</v>
      </c>
      <c r="Z22" s="11">
        <v>0</v>
      </c>
      <c r="AA22" s="11">
        <v>0.1702127659574468</v>
      </c>
      <c r="AB22" s="11">
        <v>6.25E-2</v>
      </c>
      <c r="AC22" s="11">
        <v>0</v>
      </c>
      <c r="AD22" s="11">
        <v>2.0833333333333332E-2</v>
      </c>
      <c r="AE22" s="11">
        <v>0</v>
      </c>
      <c r="AF22" s="11">
        <v>0</v>
      </c>
      <c r="AG22" s="11">
        <v>0</v>
      </c>
      <c r="AH22" s="11">
        <v>0</v>
      </c>
      <c r="AI22" s="11">
        <v>0</v>
      </c>
      <c r="AJ22" s="11">
        <v>4.1666666666666664E-2</v>
      </c>
      <c r="AK22" s="11">
        <v>0</v>
      </c>
      <c r="AL22" s="11">
        <v>2.0833333333333332E-2</v>
      </c>
      <c r="AM22" s="11">
        <v>0.21276595744680851</v>
      </c>
      <c r="AN22" s="11">
        <v>0.41666666666666669</v>
      </c>
      <c r="AO22" s="11">
        <v>0.10638297872340426</v>
      </c>
      <c r="AP22" s="11">
        <v>0.10416666666666667</v>
      </c>
      <c r="AQ22" s="11">
        <v>0</v>
      </c>
      <c r="AR22" s="11">
        <v>0</v>
      </c>
      <c r="AS22" s="11">
        <v>2.1276595744680851E-2</v>
      </c>
      <c r="AT22" s="11">
        <v>0</v>
      </c>
      <c r="AU22" s="11">
        <v>0</v>
      </c>
      <c r="AV22" s="11">
        <v>0</v>
      </c>
      <c r="AW22" s="11">
        <v>0</v>
      </c>
      <c r="AX22" s="11">
        <v>0</v>
      </c>
      <c r="AY22" s="11">
        <v>0.1702127659574468</v>
      </c>
      <c r="AZ22" s="11">
        <v>0.125</v>
      </c>
      <c r="BA22" s="11">
        <v>0</v>
      </c>
      <c r="BB22" s="11">
        <v>0</v>
      </c>
      <c r="BC22" s="10">
        <v>47</v>
      </c>
      <c r="BD22" s="10">
        <v>48</v>
      </c>
    </row>
    <row r="23" spans="1:56" s="9" customFormat="1" ht="13">
      <c r="A23" s="9" t="s">
        <v>151</v>
      </c>
      <c r="B23" s="9" t="s">
        <v>150</v>
      </c>
      <c r="C23" s="12">
        <v>0.33333333333333331</v>
      </c>
      <c r="D23" s="12">
        <v>0</v>
      </c>
      <c r="E23" s="12">
        <v>0</v>
      </c>
      <c r="F23" s="12">
        <v>7.6923076923076927E-2</v>
      </c>
      <c r="G23" s="12">
        <v>0</v>
      </c>
      <c r="H23" s="12">
        <v>0</v>
      </c>
      <c r="I23" s="12">
        <v>0</v>
      </c>
      <c r="J23" s="12">
        <v>0</v>
      </c>
      <c r="K23" s="12">
        <v>0</v>
      </c>
      <c r="L23" s="12">
        <v>0</v>
      </c>
      <c r="M23" s="12">
        <v>0</v>
      </c>
      <c r="N23" s="12">
        <v>0</v>
      </c>
      <c r="O23" s="12">
        <v>0</v>
      </c>
      <c r="P23" s="12">
        <v>7.6923076923076927E-2</v>
      </c>
      <c r="Q23" s="12">
        <v>0</v>
      </c>
      <c r="R23" s="12">
        <v>0</v>
      </c>
      <c r="S23" s="12">
        <v>0</v>
      </c>
      <c r="T23" s="12">
        <v>7.6923076923076927E-2</v>
      </c>
      <c r="U23" s="12">
        <v>0</v>
      </c>
      <c r="V23" s="12">
        <v>0</v>
      </c>
      <c r="W23" s="12">
        <v>0</v>
      </c>
      <c r="X23" s="12">
        <v>7.6923076923076927E-2</v>
      </c>
      <c r="Y23" s="12">
        <v>0</v>
      </c>
      <c r="Z23" s="12">
        <v>0</v>
      </c>
      <c r="AA23" s="12">
        <v>0.33333333333333331</v>
      </c>
      <c r="AB23" s="12">
        <v>0</v>
      </c>
      <c r="AC23" s="12">
        <v>0</v>
      </c>
      <c r="AD23" s="12">
        <v>0</v>
      </c>
      <c r="AE23" s="12">
        <v>0</v>
      </c>
      <c r="AF23" s="12">
        <v>0</v>
      </c>
      <c r="AG23" s="12">
        <v>0</v>
      </c>
      <c r="AH23" s="12">
        <v>0</v>
      </c>
      <c r="AI23" s="12">
        <v>0</v>
      </c>
      <c r="AJ23" s="12">
        <v>0</v>
      </c>
      <c r="AK23" s="12">
        <v>0</v>
      </c>
      <c r="AL23" s="12">
        <v>0</v>
      </c>
      <c r="AM23" s="12">
        <v>0.33333333333333331</v>
      </c>
      <c r="AN23" s="12">
        <v>0.23076923076923078</v>
      </c>
      <c r="AO23" s="12">
        <v>0</v>
      </c>
      <c r="AP23" s="12">
        <v>0.46153846153846156</v>
      </c>
      <c r="AQ23" s="12">
        <v>0</v>
      </c>
      <c r="AR23" s="12">
        <v>0</v>
      </c>
      <c r="AS23" s="12">
        <v>0</v>
      </c>
      <c r="AT23" s="12">
        <v>0</v>
      </c>
      <c r="AU23" s="12">
        <v>0</v>
      </c>
      <c r="AV23" s="12">
        <v>0</v>
      </c>
      <c r="AW23" s="12">
        <v>0</v>
      </c>
      <c r="AX23" s="12">
        <v>0</v>
      </c>
      <c r="AY23" s="12">
        <v>0</v>
      </c>
      <c r="AZ23" s="12">
        <v>0</v>
      </c>
      <c r="BA23" s="12">
        <v>0</v>
      </c>
      <c r="BB23" s="12">
        <v>0</v>
      </c>
      <c r="BC23" s="9">
        <v>3</v>
      </c>
      <c r="BD23" s="9">
        <v>13</v>
      </c>
    </row>
    <row r="24" spans="1:56" s="13" customFormat="1" ht="13">
      <c r="A24" s="13" t="s">
        <v>149</v>
      </c>
      <c r="B24" s="13" t="s">
        <v>148</v>
      </c>
      <c r="C24" s="14">
        <v>0.12</v>
      </c>
      <c r="D24" s="14">
        <v>2.8571428571428571E-2</v>
      </c>
      <c r="E24" s="14">
        <v>0</v>
      </c>
      <c r="F24" s="14">
        <v>0</v>
      </c>
      <c r="G24" s="14">
        <v>0</v>
      </c>
      <c r="H24" s="14">
        <v>0</v>
      </c>
      <c r="I24" s="14">
        <v>0.08</v>
      </c>
      <c r="J24" s="14">
        <v>0.11428571428571428</v>
      </c>
      <c r="K24" s="14">
        <v>0.04</v>
      </c>
      <c r="L24" s="14">
        <v>0</v>
      </c>
      <c r="M24" s="14">
        <v>0</v>
      </c>
      <c r="N24" s="14">
        <v>0</v>
      </c>
      <c r="O24" s="14">
        <v>0.2</v>
      </c>
      <c r="P24" s="14">
        <v>0.34285714285714286</v>
      </c>
      <c r="Q24" s="14">
        <v>0.08</v>
      </c>
      <c r="R24" s="14">
        <v>8.5714285714285715E-2</v>
      </c>
      <c r="S24" s="14">
        <v>0</v>
      </c>
      <c r="T24" s="14">
        <v>0</v>
      </c>
      <c r="U24" s="14">
        <v>0</v>
      </c>
      <c r="V24" s="14">
        <v>0</v>
      </c>
      <c r="W24" s="14">
        <v>0</v>
      </c>
      <c r="X24" s="14">
        <v>0</v>
      </c>
      <c r="Y24" s="14">
        <v>0.08</v>
      </c>
      <c r="Z24" s="14">
        <v>0</v>
      </c>
      <c r="AA24" s="14">
        <v>0</v>
      </c>
      <c r="AB24" s="14">
        <v>0</v>
      </c>
      <c r="AC24" s="14">
        <v>0</v>
      </c>
      <c r="AD24" s="14">
        <v>0</v>
      </c>
      <c r="AE24" s="14">
        <v>0</v>
      </c>
      <c r="AF24" s="14">
        <v>0</v>
      </c>
      <c r="AG24" s="14">
        <v>0</v>
      </c>
      <c r="AH24" s="14">
        <v>0</v>
      </c>
      <c r="AI24" s="14">
        <v>0.04</v>
      </c>
      <c r="AJ24" s="14">
        <v>0.2</v>
      </c>
      <c r="AK24" s="14">
        <v>0.04</v>
      </c>
      <c r="AL24" s="14">
        <v>2.8571428571428571E-2</v>
      </c>
      <c r="AM24" s="14">
        <v>0</v>
      </c>
      <c r="AN24" s="14">
        <v>0</v>
      </c>
      <c r="AO24" s="14">
        <v>0</v>
      </c>
      <c r="AP24" s="14">
        <v>0</v>
      </c>
      <c r="AQ24" s="14">
        <v>0</v>
      </c>
      <c r="AR24" s="14">
        <v>0</v>
      </c>
      <c r="AS24" s="14">
        <v>0</v>
      </c>
      <c r="AT24" s="14">
        <v>0</v>
      </c>
      <c r="AU24" s="14">
        <v>0</v>
      </c>
      <c r="AV24" s="14">
        <v>0</v>
      </c>
      <c r="AW24" s="14">
        <v>0</v>
      </c>
      <c r="AX24" s="14">
        <v>0</v>
      </c>
      <c r="AY24" s="14">
        <v>0.32</v>
      </c>
      <c r="AZ24" s="14">
        <v>0.2</v>
      </c>
      <c r="BA24" s="14">
        <v>0</v>
      </c>
      <c r="BB24" s="14">
        <v>0</v>
      </c>
      <c r="BC24" s="13">
        <v>25</v>
      </c>
      <c r="BD24" s="13">
        <v>35</v>
      </c>
    </row>
    <row r="25" spans="1:56" s="9" customFormat="1" ht="13">
      <c r="A25" s="9" t="s">
        <v>147</v>
      </c>
      <c r="B25" s="9" t="s">
        <v>146</v>
      </c>
      <c r="C25" s="12">
        <v>0</v>
      </c>
      <c r="D25" s="12">
        <v>1.6949152542372881E-2</v>
      </c>
      <c r="E25" s="12">
        <v>8.5714285714285715E-2</v>
      </c>
      <c r="F25" s="12">
        <v>0.13559322033898305</v>
      </c>
      <c r="G25" s="12">
        <v>7.1428571428571425E-2</v>
      </c>
      <c r="H25" s="12">
        <v>0</v>
      </c>
      <c r="I25" s="12">
        <v>5.7142857142857141E-2</v>
      </c>
      <c r="J25" s="12">
        <v>5.0847457627118647E-2</v>
      </c>
      <c r="K25" s="12">
        <v>0.1</v>
      </c>
      <c r="L25" s="12">
        <v>1.6949152542372881E-2</v>
      </c>
      <c r="M25" s="12">
        <v>0</v>
      </c>
      <c r="N25" s="12">
        <v>0</v>
      </c>
      <c r="O25" s="12">
        <v>5.7142857142857141E-2</v>
      </c>
      <c r="P25" s="12">
        <v>3.3898305084745763E-2</v>
      </c>
      <c r="Q25" s="12">
        <v>4.2857142857142858E-2</v>
      </c>
      <c r="R25" s="12">
        <v>0</v>
      </c>
      <c r="S25" s="12">
        <v>5.7142857142857141E-2</v>
      </c>
      <c r="T25" s="12">
        <v>0.10169491525423729</v>
      </c>
      <c r="U25" s="12">
        <v>1.4285714285714285E-2</v>
      </c>
      <c r="V25" s="12">
        <v>3.3898305084745763E-2</v>
      </c>
      <c r="W25" s="12">
        <v>0</v>
      </c>
      <c r="X25" s="12">
        <v>0</v>
      </c>
      <c r="Y25" s="12">
        <v>1.4285714285714285E-2</v>
      </c>
      <c r="Z25" s="12">
        <v>1.6949152542372881E-2</v>
      </c>
      <c r="AA25" s="12">
        <v>4.2857142857142858E-2</v>
      </c>
      <c r="AB25" s="12">
        <v>0</v>
      </c>
      <c r="AC25" s="12">
        <v>7.1428571428571425E-2</v>
      </c>
      <c r="AD25" s="12">
        <v>0</v>
      </c>
      <c r="AE25" s="12">
        <v>0</v>
      </c>
      <c r="AF25" s="12">
        <v>0</v>
      </c>
      <c r="AG25" s="12">
        <v>0</v>
      </c>
      <c r="AH25" s="12">
        <v>1.6949152542372881E-2</v>
      </c>
      <c r="AI25" s="12">
        <v>1.4285714285714285E-2</v>
      </c>
      <c r="AJ25" s="12">
        <v>0</v>
      </c>
      <c r="AK25" s="12">
        <v>0</v>
      </c>
      <c r="AL25" s="12">
        <v>8.4745762711864403E-2</v>
      </c>
      <c r="AM25" s="12">
        <v>0.1</v>
      </c>
      <c r="AN25" s="12">
        <v>0.20338983050847459</v>
      </c>
      <c r="AO25" s="12">
        <v>0.11428571428571428</v>
      </c>
      <c r="AP25" s="12">
        <v>0.15254237288135594</v>
      </c>
      <c r="AQ25" s="12">
        <v>1.4285714285714285E-2</v>
      </c>
      <c r="AR25" s="12">
        <v>0</v>
      </c>
      <c r="AS25" s="12">
        <v>0</v>
      </c>
      <c r="AT25" s="12">
        <v>0</v>
      </c>
      <c r="AU25" s="12">
        <v>0</v>
      </c>
      <c r="AV25" s="12">
        <v>0</v>
      </c>
      <c r="AW25" s="12">
        <v>0</v>
      </c>
      <c r="AX25" s="12">
        <v>0</v>
      </c>
      <c r="AY25" s="12">
        <v>0.14285714285714285</v>
      </c>
      <c r="AZ25" s="12">
        <v>0.13559322033898305</v>
      </c>
      <c r="BA25" s="12">
        <v>0</v>
      </c>
      <c r="BB25" s="12">
        <v>0</v>
      </c>
      <c r="BC25" s="9">
        <v>70</v>
      </c>
      <c r="BD25" s="9">
        <v>59</v>
      </c>
    </row>
    <row r="26" spans="1:56" s="9" customFormat="1" ht="13">
      <c r="A26" s="9" t="s">
        <v>145</v>
      </c>
      <c r="B26" s="9" t="s">
        <v>144</v>
      </c>
      <c r="C26" s="12">
        <v>1.2578616352201259E-2</v>
      </c>
      <c r="D26" s="12">
        <v>0</v>
      </c>
      <c r="E26" s="12">
        <v>5.0314465408805034E-2</v>
      </c>
      <c r="F26" s="12">
        <v>8.0291970802919707E-2</v>
      </c>
      <c r="G26" s="12">
        <v>6.2893081761006289E-2</v>
      </c>
      <c r="H26" s="12">
        <v>3.6496350364963501E-2</v>
      </c>
      <c r="I26" s="12">
        <v>1.8867924528301886E-2</v>
      </c>
      <c r="J26" s="12">
        <v>3.6496350364963501E-2</v>
      </c>
      <c r="K26" s="12">
        <v>4.40251572327044E-2</v>
      </c>
      <c r="L26" s="12">
        <v>3.6496350364963501E-2</v>
      </c>
      <c r="M26" s="12">
        <v>0</v>
      </c>
      <c r="N26" s="12">
        <v>0</v>
      </c>
      <c r="O26" s="12">
        <v>0.1069182389937107</v>
      </c>
      <c r="P26" s="12">
        <v>2.9197080291970802E-2</v>
      </c>
      <c r="Q26" s="12">
        <v>2.5157232704402517E-2</v>
      </c>
      <c r="R26" s="12">
        <v>1.4598540145985401E-2</v>
      </c>
      <c r="S26" s="12">
        <v>7.5471698113207544E-2</v>
      </c>
      <c r="T26" s="12">
        <v>8.0291970802919707E-2</v>
      </c>
      <c r="U26" s="12">
        <v>0</v>
      </c>
      <c r="V26" s="12">
        <v>7.2992700729927005E-3</v>
      </c>
      <c r="W26" s="12">
        <v>1.2578616352201259E-2</v>
      </c>
      <c r="X26" s="12">
        <v>0</v>
      </c>
      <c r="Y26" s="12">
        <v>1.8867924528301886E-2</v>
      </c>
      <c r="Z26" s="12">
        <v>1.4598540145985401E-2</v>
      </c>
      <c r="AA26" s="12">
        <v>8.1761006289308172E-2</v>
      </c>
      <c r="AB26" s="12">
        <v>5.1094890510948905E-2</v>
      </c>
      <c r="AC26" s="12">
        <v>3.1446540880503145E-2</v>
      </c>
      <c r="AD26" s="12">
        <v>2.9197080291970802E-2</v>
      </c>
      <c r="AE26" s="12">
        <v>0</v>
      </c>
      <c r="AF26" s="12">
        <v>0</v>
      </c>
      <c r="AG26" s="12">
        <v>2.5157232704402517E-2</v>
      </c>
      <c r="AH26" s="12">
        <v>0</v>
      </c>
      <c r="AI26" s="12">
        <v>0</v>
      </c>
      <c r="AJ26" s="12">
        <v>0</v>
      </c>
      <c r="AK26" s="12">
        <v>6.2893081761006293E-3</v>
      </c>
      <c r="AL26" s="12">
        <v>1.4598540145985401E-2</v>
      </c>
      <c r="AM26" s="12">
        <v>0.2389937106918239</v>
      </c>
      <c r="AN26" s="12">
        <v>0.42335766423357662</v>
      </c>
      <c r="AO26" s="12">
        <v>8.8050314465408799E-2</v>
      </c>
      <c r="AP26" s="12">
        <v>9.4890510948905105E-2</v>
      </c>
      <c r="AQ26" s="12">
        <v>6.2893081761006293E-3</v>
      </c>
      <c r="AR26" s="12">
        <v>0</v>
      </c>
      <c r="AS26" s="12">
        <v>0</v>
      </c>
      <c r="AT26" s="12">
        <v>0</v>
      </c>
      <c r="AU26" s="12">
        <v>6.2893081761006293E-3</v>
      </c>
      <c r="AV26" s="12">
        <v>7.2992700729927005E-3</v>
      </c>
      <c r="AW26" s="12">
        <v>0</v>
      </c>
      <c r="AX26" s="12">
        <v>7.2992700729927005E-3</v>
      </c>
      <c r="AY26" s="12">
        <v>8.8050314465408799E-2</v>
      </c>
      <c r="AZ26" s="12">
        <v>3.6496350364963501E-2</v>
      </c>
      <c r="BA26" s="12">
        <v>0</v>
      </c>
      <c r="BB26" s="12">
        <v>0</v>
      </c>
      <c r="BC26" s="9">
        <v>159</v>
      </c>
      <c r="BD26" s="9">
        <v>137</v>
      </c>
    </row>
    <row r="27" spans="1:56" s="9" customFormat="1" ht="13">
      <c r="A27" s="10" t="s">
        <v>143</v>
      </c>
      <c r="B27" s="10" t="s">
        <v>142</v>
      </c>
      <c r="C27" s="11">
        <v>0</v>
      </c>
      <c r="D27" s="11">
        <v>0</v>
      </c>
      <c r="E27" s="11">
        <v>2.7027027027027029E-2</v>
      </c>
      <c r="F27" s="11">
        <v>2.2222222222222223E-2</v>
      </c>
      <c r="G27" s="11">
        <v>2.7027027027027029E-2</v>
      </c>
      <c r="H27" s="11">
        <v>6.6666666666666666E-2</v>
      </c>
      <c r="I27" s="11">
        <v>5.4054054054054057E-2</v>
      </c>
      <c r="J27" s="11">
        <v>2.2222222222222223E-2</v>
      </c>
      <c r="K27" s="11">
        <v>2.7027027027027029E-2</v>
      </c>
      <c r="L27" s="11">
        <v>0</v>
      </c>
      <c r="M27" s="11">
        <v>0</v>
      </c>
      <c r="N27" s="11">
        <v>0</v>
      </c>
      <c r="O27" s="11">
        <v>5.4054054054054057E-2</v>
      </c>
      <c r="P27" s="11">
        <v>6.6666666666666666E-2</v>
      </c>
      <c r="Q27" s="11">
        <v>0</v>
      </c>
      <c r="R27" s="11">
        <v>2.2222222222222223E-2</v>
      </c>
      <c r="S27" s="11">
        <v>2.7027027027027029E-2</v>
      </c>
      <c r="T27" s="11">
        <v>0</v>
      </c>
      <c r="U27" s="11">
        <v>0</v>
      </c>
      <c r="V27" s="11">
        <v>0</v>
      </c>
      <c r="W27" s="11">
        <v>0</v>
      </c>
      <c r="X27" s="11">
        <v>0</v>
      </c>
      <c r="Y27" s="11">
        <v>2.7027027027027029E-2</v>
      </c>
      <c r="Z27" s="11">
        <v>0</v>
      </c>
      <c r="AA27" s="11">
        <v>2.7027027027027029E-2</v>
      </c>
      <c r="AB27" s="11">
        <v>2.2222222222222223E-2</v>
      </c>
      <c r="AC27" s="11">
        <v>0</v>
      </c>
      <c r="AD27" s="11">
        <v>0</v>
      </c>
      <c r="AE27" s="11">
        <v>0</v>
      </c>
      <c r="AF27" s="11">
        <v>0</v>
      </c>
      <c r="AG27" s="11">
        <v>0</v>
      </c>
      <c r="AH27" s="11">
        <v>0</v>
      </c>
      <c r="AI27" s="11">
        <v>0</v>
      </c>
      <c r="AJ27" s="11">
        <v>0</v>
      </c>
      <c r="AK27" s="11">
        <v>2.7027027027027029E-2</v>
      </c>
      <c r="AL27" s="11">
        <v>0</v>
      </c>
      <c r="AM27" s="11">
        <v>0.45945945945945948</v>
      </c>
      <c r="AN27" s="11">
        <v>0.46666666666666667</v>
      </c>
      <c r="AO27" s="11">
        <v>5.4054054054054057E-2</v>
      </c>
      <c r="AP27" s="11">
        <v>0.13333333333333333</v>
      </c>
      <c r="AQ27" s="11">
        <v>0</v>
      </c>
      <c r="AR27" s="11">
        <v>0</v>
      </c>
      <c r="AS27" s="11">
        <v>0</v>
      </c>
      <c r="AT27" s="11">
        <v>0</v>
      </c>
      <c r="AU27" s="11">
        <v>0</v>
      </c>
      <c r="AV27" s="11">
        <v>0</v>
      </c>
      <c r="AW27" s="11">
        <v>0</v>
      </c>
      <c r="AX27" s="11">
        <v>2.2222222222222223E-2</v>
      </c>
      <c r="AY27" s="11">
        <v>0.1891891891891892</v>
      </c>
      <c r="AZ27" s="11">
        <v>0.15555555555555556</v>
      </c>
      <c r="BA27" s="11">
        <v>0</v>
      </c>
      <c r="BB27" s="11">
        <v>0</v>
      </c>
      <c r="BC27" s="10">
        <v>37</v>
      </c>
      <c r="BD27" s="10">
        <v>45</v>
      </c>
    </row>
    <row r="28" spans="1:56" s="3" customFormat="1" ht="13">
      <c r="A28" s="8" t="s">
        <v>141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row>
    <row r="29" spans="1:56" s="3" customFormat="1" ht="13">
      <c r="A29" s="3" t="s">
        <v>140</v>
      </c>
      <c r="B29" s="3" t="s">
        <v>139</v>
      </c>
      <c r="C29" s="3" t="s">
        <v>138</v>
      </c>
      <c r="D29" s="3" t="s">
        <v>137</v>
      </c>
      <c r="E29" s="3" t="s">
        <v>136</v>
      </c>
      <c r="F29" s="3" t="s">
        <v>135</v>
      </c>
      <c r="G29" s="3" t="s">
        <v>134</v>
      </c>
      <c r="H29" s="3" t="s">
        <v>133</v>
      </c>
      <c r="I29" s="3" t="s">
        <v>132</v>
      </c>
      <c r="J29" s="3" t="s">
        <v>131</v>
      </c>
      <c r="K29" s="3" t="s">
        <v>130</v>
      </c>
      <c r="L29" s="3" t="s">
        <v>129</v>
      </c>
      <c r="M29" s="3" t="s">
        <v>128</v>
      </c>
      <c r="N29" s="3" t="s">
        <v>127</v>
      </c>
      <c r="O29" s="3" t="s">
        <v>126</v>
      </c>
      <c r="P29" s="3" t="s">
        <v>125</v>
      </c>
      <c r="Q29" s="3" t="s">
        <v>124</v>
      </c>
      <c r="R29" s="3" t="s">
        <v>123</v>
      </c>
      <c r="S29" s="3" t="s">
        <v>122</v>
      </c>
      <c r="T29" s="3" t="s">
        <v>121</v>
      </c>
      <c r="U29" s="3" t="s">
        <v>120</v>
      </c>
      <c r="V29" s="3" t="s">
        <v>119</v>
      </c>
      <c r="W29" s="3" t="s">
        <v>118</v>
      </c>
      <c r="X29" s="3" t="s">
        <v>117</v>
      </c>
      <c r="Y29" s="3" t="s">
        <v>116</v>
      </c>
      <c r="Z29" s="3" t="s">
        <v>115</v>
      </c>
      <c r="AA29" s="3" t="s">
        <v>114</v>
      </c>
      <c r="AB29" s="3" t="s">
        <v>113</v>
      </c>
      <c r="AC29" s="3" t="s">
        <v>112</v>
      </c>
      <c r="AD29" s="3" t="s">
        <v>111</v>
      </c>
      <c r="AE29" s="3" t="s">
        <v>110</v>
      </c>
      <c r="AF29" s="3" t="s">
        <v>109</v>
      </c>
      <c r="AG29" s="3" t="s">
        <v>108</v>
      </c>
      <c r="AH29" s="3" t="s">
        <v>107</v>
      </c>
      <c r="AI29" s="3" t="s">
        <v>106</v>
      </c>
      <c r="AJ29" s="3" t="s">
        <v>105</v>
      </c>
      <c r="AK29" s="3" t="s">
        <v>104</v>
      </c>
      <c r="AL29" s="3" t="s">
        <v>103</v>
      </c>
      <c r="AM29" s="3" t="s">
        <v>102</v>
      </c>
      <c r="AN29" s="3" t="s">
        <v>101</v>
      </c>
      <c r="AO29" s="3" t="s">
        <v>100</v>
      </c>
      <c r="AP29" s="3" t="s">
        <v>99</v>
      </c>
      <c r="AQ29" s="3" t="s">
        <v>98</v>
      </c>
      <c r="AR29" s="3" t="s">
        <v>97</v>
      </c>
      <c r="AS29" s="3" t="s">
        <v>96</v>
      </c>
      <c r="AT29" s="3" t="s">
        <v>95</v>
      </c>
      <c r="AU29" s="3" t="s">
        <v>94</v>
      </c>
      <c r="AV29" s="3" t="s">
        <v>93</v>
      </c>
      <c r="AW29" s="3" t="s">
        <v>92</v>
      </c>
      <c r="AX29" s="3" t="s">
        <v>91</v>
      </c>
      <c r="AY29" s="3" t="s">
        <v>90</v>
      </c>
      <c r="AZ29" s="3" t="s">
        <v>89</v>
      </c>
      <c r="BA29" s="3" t="s">
        <v>88</v>
      </c>
      <c r="BB29" s="3" t="s">
        <v>87</v>
      </c>
      <c r="BC29" s="8" t="s">
        <v>86</v>
      </c>
      <c r="BD29" s="8" t="s">
        <v>85</v>
      </c>
    </row>
    <row r="30" spans="1:56" s="3" customFormat="1" ht="13">
      <c r="A30" s="3" t="s">
        <v>84</v>
      </c>
      <c r="B30" s="3" t="s">
        <v>83</v>
      </c>
      <c r="C30" s="7">
        <v>1.8867924528301886E-2</v>
      </c>
      <c r="D30" s="7">
        <v>0</v>
      </c>
      <c r="E30" s="7">
        <v>2.8301886792452831E-2</v>
      </c>
      <c r="F30" s="7">
        <v>0</v>
      </c>
      <c r="G30" s="7">
        <v>0</v>
      </c>
      <c r="H30" s="7">
        <v>0.11764705882352941</v>
      </c>
      <c r="I30" s="7">
        <v>9.433962264150943E-3</v>
      </c>
      <c r="J30" s="7">
        <v>0</v>
      </c>
      <c r="K30" s="7">
        <v>9.433962264150943E-3</v>
      </c>
      <c r="L30" s="7">
        <v>0</v>
      </c>
      <c r="M30" s="7">
        <v>0</v>
      </c>
      <c r="N30" s="7">
        <v>5.8823529411764705E-2</v>
      </c>
      <c r="O30" s="7">
        <v>9.433962264150943E-3</v>
      </c>
      <c r="P30" s="7">
        <v>0.11764705882352941</v>
      </c>
      <c r="Q30" s="7">
        <v>9.433962264150943E-3</v>
      </c>
      <c r="R30" s="7">
        <v>5.8823529411764705E-2</v>
      </c>
      <c r="S30" s="7">
        <v>0.12264150943396226</v>
      </c>
      <c r="T30" s="7">
        <v>0</v>
      </c>
      <c r="U30" s="7">
        <v>9.433962264150943E-3</v>
      </c>
      <c r="V30" s="7">
        <v>5.8823529411764705E-2</v>
      </c>
      <c r="W30" s="7">
        <v>0</v>
      </c>
      <c r="X30" s="7">
        <v>5.8823529411764705E-2</v>
      </c>
      <c r="Y30" s="7">
        <v>2.8301886792452831E-2</v>
      </c>
      <c r="Z30" s="7">
        <v>0</v>
      </c>
      <c r="AA30" s="7">
        <v>0.45283018867924529</v>
      </c>
      <c r="AB30" s="7">
        <v>5.8823529411764705E-2</v>
      </c>
      <c r="AC30" s="7">
        <v>0.15094339622641509</v>
      </c>
      <c r="AD30" s="7">
        <v>0</v>
      </c>
      <c r="AE30" s="7">
        <v>0</v>
      </c>
      <c r="AF30" s="7">
        <v>0</v>
      </c>
      <c r="AG30" s="7">
        <v>9.433962264150943E-3</v>
      </c>
      <c r="AH30" s="7">
        <v>0</v>
      </c>
      <c r="AI30" s="7">
        <v>0</v>
      </c>
      <c r="AJ30" s="7">
        <v>5.8823529411764705E-2</v>
      </c>
      <c r="AK30" s="7">
        <v>9.433962264150943E-3</v>
      </c>
      <c r="AL30" s="7">
        <v>5.8823529411764705E-2</v>
      </c>
      <c r="AM30" s="7">
        <v>1.8867924528301886E-2</v>
      </c>
      <c r="AN30" s="7">
        <v>0.11764705882352941</v>
      </c>
      <c r="AO30" s="7">
        <v>5.6603773584905662E-2</v>
      </c>
      <c r="AP30" s="7">
        <v>0.17647058823529413</v>
      </c>
      <c r="AQ30" s="7">
        <v>0</v>
      </c>
      <c r="AR30" s="7">
        <v>0</v>
      </c>
      <c r="AS30" s="7">
        <v>0</v>
      </c>
      <c r="AT30" s="7">
        <v>0</v>
      </c>
      <c r="AU30" s="7">
        <v>9.433962264150943E-3</v>
      </c>
      <c r="AV30" s="7">
        <v>0</v>
      </c>
      <c r="AW30" s="7">
        <v>0</v>
      </c>
      <c r="AX30" s="7">
        <v>0</v>
      </c>
      <c r="AY30" s="7">
        <v>4.716981132075472E-2</v>
      </c>
      <c r="AZ30" s="7">
        <v>5.8823529411764705E-2</v>
      </c>
      <c r="BA30" s="7">
        <v>0</v>
      </c>
      <c r="BB30" s="7">
        <v>0</v>
      </c>
      <c r="BC30" s="3">
        <v>106</v>
      </c>
      <c r="BD30" s="3">
        <v>17</v>
      </c>
    </row>
    <row r="31" spans="1:56" s="3" customFormat="1" ht="13">
      <c r="A31" s="3" t="s">
        <v>82</v>
      </c>
      <c r="B31" s="3" t="s">
        <v>81</v>
      </c>
      <c r="C31" s="7">
        <v>0</v>
      </c>
      <c r="D31" s="7">
        <v>0</v>
      </c>
      <c r="E31" s="7">
        <v>3.1630170316301706E-2</v>
      </c>
      <c r="F31" s="7">
        <v>0</v>
      </c>
      <c r="G31" s="7">
        <v>7.2992700729927005E-3</v>
      </c>
      <c r="H31" s="7">
        <v>0</v>
      </c>
      <c r="I31" s="7">
        <v>1.4598540145985401E-2</v>
      </c>
      <c r="J31" s="7">
        <v>0</v>
      </c>
      <c r="K31" s="7">
        <v>2.6763990267639901E-2</v>
      </c>
      <c r="L31" s="7">
        <v>0</v>
      </c>
      <c r="M31" s="7">
        <v>2.4330900243309003E-3</v>
      </c>
      <c r="N31" s="7">
        <v>0</v>
      </c>
      <c r="O31" s="7">
        <v>0.22627737226277372</v>
      </c>
      <c r="P31" s="7">
        <v>0.6</v>
      </c>
      <c r="Q31" s="7">
        <v>4.8661800486618006E-3</v>
      </c>
      <c r="R31" s="7">
        <v>0</v>
      </c>
      <c r="S31" s="7">
        <v>0</v>
      </c>
      <c r="T31" s="7">
        <v>0</v>
      </c>
      <c r="U31" s="7">
        <v>0</v>
      </c>
      <c r="V31" s="7">
        <v>0</v>
      </c>
      <c r="W31" s="7">
        <v>4.8661800486618006E-3</v>
      </c>
      <c r="X31" s="7">
        <v>0</v>
      </c>
      <c r="Y31" s="7">
        <v>7.2992700729927005E-3</v>
      </c>
      <c r="Z31" s="7">
        <v>0</v>
      </c>
      <c r="AA31" s="7">
        <v>0.32846715328467152</v>
      </c>
      <c r="AB31" s="7">
        <v>0</v>
      </c>
      <c r="AC31" s="7">
        <v>4.8661800486618006E-3</v>
      </c>
      <c r="AD31" s="7">
        <v>0</v>
      </c>
      <c r="AE31" s="7">
        <v>0</v>
      </c>
      <c r="AF31" s="7">
        <v>0</v>
      </c>
      <c r="AG31" s="7">
        <v>0</v>
      </c>
      <c r="AH31" s="7">
        <v>0</v>
      </c>
      <c r="AI31" s="7">
        <v>7.785888077858881E-2</v>
      </c>
      <c r="AJ31" s="7">
        <v>0</v>
      </c>
      <c r="AK31" s="7">
        <v>2.4330900243309003E-3</v>
      </c>
      <c r="AL31" s="7">
        <v>0</v>
      </c>
      <c r="AM31" s="7">
        <v>1.7031630170316302E-2</v>
      </c>
      <c r="AN31" s="7">
        <v>0</v>
      </c>
      <c r="AO31" s="7">
        <v>7.2992700729927001E-2</v>
      </c>
      <c r="AP31" s="7">
        <v>0</v>
      </c>
      <c r="AQ31" s="7">
        <v>2.1897810218978103E-2</v>
      </c>
      <c r="AR31" s="7">
        <v>0</v>
      </c>
      <c r="AS31" s="7">
        <v>2.4330900243309003E-3</v>
      </c>
      <c r="AT31" s="7">
        <v>0</v>
      </c>
      <c r="AU31" s="7">
        <v>4.8661800486618006E-3</v>
      </c>
      <c r="AV31" s="7">
        <v>0</v>
      </c>
      <c r="AW31" s="7">
        <v>1.7031630170316302E-2</v>
      </c>
      <c r="AX31" s="7">
        <v>0</v>
      </c>
      <c r="AY31" s="7">
        <v>0.12408759124087591</v>
      </c>
      <c r="AZ31" s="7">
        <v>0.4</v>
      </c>
      <c r="BA31" s="7">
        <v>0</v>
      </c>
      <c r="BB31" s="7">
        <v>0</v>
      </c>
      <c r="BC31" s="3">
        <v>411</v>
      </c>
      <c r="BD31" s="3">
        <v>5</v>
      </c>
    </row>
    <row r="32" spans="1:56" s="3" customFormat="1" ht="13">
      <c r="A32" s="3" t="s">
        <v>80</v>
      </c>
      <c r="B32" s="3" t="s">
        <v>79</v>
      </c>
      <c r="C32" s="7">
        <v>0</v>
      </c>
      <c r="D32" s="7">
        <v>0</v>
      </c>
      <c r="E32" s="7">
        <v>6.9060773480662987E-2</v>
      </c>
      <c r="F32" s="7">
        <v>5.5555555555555552E-2</v>
      </c>
      <c r="G32" s="7">
        <v>5.2486187845303865E-2</v>
      </c>
      <c r="H32" s="7">
        <v>0</v>
      </c>
      <c r="I32" s="7">
        <v>0.20441988950276244</v>
      </c>
      <c r="J32" s="7">
        <v>0.27777777777777779</v>
      </c>
      <c r="K32" s="7">
        <v>3.591160220994475E-2</v>
      </c>
      <c r="L32" s="7">
        <v>0</v>
      </c>
      <c r="M32" s="7">
        <v>0</v>
      </c>
      <c r="N32" s="7">
        <v>0</v>
      </c>
      <c r="O32" s="7">
        <v>7.18232044198895E-2</v>
      </c>
      <c r="P32" s="7">
        <v>0</v>
      </c>
      <c r="Q32" s="7">
        <v>1.3812154696132596E-2</v>
      </c>
      <c r="R32" s="7">
        <v>0</v>
      </c>
      <c r="S32" s="7">
        <v>6.0773480662983423E-2</v>
      </c>
      <c r="T32" s="7">
        <v>5.5555555555555552E-2</v>
      </c>
      <c r="U32" s="7">
        <v>5.5248618784530384E-3</v>
      </c>
      <c r="V32" s="7">
        <v>0</v>
      </c>
      <c r="W32" s="7">
        <v>0</v>
      </c>
      <c r="X32" s="7">
        <v>0</v>
      </c>
      <c r="Y32" s="7">
        <v>5.5248618784530384E-3</v>
      </c>
      <c r="Z32" s="7">
        <v>0</v>
      </c>
      <c r="AA32" s="7">
        <v>3.0386740331491711E-2</v>
      </c>
      <c r="AB32" s="7">
        <v>5.5555555555555552E-2</v>
      </c>
      <c r="AC32" s="7">
        <v>1.6574585635359115E-2</v>
      </c>
      <c r="AD32" s="7">
        <v>5.5555555555555552E-2</v>
      </c>
      <c r="AE32" s="7">
        <v>0</v>
      </c>
      <c r="AF32" s="7">
        <v>5.5555555555555552E-2</v>
      </c>
      <c r="AG32" s="7">
        <v>5.5248618784530384E-3</v>
      </c>
      <c r="AH32" s="7">
        <v>0</v>
      </c>
      <c r="AI32" s="7">
        <v>1.1049723756906077E-2</v>
      </c>
      <c r="AJ32" s="7">
        <v>0</v>
      </c>
      <c r="AK32" s="7">
        <v>8.2872928176795577E-3</v>
      </c>
      <c r="AL32" s="7">
        <v>0</v>
      </c>
      <c r="AM32" s="7">
        <v>1.9337016574585635E-2</v>
      </c>
      <c r="AN32" s="7">
        <v>0.16666666666666666</v>
      </c>
      <c r="AO32" s="7">
        <v>0.10497237569060773</v>
      </c>
      <c r="AP32" s="7">
        <v>0.1111111111111111</v>
      </c>
      <c r="AQ32" s="7">
        <v>2.7624309392265192E-3</v>
      </c>
      <c r="AR32" s="7">
        <v>0</v>
      </c>
      <c r="AS32" s="7">
        <v>0</v>
      </c>
      <c r="AT32" s="7">
        <v>0</v>
      </c>
      <c r="AU32" s="7">
        <v>2.7624309392265192E-3</v>
      </c>
      <c r="AV32" s="7">
        <v>0</v>
      </c>
      <c r="AW32" s="7">
        <v>1.9337016574585635E-2</v>
      </c>
      <c r="AX32" s="7">
        <v>0</v>
      </c>
      <c r="AY32" s="7">
        <v>0.25966850828729282</v>
      </c>
      <c r="AZ32" s="7">
        <v>0.16666666666666666</v>
      </c>
      <c r="BA32" s="7">
        <v>0</v>
      </c>
      <c r="BB32" s="7">
        <v>0</v>
      </c>
      <c r="BC32" s="3">
        <v>362</v>
      </c>
      <c r="BD32" s="3">
        <v>18</v>
      </c>
    </row>
    <row r="33" spans="1:56" s="3" customFormat="1" ht="13">
      <c r="A33" s="3" t="s">
        <v>78</v>
      </c>
      <c r="B33" s="3" t="s">
        <v>77</v>
      </c>
      <c r="C33" s="7">
        <v>7.5187969924812026E-3</v>
      </c>
      <c r="D33" s="7">
        <v>0</v>
      </c>
      <c r="E33" s="7">
        <v>0.18796992481203006</v>
      </c>
      <c r="F33" s="7">
        <v>0.15</v>
      </c>
      <c r="G33" s="7">
        <v>0</v>
      </c>
      <c r="H33" s="7">
        <v>0</v>
      </c>
      <c r="I33" s="7">
        <v>8.2706766917293228E-2</v>
      </c>
      <c r="J33" s="7">
        <v>0.1</v>
      </c>
      <c r="K33" s="7">
        <v>6.7669172932330823E-2</v>
      </c>
      <c r="L33" s="7">
        <v>0</v>
      </c>
      <c r="M33" s="7">
        <v>0</v>
      </c>
      <c r="N33" s="7">
        <v>0</v>
      </c>
      <c r="O33" s="7">
        <v>3.7593984962406013E-2</v>
      </c>
      <c r="P33" s="7">
        <v>0.05</v>
      </c>
      <c r="Q33" s="7">
        <v>7.5187969924812026E-3</v>
      </c>
      <c r="R33" s="7">
        <v>0</v>
      </c>
      <c r="S33" s="7">
        <v>4.5112781954887216E-2</v>
      </c>
      <c r="T33" s="7">
        <v>0.25</v>
      </c>
      <c r="U33" s="7">
        <v>7.5187969924812026E-3</v>
      </c>
      <c r="V33" s="7">
        <v>0</v>
      </c>
      <c r="W33" s="7">
        <v>0</v>
      </c>
      <c r="X33" s="7">
        <v>0</v>
      </c>
      <c r="Y33" s="7">
        <v>2.2556390977443608E-2</v>
      </c>
      <c r="Z33" s="7">
        <v>0</v>
      </c>
      <c r="AA33" s="7">
        <v>5.2631578947368418E-2</v>
      </c>
      <c r="AB33" s="7">
        <v>0</v>
      </c>
      <c r="AC33" s="7">
        <v>2.2556390977443608E-2</v>
      </c>
      <c r="AD33" s="7">
        <v>0</v>
      </c>
      <c r="AE33" s="7">
        <v>0</v>
      </c>
      <c r="AF33" s="7">
        <v>0</v>
      </c>
      <c r="AG33" s="7">
        <v>1.5037593984962405E-2</v>
      </c>
      <c r="AH33" s="7">
        <v>0</v>
      </c>
      <c r="AI33" s="7">
        <v>7.5187969924812026E-3</v>
      </c>
      <c r="AJ33" s="7">
        <v>0</v>
      </c>
      <c r="AK33" s="7">
        <v>0</v>
      </c>
      <c r="AL33" s="7">
        <v>0.1</v>
      </c>
      <c r="AM33" s="7">
        <v>2.2556390977443608E-2</v>
      </c>
      <c r="AN33" s="7">
        <v>0.25</v>
      </c>
      <c r="AO33" s="7">
        <v>0.26315789473684209</v>
      </c>
      <c r="AP33" s="7">
        <v>0.1</v>
      </c>
      <c r="AQ33" s="7">
        <v>0</v>
      </c>
      <c r="AR33" s="7">
        <v>0</v>
      </c>
      <c r="AS33" s="7">
        <v>0</v>
      </c>
      <c r="AT33" s="7">
        <v>0</v>
      </c>
      <c r="AU33" s="7">
        <v>7.5187969924812026E-3</v>
      </c>
      <c r="AV33" s="7">
        <v>0</v>
      </c>
      <c r="AW33" s="7">
        <v>3.007518796992481E-2</v>
      </c>
      <c r="AX33" s="7">
        <v>0</v>
      </c>
      <c r="AY33" s="7">
        <v>0.11278195488721804</v>
      </c>
      <c r="AZ33" s="7">
        <v>0</v>
      </c>
      <c r="BA33" s="7">
        <v>0</v>
      </c>
      <c r="BB33" s="7">
        <v>0</v>
      </c>
      <c r="BC33" s="3">
        <v>133</v>
      </c>
      <c r="BD33" s="3">
        <v>20</v>
      </c>
    </row>
    <row r="34" spans="1:56" s="3" customFormat="1" ht="13">
      <c r="A34" s="3" t="s">
        <v>76</v>
      </c>
      <c r="B34" s="3" t="s">
        <v>75</v>
      </c>
      <c r="C34" s="7">
        <v>3.4423407917383822E-3</v>
      </c>
      <c r="D34" s="7">
        <v>1.5625E-2</v>
      </c>
      <c r="E34" s="7">
        <v>8.7779690189328741E-2</v>
      </c>
      <c r="F34" s="7">
        <v>0.125</v>
      </c>
      <c r="G34" s="7">
        <v>0.13711990820424555</v>
      </c>
      <c r="H34" s="7">
        <v>6.25E-2</v>
      </c>
      <c r="I34" s="7">
        <v>0.10097532989099255</v>
      </c>
      <c r="J34" s="7">
        <v>6.25E-2</v>
      </c>
      <c r="K34" s="7">
        <v>6.3109581181870341E-3</v>
      </c>
      <c r="L34" s="7">
        <v>4.6875E-2</v>
      </c>
      <c r="M34" s="7">
        <v>2.8686173264486519E-3</v>
      </c>
      <c r="N34" s="7">
        <v>1.5625E-2</v>
      </c>
      <c r="O34" s="7">
        <v>5.6798623063683308E-2</v>
      </c>
      <c r="P34" s="7">
        <v>1.5625E-2</v>
      </c>
      <c r="Q34" s="7">
        <v>5.7372346528973037E-2</v>
      </c>
      <c r="R34" s="7">
        <v>0</v>
      </c>
      <c r="S34" s="7">
        <v>0.14056224899598393</v>
      </c>
      <c r="T34" s="7">
        <v>0.1875</v>
      </c>
      <c r="U34" s="7">
        <v>5.737234652897303E-4</v>
      </c>
      <c r="V34" s="7">
        <v>1.5625E-2</v>
      </c>
      <c r="W34" s="7">
        <v>1.7211703958691911E-3</v>
      </c>
      <c r="X34" s="7">
        <v>0</v>
      </c>
      <c r="Y34" s="7">
        <v>2.2948938611589215E-2</v>
      </c>
      <c r="Z34" s="7">
        <v>1.5625E-2</v>
      </c>
      <c r="AA34" s="7">
        <v>9.5811818703384968E-2</v>
      </c>
      <c r="AB34" s="7">
        <v>0.15625</v>
      </c>
      <c r="AC34" s="7">
        <v>5.6224899598393573E-2</v>
      </c>
      <c r="AD34" s="7">
        <v>0.109375</v>
      </c>
      <c r="AE34" s="7">
        <v>5.737234652897303E-4</v>
      </c>
      <c r="AF34" s="7">
        <v>0</v>
      </c>
      <c r="AG34" s="7">
        <v>1.549053356282272E-2</v>
      </c>
      <c r="AH34" s="7">
        <v>0</v>
      </c>
      <c r="AI34" s="7">
        <v>2.8686173264486518E-2</v>
      </c>
      <c r="AJ34" s="7">
        <v>0</v>
      </c>
      <c r="AK34" s="7">
        <v>2.9259896729776247E-2</v>
      </c>
      <c r="AL34" s="7">
        <v>3.125E-2</v>
      </c>
      <c r="AM34" s="7">
        <v>2.1227768215720023E-2</v>
      </c>
      <c r="AN34" s="7">
        <v>6.25E-2</v>
      </c>
      <c r="AO34" s="7">
        <v>7.5731497418244406E-2</v>
      </c>
      <c r="AP34" s="7">
        <v>4.6875E-2</v>
      </c>
      <c r="AQ34" s="7">
        <v>5.737234652897303E-4</v>
      </c>
      <c r="AR34" s="7">
        <v>0</v>
      </c>
      <c r="AS34" s="7">
        <v>1.1474469305794606E-3</v>
      </c>
      <c r="AT34" s="7">
        <v>0</v>
      </c>
      <c r="AU34" s="7">
        <v>0</v>
      </c>
      <c r="AV34" s="7">
        <v>0</v>
      </c>
      <c r="AW34" s="7">
        <v>2.4096385542168676E-2</v>
      </c>
      <c r="AX34" s="7">
        <v>0</v>
      </c>
      <c r="AY34" s="7">
        <v>3.2702237521514632E-2</v>
      </c>
      <c r="AZ34" s="7">
        <v>3.125E-2</v>
      </c>
      <c r="BA34" s="7">
        <v>0</v>
      </c>
      <c r="BB34" s="7">
        <v>0</v>
      </c>
      <c r="BC34" s="3">
        <v>1743</v>
      </c>
      <c r="BD34" s="3">
        <v>64</v>
      </c>
    </row>
    <row r="35" spans="1:56" s="3" customFormat="1" ht="13">
      <c r="A35" s="3" t="s">
        <v>74</v>
      </c>
      <c r="B35" s="3" t="s">
        <v>73</v>
      </c>
      <c r="C35" s="7">
        <v>0</v>
      </c>
      <c r="D35" s="7">
        <v>0.1</v>
      </c>
      <c r="E35" s="7">
        <v>0.1111111111111111</v>
      </c>
      <c r="F35" s="7">
        <v>0.1</v>
      </c>
      <c r="G35" s="7">
        <v>5.5555555555555558E-3</v>
      </c>
      <c r="H35" s="7">
        <v>0</v>
      </c>
      <c r="I35" s="7">
        <v>6.1111111111111109E-2</v>
      </c>
      <c r="J35" s="7">
        <v>0.1</v>
      </c>
      <c r="K35" s="7">
        <v>5.5555555555555552E-2</v>
      </c>
      <c r="L35" s="7">
        <v>0</v>
      </c>
      <c r="M35" s="7">
        <v>1.6666666666666666E-2</v>
      </c>
      <c r="N35" s="7">
        <v>0</v>
      </c>
      <c r="O35" s="7">
        <v>7.2222222222222215E-2</v>
      </c>
      <c r="P35" s="7">
        <v>0.1</v>
      </c>
      <c r="Q35" s="7">
        <v>2.2222222222222223E-2</v>
      </c>
      <c r="R35" s="7">
        <v>0</v>
      </c>
      <c r="S35" s="7">
        <v>0.10555555555555556</v>
      </c>
      <c r="T35" s="7">
        <v>0.2</v>
      </c>
      <c r="U35" s="7">
        <v>5.5555555555555558E-3</v>
      </c>
      <c r="V35" s="7">
        <v>0</v>
      </c>
      <c r="W35" s="7">
        <v>0</v>
      </c>
      <c r="X35" s="7">
        <v>0</v>
      </c>
      <c r="Y35" s="7">
        <v>5.5555555555555558E-3</v>
      </c>
      <c r="Z35" s="7">
        <v>0</v>
      </c>
      <c r="AA35" s="7">
        <v>3.3333333333333333E-2</v>
      </c>
      <c r="AB35" s="7">
        <v>0.1</v>
      </c>
      <c r="AC35" s="7">
        <v>2.7777777777777776E-2</v>
      </c>
      <c r="AD35" s="7">
        <v>0</v>
      </c>
      <c r="AE35" s="7">
        <v>0</v>
      </c>
      <c r="AF35" s="7">
        <v>0</v>
      </c>
      <c r="AG35" s="7">
        <v>0</v>
      </c>
      <c r="AH35" s="7">
        <v>0</v>
      </c>
      <c r="AI35" s="7">
        <v>2.7777777777777776E-2</v>
      </c>
      <c r="AJ35" s="7">
        <v>0</v>
      </c>
      <c r="AK35" s="7">
        <v>0</v>
      </c>
      <c r="AL35" s="7">
        <v>0</v>
      </c>
      <c r="AM35" s="7">
        <v>3.3333333333333333E-2</v>
      </c>
      <c r="AN35" s="7">
        <v>0.1</v>
      </c>
      <c r="AO35" s="7">
        <v>0.12777777777777777</v>
      </c>
      <c r="AP35" s="7">
        <v>0.1</v>
      </c>
      <c r="AQ35" s="7">
        <v>0</v>
      </c>
      <c r="AR35" s="7">
        <v>0</v>
      </c>
      <c r="AS35" s="7">
        <v>0</v>
      </c>
      <c r="AT35" s="7">
        <v>0</v>
      </c>
      <c r="AU35" s="7">
        <v>0</v>
      </c>
      <c r="AV35" s="7">
        <v>0</v>
      </c>
      <c r="AW35" s="7">
        <v>0.1111111111111111</v>
      </c>
      <c r="AX35" s="7">
        <v>0</v>
      </c>
      <c r="AY35" s="7">
        <v>0.17222222222222222</v>
      </c>
      <c r="AZ35" s="7">
        <v>0.1</v>
      </c>
      <c r="BA35" s="7">
        <v>5.5555555555555558E-3</v>
      </c>
      <c r="BB35" s="7">
        <v>0</v>
      </c>
      <c r="BC35" s="3">
        <v>180</v>
      </c>
      <c r="BD35" s="3">
        <v>10</v>
      </c>
    </row>
    <row r="36" spans="1:56" s="3" customFormat="1" ht="13">
      <c r="A36" s="3" t="s">
        <v>72</v>
      </c>
      <c r="B36" s="3" t="s">
        <v>71</v>
      </c>
      <c r="C36" s="7">
        <v>1.7482517482517483E-3</v>
      </c>
      <c r="D36" s="7">
        <v>0</v>
      </c>
      <c r="E36" s="7">
        <v>8.7412587412587419E-3</v>
      </c>
      <c r="F36" s="7">
        <v>0.14285714285714285</v>
      </c>
      <c r="G36" s="7">
        <v>6.993006993006993E-3</v>
      </c>
      <c r="H36" s="7">
        <v>0</v>
      </c>
      <c r="I36" s="7">
        <v>6.993006993006993E-3</v>
      </c>
      <c r="J36" s="7">
        <v>0</v>
      </c>
      <c r="K36" s="7">
        <v>1.7482517482517483E-3</v>
      </c>
      <c r="L36" s="7">
        <v>4.7619047619047616E-2</v>
      </c>
      <c r="M36" s="7">
        <v>6.993006993006993E-3</v>
      </c>
      <c r="N36" s="7">
        <v>0</v>
      </c>
      <c r="O36" s="7">
        <v>5.0699300699300696E-2</v>
      </c>
      <c r="P36" s="7">
        <v>4.7619047619047616E-2</v>
      </c>
      <c r="Q36" s="7">
        <v>3.4965034965034965E-3</v>
      </c>
      <c r="R36" s="7">
        <v>0</v>
      </c>
      <c r="S36" s="7">
        <v>1.5734265734265736E-2</v>
      </c>
      <c r="T36" s="7">
        <v>4.7619047619047616E-2</v>
      </c>
      <c r="U36" s="7">
        <v>0</v>
      </c>
      <c r="V36" s="7">
        <v>0</v>
      </c>
      <c r="W36" s="7">
        <v>3.4965034965034965E-3</v>
      </c>
      <c r="X36" s="7">
        <v>0</v>
      </c>
      <c r="Y36" s="7">
        <v>0</v>
      </c>
      <c r="Z36" s="7">
        <v>0</v>
      </c>
      <c r="AA36" s="7">
        <v>5.5944055944055944E-2</v>
      </c>
      <c r="AB36" s="7">
        <v>0</v>
      </c>
      <c r="AC36" s="7">
        <v>1.048951048951049E-2</v>
      </c>
      <c r="AD36" s="7">
        <v>9.5238095238095233E-2</v>
      </c>
      <c r="AE36" s="7">
        <v>1.7482517482517483E-3</v>
      </c>
      <c r="AF36" s="7">
        <v>0</v>
      </c>
      <c r="AG36" s="7">
        <v>8.7412587412587419E-3</v>
      </c>
      <c r="AH36" s="7">
        <v>0</v>
      </c>
      <c r="AI36" s="7">
        <v>3.4965034965034965E-3</v>
      </c>
      <c r="AJ36" s="7">
        <v>4.7619047619047616E-2</v>
      </c>
      <c r="AK36" s="7">
        <v>1.7482517482517483E-3</v>
      </c>
      <c r="AL36" s="7">
        <v>0</v>
      </c>
      <c r="AM36" s="7">
        <v>0.37587412587412589</v>
      </c>
      <c r="AN36" s="7">
        <v>0.23809523809523808</v>
      </c>
      <c r="AO36" s="7">
        <v>1.5734265734265736E-2</v>
      </c>
      <c r="AP36" s="7">
        <v>0.2857142857142857</v>
      </c>
      <c r="AQ36" s="7">
        <v>0</v>
      </c>
      <c r="AR36" s="7">
        <v>0</v>
      </c>
      <c r="AS36" s="7">
        <v>0</v>
      </c>
      <c r="AT36" s="7">
        <v>0</v>
      </c>
      <c r="AU36" s="7">
        <v>0.40559440559440557</v>
      </c>
      <c r="AV36" s="7">
        <v>0</v>
      </c>
      <c r="AW36" s="7">
        <v>0</v>
      </c>
      <c r="AX36" s="7">
        <v>0</v>
      </c>
      <c r="AY36" s="7">
        <v>1.3986013986013986E-2</v>
      </c>
      <c r="AZ36" s="7">
        <v>4.7619047619047616E-2</v>
      </c>
      <c r="BA36" s="7">
        <v>0</v>
      </c>
      <c r="BB36" s="7">
        <v>0</v>
      </c>
      <c r="BC36" s="3">
        <v>572</v>
      </c>
      <c r="BD36" s="3">
        <v>21</v>
      </c>
    </row>
    <row r="37" spans="1:56" s="3" customFormat="1" ht="13">
      <c r="A37" s="3" t="s">
        <v>70</v>
      </c>
      <c r="B37" s="3" t="s">
        <v>69</v>
      </c>
      <c r="C37" s="7">
        <v>0</v>
      </c>
      <c r="D37" s="7">
        <v>0</v>
      </c>
      <c r="E37" s="7">
        <v>6.7307692307692304E-2</v>
      </c>
      <c r="F37" s="7">
        <v>0.125</v>
      </c>
      <c r="G37" s="7">
        <v>0</v>
      </c>
      <c r="H37" s="7">
        <v>0</v>
      </c>
      <c r="I37" s="7">
        <v>2.8846153846153848E-2</v>
      </c>
      <c r="J37" s="7">
        <v>0</v>
      </c>
      <c r="K37" s="7">
        <v>4.807692307692308E-2</v>
      </c>
      <c r="L37" s="7">
        <v>0</v>
      </c>
      <c r="M37" s="7">
        <v>0</v>
      </c>
      <c r="N37" s="7">
        <v>0</v>
      </c>
      <c r="O37" s="7">
        <v>0.20192307692307693</v>
      </c>
      <c r="P37" s="7">
        <v>0</v>
      </c>
      <c r="Q37" s="7">
        <v>5.7692307692307696E-2</v>
      </c>
      <c r="R37" s="7">
        <v>0</v>
      </c>
      <c r="S37" s="7">
        <v>5.7692307692307696E-2</v>
      </c>
      <c r="T37" s="7">
        <v>0</v>
      </c>
      <c r="U37" s="7">
        <v>0</v>
      </c>
      <c r="V37" s="7">
        <v>0</v>
      </c>
      <c r="W37" s="7">
        <v>1.9230769230769232E-2</v>
      </c>
      <c r="X37" s="7">
        <v>0</v>
      </c>
      <c r="Y37" s="7">
        <v>0</v>
      </c>
      <c r="Z37" s="7">
        <v>0</v>
      </c>
      <c r="AA37" s="7">
        <v>0.10576923076923077</v>
      </c>
      <c r="AB37" s="7">
        <v>0.25</v>
      </c>
      <c r="AC37" s="7">
        <v>9.6153846153846159E-3</v>
      </c>
      <c r="AD37" s="7">
        <v>0</v>
      </c>
      <c r="AE37" s="7">
        <v>0</v>
      </c>
      <c r="AF37" s="7">
        <v>0</v>
      </c>
      <c r="AG37" s="7">
        <v>2.8846153846153848E-2</v>
      </c>
      <c r="AH37" s="7">
        <v>0</v>
      </c>
      <c r="AI37" s="7">
        <v>8.6538461538461536E-2</v>
      </c>
      <c r="AJ37" s="7">
        <v>0</v>
      </c>
      <c r="AK37" s="7">
        <v>0</v>
      </c>
      <c r="AL37" s="7">
        <v>0</v>
      </c>
      <c r="AM37" s="7">
        <v>9.6153846153846159E-3</v>
      </c>
      <c r="AN37" s="7">
        <v>0.25</v>
      </c>
      <c r="AO37" s="7">
        <v>0.23076923076923078</v>
      </c>
      <c r="AP37" s="7">
        <v>0.25</v>
      </c>
      <c r="AQ37" s="7">
        <v>0</v>
      </c>
      <c r="AR37" s="7">
        <v>0</v>
      </c>
      <c r="AS37" s="7">
        <v>0</v>
      </c>
      <c r="AT37" s="7">
        <v>0</v>
      </c>
      <c r="AU37" s="7">
        <v>0</v>
      </c>
      <c r="AV37" s="7">
        <v>0</v>
      </c>
      <c r="AW37" s="7">
        <v>0</v>
      </c>
      <c r="AX37" s="7">
        <v>0</v>
      </c>
      <c r="AY37" s="7">
        <v>4.807692307692308E-2</v>
      </c>
      <c r="AZ37" s="7">
        <v>0.125</v>
      </c>
      <c r="BA37" s="7">
        <v>0</v>
      </c>
      <c r="BB37" s="7">
        <v>0</v>
      </c>
      <c r="BC37" s="3">
        <v>104</v>
      </c>
      <c r="BD37" s="3">
        <v>8</v>
      </c>
    </row>
    <row r="38" spans="1:56" s="3" customFormat="1" ht="13">
      <c r="A38" s="3" t="s">
        <v>68</v>
      </c>
      <c r="B38" s="3" t="s">
        <v>67</v>
      </c>
      <c r="C38" s="7">
        <v>3.614457831325301E-2</v>
      </c>
      <c r="D38" s="7">
        <v>0</v>
      </c>
      <c r="E38" s="7">
        <v>5.2208835341365459E-2</v>
      </c>
      <c r="F38" s="7">
        <v>0</v>
      </c>
      <c r="G38" s="7">
        <v>4.0160642570281121E-3</v>
      </c>
      <c r="H38" s="7">
        <v>0</v>
      </c>
      <c r="I38" s="7">
        <v>4.0160642570281121E-3</v>
      </c>
      <c r="J38" s="7">
        <v>0.13043478260869565</v>
      </c>
      <c r="K38" s="7">
        <v>1.6064257028112448E-2</v>
      </c>
      <c r="L38" s="7">
        <v>0</v>
      </c>
      <c r="M38" s="7">
        <v>0</v>
      </c>
      <c r="N38" s="7">
        <v>0</v>
      </c>
      <c r="O38" s="7">
        <v>6.8273092369477914E-2</v>
      </c>
      <c r="P38" s="7">
        <v>4.3478260869565216E-2</v>
      </c>
      <c r="Q38" s="7">
        <v>2.0080321285140562E-2</v>
      </c>
      <c r="R38" s="7">
        <v>0</v>
      </c>
      <c r="S38" s="7">
        <v>8.0321285140562242E-3</v>
      </c>
      <c r="T38" s="7">
        <v>8.6956521739130432E-2</v>
      </c>
      <c r="U38" s="7">
        <v>4.0160642570281121E-3</v>
      </c>
      <c r="V38" s="7">
        <v>0</v>
      </c>
      <c r="W38" s="7">
        <v>0</v>
      </c>
      <c r="X38" s="7">
        <v>4.3478260869565216E-2</v>
      </c>
      <c r="Y38" s="7">
        <v>0.18875502008032127</v>
      </c>
      <c r="Z38" s="7">
        <v>4.3478260869565216E-2</v>
      </c>
      <c r="AA38" s="7">
        <v>6.4257028112449793E-2</v>
      </c>
      <c r="AB38" s="7">
        <v>0</v>
      </c>
      <c r="AC38" s="7">
        <v>1.6064257028112448E-2</v>
      </c>
      <c r="AD38" s="7">
        <v>4.3478260869565216E-2</v>
      </c>
      <c r="AE38" s="7">
        <v>0</v>
      </c>
      <c r="AF38" s="7">
        <v>0</v>
      </c>
      <c r="AG38" s="7">
        <v>2.4096385542168676E-2</v>
      </c>
      <c r="AH38" s="7">
        <v>0</v>
      </c>
      <c r="AI38" s="7">
        <v>1.6064257028112448E-2</v>
      </c>
      <c r="AJ38" s="7">
        <v>8.6956521739130432E-2</v>
      </c>
      <c r="AK38" s="7">
        <v>0</v>
      </c>
      <c r="AL38" s="7">
        <v>0</v>
      </c>
      <c r="AM38" s="7">
        <v>6.8273092369477914E-2</v>
      </c>
      <c r="AN38" s="7">
        <v>0</v>
      </c>
      <c r="AO38" s="7">
        <v>8.4337349397590355E-2</v>
      </c>
      <c r="AP38" s="7">
        <v>0.21739130434782608</v>
      </c>
      <c r="AQ38" s="7">
        <v>0</v>
      </c>
      <c r="AR38" s="7">
        <v>0</v>
      </c>
      <c r="AS38" s="7">
        <v>4.0160642570281121E-3</v>
      </c>
      <c r="AT38" s="7">
        <v>0</v>
      </c>
      <c r="AU38" s="7">
        <v>0</v>
      </c>
      <c r="AV38" s="7">
        <v>0</v>
      </c>
      <c r="AW38" s="7">
        <v>0</v>
      </c>
      <c r="AX38" s="7">
        <v>0</v>
      </c>
      <c r="AY38" s="7">
        <v>0.32128514056224899</v>
      </c>
      <c r="AZ38" s="7">
        <v>0.30434782608695654</v>
      </c>
      <c r="BA38" s="7">
        <v>0</v>
      </c>
      <c r="BB38" s="7">
        <v>0</v>
      </c>
      <c r="BC38" s="3">
        <v>249</v>
      </c>
      <c r="BD38" s="3">
        <v>23</v>
      </c>
    </row>
    <row r="39" spans="1:56" s="3" customFormat="1" ht="13">
      <c r="A39" s="3" t="s">
        <v>66</v>
      </c>
      <c r="B39" s="3" t="s">
        <v>65</v>
      </c>
      <c r="C39" s="7">
        <v>0</v>
      </c>
      <c r="D39" s="7">
        <v>0</v>
      </c>
      <c r="E39" s="7">
        <v>1.8867924528301886E-2</v>
      </c>
      <c r="F39" s="7">
        <v>0</v>
      </c>
      <c r="G39" s="7">
        <v>5.1886792452830191E-2</v>
      </c>
      <c r="H39" s="7">
        <v>7.1428571428571425E-2</v>
      </c>
      <c r="I39" s="7">
        <v>8.9622641509433956E-2</v>
      </c>
      <c r="J39" s="7">
        <v>0</v>
      </c>
      <c r="K39" s="7">
        <v>2.8301886792452831E-2</v>
      </c>
      <c r="L39" s="7">
        <v>0</v>
      </c>
      <c r="M39" s="7">
        <v>4.7169811320754715E-3</v>
      </c>
      <c r="N39" s="7">
        <v>7.1428571428571425E-2</v>
      </c>
      <c r="O39" s="7">
        <v>1.8867924528301886E-2</v>
      </c>
      <c r="P39" s="7">
        <v>7.1428571428571425E-2</v>
      </c>
      <c r="Q39" s="7">
        <v>9.433962264150943E-3</v>
      </c>
      <c r="R39" s="7">
        <v>0</v>
      </c>
      <c r="S39" s="7">
        <v>2.358490566037736E-2</v>
      </c>
      <c r="T39" s="7">
        <v>0</v>
      </c>
      <c r="U39" s="7">
        <v>1.4150943396226415E-2</v>
      </c>
      <c r="V39" s="7">
        <v>7.1428571428571425E-2</v>
      </c>
      <c r="W39" s="7">
        <v>9.433962264150943E-3</v>
      </c>
      <c r="X39" s="7">
        <v>0</v>
      </c>
      <c r="Y39" s="7">
        <v>4.7169811320754715E-3</v>
      </c>
      <c r="Z39" s="7">
        <v>0</v>
      </c>
      <c r="AA39" s="7">
        <v>2.358490566037736E-2</v>
      </c>
      <c r="AB39" s="7">
        <v>0</v>
      </c>
      <c r="AC39" s="7">
        <v>2.8301886792452831E-2</v>
      </c>
      <c r="AD39" s="7">
        <v>0</v>
      </c>
      <c r="AE39" s="7">
        <v>0</v>
      </c>
      <c r="AF39" s="7">
        <v>0</v>
      </c>
      <c r="AG39" s="7">
        <v>9.433962264150943E-3</v>
      </c>
      <c r="AH39" s="7">
        <v>0</v>
      </c>
      <c r="AI39" s="7">
        <v>1.4150943396226415E-2</v>
      </c>
      <c r="AJ39" s="7">
        <v>0</v>
      </c>
      <c r="AK39" s="7">
        <v>2.8301886792452831E-2</v>
      </c>
      <c r="AL39" s="7">
        <v>0</v>
      </c>
      <c r="AM39" s="7">
        <v>7.0754716981132074E-2</v>
      </c>
      <c r="AN39" s="7">
        <v>0</v>
      </c>
      <c r="AO39" s="7">
        <v>3.3018867924528301E-2</v>
      </c>
      <c r="AP39" s="7">
        <v>0.35714285714285715</v>
      </c>
      <c r="AQ39" s="7">
        <v>0</v>
      </c>
      <c r="AR39" s="7">
        <v>0</v>
      </c>
      <c r="AS39" s="7">
        <v>0</v>
      </c>
      <c r="AT39" s="7">
        <v>0</v>
      </c>
      <c r="AU39" s="7">
        <v>4.7169811320754715E-3</v>
      </c>
      <c r="AV39" s="7">
        <v>0</v>
      </c>
      <c r="AW39" s="7">
        <v>3.3018867924528301E-2</v>
      </c>
      <c r="AX39" s="7">
        <v>0</v>
      </c>
      <c r="AY39" s="7">
        <v>0.48113207547169812</v>
      </c>
      <c r="AZ39" s="7">
        <v>0.35714285714285715</v>
      </c>
      <c r="BA39" s="7">
        <v>0</v>
      </c>
      <c r="BB39" s="7">
        <v>0</v>
      </c>
      <c r="BC39" s="3">
        <v>212</v>
      </c>
      <c r="BD39" s="3">
        <v>14</v>
      </c>
    </row>
    <row r="40" spans="1:56" s="3" customFormat="1" ht="13">
      <c r="A40" s="3" t="s">
        <v>64</v>
      </c>
      <c r="B40" s="3" t="s">
        <v>63</v>
      </c>
      <c r="C40" s="7">
        <v>0</v>
      </c>
      <c r="D40" s="7">
        <v>0</v>
      </c>
      <c r="E40" s="7">
        <v>5.2631578947368418E-2</v>
      </c>
      <c r="F40" s="7">
        <v>0</v>
      </c>
      <c r="G40" s="7">
        <v>3.1578947368421054E-2</v>
      </c>
      <c r="H40" s="7">
        <v>0</v>
      </c>
      <c r="I40" s="7">
        <v>3.1578947368421054E-2</v>
      </c>
      <c r="J40" s="7">
        <v>0</v>
      </c>
      <c r="K40" s="7">
        <v>1.0526315789473684E-2</v>
      </c>
      <c r="L40" s="7">
        <v>0</v>
      </c>
      <c r="M40" s="7">
        <v>0</v>
      </c>
      <c r="N40" s="7">
        <v>0</v>
      </c>
      <c r="O40" s="7">
        <v>0</v>
      </c>
      <c r="P40" s="7">
        <v>0</v>
      </c>
      <c r="Q40" s="7">
        <v>2.1052631578947368E-2</v>
      </c>
      <c r="R40" s="7">
        <v>0</v>
      </c>
      <c r="S40" s="7">
        <v>1.0526315789473684E-2</v>
      </c>
      <c r="T40" s="7">
        <v>0.2</v>
      </c>
      <c r="U40" s="7">
        <v>0</v>
      </c>
      <c r="V40" s="7">
        <v>0</v>
      </c>
      <c r="W40" s="7">
        <v>0</v>
      </c>
      <c r="X40" s="7">
        <v>0</v>
      </c>
      <c r="Y40" s="7">
        <v>3.1578947368421054E-2</v>
      </c>
      <c r="Z40" s="7">
        <v>0</v>
      </c>
      <c r="AA40" s="7">
        <v>3.1578947368421054E-2</v>
      </c>
      <c r="AB40" s="7">
        <v>0</v>
      </c>
      <c r="AC40" s="7">
        <v>0</v>
      </c>
      <c r="AD40" s="7">
        <v>0</v>
      </c>
      <c r="AE40" s="7">
        <v>0</v>
      </c>
      <c r="AF40" s="7">
        <v>0</v>
      </c>
      <c r="AG40" s="7">
        <v>0.43157894736842106</v>
      </c>
      <c r="AH40" s="7">
        <v>0</v>
      </c>
      <c r="AI40" s="7">
        <v>1.0526315789473684E-2</v>
      </c>
      <c r="AJ40" s="7">
        <v>0</v>
      </c>
      <c r="AK40" s="7">
        <v>0</v>
      </c>
      <c r="AL40" s="7">
        <v>0</v>
      </c>
      <c r="AM40" s="7">
        <v>3.1578947368421054E-2</v>
      </c>
      <c r="AN40" s="7">
        <v>0.4</v>
      </c>
      <c r="AO40" s="7">
        <v>4.2105263157894736E-2</v>
      </c>
      <c r="AP40" s="7">
        <v>0.4</v>
      </c>
      <c r="AQ40" s="7">
        <v>0</v>
      </c>
      <c r="AR40" s="7">
        <v>0</v>
      </c>
      <c r="AS40" s="7">
        <v>0</v>
      </c>
      <c r="AT40" s="7">
        <v>0</v>
      </c>
      <c r="AU40" s="7">
        <v>1.0526315789473684E-2</v>
      </c>
      <c r="AV40" s="7">
        <v>0</v>
      </c>
      <c r="AW40" s="7">
        <v>5.2631578947368418E-2</v>
      </c>
      <c r="AX40" s="7">
        <v>0</v>
      </c>
      <c r="AY40" s="7">
        <v>0.2</v>
      </c>
      <c r="AZ40" s="7">
        <v>0</v>
      </c>
      <c r="BA40" s="7">
        <v>0</v>
      </c>
      <c r="BB40" s="7">
        <v>0</v>
      </c>
      <c r="BC40" s="3">
        <v>95</v>
      </c>
      <c r="BD40" s="3">
        <v>5</v>
      </c>
    </row>
    <row r="41" spans="1:56" s="3" customFormat="1" ht="13">
      <c r="A41" s="3" t="s">
        <v>62</v>
      </c>
      <c r="B41" s="3" t="s">
        <v>61</v>
      </c>
      <c r="C41" s="7">
        <v>0</v>
      </c>
      <c r="D41" s="7">
        <v>0</v>
      </c>
      <c r="E41" s="7">
        <v>1.3157894736842105E-2</v>
      </c>
      <c r="F41" s="7">
        <v>0</v>
      </c>
      <c r="G41" s="7">
        <v>0.86842105263157898</v>
      </c>
      <c r="H41" s="7">
        <v>0</v>
      </c>
      <c r="I41" s="7">
        <v>1.0964912280701754E-2</v>
      </c>
      <c r="J41" s="7">
        <v>0.14285714285714285</v>
      </c>
      <c r="K41" s="7">
        <v>0</v>
      </c>
      <c r="L41" s="7">
        <v>0</v>
      </c>
      <c r="M41" s="7">
        <v>0</v>
      </c>
      <c r="N41" s="7">
        <v>0</v>
      </c>
      <c r="O41" s="7">
        <v>1.0964912280701754E-2</v>
      </c>
      <c r="P41" s="7">
        <v>0</v>
      </c>
      <c r="Q41" s="7">
        <v>2.1929824561403508E-3</v>
      </c>
      <c r="R41" s="7">
        <v>0</v>
      </c>
      <c r="S41" s="7">
        <v>8.771929824561403E-3</v>
      </c>
      <c r="T41" s="7">
        <v>0</v>
      </c>
      <c r="U41" s="7">
        <v>0</v>
      </c>
      <c r="V41" s="7">
        <v>0</v>
      </c>
      <c r="W41" s="7">
        <v>0</v>
      </c>
      <c r="X41" s="7">
        <v>0</v>
      </c>
      <c r="Y41" s="7">
        <v>6.5789473684210523E-3</v>
      </c>
      <c r="Z41" s="7">
        <v>0</v>
      </c>
      <c r="AA41" s="7">
        <v>6.5789473684210523E-3</v>
      </c>
      <c r="AB41" s="7">
        <v>0.14285714285714285</v>
      </c>
      <c r="AC41" s="7">
        <v>2.1929824561403508E-3</v>
      </c>
      <c r="AD41" s="7">
        <v>0</v>
      </c>
      <c r="AE41" s="7">
        <v>2.1929824561403508E-3</v>
      </c>
      <c r="AF41" s="7">
        <v>0</v>
      </c>
      <c r="AG41" s="7">
        <v>8.771929824561403E-3</v>
      </c>
      <c r="AH41" s="7">
        <v>0</v>
      </c>
      <c r="AI41" s="7">
        <v>0</v>
      </c>
      <c r="AJ41" s="7">
        <v>0</v>
      </c>
      <c r="AK41" s="7">
        <v>4.3859649122807015E-3</v>
      </c>
      <c r="AL41" s="7">
        <v>0</v>
      </c>
      <c r="AM41" s="7">
        <v>3.7280701754385963E-2</v>
      </c>
      <c r="AN41" s="7">
        <v>0.42857142857142855</v>
      </c>
      <c r="AO41" s="7">
        <v>6.5789473684210523E-3</v>
      </c>
      <c r="AP41" s="7">
        <v>0</v>
      </c>
      <c r="AQ41" s="7">
        <v>0</v>
      </c>
      <c r="AR41" s="7">
        <v>0</v>
      </c>
      <c r="AS41" s="7">
        <v>2.1929824561403508E-3</v>
      </c>
      <c r="AT41" s="7">
        <v>0</v>
      </c>
      <c r="AU41" s="7">
        <v>0</v>
      </c>
      <c r="AV41" s="7">
        <v>0</v>
      </c>
      <c r="AW41" s="7">
        <v>0</v>
      </c>
      <c r="AX41" s="7">
        <v>0</v>
      </c>
      <c r="AY41" s="7">
        <v>8.771929824561403E-3</v>
      </c>
      <c r="AZ41" s="7">
        <v>0.2857142857142857</v>
      </c>
      <c r="BA41" s="7">
        <v>0</v>
      </c>
      <c r="BB41" s="7">
        <v>0</v>
      </c>
      <c r="BC41" s="3">
        <v>456</v>
      </c>
      <c r="BD41" s="3">
        <v>7</v>
      </c>
    </row>
    <row r="42" spans="1:56" s="3" customFormat="1" ht="13">
      <c r="A42" s="3" t="s">
        <v>60</v>
      </c>
      <c r="B42" s="3" t="s">
        <v>59</v>
      </c>
      <c r="C42" s="7">
        <v>0</v>
      </c>
      <c r="D42" s="7">
        <v>0</v>
      </c>
      <c r="E42" s="7">
        <v>6.3829787234042548E-2</v>
      </c>
      <c r="F42" s="7">
        <v>0.25</v>
      </c>
      <c r="G42" s="7">
        <v>0</v>
      </c>
      <c r="H42" s="7">
        <v>0</v>
      </c>
      <c r="I42" s="7">
        <v>2.1276595744680851E-2</v>
      </c>
      <c r="J42" s="7">
        <v>0</v>
      </c>
      <c r="K42" s="7">
        <v>0</v>
      </c>
      <c r="L42" s="7">
        <v>0</v>
      </c>
      <c r="M42" s="7">
        <v>0</v>
      </c>
      <c r="N42" s="7">
        <v>0</v>
      </c>
      <c r="O42" s="7">
        <v>0</v>
      </c>
      <c r="P42" s="7">
        <v>0.5</v>
      </c>
      <c r="Q42" s="7">
        <v>0</v>
      </c>
      <c r="R42" s="7">
        <v>0</v>
      </c>
      <c r="S42" s="7">
        <v>0.2978723404255319</v>
      </c>
      <c r="T42" s="7">
        <v>0</v>
      </c>
      <c r="U42" s="7">
        <v>0</v>
      </c>
      <c r="V42" s="7">
        <v>0</v>
      </c>
      <c r="W42" s="7">
        <v>0</v>
      </c>
      <c r="X42" s="7">
        <v>0</v>
      </c>
      <c r="Y42" s="7">
        <v>0</v>
      </c>
      <c r="Z42" s="7">
        <v>0</v>
      </c>
      <c r="AA42" s="7">
        <v>2.1276595744680851E-2</v>
      </c>
      <c r="AB42" s="7">
        <v>0</v>
      </c>
      <c r="AC42" s="7">
        <v>0</v>
      </c>
      <c r="AD42" s="7">
        <v>0</v>
      </c>
      <c r="AE42" s="7">
        <v>0.2978723404255319</v>
      </c>
      <c r="AF42" s="7">
        <v>0</v>
      </c>
      <c r="AG42" s="7">
        <v>4.2553191489361701E-2</v>
      </c>
      <c r="AH42" s="7">
        <v>0</v>
      </c>
      <c r="AI42" s="7">
        <v>0</v>
      </c>
      <c r="AJ42" s="7">
        <v>0</v>
      </c>
      <c r="AK42" s="7">
        <v>0</v>
      </c>
      <c r="AL42" s="7">
        <v>0</v>
      </c>
      <c r="AM42" s="7">
        <v>2.1276595744680851E-2</v>
      </c>
      <c r="AN42" s="7">
        <v>0</v>
      </c>
      <c r="AO42" s="7">
        <v>0</v>
      </c>
      <c r="AP42" s="7">
        <v>0.25</v>
      </c>
      <c r="AQ42" s="7">
        <v>0</v>
      </c>
      <c r="AR42" s="7">
        <v>0</v>
      </c>
      <c r="AS42" s="7">
        <v>0</v>
      </c>
      <c r="AT42" s="7">
        <v>0</v>
      </c>
      <c r="AU42" s="7">
        <v>0.23404255319148937</v>
      </c>
      <c r="AV42" s="7">
        <v>0</v>
      </c>
      <c r="AW42" s="7">
        <v>0</v>
      </c>
      <c r="AX42" s="7">
        <v>0</v>
      </c>
      <c r="AY42" s="7">
        <v>0</v>
      </c>
      <c r="AZ42" s="7">
        <v>0</v>
      </c>
      <c r="BA42" s="7">
        <v>0</v>
      </c>
      <c r="BB42" s="7">
        <v>0</v>
      </c>
      <c r="BC42" s="3">
        <v>47</v>
      </c>
      <c r="BD42" s="3">
        <v>4</v>
      </c>
    </row>
    <row r="43" spans="1:56" s="3" customFormat="1" ht="13">
      <c r="A43" s="3" t="s">
        <v>58</v>
      </c>
      <c r="B43" s="3" t="s">
        <v>57</v>
      </c>
      <c r="C43" s="7">
        <v>8.2644628099173556E-3</v>
      </c>
      <c r="D43" s="7">
        <v>0</v>
      </c>
      <c r="E43" s="7">
        <v>4.9586776859504134E-2</v>
      </c>
      <c r="F43" s="7">
        <v>0.14285714285714285</v>
      </c>
      <c r="G43" s="7">
        <v>1.6528925619834711E-2</v>
      </c>
      <c r="H43" s="7">
        <v>0</v>
      </c>
      <c r="I43" s="7">
        <v>9.9173553719008267E-2</v>
      </c>
      <c r="J43" s="7">
        <v>4.7619047619047616E-2</v>
      </c>
      <c r="K43" s="7">
        <v>1.6528925619834711E-2</v>
      </c>
      <c r="L43" s="7">
        <v>0</v>
      </c>
      <c r="M43" s="7">
        <v>0</v>
      </c>
      <c r="N43" s="7">
        <v>0</v>
      </c>
      <c r="O43" s="7">
        <v>6.6115702479338845E-2</v>
      </c>
      <c r="P43" s="7">
        <v>0</v>
      </c>
      <c r="Q43" s="7">
        <v>0</v>
      </c>
      <c r="R43" s="7">
        <v>9.5238095238095233E-2</v>
      </c>
      <c r="S43" s="7">
        <v>2.4793388429752067E-2</v>
      </c>
      <c r="T43" s="7">
        <v>0</v>
      </c>
      <c r="U43" s="7">
        <v>0</v>
      </c>
      <c r="V43" s="7">
        <v>4.7619047619047616E-2</v>
      </c>
      <c r="W43" s="7">
        <v>0</v>
      </c>
      <c r="X43" s="7">
        <v>0</v>
      </c>
      <c r="Y43" s="7">
        <v>1.6528925619834711E-2</v>
      </c>
      <c r="Z43" s="7">
        <v>0</v>
      </c>
      <c r="AA43" s="7">
        <v>7.43801652892562E-2</v>
      </c>
      <c r="AB43" s="7">
        <v>9.5238095238095233E-2</v>
      </c>
      <c r="AC43" s="7">
        <v>1.6528925619834711E-2</v>
      </c>
      <c r="AD43" s="7">
        <v>4.7619047619047616E-2</v>
      </c>
      <c r="AE43" s="7">
        <v>8.2644628099173556E-3</v>
      </c>
      <c r="AF43" s="7">
        <v>0</v>
      </c>
      <c r="AG43" s="7">
        <v>1.6528925619834711E-2</v>
      </c>
      <c r="AH43" s="7">
        <v>0</v>
      </c>
      <c r="AI43" s="7">
        <v>8.2644628099173556E-3</v>
      </c>
      <c r="AJ43" s="7">
        <v>0</v>
      </c>
      <c r="AK43" s="7">
        <v>0</v>
      </c>
      <c r="AL43" s="7">
        <v>0</v>
      </c>
      <c r="AM43" s="7">
        <v>0.256198347107438</v>
      </c>
      <c r="AN43" s="7">
        <v>0.2857142857142857</v>
      </c>
      <c r="AO43" s="7">
        <v>7.43801652892562E-2</v>
      </c>
      <c r="AP43" s="7">
        <v>0.14285714285714285</v>
      </c>
      <c r="AQ43" s="7">
        <v>0</v>
      </c>
      <c r="AR43" s="7">
        <v>0</v>
      </c>
      <c r="AS43" s="7">
        <v>0</v>
      </c>
      <c r="AT43" s="7">
        <v>0</v>
      </c>
      <c r="AU43" s="7">
        <v>0</v>
      </c>
      <c r="AV43" s="7">
        <v>0</v>
      </c>
      <c r="AW43" s="7">
        <v>1.6528925619834711E-2</v>
      </c>
      <c r="AX43" s="7">
        <v>0</v>
      </c>
      <c r="AY43" s="7">
        <v>0.23140495867768596</v>
      </c>
      <c r="AZ43" s="7">
        <v>9.5238095238095233E-2</v>
      </c>
      <c r="BA43" s="7">
        <v>0</v>
      </c>
      <c r="BB43" s="7">
        <v>0</v>
      </c>
      <c r="BC43" s="3">
        <v>121</v>
      </c>
      <c r="BD43" s="3">
        <v>21</v>
      </c>
    </row>
    <row r="44" spans="1:56" s="3" customFormat="1" ht="13"/>
    <row r="45" spans="1:56" s="3" customFormat="1" ht="13">
      <c r="A45" s="6" t="s">
        <v>56</v>
      </c>
      <c r="B45" s="5"/>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row>
    <row r="46" spans="1:56" s="3" customFormat="1" ht="13"/>
    <row r="47" spans="1:56" s="3" customFormat="1" ht="13"/>
    <row r="48" spans="1:56" s="3" customFormat="1" ht="13"/>
    <row r="49" s="3" customFormat="1" ht="13"/>
    <row r="50" s="3" customFormat="1" ht="13"/>
    <row r="51" s="3" customFormat="1" ht="13"/>
    <row r="52" s="3" customFormat="1" ht="13"/>
    <row r="53" s="3" customFormat="1" ht="13"/>
    <row r="54" s="3" customFormat="1" ht="13"/>
    <row r="55" s="3" customFormat="1" ht="13"/>
    <row r="56" s="3" customFormat="1" ht="13"/>
    <row r="57" s="3" customFormat="1" ht="13"/>
    <row r="58" s="3" customFormat="1" ht="13"/>
    <row r="59" s="3" customFormat="1" ht="13"/>
    <row r="60" s="3" customFormat="1" ht="13"/>
    <row r="61" s="3" customFormat="1" ht="13"/>
    <row r="62" s="3" customFormat="1" ht="13"/>
    <row r="63" s="3" customFormat="1" ht="13"/>
    <row r="64" s="3" customFormat="1" ht="13"/>
    <row r="65" s="3" customFormat="1" ht="13"/>
    <row r="66" s="3" customFormat="1" ht="13"/>
    <row r="67" s="3" customFormat="1" ht="13"/>
    <row r="68" s="3" customFormat="1" ht="13"/>
    <row r="69" s="3" customFormat="1" ht="13"/>
    <row r="70" s="3" customFormat="1" ht="13"/>
    <row r="71" s="3" customFormat="1" ht="13"/>
    <row r="72" s="3" customFormat="1" ht="13"/>
    <row r="73" s="3" customFormat="1" ht="13"/>
    <row r="74" s="3" customFormat="1" ht="13"/>
    <row r="75" s="3" customFormat="1" ht="13"/>
    <row r="76" s="3" customFormat="1" ht="13"/>
    <row r="77" s="3" customFormat="1" ht="13"/>
    <row r="78" s="3" customFormat="1" ht="13"/>
    <row r="79" s="3" customFormat="1" ht="13"/>
    <row r="80" s="3" customFormat="1" ht="13"/>
    <row r="81" s="3" customFormat="1" ht="13"/>
    <row r="82" s="3" customFormat="1" ht="13"/>
    <row r="83" s="3" customFormat="1" ht="13"/>
    <row r="84" s="3" customFormat="1" ht="13"/>
    <row r="85" s="3" customFormat="1" ht="13"/>
    <row r="86" s="3" customFormat="1" ht="13"/>
    <row r="87" s="3" customFormat="1" ht="13"/>
    <row r="88" s="3" customFormat="1" ht="13"/>
    <row r="89" s="3" customFormat="1" ht="13"/>
    <row r="90" s="3" customFormat="1" ht="13"/>
    <row r="91" s="3" customFormat="1" ht="13"/>
    <row r="92" s="3" customFormat="1" ht="13"/>
    <row r="93" s="3" customFormat="1" ht="13"/>
    <row r="94" s="3" customFormat="1" ht="13"/>
    <row r="95" s="3" customFormat="1" ht="13"/>
    <row r="96" s="3" customFormat="1" ht="13"/>
    <row r="97" s="3" customFormat="1" ht="13"/>
    <row r="98" s="3" customFormat="1" ht="13"/>
    <row r="99" s="3" customFormat="1" ht="13"/>
    <row r="100" s="3" customFormat="1" ht="13"/>
    <row r="101" s="3" customFormat="1" ht="13"/>
    <row r="102" s="3" customFormat="1" ht="13"/>
    <row r="103" s="3" customFormat="1" ht="13"/>
    <row r="104" s="3" customFormat="1" ht="13"/>
    <row r="105" s="3" customFormat="1" ht="13"/>
    <row r="106" s="3" customFormat="1" ht="13"/>
    <row r="107" s="3" customFormat="1" ht="13"/>
    <row r="108" s="3" customFormat="1" ht="13"/>
    <row r="109" s="3" customFormat="1" ht="13"/>
    <row r="110" s="3" customFormat="1" ht="13"/>
    <row r="111" s="3" customFormat="1" ht="13"/>
    <row r="112" s="3" customFormat="1" ht="13"/>
    <row r="113" s="3" customFormat="1" ht="13"/>
    <row r="114" s="3" customFormat="1" ht="13"/>
    <row r="115" s="3" customFormat="1" ht="13"/>
    <row r="116" s="3" customFormat="1" ht="13"/>
    <row r="117" s="3" customFormat="1" ht="13"/>
    <row r="118" s="3" customFormat="1" ht="13"/>
    <row r="119" s="3" customFormat="1" ht="13"/>
    <row r="120" s="3" customFormat="1" ht="13"/>
    <row r="121" s="3" customFormat="1" ht="13"/>
    <row r="122" s="3" customFormat="1" ht="13"/>
    <row r="123" s="3" customFormat="1" ht="13"/>
    <row r="124" s="3" customFormat="1" ht="13"/>
    <row r="125" s="3" customFormat="1" ht="13"/>
    <row r="126" s="3" customFormat="1" ht="13"/>
    <row r="127" s="3" customFormat="1" ht="13"/>
    <row r="128" s="3" customFormat="1" ht="13"/>
    <row r="129" s="3" customFormat="1" ht="13"/>
    <row r="130" s="3" customFormat="1" ht="13"/>
    <row r="131" s="3" customFormat="1" ht="13"/>
    <row r="132" s="3" customFormat="1" ht="13"/>
  </sheetData>
  <conditionalFormatting sqref="F2 H2 J2 L2 N2 P2 R2 T2 V2 X2 Z2 AB2 AD2 AF2 AH2 AJ2 AL2 AN2 AP2 AR2 AT2 AV2 AX2 AZ2 BB2">
    <cfRule type="dataBar" priority="6">
      <dataBar>
        <cfvo type="min"/>
        <cfvo type="max"/>
        <color rgb="FF638EC6"/>
      </dataBar>
      <extLst>
        <ext xmlns:x14="http://schemas.microsoft.com/office/spreadsheetml/2009/9/main" uri="{B025F937-C7B1-47D3-B67F-A62EFF666E3E}">
          <x14:id>{E46409EC-7917-D541-9705-61169AC52D47}</x14:id>
        </ext>
      </extLst>
    </cfRule>
  </conditionalFormatting>
  <conditionalFormatting sqref="G2 E2 I2 K2 M2 O2 Q2 S2 U2 W2 Y2 AA2 AC2 AE2 AG2 AI2 AK2 AM2 AO2 AQ2 AS2 AU2 AW2 AY2 BA2">
    <cfRule type="dataBar" priority="5">
      <dataBar>
        <cfvo type="min"/>
        <cfvo type="max"/>
        <color rgb="FFFF555A"/>
      </dataBar>
      <extLst>
        <ext xmlns:x14="http://schemas.microsoft.com/office/spreadsheetml/2009/9/main" uri="{B025F937-C7B1-47D3-B67F-A62EFF666E3E}">
          <x14:id>{3F173932-0D6C-EA48-A3FC-FE63DC1EF84A}</x14:id>
        </ext>
      </extLst>
    </cfRule>
  </conditionalFormatting>
  <conditionalFormatting sqref="D29">
    <cfRule type="dataBar" priority="4">
      <dataBar>
        <cfvo type="min"/>
        <cfvo type="max"/>
        <color rgb="FF638EC6"/>
      </dataBar>
      <extLst>
        <ext xmlns:x14="http://schemas.microsoft.com/office/spreadsheetml/2009/9/main" uri="{B025F937-C7B1-47D3-B67F-A62EFF666E3E}">
          <x14:id>{D2425E2F-2EA9-4A40-B3D4-0DD3706711F1}</x14:id>
        </ext>
      </extLst>
    </cfRule>
  </conditionalFormatting>
  <conditionalFormatting sqref="C29">
    <cfRule type="dataBar" priority="3">
      <dataBar>
        <cfvo type="min"/>
        <cfvo type="max"/>
        <color rgb="FFFF555A"/>
      </dataBar>
      <extLst>
        <ext xmlns:x14="http://schemas.microsoft.com/office/spreadsheetml/2009/9/main" uri="{B025F937-C7B1-47D3-B67F-A62EFF666E3E}">
          <x14:id>{A3D3A206-A854-544B-8BE6-81D1616FEF5C}</x14:id>
        </ext>
      </extLst>
    </cfRule>
  </conditionalFormatting>
  <conditionalFormatting sqref="H29 F29 J29 L29 N29 P29 R29 T29 V29 X29 Z29 AB29 AD29 AF29 AH29 AJ29 AL29 AN29 AP29 AR29 AT29 AV29 AX29 AZ29 BB29">
    <cfRule type="dataBar" priority="2">
      <dataBar>
        <cfvo type="min"/>
        <cfvo type="max"/>
        <color rgb="FF638EC6"/>
      </dataBar>
      <extLst>
        <ext xmlns:x14="http://schemas.microsoft.com/office/spreadsheetml/2009/9/main" uri="{B025F937-C7B1-47D3-B67F-A62EFF666E3E}">
          <x14:id>{443143AA-53A0-AD44-AC0D-5D635416CACF}</x14:id>
        </ext>
      </extLst>
    </cfRule>
  </conditionalFormatting>
  <conditionalFormatting sqref="G29 E29 I29 K29 M29 O29 Q29 S29 U29 W29 Y29 AA29 AC29 AE29 AG29 AI29 AK29 AM29 AO29 AQ29 AS29 AU29 AW29 AY29 BA29">
    <cfRule type="dataBar" priority="1">
      <dataBar>
        <cfvo type="min"/>
        <cfvo type="max"/>
        <color rgb="FFFF555A"/>
      </dataBar>
      <extLst>
        <ext xmlns:x14="http://schemas.microsoft.com/office/spreadsheetml/2009/9/main" uri="{B025F937-C7B1-47D3-B67F-A62EFF666E3E}">
          <x14:id>{4C2232D6-15E5-7A4F-B86E-C62AB1B98099}</x14:id>
        </ext>
      </extLst>
    </cfRule>
  </conditionalFormatting>
  <conditionalFormatting sqref="D1:D28 F45 F1 H1 J1 L1 N1 P1 R1 T1 V1 X1 Z1 AB1 AD1 AF1 AH1 AJ1 AL1 AN1 AP1 AR1 AT1 AV1 AX1 AZ1 BB1 BB3:BB28 AZ3:AZ28 AX3:AX28 AV3:AV28 AT3:AT28 AR3:AR28 AP3:AP28 AN3:AN28 AL3:AL28 AJ3:AJ28 AH3:AH28 AF3:AF28 AD3:AD28 AB3:AB28 Z3:Z28 X3:X28 V3:V28 T3:T28 R3:R28 P3:P28 N3:N28 L3:L28 J3:J28 H3:H28 F3:F28 F30:F43 H30:H43 H45 J30:J43 J45 L30:L43 L45 N30:N43 N45 P30:P43 P45 R30:R43 R45 T30:T43 T45 V30:V43 V45 X30:X43 X45 Z30:Z43 Z45 AB30:AB43 AB45 AD30:AD43 AD45 AF30:AF43 AF45 AH30:AH43 AH45 AJ30:AJ43 AJ45 AL30:AL43 AL45 AN30:AN43 AN45 AP30:AP43 AP45 AR30:AR43 AR45 AT30:AT43 AT45 AV30:AV43 AV45 AX30:AX43 AX45 AZ30:AZ43 AZ45 BB30:BB43 BB45 D30:D43 D45">
    <cfRule type="dataBar" priority="7">
      <dataBar>
        <cfvo type="min"/>
        <cfvo type="max"/>
        <color rgb="FF638EC6"/>
      </dataBar>
      <extLst>
        <ext xmlns:x14="http://schemas.microsoft.com/office/spreadsheetml/2009/9/main" uri="{B025F937-C7B1-47D3-B67F-A62EFF666E3E}">
          <x14:id>{405386C2-9C7B-D440-A456-A1DCABB71B2B}</x14:id>
        </ext>
      </extLst>
    </cfRule>
  </conditionalFormatting>
  <conditionalFormatting sqref="C1:C28 E45 E1 G1 I1 K1 M1 O1 Q1 S1 U1 W1 Y1 AA1 AC1 AE1 AG1 AI1 AK1 AM1 AO1 AQ1 AS1 AU1 AW1 AY1 BA1 BA3:BA28 AY3:AY28 AW3:AW28 AU3:AU28 AS3:AS28 AQ3:AQ28 AO3:AO28 AM3:AM28 AK3:AK28 AI3:AI28 AG3:AG28 AE3:AE28 AC3:AC28 AA3:AA28 Y3:Y28 W3:W28 U3:U28 S3:S28 Q3:Q28 O3:O28 M3:M28 K3:K28 I3:I28 G3:G28 E3:E28 E30:E43 G30:G43 G45 I30:I43 I45 K30:K43 K45 M30:M43 M45 O30:O43 O45 Q30:Q43 Q45 S30:S43 S45 U30:U43 U45 W30:W43 W45 Y30:Y43 Y45 AA30:AA43 AA45 AC30:AC43 AC45 AE30:AE43 AE45 AG30:AG43 AG45 AI30:AI43 AI45 AK30:AK43 AK45 AM30:AM43 AM45 AO30:AO43 AO45 AQ30:AQ43 AQ45 AS30:AS43 AS45 AU30:AU43 AU45 AW30:AW43 AW45 AY30:AY43 AY45 BA30:BA43 BA45 C30:C43 C45">
    <cfRule type="dataBar" priority="8">
      <dataBar>
        <cfvo type="min"/>
        <cfvo type="max"/>
        <color rgb="FFFF555A"/>
      </dataBar>
      <extLst>
        <ext xmlns:x14="http://schemas.microsoft.com/office/spreadsheetml/2009/9/main" uri="{B025F937-C7B1-47D3-B67F-A62EFF666E3E}">
          <x14:id>{3F94529E-CED9-BE41-9702-17D1ACA9FD4A}</x14:id>
        </ext>
      </extLst>
    </cfRule>
  </conditionalFormatting>
  <pageMargins left="0.7" right="0.7" top="0.75" bottom="0.75" header="0.3" footer="0.3"/>
  <pageSetup paperSize="9" orientation="portrait" horizontalDpi="0" verticalDpi="0"/>
  <tableParts count="2">
    <tablePart r:id="rId1"/>
    <tablePart r:id="rId2"/>
  </tableParts>
  <extLst>
    <ext xmlns:x14="http://schemas.microsoft.com/office/spreadsheetml/2009/9/main" uri="{78C0D931-6437-407d-A8EE-F0AAD7539E65}">
      <x14:conditionalFormattings>
        <x14:conditionalFormatting xmlns:xm="http://schemas.microsoft.com/office/excel/2006/main">
          <x14:cfRule type="dataBar" id="{E46409EC-7917-D541-9705-61169AC52D47}">
            <x14:dataBar minLength="0" maxLength="100" border="1" negativeBarBorderColorSameAsPositive="0">
              <x14:cfvo type="autoMin"/>
              <x14:cfvo type="autoMax"/>
              <x14:borderColor rgb="FF638EC6"/>
              <x14:negativeFillColor rgb="FFFF0000"/>
              <x14:negativeBorderColor rgb="FFFF0000"/>
              <x14:axisColor rgb="FF000000"/>
            </x14:dataBar>
          </x14:cfRule>
          <xm:sqref>F2 H2 J2 L2 N2 P2 R2 T2 V2 X2 Z2 AB2 AD2 AF2 AH2 AJ2 AL2 AN2 AP2 AR2 AT2 AV2 AX2 AZ2 BB2</xm:sqref>
        </x14:conditionalFormatting>
        <x14:conditionalFormatting xmlns:xm="http://schemas.microsoft.com/office/excel/2006/main">
          <x14:cfRule type="dataBar" id="{3F173932-0D6C-EA48-A3FC-FE63DC1EF84A}">
            <x14:dataBar minLength="0" maxLength="100" border="1" negativeBarBorderColorSameAsPositive="0">
              <x14:cfvo type="autoMin"/>
              <x14:cfvo type="autoMax"/>
              <x14:borderColor rgb="FFFF555A"/>
              <x14:negativeFillColor rgb="FFFF0000"/>
              <x14:negativeBorderColor rgb="FFFF0000"/>
              <x14:axisColor rgb="FF000000"/>
            </x14:dataBar>
          </x14:cfRule>
          <xm:sqref>G2 E2 I2 K2 M2 O2 Q2 S2 U2 W2 Y2 AA2 AC2 AE2 AG2 AI2 AK2 AM2 AO2 AQ2 AS2 AU2 AW2 AY2 BA2</xm:sqref>
        </x14:conditionalFormatting>
        <x14:conditionalFormatting xmlns:xm="http://schemas.microsoft.com/office/excel/2006/main">
          <x14:cfRule type="dataBar" id="{D2425E2F-2EA9-4A40-B3D4-0DD3706711F1}">
            <x14:dataBar minLength="0" maxLength="100" border="1" negativeBarBorderColorSameAsPositive="0">
              <x14:cfvo type="autoMin"/>
              <x14:cfvo type="autoMax"/>
              <x14:borderColor rgb="FF638EC6"/>
              <x14:negativeFillColor rgb="FFFF0000"/>
              <x14:negativeBorderColor rgb="FFFF0000"/>
              <x14:axisColor rgb="FF000000"/>
            </x14:dataBar>
          </x14:cfRule>
          <xm:sqref>D29</xm:sqref>
        </x14:conditionalFormatting>
        <x14:conditionalFormatting xmlns:xm="http://schemas.microsoft.com/office/excel/2006/main">
          <x14:cfRule type="dataBar" id="{A3D3A206-A854-544B-8BE6-81D1616FEF5C}">
            <x14:dataBar minLength="0" maxLength="100" border="1" negativeBarBorderColorSameAsPositive="0">
              <x14:cfvo type="autoMin"/>
              <x14:cfvo type="autoMax"/>
              <x14:borderColor rgb="FFFF555A"/>
              <x14:negativeFillColor rgb="FFFF0000"/>
              <x14:negativeBorderColor rgb="FFFF0000"/>
              <x14:axisColor rgb="FF000000"/>
            </x14:dataBar>
          </x14:cfRule>
          <xm:sqref>C29</xm:sqref>
        </x14:conditionalFormatting>
        <x14:conditionalFormatting xmlns:xm="http://schemas.microsoft.com/office/excel/2006/main">
          <x14:cfRule type="dataBar" id="{443143AA-53A0-AD44-AC0D-5D635416CACF}">
            <x14:dataBar minLength="0" maxLength="100" border="1" negativeBarBorderColorSameAsPositive="0">
              <x14:cfvo type="autoMin"/>
              <x14:cfvo type="autoMax"/>
              <x14:borderColor rgb="FF638EC6"/>
              <x14:negativeFillColor rgb="FFFF0000"/>
              <x14:negativeBorderColor rgb="FFFF0000"/>
              <x14:axisColor rgb="FF000000"/>
            </x14:dataBar>
          </x14:cfRule>
          <xm:sqref>H29 F29 J29 L29 N29 P29 R29 T29 V29 X29 Z29 AB29 AD29 AF29 AH29 AJ29 AL29 AN29 AP29 AR29 AT29 AV29 AX29 AZ29 BB29</xm:sqref>
        </x14:conditionalFormatting>
        <x14:conditionalFormatting xmlns:xm="http://schemas.microsoft.com/office/excel/2006/main">
          <x14:cfRule type="dataBar" id="{4C2232D6-15E5-7A4F-B86E-C62AB1B98099}">
            <x14:dataBar minLength="0" maxLength="100" border="1" negativeBarBorderColorSameAsPositive="0">
              <x14:cfvo type="autoMin"/>
              <x14:cfvo type="autoMax"/>
              <x14:borderColor rgb="FFFF555A"/>
              <x14:negativeFillColor rgb="FFFF0000"/>
              <x14:negativeBorderColor rgb="FFFF0000"/>
              <x14:axisColor rgb="FF000000"/>
            </x14:dataBar>
          </x14:cfRule>
          <xm:sqref>G29 E29 I29 K29 M29 O29 Q29 S29 U29 W29 Y29 AA29 AC29 AE29 AG29 AI29 AK29 AM29 AO29 AQ29 AS29 AU29 AW29 AY29 BA29</xm:sqref>
        </x14:conditionalFormatting>
        <x14:conditionalFormatting xmlns:xm="http://schemas.microsoft.com/office/excel/2006/main">
          <x14:cfRule type="dataBar" id="{405386C2-9C7B-D440-A456-A1DCABB71B2B}">
            <x14:dataBar minLength="0" maxLength="100" border="1" negativeBarBorderColorSameAsPositive="0">
              <x14:cfvo type="autoMin"/>
              <x14:cfvo type="autoMax"/>
              <x14:borderColor rgb="FF638EC6"/>
              <x14:negativeFillColor rgb="FFFF0000"/>
              <x14:negativeBorderColor rgb="FFFF0000"/>
              <x14:axisColor rgb="FF000000"/>
            </x14:dataBar>
          </x14:cfRule>
          <xm:sqref>D1:D28 F45 F1 H1 J1 L1 N1 P1 R1 T1 V1 X1 Z1 AB1 AD1 AF1 AH1 AJ1 AL1 AN1 AP1 AR1 AT1 AV1 AX1 AZ1 BB1 BB3:BB28 AZ3:AZ28 AX3:AX28 AV3:AV28 AT3:AT28 AR3:AR28 AP3:AP28 AN3:AN28 AL3:AL28 AJ3:AJ28 AH3:AH28 AF3:AF28 AD3:AD28 AB3:AB28 Z3:Z28 X3:X28 V3:V28 T3:T28 R3:R28 P3:P28 N3:N28 L3:L28 J3:J28 H3:H28 F3:F28 F30:F43 H30:H43 H45 J30:J43 J45 L30:L43 L45 N30:N43 N45 P30:P43 P45 R30:R43 R45 T30:T43 T45 V30:V43 V45 X30:X43 X45 Z30:Z43 Z45 AB30:AB43 AB45 AD30:AD43 AD45 AF30:AF43 AF45 AH30:AH43 AH45 AJ30:AJ43 AJ45 AL30:AL43 AL45 AN30:AN43 AN45 AP30:AP43 AP45 AR30:AR43 AR45 AT30:AT43 AT45 AV30:AV43 AV45 AX30:AX43 AX45 AZ30:AZ43 AZ45 BB30:BB43 BB45 D30:D43 D45</xm:sqref>
        </x14:conditionalFormatting>
        <x14:conditionalFormatting xmlns:xm="http://schemas.microsoft.com/office/excel/2006/main">
          <x14:cfRule type="dataBar" id="{3F94529E-CED9-BE41-9702-17D1ACA9FD4A}">
            <x14:dataBar minLength="0" maxLength="100" border="1" negativeBarBorderColorSameAsPositive="0">
              <x14:cfvo type="autoMin"/>
              <x14:cfvo type="autoMax"/>
              <x14:borderColor rgb="FFFF555A"/>
              <x14:negativeFillColor rgb="FFFF0000"/>
              <x14:negativeBorderColor rgb="FFFF0000"/>
              <x14:axisColor rgb="FF000000"/>
            </x14:dataBar>
          </x14:cfRule>
          <xm:sqref>C1:C28 E45 E1 G1 I1 K1 M1 O1 Q1 S1 U1 W1 Y1 AA1 AC1 AE1 AG1 AI1 AK1 AM1 AO1 AQ1 AS1 AU1 AW1 AY1 BA1 BA3:BA28 AY3:AY28 AW3:AW28 AU3:AU28 AS3:AS28 AQ3:AQ28 AO3:AO28 AM3:AM28 AK3:AK28 AI3:AI28 AG3:AG28 AE3:AE28 AC3:AC28 AA3:AA28 Y3:Y28 W3:W28 U3:U28 S3:S28 Q3:Q28 O3:O28 M3:M28 K3:K28 I3:I28 G3:G28 E3:E28 E30:E43 G30:G43 G45 I30:I43 I45 K30:K43 K45 M30:M43 M45 O30:O43 O45 Q30:Q43 Q45 S30:S43 S45 U30:U43 U45 W30:W43 W45 Y30:Y43 Y45 AA30:AA43 AA45 AC30:AC43 AC45 AE30:AE43 AE45 AG30:AG43 AG45 AI30:AI43 AI45 AK30:AK43 AK45 AM30:AM43 AM45 AO30:AO43 AO45 AQ30:AQ43 AQ45 AS30:AS43 AS45 AU30:AU43 AU45 AW30:AW43 AW45 AY30:AY43 AY45 BA30:BA43 BA45 C30:C43 C45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A29" sqref="A29"/>
    </sheetView>
  </sheetViews>
  <sheetFormatPr baseColWidth="10" defaultRowHeight="16"/>
  <cols>
    <col min="1" max="1" width="19.33203125" customWidth="1"/>
    <col min="10" max="11" width="10.83203125" style="21"/>
  </cols>
  <sheetData>
    <row r="1" spans="1:11">
      <c r="A1" s="2" t="s">
        <v>208</v>
      </c>
      <c r="B1" s="2" t="s">
        <v>207</v>
      </c>
      <c r="C1" s="2" t="s">
        <v>206</v>
      </c>
      <c r="D1" s="24" t="s">
        <v>205</v>
      </c>
      <c r="E1" s="24" t="s">
        <v>204</v>
      </c>
      <c r="F1" s="24" t="s">
        <v>203</v>
      </c>
      <c r="G1" s="24" t="s">
        <v>202</v>
      </c>
      <c r="H1" s="24" t="s">
        <v>201</v>
      </c>
      <c r="I1" s="24" t="s">
        <v>200</v>
      </c>
      <c r="J1" s="23" t="s">
        <v>199</v>
      </c>
      <c r="K1" s="23" t="s">
        <v>198</v>
      </c>
    </row>
    <row r="2" spans="1:11">
      <c r="A2" t="s">
        <v>27</v>
      </c>
      <c r="B2">
        <v>4485</v>
      </c>
      <c r="C2">
        <v>1561</v>
      </c>
      <c r="D2" s="22">
        <v>6.0834945176795304E-5</v>
      </c>
      <c r="E2" s="22">
        <v>7.1119989947524286E-5</v>
      </c>
      <c r="F2" s="22">
        <v>0.85538461439156876</v>
      </c>
      <c r="G2" s="22">
        <v>6.2641938938230238E-5</v>
      </c>
      <c r="H2" s="22">
        <v>6.2567668930122353E-5</v>
      </c>
      <c r="I2" s="22">
        <v>1.0011870349235934</v>
      </c>
      <c r="J2" s="21">
        <v>0</v>
      </c>
      <c r="K2" s="21">
        <v>0</v>
      </c>
    </row>
    <row r="3" spans="1:11">
      <c r="A3" t="s">
        <v>28</v>
      </c>
      <c r="B3">
        <v>54399</v>
      </c>
      <c r="C3">
        <v>19215</v>
      </c>
      <c r="D3" s="22">
        <v>7.3787295042864831E-4</v>
      </c>
      <c r="E3" s="22">
        <v>8.7544561617019807E-4</v>
      </c>
      <c r="F3" s="22">
        <v>0.84285412685783123</v>
      </c>
      <c r="G3" s="22">
        <v>7.8890660038228211E-4</v>
      </c>
      <c r="H3" s="22">
        <v>7.2192425339580129E-4</v>
      </c>
      <c r="I3" s="22">
        <v>1.0927830678515205</v>
      </c>
      <c r="J3" s="21">
        <v>104</v>
      </c>
      <c r="K3" s="21">
        <v>171</v>
      </c>
    </row>
    <row r="4" spans="1:11">
      <c r="A4" t="s">
        <v>29</v>
      </c>
      <c r="B4">
        <v>14526</v>
      </c>
      <c r="C4">
        <v>5080</v>
      </c>
      <c r="D4" s="22">
        <v>1.970319762849785E-4</v>
      </c>
      <c r="E4" s="22">
        <v>2.3144750091827251E-4</v>
      </c>
      <c r="F4" s="22">
        <v>0.85130310546992405</v>
      </c>
      <c r="G4" s="22">
        <v>2.1118974199208138E-4</v>
      </c>
      <c r="H4" s="22">
        <v>1.8023754512569938E-4</v>
      </c>
      <c r="I4" s="22">
        <v>1.1717300179870718</v>
      </c>
      <c r="J4" s="21">
        <v>5</v>
      </c>
      <c r="K4" s="21">
        <v>11</v>
      </c>
    </row>
    <row r="5" spans="1:11">
      <c r="A5" t="s">
        <v>30</v>
      </c>
      <c r="B5">
        <v>38823</v>
      </c>
      <c r="C5">
        <v>12846</v>
      </c>
      <c r="D5" s="22">
        <v>5.2659867928622609E-4</v>
      </c>
      <c r="E5" s="22">
        <v>5.852705899204978E-4</v>
      </c>
      <c r="F5" s="22">
        <v>0.8997525048332915</v>
      </c>
      <c r="G5" s="22">
        <v>5.5051459516799951E-4</v>
      </c>
      <c r="H5" s="22">
        <v>5.0328518473785849E-4</v>
      </c>
      <c r="I5" s="22">
        <v>1.0938422426536178</v>
      </c>
      <c r="J5" s="21">
        <v>36</v>
      </c>
      <c r="K5" s="21">
        <v>71</v>
      </c>
    </row>
    <row r="6" spans="1:11">
      <c r="A6" t="s">
        <v>31</v>
      </c>
      <c r="B6">
        <v>18711</v>
      </c>
      <c r="C6">
        <v>6214</v>
      </c>
      <c r="D6" s="22">
        <v>2.5379769435964703E-4</v>
      </c>
      <c r="E6" s="22">
        <v>2.8311314383979238E-4</v>
      </c>
      <c r="F6" s="22">
        <v>0.89645323744935579</v>
      </c>
      <c r="G6" s="22">
        <v>2.7078608099222987E-4</v>
      </c>
      <c r="H6" s="22">
        <v>2.3145226878739918E-4</v>
      </c>
      <c r="I6" s="22">
        <v>1.1699435153991116</v>
      </c>
      <c r="J6" s="21">
        <v>6</v>
      </c>
      <c r="K6" s="21">
        <v>19</v>
      </c>
    </row>
    <row r="7" spans="1:11">
      <c r="A7" t="s">
        <v>5</v>
      </c>
      <c r="B7">
        <v>2586</v>
      </c>
      <c r="C7">
        <v>859</v>
      </c>
      <c r="D7" s="22">
        <v>3.5076737620332809E-5</v>
      </c>
      <c r="E7" s="22">
        <v>3.9136496710392929E-5</v>
      </c>
      <c r="F7" s="22">
        <v>0.89626667097716928</v>
      </c>
      <c r="G7" s="22">
        <v>3.7946986768166993E-5</v>
      </c>
      <c r="H7" s="22">
        <v>3.1399559617348984E-5</v>
      </c>
      <c r="I7" s="22">
        <v>1.2085197127159835</v>
      </c>
      <c r="J7" s="21">
        <v>0</v>
      </c>
      <c r="K7" s="21">
        <v>3</v>
      </c>
    </row>
    <row r="8" spans="1:11">
      <c r="A8" t="s">
        <v>195</v>
      </c>
      <c r="B8">
        <v>43330</v>
      </c>
      <c r="C8">
        <v>16353</v>
      </c>
      <c r="D8" s="22">
        <v>5.8773203445051068E-4</v>
      </c>
      <c r="E8" s="22">
        <v>7.4505137451112409E-4</v>
      </c>
      <c r="F8" s="22">
        <v>0.78884766145980112</v>
      </c>
      <c r="G8" s="22">
        <v>5.8773203445051068E-4</v>
      </c>
      <c r="H8" s="22">
        <v>5.9867368199166321E-4</v>
      </c>
      <c r="I8" s="22">
        <v>0.98172352005728403</v>
      </c>
      <c r="J8" s="21">
        <v>73</v>
      </c>
      <c r="K8" s="21">
        <v>97</v>
      </c>
    </row>
    <row r="9" spans="1:11">
      <c r="A9" t="s">
        <v>194</v>
      </c>
      <c r="B9">
        <v>13695</v>
      </c>
      <c r="C9">
        <v>4881</v>
      </c>
      <c r="D9" s="22">
        <v>1.8576021721208733E-4</v>
      </c>
      <c r="E9" s="22">
        <v>2.2238095511458429E-4</v>
      </c>
      <c r="F9" s="22">
        <v>0.83532430695952486</v>
      </c>
      <c r="G9" s="22">
        <v>1.9566185600516638E-4</v>
      </c>
      <c r="H9" s="22">
        <v>1.8650440523220797E-4</v>
      </c>
      <c r="I9" s="22">
        <v>1.0491004529440304</v>
      </c>
      <c r="J9" s="21">
        <v>4</v>
      </c>
      <c r="K9" s="21">
        <v>14</v>
      </c>
    </row>
    <row r="10" spans="1:11">
      <c r="A10" t="s">
        <v>193</v>
      </c>
      <c r="B10">
        <v>41942</v>
      </c>
      <c r="C10">
        <v>15234</v>
      </c>
      <c r="D10" s="22">
        <v>5.6890507705800416E-4</v>
      </c>
      <c r="E10" s="22">
        <v>6.9406913956475663E-4</v>
      </c>
      <c r="F10" s="22">
        <v>0.81966629061588658</v>
      </c>
      <c r="G10" s="22">
        <v>6.066401546829407E-4</v>
      </c>
      <c r="H10" s="22">
        <v>5.7290628689091758E-4</v>
      </c>
      <c r="I10" s="22">
        <v>1.058881999663666</v>
      </c>
      <c r="J10" s="21">
        <v>53</v>
      </c>
      <c r="K10" s="21">
        <v>85</v>
      </c>
    </row>
    <row r="11" spans="1:11">
      <c r="A11" t="s">
        <v>36</v>
      </c>
      <c r="B11">
        <v>6455</v>
      </c>
      <c r="C11">
        <v>2194</v>
      </c>
      <c r="D11" s="22">
        <v>8.7556203147427794E-5</v>
      </c>
      <c r="E11" s="22">
        <v>9.9959806498954706E-5</v>
      </c>
      <c r="F11" s="22">
        <v>0.87591409201400749</v>
      </c>
      <c r="G11" s="22">
        <v>9.035719739678276E-5</v>
      </c>
      <c r="H11" s="22">
        <v>8.7476593929218741E-5</v>
      </c>
      <c r="I11" s="22">
        <v>1.0329299911916421</v>
      </c>
      <c r="J11" s="21">
        <v>0</v>
      </c>
      <c r="K11" s="21">
        <v>3</v>
      </c>
    </row>
    <row r="12" spans="1:11">
      <c r="A12" t="s">
        <v>37</v>
      </c>
      <c r="B12">
        <v>5028</v>
      </c>
      <c r="C12">
        <v>1779</v>
      </c>
      <c r="D12" s="22">
        <v>6.8200246231644765E-5</v>
      </c>
      <c r="E12" s="22">
        <v>8.1052185853072199E-5</v>
      </c>
      <c r="F12" s="22">
        <v>0.8414362365905238</v>
      </c>
      <c r="G12" s="22">
        <v>7.0540084109629687E-5</v>
      </c>
      <c r="H12" s="22">
        <v>7.1846141091085961E-5</v>
      </c>
      <c r="I12" s="22">
        <v>0.98182147347620985</v>
      </c>
      <c r="J12" s="21">
        <v>0</v>
      </c>
      <c r="K12" s="21">
        <v>1</v>
      </c>
    </row>
    <row r="13" spans="1:11">
      <c r="A13" t="s">
        <v>38</v>
      </c>
      <c r="B13">
        <v>11112</v>
      </c>
      <c r="C13">
        <v>3921</v>
      </c>
      <c r="D13" s="22">
        <v>1.5072417186277578E-4</v>
      </c>
      <c r="E13" s="22">
        <v>1.78642844704832E-4</v>
      </c>
      <c r="F13" s="22">
        <v>0.84371793402536954</v>
      </c>
      <c r="G13" s="22">
        <v>1.5609757822886383E-4</v>
      </c>
      <c r="H13" s="22">
        <v>1.5797104401333204E-4</v>
      </c>
      <c r="I13" s="22">
        <v>0.98814044816776614</v>
      </c>
      <c r="J13" s="21">
        <v>5</v>
      </c>
      <c r="K13" s="21">
        <v>7</v>
      </c>
    </row>
    <row r="14" spans="1:11">
      <c r="A14" t="s">
        <v>39</v>
      </c>
      <c r="B14">
        <v>79133</v>
      </c>
      <c r="C14">
        <v>24965</v>
      </c>
      <c r="D14" s="22">
        <v>1.0733671609086605E-3</v>
      </c>
      <c r="E14" s="22">
        <v>1.1374186733119436E-3</v>
      </c>
      <c r="F14" s="22">
        <v>0.94368695194991181</v>
      </c>
      <c r="G14" s="22">
        <v>1.0907801278329549E-3</v>
      </c>
      <c r="H14" s="22">
        <v>1.0809203509810125E-3</v>
      </c>
      <c r="I14" s="22">
        <v>1.0091216497524484</v>
      </c>
      <c r="J14" s="21">
        <v>164</v>
      </c>
      <c r="K14" s="21">
        <v>185</v>
      </c>
    </row>
    <row r="15" spans="1:11">
      <c r="A15" t="s">
        <v>40</v>
      </c>
      <c r="B15">
        <v>27368</v>
      </c>
      <c r="C15">
        <v>9291</v>
      </c>
      <c r="D15" s="22">
        <v>3.7122202443668536E-4</v>
      </c>
      <c r="E15" s="22">
        <v>4.2330289980938387E-4</v>
      </c>
      <c r="F15" s="22">
        <v>0.8769654651641865</v>
      </c>
      <c r="G15" s="22">
        <v>3.8353573057094321E-4</v>
      </c>
      <c r="H15" s="22">
        <v>3.7494831330107459E-4</v>
      </c>
      <c r="I15" s="22">
        <v>1.0229029361254203</v>
      </c>
      <c r="J15" s="21">
        <v>34</v>
      </c>
      <c r="K15" s="21">
        <v>47</v>
      </c>
    </row>
    <row r="16" spans="1:11">
      <c r="A16" t="s">
        <v>41</v>
      </c>
      <c r="B16">
        <v>781</v>
      </c>
      <c r="C16">
        <v>279</v>
      </c>
      <c r="D16" s="22">
        <v>1.0593554555870041E-5</v>
      </c>
      <c r="E16" s="22">
        <v>1.2711388337834258E-5</v>
      </c>
      <c r="F16" s="22">
        <v>0.83339083617950027</v>
      </c>
      <c r="G16" s="22">
        <v>1.1067877773998892E-5</v>
      </c>
      <c r="H16" s="22">
        <v>1.0118025401871721E-5</v>
      </c>
      <c r="I16" s="22">
        <v>1.0938772472296283</v>
      </c>
      <c r="J16" s="21">
        <v>0</v>
      </c>
      <c r="K16" s="21">
        <v>1</v>
      </c>
    </row>
    <row r="17" spans="1:11">
      <c r="A17" t="s">
        <v>42</v>
      </c>
      <c r="B17">
        <v>6032</v>
      </c>
      <c r="C17">
        <v>2155</v>
      </c>
      <c r="D17" s="22">
        <v>8.1818592933429049E-5</v>
      </c>
      <c r="E17" s="22">
        <v>9.8182945763558522E-5</v>
      </c>
      <c r="F17" s="22">
        <v>0.83332795015605199</v>
      </c>
      <c r="G17" s="22">
        <v>8.6154307250319631E-5</v>
      </c>
      <c r="H17" s="22">
        <v>7.9019005647847489E-5</v>
      </c>
      <c r="I17" s="22">
        <v>1.0902985496207205</v>
      </c>
      <c r="J17" s="21">
        <v>2</v>
      </c>
      <c r="K17" s="21">
        <v>4</v>
      </c>
    </row>
    <row r="18" spans="1:11">
      <c r="A18" t="s">
        <v>192</v>
      </c>
      <c r="B18">
        <v>12471</v>
      </c>
      <c r="C18">
        <v>3691</v>
      </c>
      <c r="D18" s="22">
        <v>1.6915777063541008E-4</v>
      </c>
      <c r="E18" s="22">
        <v>1.6816392241916217E-4</v>
      </c>
      <c r="F18" s="22">
        <v>1.0059099966387004</v>
      </c>
      <c r="G18" s="22">
        <v>1.7357771350392739E-4</v>
      </c>
      <c r="H18" s="22">
        <v>1.369157257340334E-4</v>
      </c>
      <c r="I18" s="22">
        <v>1.2677704666380836</v>
      </c>
      <c r="J18" s="21">
        <v>3</v>
      </c>
      <c r="K18" s="21">
        <v>11</v>
      </c>
    </row>
    <row r="19" spans="1:11">
      <c r="A19" t="s">
        <v>43</v>
      </c>
      <c r="B19">
        <v>8737</v>
      </c>
      <c r="C19">
        <v>3608</v>
      </c>
      <c r="D19" s="22">
        <v>1.1850945730427214E-4</v>
      </c>
      <c r="E19" s="22">
        <v>1.6438239828998568E-4</v>
      </c>
      <c r="F19" s="22">
        <v>0.72093763405988609</v>
      </c>
      <c r="G19" s="22">
        <v>1.2907096521079571E-4</v>
      </c>
      <c r="H19" s="22">
        <v>1.2662513205286306E-4</v>
      </c>
      <c r="I19" s="22">
        <v>1.0193155428016578</v>
      </c>
      <c r="J19" s="21">
        <v>1</v>
      </c>
      <c r="K19" s="21">
        <v>4</v>
      </c>
    </row>
    <row r="20" spans="1:11">
      <c r="A20" t="s">
        <v>44</v>
      </c>
      <c r="B20">
        <v>119674</v>
      </c>
      <c r="C20">
        <v>63557</v>
      </c>
      <c r="D20" s="22">
        <v>1.6232689473997326E-3</v>
      </c>
      <c r="E20" s="22">
        <v>2.8956907117839853E-3</v>
      </c>
      <c r="F20" s="22">
        <v>0.56058091452718184</v>
      </c>
      <c r="G20" s="22">
        <v>1.9303480247396215E-3</v>
      </c>
      <c r="H20" s="22">
        <v>1.8989929535885726E-3</v>
      </c>
      <c r="I20" s="22">
        <v>1.0165114204830494</v>
      </c>
      <c r="J20" s="21">
        <v>330</v>
      </c>
      <c r="K20" s="21">
        <v>299</v>
      </c>
    </row>
    <row r="21" spans="1:11">
      <c r="A21" t="s">
        <v>45</v>
      </c>
      <c r="B21">
        <v>74206</v>
      </c>
      <c r="C21">
        <v>29390</v>
      </c>
      <c r="D21" s="22">
        <v>1.0065368878013985E-3</v>
      </c>
      <c r="E21" s="22">
        <v>1.3390240259818955E-3</v>
      </c>
      <c r="F21" s="22">
        <v>0.75169441942112514</v>
      </c>
      <c r="G21" s="22">
        <v>1.0918068023750087E-3</v>
      </c>
      <c r="H21" s="22">
        <v>1.0708269167043405E-3</v>
      </c>
      <c r="I21" s="22">
        <v>1.0195922285323549</v>
      </c>
      <c r="J21" s="21">
        <v>195</v>
      </c>
      <c r="K21" s="21">
        <v>236</v>
      </c>
    </row>
    <row r="22" spans="1:11">
      <c r="A22" t="s">
        <v>46</v>
      </c>
      <c r="B22">
        <v>1144</v>
      </c>
      <c r="C22">
        <v>388</v>
      </c>
      <c r="D22" s="22">
        <v>1.5517319349443439E-5</v>
      </c>
      <c r="E22" s="22">
        <v>1.7677486290608215E-5</v>
      </c>
      <c r="F22" s="22">
        <v>0.87780123793322129</v>
      </c>
      <c r="G22" s="22">
        <v>1.6305605030378876E-5</v>
      </c>
      <c r="H22" s="22">
        <v>1.4891101877678304E-5</v>
      </c>
      <c r="I22" s="22">
        <v>1.0949898244145992</v>
      </c>
      <c r="J22" s="21">
        <v>0</v>
      </c>
      <c r="K22" s="21">
        <v>1</v>
      </c>
    </row>
    <row r="23" spans="1:11">
      <c r="A23" t="s">
        <v>47</v>
      </c>
      <c r="B23">
        <v>842</v>
      </c>
      <c r="C23">
        <v>290</v>
      </c>
      <c r="D23" s="22">
        <v>1.1420964066635819E-5</v>
      </c>
      <c r="E23" s="22">
        <v>1.3212554186279337E-5</v>
      </c>
      <c r="F23" s="22">
        <v>0.8644024391965025</v>
      </c>
      <c r="G23" s="22">
        <v>1.189221585945194E-5</v>
      </c>
      <c r="H23" s="22">
        <v>1.0327301872320392E-5</v>
      </c>
      <c r="I23" s="22">
        <v>1.151531736602557</v>
      </c>
      <c r="J23" s="21">
        <v>0</v>
      </c>
      <c r="K23" s="21">
        <v>0</v>
      </c>
    </row>
    <row r="24" spans="1:11">
      <c r="A24" t="s">
        <v>48</v>
      </c>
      <c r="B24">
        <v>1905</v>
      </c>
      <c r="C24">
        <v>581</v>
      </c>
      <c r="D24" s="22">
        <v>2.583959209850503E-5</v>
      </c>
      <c r="E24" s="22">
        <v>2.6470668904235498E-5</v>
      </c>
      <c r="F24" s="22">
        <v>0.9761593933264946</v>
      </c>
      <c r="G24" s="22">
        <v>2.6948501758927169E-5</v>
      </c>
      <c r="H24" s="22">
        <v>2.2022196017607019E-5</v>
      </c>
      <c r="I24" s="22">
        <v>1.2236972978254079</v>
      </c>
      <c r="J24" s="21">
        <v>0</v>
      </c>
      <c r="K24" s="21">
        <v>2</v>
      </c>
    </row>
    <row r="25" spans="1:11">
      <c r="A25" t="s">
        <v>49</v>
      </c>
      <c r="B25">
        <v>2088</v>
      </c>
      <c r="C25">
        <v>721</v>
      </c>
      <c r="D25" s="22">
        <v>2.8321820630802361E-5</v>
      </c>
      <c r="E25" s="22">
        <v>3.2849143338991044E-5</v>
      </c>
      <c r="F25" s="22">
        <v>0.86217836302553219</v>
      </c>
      <c r="G25" s="22">
        <v>2.9935272705236465E-5</v>
      </c>
      <c r="H25" s="22">
        <v>2.6645839260543013E-5</v>
      </c>
      <c r="I25" s="22">
        <v>1.1234501721837085</v>
      </c>
      <c r="J25" s="21">
        <v>0</v>
      </c>
      <c r="K25" s="21">
        <v>3</v>
      </c>
    </row>
    <row r="26" spans="1:11">
      <c r="A26" t="s">
        <v>50</v>
      </c>
      <c r="B26">
        <v>96472</v>
      </c>
      <c r="C26">
        <v>30444</v>
      </c>
      <c r="D26" s="22">
        <v>1.3085549233212478E-3</v>
      </c>
      <c r="E26" s="22">
        <v>1.3870448263692695E-3</v>
      </c>
      <c r="F26" s="22">
        <v>0.94341213668380353</v>
      </c>
      <c r="G26" s="22">
        <v>1.3873413187795241E-3</v>
      </c>
      <c r="H26" s="22">
        <v>1.1499109463723005E-3</v>
      </c>
      <c r="I26" s="22">
        <v>1.2064771825646681</v>
      </c>
      <c r="J26" s="21">
        <v>216</v>
      </c>
      <c r="K26" s="21">
        <v>452</v>
      </c>
    </row>
    <row r="27" spans="1:11">
      <c r="A27" t="s">
        <v>51</v>
      </c>
      <c r="B27">
        <v>792</v>
      </c>
      <c r="C27">
        <v>249</v>
      </c>
      <c r="D27" s="22">
        <v>1.074275954961469E-5</v>
      </c>
      <c r="E27" s="22">
        <v>1.1344572387529499E-5</v>
      </c>
      <c r="F27" s="22">
        <v>0.94695147447105621</v>
      </c>
      <c r="G27" s="22">
        <v>1.1375759745481091E-5</v>
      </c>
      <c r="H27" s="22">
        <v>9.234966419637499E-6</v>
      </c>
      <c r="I27" s="22">
        <v>1.2318138722509426</v>
      </c>
      <c r="J27" s="21">
        <v>0</v>
      </c>
      <c r="K27" s="21">
        <v>2</v>
      </c>
    </row>
    <row r="28" spans="1:11">
      <c r="A28" s="2" t="s">
        <v>197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zoomScale="110" zoomScaleNormal="110" workbookViewId="0">
      <selection activeCell="B21" sqref="B21"/>
    </sheetView>
  </sheetViews>
  <sheetFormatPr baseColWidth="10" defaultColWidth="11.5" defaultRowHeight="13"/>
  <cols>
    <col min="1" max="1" width="23.5" style="25" customWidth="1"/>
    <col min="2" max="16384" width="11.5" style="25"/>
  </cols>
  <sheetData>
    <row r="1" spans="1:8">
      <c r="A1" s="28" t="s">
        <v>243</v>
      </c>
      <c r="B1" s="28" t="s">
        <v>242</v>
      </c>
      <c r="C1" s="28" t="s">
        <v>241</v>
      </c>
      <c r="D1" s="28" t="s">
        <v>240</v>
      </c>
      <c r="E1" s="28" t="s">
        <v>239</v>
      </c>
      <c r="F1" s="28" t="s">
        <v>238</v>
      </c>
      <c r="G1" s="28" t="s">
        <v>237</v>
      </c>
      <c r="H1" s="28" t="s">
        <v>236</v>
      </c>
    </row>
    <row r="2" spans="1:8">
      <c r="A2" s="25" t="s">
        <v>231</v>
      </c>
      <c r="B2" s="25">
        <v>1E-4</v>
      </c>
      <c r="C2" s="25">
        <v>1.6466669999999999E-2</v>
      </c>
      <c r="D2" s="25">
        <v>89</v>
      </c>
      <c r="E2" s="25">
        <v>0.90574066381598317</v>
      </c>
      <c r="F2" s="25">
        <v>0.30455000414507416</v>
      </c>
      <c r="G2" s="25" t="s">
        <v>235</v>
      </c>
      <c r="H2" s="25" t="s">
        <v>225</v>
      </c>
    </row>
    <row r="3" spans="1:8">
      <c r="A3" s="25" t="s">
        <v>231</v>
      </c>
      <c r="B3" s="25">
        <v>1E-4</v>
      </c>
      <c r="C3" s="25">
        <v>1.6466669999999999E-2</v>
      </c>
      <c r="D3" s="25">
        <v>92</v>
      </c>
      <c r="E3" s="25">
        <v>0.91114646661984422</v>
      </c>
      <c r="F3" s="25">
        <v>0.3310123695356052</v>
      </c>
      <c r="G3" s="25" t="s">
        <v>234</v>
      </c>
      <c r="H3" s="25" t="s">
        <v>225</v>
      </c>
    </row>
    <row r="4" spans="1:8">
      <c r="A4" s="25" t="s">
        <v>231</v>
      </c>
      <c r="B4" s="25">
        <v>1E-4</v>
      </c>
      <c r="C4" s="25">
        <v>1.6466669999999999E-2</v>
      </c>
      <c r="D4" s="25">
        <v>54</v>
      </c>
      <c r="E4" s="25">
        <v>0.85035194344954623</v>
      </c>
      <c r="F4" s="25">
        <v>0.74271767494312924</v>
      </c>
      <c r="G4" s="25" t="s">
        <v>233</v>
      </c>
      <c r="H4" s="25" t="s">
        <v>225</v>
      </c>
    </row>
    <row r="5" spans="1:8">
      <c r="A5" s="25" t="s">
        <v>231</v>
      </c>
      <c r="B5" s="25">
        <v>1E-4</v>
      </c>
      <c r="C5" s="25">
        <v>1.6466669999999999E-2</v>
      </c>
      <c r="D5" s="25">
        <v>6</v>
      </c>
      <c r="E5" s="25">
        <v>0.49833228018162368</v>
      </c>
      <c r="F5" s="25">
        <v>0.30246451617398817</v>
      </c>
      <c r="G5" s="25" t="s">
        <v>232</v>
      </c>
      <c r="H5" s="25" t="s">
        <v>225</v>
      </c>
    </row>
    <row r="6" spans="1:8">
      <c r="A6" s="25" t="s">
        <v>231</v>
      </c>
      <c r="B6" s="25">
        <v>1E-4</v>
      </c>
      <c r="C6" s="25">
        <v>1.6466669999999999E-2</v>
      </c>
      <c r="D6" s="25">
        <v>83</v>
      </c>
      <c r="E6" s="25">
        <v>0.88287926281976692</v>
      </c>
      <c r="F6" s="25">
        <v>0.24971698432012135</v>
      </c>
      <c r="G6" s="25" t="s">
        <v>230</v>
      </c>
      <c r="H6" s="25" t="s">
        <v>225</v>
      </c>
    </row>
    <row r="7" spans="1:8">
      <c r="A7" s="25" t="s">
        <v>227</v>
      </c>
      <c r="B7" s="27">
        <v>1.9999999999997797E-4</v>
      </c>
      <c r="C7" s="25">
        <v>5.1199999999999996E-2</v>
      </c>
      <c r="D7" s="25">
        <v>24</v>
      </c>
      <c r="E7" s="25">
        <v>0.73687096562311993</v>
      </c>
      <c r="F7" s="25">
        <v>0.50082196517363509</v>
      </c>
      <c r="G7" s="25" t="s">
        <v>229</v>
      </c>
      <c r="H7" s="25" t="s">
        <v>225</v>
      </c>
    </row>
    <row r="8" spans="1:8">
      <c r="A8" s="25" t="s">
        <v>227</v>
      </c>
      <c r="B8" s="27">
        <v>4.9999999999994493E-4</v>
      </c>
      <c r="C8" s="25">
        <v>6.4000000000000001E-2</v>
      </c>
      <c r="D8" s="25">
        <v>6</v>
      </c>
      <c r="E8" s="25">
        <v>0.54755583448462219</v>
      </c>
      <c r="F8" s="25">
        <v>0.11239274013585553</v>
      </c>
      <c r="G8" s="25" t="s">
        <v>228</v>
      </c>
      <c r="H8" s="25" t="s">
        <v>225</v>
      </c>
    </row>
    <row r="9" spans="1:8">
      <c r="A9" s="25" t="s">
        <v>227</v>
      </c>
      <c r="B9" s="27">
        <v>9.000000000000119E-4</v>
      </c>
      <c r="C9" s="25">
        <v>7.6799999999999993E-2</v>
      </c>
      <c r="D9" s="25">
        <v>47</v>
      </c>
      <c r="E9" s="25">
        <v>0.84973843676297833</v>
      </c>
      <c r="F9" s="25">
        <v>0.7826589425595406</v>
      </c>
      <c r="G9" s="25" t="s">
        <v>226</v>
      </c>
      <c r="H9" s="25" t="s">
        <v>225</v>
      </c>
    </row>
    <row r="10" spans="1:8">
      <c r="A10" s="25" t="s">
        <v>212</v>
      </c>
      <c r="B10" s="25">
        <v>1E-4</v>
      </c>
      <c r="C10" s="25">
        <v>2.3160000000000004E-2</v>
      </c>
      <c r="D10" s="25">
        <v>59</v>
      </c>
      <c r="E10" s="25">
        <v>0.83359277977212087</v>
      </c>
      <c r="F10" s="25">
        <v>0.71521456021669116</v>
      </c>
      <c r="G10" s="25" t="s">
        <v>224</v>
      </c>
      <c r="H10" s="25" t="s">
        <v>223</v>
      </c>
    </row>
    <row r="11" spans="1:8">
      <c r="A11" s="25" t="s">
        <v>212</v>
      </c>
      <c r="B11" s="25">
        <v>1E-4</v>
      </c>
      <c r="C11" s="25">
        <v>2.3160000000000004E-2</v>
      </c>
      <c r="D11" s="25">
        <v>99</v>
      </c>
      <c r="E11" s="25">
        <v>0.87956238476638549</v>
      </c>
      <c r="F11" s="25">
        <v>0.62619472436409662</v>
      </c>
      <c r="G11" s="25" t="s">
        <v>222</v>
      </c>
      <c r="H11" s="25" t="s">
        <v>221</v>
      </c>
    </row>
    <row r="12" spans="1:8">
      <c r="A12" s="25" t="s">
        <v>212</v>
      </c>
      <c r="B12" s="25">
        <v>1E-4</v>
      </c>
      <c r="C12" s="25">
        <v>2.3160000000000004E-2</v>
      </c>
      <c r="D12" s="25">
        <v>15</v>
      </c>
      <c r="E12" s="25">
        <v>0.68825788962836709</v>
      </c>
      <c r="F12" s="25">
        <v>0.26113050011082778</v>
      </c>
      <c r="G12" s="25" t="s">
        <v>220</v>
      </c>
      <c r="H12" s="25" t="s">
        <v>219</v>
      </c>
    </row>
    <row r="13" spans="1:8">
      <c r="A13" s="25" t="s">
        <v>212</v>
      </c>
      <c r="B13" s="25">
        <v>1E-4</v>
      </c>
      <c r="C13" s="25">
        <v>2.3160000000000004E-2</v>
      </c>
      <c r="D13" s="25">
        <v>6</v>
      </c>
      <c r="E13" s="25">
        <v>0.53359089300378781</v>
      </c>
      <c r="F13" s="25">
        <v>0.27283948045655693</v>
      </c>
      <c r="G13" s="25" t="s">
        <v>218</v>
      </c>
      <c r="H13" s="25" t="s">
        <v>217</v>
      </c>
    </row>
    <row r="14" spans="1:8">
      <c r="A14" s="25" t="s">
        <v>212</v>
      </c>
      <c r="B14" s="25">
        <v>1E-4</v>
      </c>
      <c r="C14" s="25">
        <v>2.3160000000000004E-2</v>
      </c>
      <c r="D14" s="25">
        <v>83</v>
      </c>
      <c r="E14" s="25">
        <v>0.89988344142953092</v>
      </c>
      <c r="F14" s="25">
        <v>0.24515754411923849</v>
      </c>
      <c r="G14" s="25" t="s">
        <v>211</v>
      </c>
      <c r="H14" s="25" t="s">
        <v>210</v>
      </c>
    </row>
    <row r="15" spans="1:8">
      <c r="A15" s="25" t="s">
        <v>212</v>
      </c>
      <c r="B15" s="25">
        <v>1E-4</v>
      </c>
      <c r="C15" s="25">
        <v>2.3160000000000004E-2</v>
      </c>
      <c r="D15" s="25">
        <v>14</v>
      </c>
      <c r="E15" s="25">
        <v>0.69901420011370163</v>
      </c>
      <c r="F15" s="25">
        <v>0.23950599297503467</v>
      </c>
      <c r="G15" s="25" t="s">
        <v>216</v>
      </c>
      <c r="H15" s="25" t="s">
        <v>215</v>
      </c>
    </row>
    <row r="16" spans="1:8">
      <c r="A16" s="25" t="s">
        <v>212</v>
      </c>
      <c r="B16" s="25">
        <v>1E-4</v>
      </c>
      <c r="C16" s="25">
        <v>2.3160000000000004E-2</v>
      </c>
      <c r="D16" s="25">
        <v>92</v>
      </c>
      <c r="E16" s="25">
        <v>0.91158805770155305</v>
      </c>
      <c r="F16" s="25">
        <v>0.34632814997415839</v>
      </c>
      <c r="G16" s="25" t="s">
        <v>214</v>
      </c>
      <c r="H16" s="25" t="s">
        <v>213</v>
      </c>
    </row>
    <row r="17" spans="1:8">
      <c r="A17" s="25" t="s">
        <v>212</v>
      </c>
      <c r="B17" s="25">
        <v>1E-4</v>
      </c>
      <c r="C17" s="25">
        <v>2.3160000000000004E-2</v>
      </c>
      <c r="D17" s="25">
        <v>83</v>
      </c>
      <c r="E17" s="25">
        <v>0.89988344142953092</v>
      </c>
      <c r="F17" s="25">
        <v>0.24515754411923849</v>
      </c>
      <c r="G17" s="25" t="s">
        <v>211</v>
      </c>
      <c r="H17" s="25" t="s">
        <v>210</v>
      </c>
    </row>
    <row r="20" spans="1:8" ht="52">
      <c r="A20" s="26" t="s">
        <v>209</v>
      </c>
    </row>
  </sheetData>
  <sheetProtection selectLockedCells="1" selectUnlockedCells="1"/>
  <pageMargins left="0.78749999999999998" right="0.78749999999999998" top="1.0527777777777778" bottom="1.0527777777777778" header="0.78749999999999998" footer="0.78749999999999998"/>
  <pageSetup paperSize="9" orientation="portrait" useFirstPageNumber="1" horizontalDpi="300" verticalDpi="300"/>
  <headerFooter alignWithMargins="0">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A21" sqref="A21"/>
    </sheetView>
  </sheetViews>
  <sheetFormatPr baseColWidth="10" defaultRowHeight="16"/>
  <cols>
    <col min="2" max="2" width="57.33203125" customWidth="1"/>
    <col min="3" max="11" width="9.1640625" customWidth="1"/>
    <col min="12" max="12" width="7.6640625" customWidth="1"/>
    <col min="13" max="13" width="15.33203125" customWidth="1"/>
  </cols>
  <sheetData>
    <row r="1" spans="1:12">
      <c r="A1" s="17" t="s">
        <v>272</v>
      </c>
      <c r="B1" s="17" t="s">
        <v>271</v>
      </c>
      <c r="C1" s="17" t="s">
        <v>270</v>
      </c>
      <c r="D1" s="17" t="s">
        <v>269</v>
      </c>
      <c r="E1" s="17" t="s">
        <v>268</v>
      </c>
      <c r="F1" s="17" t="s">
        <v>267</v>
      </c>
      <c r="G1" s="17" t="s">
        <v>266</v>
      </c>
      <c r="H1" s="17" t="s">
        <v>265</v>
      </c>
      <c r="I1" s="17" t="s">
        <v>264</v>
      </c>
      <c r="J1" s="17" t="s">
        <v>263</v>
      </c>
      <c r="K1" s="17" t="s">
        <v>262</v>
      </c>
      <c r="L1" s="17"/>
    </row>
    <row r="2" spans="1:12">
      <c r="A2" s="17" t="s">
        <v>18</v>
      </c>
      <c r="B2" s="17" t="s">
        <v>261</v>
      </c>
      <c r="C2" s="32">
        <v>0.84614719911686898</v>
      </c>
      <c r="D2" s="31">
        <v>1.0007390487221901</v>
      </c>
      <c r="E2" s="32">
        <v>0.75700980501047399</v>
      </c>
      <c r="F2" s="31">
        <v>0.98782959714379603</v>
      </c>
      <c r="G2" s="32">
        <v>0.88049113791473499</v>
      </c>
      <c r="H2" s="31">
        <v>0.99583090685209097</v>
      </c>
      <c r="I2" s="17">
        <f>3/500</f>
        <v>6.0000000000000001E-3</v>
      </c>
      <c r="J2" s="17">
        <v>0</v>
      </c>
      <c r="K2" s="17">
        <v>8.9999999999999993E-3</v>
      </c>
      <c r="L2" s="17"/>
    </row>
    <row r="3" spans="1:12">
      <c r="A3" s="17" t="s">
        <v>7</v>
      </c>
      <c r="B3" s="17" t="s">
        <v>260</v>
      </c>
      <c r="C3" s="32">
        <v>0.70811217188453401</v>
      </c>
      <c r="D3" s="31">
        <v>1.0099958083196099</v>
      </c>
      <c r="E3" s="32">
        <v>0.55447088280216505</v>
      </c>
      <c r="F3" s="31">
        <v>1.0171541470586001</v>
      </c>
      <c r="G3" s="31">
        <v>0.79002236327588504</v>
      </c>
      <c r="H3" s="31">
        <v>1.02565785101594</v>
      </c>
      <c r="I3" s="17">
        <f>4/500</f>
        <v>8.0000000000000002E-3</v>
      </c>
      <c r="J3" s="17">
        <v>0</v>
      </c>
      <c r="K3" s="17">
        <v>7.0000000000000007E-2</v>
      </c>
      <c r="L3" s="17"/>
    </row>
    <row r="4" spans="1:12">
      <c r="A4" s="17" t="s">
        <v>4</v>
      </c>
      <c r="B4" s="17" t="s">
        <v>259</v>
      </c>
      <c r="C4" s="32">
        <v>0.86837243266818198</v>
      </c>
      <c r="D4" s="31">
        <v>1.2010036811498701</v>
      </c>
      <c r="E4" s="32">
        <v>0.85199152492614505</v>
      </c>
      <c r="F4" s="31">
        <v>1.2305572175216499</v>
      </c>
      <c r="G4" s="31">
        <v>0.99723738827897102</v>
      </c>
      <c r="H4" s="31">
        <v>1.1755536536456199</v>
      </c>
      <c r="I4" s="17">
        <f>4/500</f>
        <v>8.0000000000000002E-3</v>
      </c>
      <c r="J4" s="17">
        <v>2.4E-2</v>
      </c>
      <c r="K4" s="17">
        <v>0.12</v>
      </c>
      <c r="L4" s="17"/>
    </row>
    <row r="5" spans="1:12">
      <c r="A5" s="17" t="s">
        <v>20</v>
      </c>
      <c r="B5" s="17" t="s">
        <v>258</v>
      </c>
      <c r="C5" s="32">
        <v>0.40283637824842899</v>
      </c>
      <c r="D5" s="31">
        <v>1.07150614150003</v>
      </c>
      <c r="E5" s="31">
        <v>1.0355210425436301</v>
      </c>
      <c r="F5" s="31">
        <v>1.0090985629359099</v>
      </c>
      <c r="G5" s="32">
        <v>0.249353457927184</v>
      </c>
      <c r="H5" s="31">
        <v>1.13044412693538</v>
      </c>
      <c r="I5" s="17">
        <v>1.6E-2</v>
      </c>
      <c r="J5" s="17">
        <v>0.5</v>
      </c>
      <c r="K5" s="17">
        <v>1.2E-2</v>
      </c>
      <c r="L5" s="17"/>
    </row>
    <row r="6" spans="1:12">
      <c r="A6" s="17" t="s">
        <v>13</v>
      </c>
      <c r="B6" s="17" t="s">
        <v>257</v>
      </c>
      <c r="C6" s="32">
        <v>0.88096030553615501</v>
      </c>
      <c r="D6" s="31">
        <v>1.0054734667652701</v>
      </c>
      <c r="E6" s="32">
        <v>0.80021044561368104</v>
      </c>
      <c r="F6" s="31">
        <v>0.99825353305161302</v>
      </c>
      <c r="G6" s="31">
        <v>0.92619170099077597</v>
      </c>
      <c r="H6" s="31">
        <v>0.990587047100289</v>
      </c>
      <c r="I6" s="17">
        <f>13/500</f>
        <v>2.5999999999999999E-2</v>
      </c>
      <c r="J6" s="17">
        <v>2.8000000000000001E-2</v>
      </c>
      <c r="K6" s="17">
        <v>0.22800000000000001</v>
      </c>
      <c r="L6" s="17"/>
    </row>
    <row r="7" spans="1:12">
      <c r="A7" s="17" t="s">
        <v>8</v>
      </c>
      <c r="B7" s="17" t="s">
        <v>256</v>
      </c>
      <c r="C7" s="32">
        <v>0.89124515842476604</v>
      </c>
      <c r="D7" s="31">
        <v>1.0395278267518</v>
      </c>
      <c r="E7" s="31">
        <v>0.99241447584425602</v>
      </c>
      <c r="F7" s="31">
        <v>1.0381879397067899</v>
      </c>
      <c r="G7" s="32">
        <v>0.82762972745486396</v>
      </c>
      <c r="H7" s="31">
        <v>1.0343481038401501</v>
      </c>
      <c r="I7" s="17">
        <f>17/500</f>
        <v>3.4000000000000002E-2</v>
      </c>
      <c r="J7" s="17">
        <v>0.32400000000000001</v>
      </c>
      <c r="K7" s="17">
        <v>0.01</v>
      </c>
      <c r="L7" s="17"/>
    </row>
    <row r="8" spans="1:12">
      <c r="A8" s="17" t="s">
        <v>21</v>
      </c>
      <c r="B8" s="17" t="s">
        <v>255</v>
      </c>
      <c r="C8" s="31">
        <v>0.72872553690277997</v>
      </c>
      <c r="D8" s="31">
        <v>1.22316674459479</v>
      </c>
      <c r="E8" s="31">
        <v>0.71814663941787804</v>
      </c>
      <c r="F8" s="31">
        <v>1.2274790537613001</v>
      </c>
      <c r="G8" s="31">
        <v>0.73844505988480702</v>
      </c>
      <c r="H8" s="31">
        <v>1.3243503632612601</v>
      </c>
      <c r="I8" s="17">
        <f>41/500</f>
        <v>8.2000000000000003E-2</v>
      </c>
      <c r="J8" s="17">
        <v>0.17199999999999999</v>
      </c>
      <c r="K8" s="17">
        <v>0.12</v>
      </c>
      <c r="L8" s="17"/>
    </row>
    <row r="9" spans="1:12">
      <c r="A9" s="17" t="s">
        <v>14</v>
      </c>
      <c r="B9" s="17" t="s">
        <v>254</v>
      </c>
      <c r="C9" s="31">
        <v>0.88183354716622597</v>
      </c>
      <c r="D9" s="31">
        <v>1.0140650265750799</v>
      </c>
      <c r="E9" s="31">
        <v>0.944275837111475</v>
      </c>
      <c r="F9" s="31">
        <v>1.0079851048883399</v>
      </c>
      <c r="G9" s="31">
        <v>0.89875129768595396</v>
      </c>
      <c r="H9" s="31">
        <v>1.00670104227005</v>
      </c>
      <c r="I9" s="17">
        <f>50/500</f>
        <v>0.1</v>
      </c>
      <c r="J9" s="17">
        <v>0.27400000000000002</v>
      </c>
      <c r="K9" s="17">
        <v>0.16400000000000001</v>
      </c>
      <c r="L9" s="17"/>
    </row>
    <row r="10" spans="1:12">
      <c r="A10" s="17" t="s">
        <v>12</v>
      </c>
      <c r="B10" s="17" t="s">
        <v>253</v>
      </c>
      <c r="C10" s="31">
        <v>0.85541477317390002</v>
      </c>
      <c r="D10" s="31">
        <v>1.0199743532482901</v>
      </c>
      <c r="E10" s="31">
        <v>0.95479898220910497</v>
      </c>
      <c r="F10" s="31">
        <v>0.99046951112119197</v>
      </c>
      <c r="G10" s="31">
        <v>0.80099332289176495</v>
      </c>
      <c r="H10" s="31">
        <v>1.04190981914914</v>
      </c>
      <c r="I10" s="17">
        <f>73/500</f>
        <v>0.14599999999999999</v>
      </c>
      <c r="J10" s="17">
        <v>0.44400000000000001</v>
      </c>
      <c r="K10" s="17">
        <v>9.6000000000000002E-2</v>
      </c>
      <c r="L10" s="17"/>
    </row>
    <row r="11" spans="1:12">
      <c r="A11" s="17" t="s">
        <v>252</v>
      </c>
      <c r="B11" s="17" t="s">
        <v>251</v>
      </c>
      <c r="C11" s="31">
        <v>0.97085487306944895</v>
      </c>
      <c r="D11" s="31">
        <v>1.03491128133571</v>
      </c>
      <c r="E11" s="32">
        <v>0.85704333672023703</v>
      </c>
      <c r="F11" s="31">
        <v>1.0434869504937301</v>
      </c>
      <c r="G11" s="31">
        <v>1.0579974633437701</v>
      </c>
      <c r="H11" s="31">
        <v>1.0377459227044401</v>
      </c>
      <c r="I11" s="17">
        <f>125/500</f>
        <v>0.25</v>
      </c>
      <c r="J11" s="17">
        <v>6.8000000000000005E-2</v>
      </c>
      <c r="K11" s="17">
        <v>0.59599999999999997</v>
      </c>
      <c r="L11" s="17"/>
    </row>
    <row r="12" spans="1:12">
      <c r="A12" s="17" t="s">
        <v>2</v>
      </c>
      <c r="B12" s="17" t="s">
        <v>250</v>
      </c>
      <c r="C12" s="31">
        <v>1.04940064444884</v>
      </c>
      <c r="D12" s="31">
        <v>1.09426711402504</v>
      </c>
      <c r="E12" s="32">
        <v>0.86492937915600199</v>
      </c>
      <c r="F12" s="31">
        <v>1.09731182044065</v>
      </c>
      <c r="G12" s="31">
        <v>1.19131774087192</v>
      </c>
      <c r="H12" s="31">
        <v>1.07222135752514</v>
      </c>
      <c r="I12" s="17">
        <f>133/500</f>
        <v>0.26600000000000001</v>
      </c>
      <c r="J12" s="17">
        <v>2.4E-2</v>
      </c>
      <c r="K12" s="17">
        <v>0.876</v>
      </c>
      <c r="L12" s="17"/>
    </row>
    <row r="13" spans="1:12">
      <c r="A13" s="17" t="s">
        <v>3</v>
      </c>
      <c r="B13" s="17" t="s">
        <v>249</v>
      </c>
      <c r="C13" s="31">
        <v>1.05306525728823</v>
      </c>
      <c r="D13" s="31">
        <v>1.0861405221159799</v>
      </c>
      <c r="E13" s="31">
        <v>0.99538335843132197</v>
      </c>
      <c r="F13" s="31">
        <v>1.08895267623437</v>
      </c>
      <c r="G13" s="31">
        <v>1.0815796752726801</v>
      </c>
      <c r="H13" s="31">
        <v>1.09129295218823</v>
      </c>
      <c r="I13" s="17">
        <f>194/500</f>
        <v>0.38800000000000001</v>
      </c>
      <c r="J13" s="17">
        <v>0.24</v>
      </c>
      <c r="K13" s="17">
        <v>0.48</v>
      </c>
      <c r="L13" s="17"/>
    </row>
    <row r="14" spans="1:12">
      <c r="A14" s="17" t="s">
        <v>9</v>
      </c>
      <c r="B14" s="17" t="s">
        <v>248</v>
      </c>
      <c r="C14" s="31">
        <v>0.98065881652121101</v>
      </c>
      <c r="D14" s="31">
        <v>1.0113981569453101</v>
      </c>
      <c r="E14" s="31">
        <v>1.06597258757828</v>
      </c>
      <c r="F14" s="31">
        <v>0.978844410478942</v>
      </c>
      <c r="G14" s="31">
        <v>1.0125923287960299</v>
      </c>
      <c r="H14" s="31">
        <v>1.00541988458557</v>
      </c>
      <c r="I14" s="17">
        <f>204/500</f>
        <v>0.40799999999999997</v>
      </c>
      <c r="J14" s="17">
        <v>0.58199999999999996</v>
      </c>
      <c r="K14" s="17">
        <v>0.48</v>
      </c>
      <c r="L14" s="17"/>
    </row>
    <row r="15" spans="1:12">
      <c r="A15" s="17" t="s">
        <v>10</v>
      </c>
      <c r="B15" s="17" t="s">
        <v>247</v>
      </c>
      <c r="C15" s="31">
        <v>0.95531715366735503</v>
      </c>
      <c r="D15" s="31">
        <v>0.94337201397080594</v>
      </c>
      <c r="E15" s="31">
        <v>0.859052546674273</v>
      </c>
      <c r="F15" s="31">
        <v>0.93437909398172703</v>
      </c>
      <c r="G15" s="31">
        <v>1.03070362157752</v>
      </c>
      <c r="H15" s="31">
        <v>0.95088806565319195</v>
      </c>
      <c r="I15" s="17">
        <f>248/500</f>
        <v>0.496</v>
      </c>
      <c r="J15" s="17">
        <v>0.39200000000000002</v>
      </c>
      <c r="K15" s="17">
        <v>0.53600000000000003</v>
      </c>
      <c r="L15" s="17"/>
    </row>
    <row r="16" spans="1:12">
      <c r="A16" s="17" t="s">
        <v>22</v>
      </c>
      <c r="B16" s="17" t="s">
        <v>47</v>
      </c>
      <c r="C16" s="31">
        <v>1.3589669848472801</v>
      </c>
      <c r="D16" s="31">
        <v>1.22253083452045</v>
      </c>
      <c r="E16" s="31">
        <v>0.43836118513936601</v>
      </c>
      <c r="F16" s="31">
        <v>1.2434225893194999</v>
      </c>
      <c r="G16" s="31">
        <v>2.9407727612338599</v>
      </c>
      <c r="H16" s="31">
        <v>1.1734868261340301</v>
      </c>
      <c r="I16" s="17">
        <f>281/500</f>
        <v>0.56200000000000006</v>
      </c>
      <c r="J16" s="17">
        <v>0.128</v>
      </c>
      <c r="K16" s="17">
        <v>0.79200000000000004</v>
      </c>
      <c r="L16" s="17"/>
    </row>
    <row r="17" spans="1:12">
      <c r="A17" s="17" t="s">
        <v>5</v>
      </c>
      <c r="B17" s="17" t="s">
        <v>5</v>
      </c>
      <c r="C17" s="31">
        <v>1.5649209711135801</v>
      </c>
      <c r="D17" s="31">
        <v>1.267580208107</v>
      </c>
      <c r="E17" s="31">
        <v>2.01903731533256</v>
      </c>
      <c r="F17" s="31">
        <v>1.2635925877801</v>
      </c>
      <c r="G17" s="31">
        <v>1.57436746116639</v>
      </c>
      <c r="H17" s="31">
        <v>1.27202116559971</v>
      </c>
      <c r="I17" s="17">
        <f>353/500</f>
        <v>0.70599999999999996</v>
      </c>
      <c r="J17" s="17">
        <v>0.77600000000000002</v>
      </c>
      <c r="K17" s="17">
        <v>0.62</v>
      </c>
      <c r="L17" s="17"/>
    </row>
    <row r="18" spans="1:12">
      <c r="A18" s="17" t="s">
        <v>11</v>
      </c>
      <c r="B18" s="17" t="s">
        <v>246</v>
      </c>
      <c r="C18" s="31">
        <v>1.3328098051447701</v>
      </c>
      <c r="D18" s="31">
        <v>1.08635989582452</v>
      </c>
      <c r="E18" s="31">
        <v>1.3152026511578301</v>
      </c>
      <c r="F18" s="31">
        <v>1.1104383261558199</v>
      </c>
      <c r="G18" s="31">
        <v>1.3592262162145301</v>
      </c>
      <c r="H18" s="31">
        <v>1.10512910762846</v>
      </c>
      <c r="I18" s="17">
        <f>455/500</f>
        <v>0.91</v>
      </c>
      <c r="J18" s="17">
        <v>0.78</v>
      </c>
      <c r="K18" s="17">
        <v>0.88</v>
      </c>
      <c r="L18" s="17"/>
    </row>
    <row r="19" spans="1:12">
      <c r="A19" s="17" t="s">
        <v>19</v>
      </c>
      <c r="B19" s="17" t="s">
        <v>245</v>
      </c>
      <c r="C19" s="31">
        <v>1.0949927894838201</v>
      </c>
      <c r="D19" s="31">
        <v>1.00255296622714</v>
      </c>
      <c r="E19" s="31">
        <v>1.05175644997232</v>
      </c>
      <c r="F19" s="31">
        <v>1.01175882617269</v>
      </c>
      <c r="G19" s="31">
        <v>1.15047425454574</v>
      </c>
      <c r="H19" s="31">
        <v>0.99297325441583395</v>
      </c>
      <c r="I19" s="17">
        <f>473/500</f>
        <v>0.94599999999999995</v>
      </c>
      <c r="J19" s="17">
        <v>0.70199999999999996</v>
      </c>
      <c r="K19" s="17">
        <v>0.97399999999999998</v>
      </c>
      <c r="L19" s="17"/>
    </row>
    <row r="20" spans="1:12">
      <c r="A20" s="2" t="s">
        <v>244</v>
      </c>
    </row>
    <row r="27" spans="1:12">
      <c r="C27" s="30"/>
      <c r="D27" s="30"/>
      <c r="E27" s="30"/>
      <c r="F27" s="30"/>
      <c r="G27" s="30"/>
      <c r="H27" s="30"/>
      <c r="I27" s="29"/>
      <c r="J27" s="29"/>
      <c r="K27" s="29"/>
    </row>
  </sheetData>
  <conditionalFormatting sqref="I27:K27 I1:K19 L1:M1">
    <cfRule type="colorScale" priority="2">
      <colorScale>
        <cfvo type="min"/>
        <cfvo type="num" val="0.1"/>
        <cfvo type="max"/>
        <color rgb="FFF8696B"/>
        <color rgb="FFFFEB84"/>
        <color rgb="FF63BE7B"/>
      </colorScale>
    </cfRule>
  </conditionalFormatting>
  <conditionalFormatting sqref="C27:H27 C1:H19">
    <cfRule type="colorScale" priority="3">
      <colorScale>
        <cfvo type="min"/>
        <cfvo type="num" val="1"/>
        <cfvo type="max"/>
        <color rgb="FFF8696B"/>
        <color rgb="FFFCFCFF"/>
        <color rgb="FF5A8AC6"/>
      </colorScale>
    </cfRule>
  </conditionalFormatting>
  <conditionalFormatting sqref="L1:L19">
    <cfRule type="colorScale" priority="1">
      <colorScale>
        <cfvo type="min"/>
        <cfvo type="max"/>
        <color rgb="FFFCFCFF"/>
        <color rgb="FF63BE7B"/>
      </colorScale>
    </cfRule>
  </conditionalFormatting>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workbookViewId="0">
      <selection activeCell="A18" sqref="A18"/>
    </sheetView>
  </sheetViews>
  <sheetFormatPr baseColWidth="10" defaultRowHeight="16"/>
  <cols>
    <col min="2" max="16" width="9.1640625" customWidth="1"/>
  </cols>
  <sheetData>
    <row r="1" spans="1:16">
      <c r="A1" s="32" t="s">
        <v>297</v>
      </c>
      <c r="B1" s="30" t="s">
        <v>294</v>
      </c>
      <c r="C1" s="30" t="s">
        <v>293</v>
      </c>
      <c r="D1" s="32" t="s">
        <v>292</v>
      </c>
      <c r="E1" s="32" t="s">
        <v>291</v>
      </c>
      <c r="F1" s="30" t="s">
        <v>290</v>
      </c>
      <c r="G1" s="32" t="s">
        <v>289</v>
      </c>
      <c r="H1" s="30" t="s">
        <v>288</v>
      </c>
      <c r="I1" s="30" t="s">
        <v>287</v>
      </c>
      <c r="J1" s="30" t="s">
        <v>286</v>
      </c>
      <c r="K1" s="32" t="s">
        <v>285</v>
      </c>
      <c r="L1" s="30" t="s">
        <v>284</v>
      </c>
      <c r="M1" s="30" t="s">
        <v>283</v>
      </c>
      <c r="N1" s="30" t="s">
        <v>282</v>
      </c>
      <c r="O1" s="32" t="s">
        <v>281</v>
      </c>
      <c r="P1" s="30" t="s">
        <v>280</v>
      </c>
    </row>
    <row r="2" spans="1:16">
      <c r="A2" s="31" t="s">
        <v>279</v>
      </c>
      <c r="B2" s="30">
        <v>-0.64247643947601296</v>
      </c>
      <c r="C2" s="30">
        <v>-0.59483283758163497</v>
      </c>
      <c r="D2" s="32">
        <v>-0.779801905155182</v>
      </c>
      <c r="E2" s="32">
        <v>-0.604428350925446</v>
      </c>
      <c r="F2" s="30">
        <v>-2.9983410611748699E-2</v>
      </c>
      <c r="G2" s="32">
        <v>-0.71326863765716597</v>
      </c>
      <c r="H2" s="30">
        <v>-0.46111992001533503</v>
      </c>
      <c r="I2" s="30">
        <v>-0.38762956857681302</v>
      </c>
      <c r="J2" s="30">
        <v>-0.77461159229278598</v>
      </c>
      <c r="K2" s="32">
        <v>-0.72629445791244496</v>
      </c>
      <c r="L2" s="30">
        <v>-0.121829204261303</v>
      </c>
      <c r="M2" s="30">
        <v>-0.31751248240470897</v>
      </c>
      <c r="N2" s="30">
        <v>-0.393152475357056</v>
      </c>
      <c r="O2" s="32">
        <v>-0.75946772098541304</v>
      </c>
      <c r="P2" s="30">
        <v>-0.49686723947525002</v>
      </c>
    </row>
    <row r="3" spans="1:16">
      <c r="A3" s="31" t="s">
        <v>278</v>
      </c>
      <c r="B3" s="30">
        <v>-0.583274126052856</v>
      </c>
      <c r="C3" s="30">
        <v>-0.50342780351638805</v>
      </c>
      <c r="D3" s="30">
        <v>-0.70672911405563399</v>
      </c>
      <c r="E3" s="30">
        <v>-0.56890070438384999</v>
      </c>
      <c r="F3" s="30">
        <v>8.6271435022354098E-2</v>
      </c>
      <c r="G3" s="30">
        <v>-0.64085000753402699</v>
      </c>
      <c r="H3" s="30">
        <v>-0.41391187906265298</v>
      </c>
      <c r="I3" s="30">
        <v>-0.41769993305206299</v>
      </c>
      <c r="J3" s="30">
        <v>-0.71887892484664895</v>
      </c>
      <c r="K3" s="30">
        <v>-0.61251932382583596</v>
      </c>
      <c r="L3" s="30">
        <v>-4.3977890163660001E-2</v>
      </c>
      <c r="M3" s="30">
        <v>-0.21619048714637801</v>
      </c>
      <c r="N3" s="30">
        <v>-0.224873602390289</v>
      </c>
      <c r="O3" s="30">
        <v>-0.73338931798934903</v>
      </c>
      <c r="P3" s="30">
        <v>-0.464560836553574</v>
      </c>
    </row>
    <row r="4" spans="1:16">
      <c r="A4" s="31" t="s">
        <v>277</v>
      </c>
      <c r="B4" s="30">
        <v>-0.58347457647323597</v>
      </c>
      <c r="C4" s="30">
        <v>-0.51747566461563099</v>
      </c>
      <c r="D4" s="30">
        <v>-0.65939748287200906</v>
      </c>
      <c r="E4" s="30">
        <v>-0.54122424125671398</v>
      </c>
      <c r="F4" s="30">
        <v>-0.174974501132965</v>
      </c>
      <c r="G4" s="30">
        <v>-0.56378942728042603</v>
      </c>
      <c r="H4" s="30">
        <v>-0.40133741497993503</v>
      </c>
      <c r="I4" s="30">
        <v>-0.25150448083877602</v>
      </c>
      <c r="J4" s="30">
        <v>-0.663474321365356</v>
      </c>
      <c r="K4" s="30">
        <v>-0.63326698541641202</v>
      </c>
      <c r="L4" s="30">
        <v>-4.71537411212921E-2</v>
      </c>
      <c r="M4" s="30">
        <v>-0.27745518088340798</v>
      </c>
      <c r="N4" s="30">
        <v>-0.38126114010810902</v>
      </c>
      <c r="O4" s="30">
        <v>-0.72875851392746005</v>
      </c>
      <c r="P4" s="30">
        <v>-0.35016202926635698</v>
      </c>
    </row>
    <row r="5" spans="1:16">
      <c r="A5" s="31" t="s">
        <v>276</v>
      </c>
      <c r="B5" s="30">
        <v>-0.74596959352493297</v>
      </c>
      <c r="C5" s="30">
        <v>-0.74948614835739102</v>
      </c>
      <c r="D5" s="30">
        <v>-0.88582640886306796</v>
      </c>
      <c r="E5" s="30">
        <v>-0.69105160236358598</v>
      </c>
      <c r="F5" s="30">
        <v>4.0289971977472298E-2</v>
      </c>
      <c r="G5" s="30">
        <v>-0.71763849258422896</v>
      </c>
      <c r="H5" s="30">
        <v>-0.64777052402496305</v>
      </c>
      <c r="I5" s="30">
        <v>-0.61953103542327903</v>
      </c>
      <c r="J5" s="30">
        <v>-0.71772861480712902</v>
      </c>
      <c r="K5" s="30">
        <v>-0.88643974065780595</v>
      </c>
      <c r="L5" s="30">
        <v>-0.251692295074463</v>
      </c>
      <c r="M5" s="30">
        <v>-0.50131666660308805</v>
      </c>
      <c r="N5" s="30">
        <v>-0.61902868747711204</v>
      </c>
      <c r="O5" s="30">
        <v>-0.69984185695648204</v>
      </c>
      <c r="P5" s="30">
        <v>-0.758891582489014</v>
      </c>
    </row>
    <row r="6" spans="1:16">
      <c r="A6" s="31" t="s">
        <v>275</v>
      </c>
      <c r="B6" s="30">
        <v>-0.61037188768386796</v>
      </c>
      <c r="C6" s="30">
        <v>-0.57760465145111095</v>
      </c>
      <c r="D6" s="30">
        <v>-0.73362785577774003</v>
      </c>
      <c r="E6" s="30">
        <v>-0.57686984539032005</v>
      </c>
      <c r="F6" s="30">
        <v>0.26266235113143899</v>
      </c>
      <c r="G6" s="30">
        <v>-0.54469531774520896</v>
      </c>
      <c r="H6" s="30">
        <v>-0.58187341690063499</v>
      </c>
      <c r="I6" s="30">
        <v>-0.63263428211212203</v>
      </c>
      <c r="J6" s="30">
        <v>-0.54306948184966997</v>
      </c>
      <c r="K6" s="30">
        <v>-0.69212520122528098</v>
      </c>
      <c r="L6" s="30">
        <v>-0.15523512661457101</v>
      </c>
      <c r="M6" s="30">
        <v>-0.30575501918792702</v>
      </c>
      <c r="N6" s="30">
        <v>-0.39962100982665999</v>
      </c>
      <c r="O6" s="30">
        <v>-0.51068001985549905</v>
      </c>
      <c r="P6" s="30">
        <v>-0.67299747467041005</v>
      </c>
    </row>
    <row r="7" spans="1:16">
      <c r="A7" s="31" t="s">
        <v>274</v>
      </c>
      <c r="B7" s="30">
        <v>-0.54932868480682395</v>
      </c>
      <c r="C7" s="30">
        <v>-0.50068742036819502</v>
      </c>
      <c r="D7" s="30">
        <v>-0.71573501825332597</v>
      </c>
      <c r="E7" s="30">
        <v>-0.56538218259811401</v>
      </c>
      <c r="F7" s="30">
        <v>-9.6518278121948201E-2</v>
      </c>
      <c r="G7" s="30">
        <v>-0.54928624629974399</v>
      </c>
      <c r="H7" s="30">
        <v>-0.49310952425003102</v>
      </c>
      <c r="I7" s="30">
        <v>-0.37078735232353199</v>
      </c>
      <c r="J7" s="30">
        <v>-0.59278905391693104</v>
      </c>
      <c r="K7" s="30">
        <v>-0.63715112209320102</v>
      </c>
      <c r="L7" s="30">
        <v>-4.80622462928295E-2</v>
      </c>
      <c r="M7" s="30">
        <v>-0.48503267765045199</v>
      </c>
      <c r="N7" s="30">
        <v>-0.50099015235900901</v>
      </c>
      <c r="O7" s="30">
        <v>-0.50292825698852495</v>
      </c>
      <c r="P7" s="30">
        <v>-0.54086232185363803</v>
      </c>
    </row>
    <row r="8" spans="1:16">
      <c r="A8" s="32" t="s">
        <v>296</v>
      </c>
    </row>
    <row r="10" spans="1:16">
      <c r="A10" s="32" t="s">
        <v>295</v>
      </c>
      <c r="B10" s="31" t="s">
        <v>294</v>
      </c>
      <c r="C10" s="31" t="s">
        <v>293</v>
      </c>
      <c r="D10" s="32" t="s">
        <v>292</v>
      </c>
      <c r="E10" s="32" t="s">
        <v>291</v>
      </c>
      <c r="F10" s="31" t="s">
        <v>290</v>
      </c>
      <c r="G10" s="32" t="s">
        <v>289</v>
      </c>
      <c r="H10" s="31" t="s">
        <v>288</v>
      </c>
      <c r="I10" s="31" t="s">
        <v>287</v>
      </c>
      <c r="J10" s="31" t="s">
        <v>286</v>
      </c>
      <c r="K10" s="32" t="s">
        <v>285</v>
      </c>
      <c r="L10" s="31" t="s">
        <v>284</v>
      </c>
      <c r="M10" s="31" t="s">
        <v>283</v>
      </c>
      <c r="N10" s="31" t="s">
        <v>282</v>
      </c>
      <c r="O10" s="32" t="s">
        <v>281</v>
      </c>
      <c r="P10" s="31" t="s">
        <v>280</v>
      </c>
    </row>
    <row r="11" spans="1:16">
      <c r="A11" s="31" t="s">
        <v>279</v>
      </c>
      <c r="B11" s="31">
        <v>7.6576073799946798E-2</v>
      </c>
      <c r="C11" s="31">
        <v>7.2630777136791794E-2</v>
      </c>
      <c r="D11" s="32">
        <v>4.6407197962476499E-2</v>
      </c>
      <c r="E11" s="32">
        <v>4.83670079030976E-2</v>
      </c>
      <c r="F11" s="31">
        <v>0.80277731616564896</v>
      </c>
      <c r="G11" s="32">
        <v>1.4215565875094901E-2</v>
      </c>
      <c r="H11" s="31">
        <v>0.42213661987046702</v>
      </c>
      <c r="I11" s="31">
        <v>0.332498604725664</v>
      </c>
      <c r="J11" s="31">
        <v>6.5950551554250003E-2</v>
      </c>
      <c r="K11" s="32">
        <v>1.8524695194218399E-2</v>
      </c>
      <c r="L11" s="31">
        <v>0.67723098110212998</v>
      </c>
      <c r="M11" s="31">
        <v>0.61809734426553897</v>
      </c>
      <c r="N11" s="31">
        <v>0.235767882938997</v>
      </c>
      <c r="O11" s="32">
        <v>4.2687924026802999E-2</v>
      </c>
      <c r="P11" s="31">
        <v>0.35116777599263299</v>
      </c>
    </row>
    <row r="12" spans="1:16">
      <c r="A12" s="31" t="s">
        <v>278</v>
      </c>
      <c r="B12" s="31">
        <v>0.14493954144191601</v>
      </c>
      <c r="C12" s="31">
        <v>0.16778178228899299</v>
      </c>
      <c r="D12" s="31">
        <v>0.21150397629757101</v>
      </c>
      <c r="E12" s="31">
        <v>9.1662400172966702E-2</v>
      </c>
      <c r="F12" s="31">
        <v>0.42022778471816802</v>
      </c>
      <c r="G12" s="31">
        <v>9.4688291720460796E-2</v>
      </c>
      <c r="H12" s="31">
        <v>0.730744940491732</v>
      </c>
      <c r="I12" s="31">
        <v>0.38195621255505002</v>
      </c>
      <c r="J12" s="31">
        <v>0.23866204775184399</v>
      </c>
      <c r="K12" s="31">
        <v>8.9703485717742101E-2</v>
      </c>
      <c r="L12" s="31">
        <v>0.45085434310864297</v>
      </c>
      <c r="M12" s="31">
        <v>0.84693164748834904</v>
      </c>
      <c r="N12" s="31">
        <v>0.62654658408999797</v>
      </c>
      <c r="O12" s="31">
        <v>0.12214005927598399</v>
      </c>
      <c r="P12" s="31">
        <v>0.75670307957785499</v>
      </c>
    </row>
    <row r="13" spans="1:16">
      <c r="A13" s="31" t="s">
        <v>277</v>
      </c>
      <c r="B13" s="31">
        <v>0.115418420786687</v>
      </c>
      <c r="C13" s="31">
        <v>0.12961239499792401</v>
      </c>
      <c r="D13" s="31">
        <v>9.7844594804725099E-2</v>
      </c>
      <c r="E13" s="31">
        <v>8.2260112185194703E-2</v>
      </c>
      <c r="F13" s="31">
        <v>0.83567993663552098</v>
      </c>
      <c r="G13" s="31">
        <v>5.6240146971381598E-2</v>
      </c>
      <c r="H13" s="31">
        <v>0.490866959472116</v>
      </c>
      <c r="I13" s="31">
        <v>0.57643334281493197</v>
      </c>
      <c r="J13" s="31">
        <v>0.12066033462032701</v>
      </c>
      <c r="K13" s="31">
        <v>4.7602016191427697E-2</v>
      </c>
      <c r="L13" s="31">
        <v>0.58869013677611004</v>
      </c>
      <c r="M13" s="31">
        <v>0.64932548546867097</v>
      </c>
      <c r="N13" s="31">
        <v>0.244568547180188</v>
      </c>
      <c r="O13" s="31">
        <v>4.9067217346872499E-2</v>
      </c>
      <c r="P13" s="31">
        <v>0.51618461507418201</v>
      </c>
    </row>
    <row r="14" spans="1:16">
      <c r="A14" s="31" t="s">
        <v>276</v>
      </c>
      <c r="B14" s="31">
        <v>0.234943457183137</v>
      </c>
      <c r="C14" s="31">
        <v>0.12528726216320199</v>
      </c>
      <c r="D14" s="31">
        <v>0.16146463967452601</v>
      </c>
      <c r="E14" s="31">
        <v>0.107907899019689</v>
      </c>
      <c r="F14" s="31">
        <v>0.38288496559158303</v>
      </c>
      <c r="G14" s="31">
        <v>3.5605685128569098E-2</v>
      </c>
      <c r="H14" s="31">
        <v>0.66485341824126698</v>
      </c>
      <c r="I14" s="31">
        <v>0.30700015765699601</v>
      </c>
      <c r="J14" s="31">
        <v>0.41425290501342399</v>
      </c>
      <c r="K14" s="31">
        <v>4.6870529302512703E-2</v>
      </c>
      <c r="L14" s="31">
        <v>0.26219961390337898</v>
      </c>
      <c r="M14" s="31">
        <v>0.72968310107276002</v>
      </c>
      <c r="N14" s="31">
        <v>0.15337639494097299</v>
      </c>
      <c r="O14" s="31">
        <v>0.354623105461845</v>
      </c>
      <c r="P14" s="31">
        <v>0.35353019866054403</v>
      </c>
    </row>
    <row r="15" spans="1:16">
      <c r="A15" s="31" t="s">
        <v>275</v>
      </c>
      <c r="B15" s="31">
        <v>0.324267059275265</v>
      </c>
      <c r="C15" s="31">
        <v>0.240009074119993</v>
      </c>
      <c r="D15" s="31">
        <v>0.43225645692291298</v>
      </c>
      <c r="E15" s="31">
        <v>0.18874285712202199</v>
      </c>
      <c r="F15" s="31">
        <v>0.109770138835598</v>
      </c>
      <c r="G15" s="31">
        <v>0.227182185222221</v>
      </c>
      <c r="H15" s="31">
        <v>0.85033379702328404</v>
      </c>
      <c r="I15" s="31">
        <v>0.28835056912177398</v>
      </c>
      <c r="J15" s="31">
        <v>0.83603462767895698</v>
      </c>
      <c r="K15" s="31">
        <v>0.14658172437125599</v>
      </c>
      <c r="L15" s="31">
        <v>0.23101463681717499</v>
      </c>
      <c r="M15" s="31">
        <v>0.71257484106056601</v>
      </c>
      <c r="N15" s="31">
        <v>0.43817940751463202</v>
      </c>
      <c r="O15" s="31">
        <v>0.71409307970204505</v>
      </c>
      <c r="P15" s="31">
        <v>0.72880340900371698</v>
      </c>
    </row>
    <row r="16" spans="1:16">
      <c r="A16" s="31" t="s">
        <v>274</v>
      </c>
      <c r="B16" s="31">
        <v>0.33529804834926002</v>
      </c>
      <c r="C16" s="31">
        <v>0.284714322448477</v>
      </c>
      <c r="D16" s="31">
        <v>0.18393702439444401</v>
      </c>
      <c r="E16" s="31">
        <v>0.14004739291936599</v>
      </c>
      <c r="F16" s="31">
        <v>0.72893835057001899</v>
      </c>
      <c r="G16" s="31">
        <v>8.0772377232972897E-2</v>
      </c>
      <c r="H16" s="31">
        <v>0.67398978577837299</v>
      </c>
      <c r="I16" s="31">
        <v>0.55188002204277298</v>
      </c>
      <c r="J16" s="31">
        <v>0.39297640944494899</v>
      </c>
      <c r="K16" s="31">
        <v>0.12684624935734701</v>
      </c>
      <c r="L16" s="31">
        <v>0.24386835988158001</v>
      </c>
      <c r="M16" s="31">
        <v>0.55941557274568599</v>
      </c>
      <c r="N16" s="31">
        <v>0.19412536771823</v>
      </c>
      <c r="O16" s="31">
        <v>0.45864289098024202</v>
      </c>
      <c r="P16" s="31">
        <v>0.44910318481713302</v>
      </c>
    </row>
    <row r="17" spans="1:1">
      <c r="A17" s="32" t="s">
        <v>273</v>
      </c>
    </row>
  </sheetData>
  <conditionalFormatting sqref="A10:P16 A17">
    <cfRule type="colorScale" priority="3">
      <colorScale>
        <cfvo type="min"/>
        <cfvo type="num" val="0.1"/>
        <cfvo type="max"/>
        <color rgb="FFF8696B"/>
        <color rgb="FFFCFCFF"/>
        <color rgb="FF5A8AC6"/>
      </colorScale>
    </cfRule>
  </conditionalFormatting>
  <conditionalFormatting sqref="A1:P1 B2:P7">
    <cfRule type="colorScale" priority="2">
      <colorScale>
        <cfvo type="min"/>
        <cfvo type="num" val="0"/>
        <cfvo type="max"/>
        <color rgb="FFF8696B"/>
        <color rgb="FFFCFCFF"/>
        <color rgb="FF5A8AC6"/>
      </colorScale>
    </cfRule>
  </conditionalFormatting>
  <conditionalFormatting sqref="A2:A8">
    <cfRule type="colorScale" priority="1">
      <colorScale>
        <cfvo type="min"/>
        <cfvo type="num" val="0.1"/>
        <cfvo type="max"/>
        <color rgb="FFF8696B"/>
        <color rgb="FFFCFCFF"/>
        <color rgb="FF5A8AC6"/>
      </colorScale>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workbookViewId="0">
      <selection activeCell="A46" sqref="A46"/>
    </sheetView>
  </sheetViews>
  <sheetFormatPr baseColWidth="10" defaultRowHeight="16"/>
  <cols>
    <col min="2" max="2" width="16.6640625" customWidth="1"/>
    <col min="3" max="3" width="14.33203125" customWidth="1"/>
  </cols>
  <sheetData>
    <row r="1" spans="1:3">
      <c r="A1" s="2" t="s">
        <v>139</v>
      </c>
      <c r="B1" s="2" t="s">
        <v>140</v>
      </c>
      <c r="C1" s="2" t="s">
        <v>203</v>
      </c>
    </row>
    <row r="2" spans="1:3">
      <c r="A2" t="s">
        <v>178</v>
      </c>
      <c r="B2" t="s">
        <v>179</v>
      </c>
      <c r="C2">
        <v>8.6605361319465696E-2</v>
      </c>
    </row>
    <row r="3" spans="1:3">
      <c r="A3" t="s">
        <v>343</v>
      </c>
      <c r="B3" t="s">
        <v>342</v>
      </c>
      <c r="C3">
        <v>0.12080993072389599</v>
      </c>
    </row>
    <row r="4" spans="1:3">
      <c r="A4" t="s">
        <v>341</v>
      </c>
      <c r="B4" t="s">
        <v>340</v>
      </c>
      <c r="C4">
        <v>0.131827243285186</v>
      </c>
    </row>
    <row r="5" spans="1:3">
      <c r="A5" t="s">
        <v>339</v>
      </c>
      <c r="B5" t="s">
        <v>338</v>
      </c>
      <c r="C5">
        <v>0.15094347740844999</v>
      </c>
    </row>
    <row r="6" spans="1:3">
      <c r="A6" t="s">
        <v>337</v>
      </c>
      <c r="B6" t="s">
        <v>336</v>
      </c>
      <c r="C6">
        <v>0.25739892035509898</v>
      </c>
    </row>
    <row r="7" spans="1:3">
      <c r="A7" t="s">
        <v>182</v>
      </c>
      <c r="B7" t="s">
        <v>183</v>
      </c>
      <c r="C7">
        <v>0.27121889792225201</v>
      </c>
    </row>
    <row r="8" spans="1:3">
      <c r="A8" t="s">
        <v>335</v>
      </c>
      <c r="B8" t="s">
        <v>334</v>
      </c>
      <c r="C8">
        <v>0.273524092787713</v>
      </c>
    </row>
    <row r="9" spans="1:3">
      <c r="A9" t="s">
        <v>333</v>
      </c>
      <c r="B9" t="s">
        <v>332</v>
      </c>
      <c r="C9">
        <v>0.32214121099302601</v>
      </c>
    </row>
    <row r="10" spans="1:3">
      <c r="A10" t="s">
        <v>310</v>
      </c>
      <c r="B10" t="s">
        <v>331</v>
      </c>
      <c r="C10">
        <v>0.32743650302709698</v>
      </c>
    </row>
    <row r="11" spans="1:3">
      <c r="A11" t="s">
        <v>184</v>
      </c>
      <c r="B11" t="s">
        <v>185</v>
      </c>
      <c r="C11">
        <v>0.33692528799370902</v>
      </c>
    </row>
    <row r="12" spans="1:3">
      <c r="A12" t="s">
        <v>330</v>
      </c>
      <c r="B12" t="s">
        <v>329</v>
      </c>
      <c r="C12">
        <v>0.35287411680707098</v>
      </c>
    </row>
    <row r="13" spans="1:3">
      <c r="A13" t="s">
        <v>148</v>
      </c>
      <c r="B13" t="s">
        <v>149</v>
      </c>
      <c r="C13">
        <v>0.39411613351668001</v>
      </c>
    </row>
    <row r="14" spans="1:3">
      <c r="A14" t="s">
        <v>168</v>
      </c>
      <c r="B14" t="s">
        <v>169</v>
      </c>
      <c r="C14">
        <v>0.41970837106768999</v>
      </c>
    </row>
    <row r="15" spans="1:3">
      <c r="A15" t="s">
        <v>142</v>
      </c>
      <c r="B15" t="s">
        <v>143</v>
      </c>
      <c r="C15">
        <v>0.448764508796272</v>
      </c>
    </row>
    <row r="16" spans="1:3">
      <c r="A16" t="s">
        <v>166</v>
      </c>
      <c r="B16" t="s">
        <v>167</v>
      </c>
      <c r="C16">
        <v>0.44878372996708099</v>
      </c>
    </row>
    <row r="17" spans="1:3">
      <c r="A17" t="s">
        <v>144</v>
      </c>
      <c r="B17" t="s">
        <v>145</v>
      </c>
      <c r="C17">
        <v>0.64629378947565197</v>
      </c>
    </row>
    <row r="18" spans="1:3">
      <c r="A18" t="s">
        <v>328</v>
      </c>
      <c r="B18" t="s">
        <v>327</v>
      </c>
      <c r="C18">
        <v>1.61599803029874</v>
      </c>
    </row>
    <row r="19" spans="1:3">
      <c r="A19" t="s">
        <v>326</v>
      </c>
      <c r="B19" t="s">
        <v>325</v>
      </c>
      <c r="C19">
        <v>1.7416451323403499</v>
      </c>
    </row>
    <row r="20" spans="1:3">
      <c r="A20" t="s">
        <v>324</v>
      </c>
      <c r="B20" t="s">
        <v>323</v>
      </c>
      <c r="C20">
        <v>1.8157082279708301</v>
      </c>
    </row>
    <row r="21" spans="1:3">
      <c r="A21" t="s">
        <v>322</v>
      </c>
      <c r="B21" t="s">
        <v>321</v>
      </c>
      <c r="C21">
        <v>1.84655042117573</v>
      </c>
    </row>
    <row r="22" spans="1:3">
      <c r="A22" t="s">
        <v>320</v>
      </c>
      <c r="B22" t="s">
        <v>319</v>
      </c>
      <c r="C22">
        <v>1.8708511615174499</v>
      </c>
    </row>
    <row r="23" spans="1:3">
      <c r="A23" t="s">
        <v>77</v>
      </c>
      <c r="B23" t="s">
        <v>78</v>
      </c>
      <c r="C23">
        <v>2.0796053358980902</v>
      </c>
    </row>
    <row r="24" spans="1:3">
      <c r="A24" t="s">
        <v>318</v>
      </c>
      <c r="B24" t="s">
        <v>317</v>
      </c>
      <c r="C24">
        <v>2.1558172082155602</v>
      </c>
    </row>
    <row r="25" spans="1:3">
      <c r="A25" t="s">
        <v>316</v>
      </c>
      <c r="B25" t="s">
        <v>315</v>
      </c>
      <c r="C25">
        <v>2.32507804718459</v>
      </c>
    </row>
    <row r="26" spans="1:3">
      <c r="A26" t="s">
        <v>314</v>
      </c>
      <c r="B26" t="s">
        <v>313</v>
      </c>
      <c r="C26">
        <v>2.41291289461497</v>
      </c>
    </row>
    <row r="27" spans="1:3">
      <c r="A27" t="s">
        <v>312</v>
      </c>
      <c r="B27" t="s">
        <v>311</v>
      </c>
      <c r="C27">
        <v>2.7657002889506699</v>
      </c>
    </row>
    <row r="28" spans="1:3">
      <c r="A28" t="s">
        <v>83</v>
      </c>
      <c r="B28" t="s">
        <v>84</v>
      </c>
      <c r="C28">
        <v>3.1750898624789499</v>
      </c>
    </row>
    <row r="29" spans="1:3">
      <c r="A29" t="s">
        <v>67</v>
      </c>
      <c r="B29" t="s">
        <v>68</v>
      </c>
      <c r="C29">
        <v>3.1906131966409501</v>
      </c>
    </row>
    <row r="30" spans="1:3">
      <c r="A30" t="s">
        <v>310</v>
      </c>
      <c r="B30" t="s">
        <v>309</v>
      </c>
      <c r="C30">
        <v>3.2690036783861101</v>
      </c>
    </row>
    <row r="31" spans="1:3">
      <c r="A31" t="s">
        <v>308</v>
      </c>
      <c r="B31" t="s">
        <v>307</v>
      </c>
      <c r="C31">
        <v>3.32173242779783</v>
      </c>
    </row>
    <row r="32" spans="1:3">
      <c r="A32" t="s">
        <v>306</v>
      </c>
      <c r="B32" t="s">
        <v>305</v>
      </c>
      <c r="C32">
        <v>3.7075598403127898</v>
      </c>
    </row>
    <row r="33" spans="1:3">
      <c r="A33" t="s">
        <v>69</v>
      </c>
      <c r="B33" t="s">
        <v>70</v>
      </c>
      <c r="C33">
        <v>4.1788945534166304</v>
      </c>
    </row>
    <row r="34" spans="1:3">
      <c r="A34" t="s">
        <v>304</v>
      </c>
      <c r="B34" t="s">
        <v>303</v>
      </c>
      <c r="C34">
        <v>5.0774361033326398</v>
      </c>
    </row>
    <row r="35" spans="1:3">
      <c r="A35" t="s">
        <v>302</v>
      </c>
      <c r="B35" t="s">
        <v>301</v>
      </c>
      <c r="C35">
        <v>5.2122234534455103</v>
      </c>
    </row>
    <row r="36" spans="1:3">
      <c r="A36" t="s">
        <v>63</v>
      </c>
      <c r="B36" t="s">
        <v>64</v>
      </c>
      <c r="C36">
        <v>5.5252923861151704</v>
      </c>
    </row>
    <row r="37" spans="1:3">
      <c r="A37" t="s">
        <v>65</v>
      </c>
      <c r="B37" t="s">
        <v>66</v>
      </c>
      <c r="C37">
        <v>6.0501563870325796</v>
      </c>
    </row>
    <row r="38" spans="1:3">
      <c r="A38" t="s">
        <v>73</v>
      </c>
      <c r="B38" t="s">
        <v>74</v>
      </c>
      <c r="C38">
        <v>6.2095336116562203</v>
      </c>
    </row>
    <row r="39" spans="1:3">
      <c r="A39" t="s">
        <v>79</v>
      </c>
      <c r="B39" t="s">
        <v>80</v>
      </c>
      <c r="C39">
        <v>8.0017268446108698</v>
      </c>
    </row>
    <row r="40" spans="1:3">
      <c r="A40" t="s">
        <v>71</v>
      </c>
      <c r="B40" t="s">
        <v>72</v>
      </c>
      <c r="C40">
        <v>8.6467947446616193</v>
      </c>
    </row>
    <row r="41" spans="1:3">
      <c r="A41" t="s">
        <v>300</v>
      </c>
      <c r="B41" t="s">
        <v>299</v>
      </c>
      <c r="C41">
        <v>8.9260825150012604</v>
      </c>
    </row>
    <row r="42" spans="1:3">
      <c r="A42" t="s">
        <v>59</v>
      </c>
      <c r="B42" t="s">
        <v>60</v>
      </c>
      <c r="C42">
        <v>9.7963298619291308</v>
      </c>
    </row>
    <row r="43" spans="1:3">
      <c r="A43" t="s">
        <v>75</v>
      </c>
      <c r="B43" t="s">
        <v>76</v>
      </c>
      <c r="C43">
        <v>11.934146455093</v>
      </c>
    </row>
    <row r="44" spans="1:3">
      <c r="A44" t="s">
        <v>61</v>
      </c>
      <c r="B44" t="s">
        <v>62</v>
      </c>
      <c r="C44">
        <v>17.085940022514599</v>
      </c>
    </row>
    <row r="45" spans="1:3">
      <c r="A45" t="s">
        <v>81</v>
      </c>
      <c r="B45" t="s">
        <v>82</v>
      </c>
      <c r="C45">
        <v>17.713265121864399</v>
      </c>
    </row>
    <row r="46" spans="1:3">
      <c r="A46" s="2" t="s">
        <v>298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workbookViewId="0">
      <selection activeCell="A28" sqref="A28"/>
    </sheetView>
  </sheetViews>
  <sheetFormatPr baseColWidth="10" defaultRowHeight="16"/>
  <cols>
    <col min="1" max="1" width="16.83203125" customWidth="1"/>
  </cols>
  <sheetData>
    <row r="1" spans="1:4">
      <c r="A1" s="41" t="s">
        <v>350</v>
      </c>
      <c r="B1" s="41" t="s">
        <v>349</v>
      </c>
      <c r="C1" s="41" t="s">
        <v>348</v>
      </c>
      <c r="D1" s="41" t="s">
        <v>203</v>
      </c>
    </row>
    <row r="2" spans="1:4">
      <c r="A2" s="29" t="s">
        <v>162</v>
      </c>
      <c r="B2" s="29">
        <v>36</v>
      </c>
      <c r="C2" s="29">
        <v>42</v>
      </c>
      <c r="D2" s="34">
        <v>0.40969731858129976</v>
      </c>
    </row>
    <row r="3" spans="1:4">
      <c r="A3" s="29" t="s">
        <v>178</v>
      </c>
      <c r="B3" s="29">
        <v>1</v>
      </c>
      <c r="C3" s="29">
        <v>11</v>
      </c>
      <c r="D3" s="34">
        <v>4.2704485452612941E-2</v>
      </c>
    </row>
    <row r="4" spans="1:4">
      <c r="A4" s="40" t="s">
        <v>347</v>
      </c>
      <c r="B4" s="40">
        <v>4</v>
      </c>
      <c r="C4" s="40">
        <v>18</v>
      </c>
      <c r="D4" s="39">
        <v>9.2952211929513487E-2</v>
      </c>
    </row>
    <row r="5" spans="1:4">
      <c r="A5" s="29" t="s">
        <v>158</v>
      </c>
      <c r="B5" s="29">
        <v>155</v>
      </c>
      <c r="C5" s="29">
        <v>113</v>
      </c>
      <c r="D5" s="34">
        <v>0.62471184345221009</v>
      </c>
    </row>
    <row r="6" spans="1:4">
      <c r="A6" s="29" t="s">
        <v>150</v>
      </c>
      <c r="B6" s="29">
        <v>3</v>
      </c>
      <c r="C6" s="29">
        <v>13</v>
      </c>
      <c r="D6" s="34">
        <v>0.1257622042574939</v>
      </c>
    </row>
    <row r="7" spans="1:4">
      <c r="A7" s="29" t="s">
        <v>164</v>
      </c>
      <c r="B7" s="29">
        <v>61</v>
      </c>
      <c r="C7" s="29">
        <v>57</v>
      </c>
      <c r="D7" s="34">
        <v>0.47453613847606357</v>
      </c>
    </row>
    <row r="8" spans="1:4">
      <c r="A8" s="29" t="s">
        <v>170</v>
      </c>
      <c r="B8" s="29">
        <v>24</v>
      </c>
      <c r="C8" s="29">
        <v>32</v>
      </c>
      <c r="D8" s="34">
        <v>0.33812752608220614</v>
      </c>
    </row>
    <row r="9" spans="1:4">
      <c r="A9" s="29" t="s">
        <v>188</v>
      </c>
      <c r="B9" s="29">
        <v>18</v>
      </c>
      <c r="C9" s="29">
        <v>20</v>
      </c>
      <c r="D9" s="34">
        <v>0.28579786303928556</v>
      </c>
    </row>
    <row r="10" spans="1:4">
      <c r="A10" s="29" t="s">
        <v>144</v>
      </c>
      <c r="B10" s="29">
        <v>159</v>
      </c>
      <c r="C10" s="29">
        <v>137</v>
      </c>
      <c r="D10" s="34">
        <v>0.59117546023761702</v>
      </c>
    </row>
    <row r="11" spans="1:4">
      <c r="A11" s="29" t="s">
        <v>174</v>
      </c>
      <c r="B11" s="29">
        <v>23</v>
      </c>
      <c r="C11" s="29">
        <v>29</v>
      </c>
      <c r="D11" s="34">
        <v>0.35136605051521913</v>
      </c>
    </row>
    <row r="12" spans="1:4">
      <c r="A12" s="38" t="s">
        <v>346</v>
      </c>
      <c r="B12" s="29">
        <v>25</v>
      </c>
      <c r="C12" s="37" t="s">
        <v>345</v>
      </c>
      <c r="D12" s="36">
        <v>0.64288517504994003</v>
      </c>
    </row>
    <row r="13" spans="1:4">
      <c r="A13" s="29" t="s">
        <v>156</v>
      </c>
      <c r="B13" s="29">
        <v>6</v>
      </c>
      <c r="C13" s="29">
        <v>13</v>
      </c>
      <c r="D13" s="34">
        <v>0.17833425324813867</v>
      </c>
    </row>
    <row r="14" spans="1:4">
      <c r="A14" s="29" t="s">
        <v>186</v>
      </c>
      <c r="B14" s="29">
        <v>14</v>
      </c>
      <c r="C14" s="29">
        <v>23</v>
      </c>
      <c r="D14" s="34">
        <v>0.29061560545470339</v>
      </c>
    </row>
    <row r="15" spans="1:4">
      <c r="A15" s="29" t="s">
        <v>166</v>
      </c>
      <c r="B15" s="29">
        <v>28</v>
      </c>
      <c r="C15" s="29">
        <v>32</v>
      </c>
      <c r="D15" s="35">
        <v>0.35882179744809378</v>
      </c>
    </row>
    <row r="16" spans="1:4">
      <c r="A16" s="29" t="s">
        <v>176</v>
      </c>
      <c r="B16" s="29">
        <v>42</v>
      </c>
      <c r="C16" s="29">
        <v>40</v>
      </c>
      <c r="D16" s="34">
        <v>0.43419189932083357</v>
      </c>
    </row>
    <row r="17" spans="1:4">
      <c r="A17" s="29" t="s">
        <v>160</v>
      </c>
      <c r="B17" s="29">
        <v>40</v>
      </c>
      <c r="C17" s="29">
        <v>41</v>
      </c>
      <c r="D17" s="34">
        <v>0.40418212789534835</v>
      </c>
    </row>
    <row r="18" spans="1:4">
      <c r="A18" s="29" t="s">
        <v>190</v>
      </c>
      <c r="B18" s="29">
        <v>3</v>
      </c>
      <c r="C18" s="29">
        <v>9</v>
      </c>
      <c r="D18" s="34">
        <v>0.12085265297191285</v>
      </c>
    </row>
    <row r="19" spans="1:4">
      <c r="A19" s="29" t="s">
        <v>154</v>
      </c>
      <c r="B19" s="29">
        <v>203</v>
      </c>
      <c r="C19" s="29">
        <v>136</v>
      </c>
      <c r="D19" s="34">
        <v>0.6255082331382209</v>
      </c>
    </row>
    <row r="20" spans="1:4">
      <c r="A20" s="29" t="s">
        <v>168</v>
      </c>
      <c r="B20" s="29">
        <v>42</v>
      </c>
      <c r="C20" s="29">
        <v>54</v>
      </c>
      <c r="D20" s="34">
        <v>0.36796675988980876</v>
      </c>
    </row>
    <row r="21" spans="1:4">
      <c r="A21" s="29" t="s">
        <v>184</v>
      </c>
      <c r="B21" s="29">
        <v>20</v>
      </c>
      <c r="C21" s="29">
        <v>29</v>
      </c>
      <c r="D21" s="34">
        <v>0.32806469870039551</v>
      </c>
    </row>
    <row r="22" spans="1:4">
      <c r="A22" s="29" t="s">
        <v>146</v>
      </c>
      <c r="B22" s="29">
        <v>70</v>
      </c>
      <c r="C22" s="29">
        <v>59</v>
      </c>
      <c r="D22" s="34">
        <v>0.52128971338026386</v>
      </c>
    </row>
    <row r="23" spans="1:4">
      <c r="A23" s="29" t="s">
        <v>180</v>
      </c>
      <c r="B23" s="29">
        <v>42</v>
      </c>
      <c r="C23" s="29">
        <v>39</v>
      </c>
      <c r="D23" s="34">
        <v>0.4205664194038346</v>
      </c>
    </row>
    <row r="24" spans="1:4">
      <c r="A24" s="29" t="s">
        <v>152</v>
      </c>
      <c r="B24" s="29">
        <v>47</v>
      </c>
      <c r="C24" s="29">
        <v>48</v>
      </c>
      <c r="D24" s="34">
        <v>0.47108565637508415</v>
      </c>
    </row>
    <row r="25" spans="1:4">
      <c r="A25" s="29" t="s">
        <v>142</v>
      </c>
      <c r="B25" s="29">
        <v>37</v>
      </c>
      <c r="C25" s="29">
        <v>45</v>
      </c>
      <c r="D25" s="34">
        <v>0.37886734850916759</v>
      </c>
    </row>
    <row r="26" spans="1:4">
      <c r="A26" s="29" t="s">
        <v>172</v>
      </c>
      <c r="B26" s="29">
        <v>11</v>
      </c>
      <c r="C26" s="29">
        <v>18</v>
      </c>
      <c r="D26" s="34">
        <v>0.25520656861472862</v>
      </c>
    </row>
    <row r="27" spans="1:4">
      <c r="A27" s="33" t="s">
        <v>344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ST1</vt:lpstr>
      <vt:lpstr>ST3</vt:lpstr>
      <vt:lpstr>ST4</vt:lpstr>
      <vt:lpstr>ST5</vt:lpstr>
      <vt:lpstr>ST6A</vt:lpstr>
      <vt:lpstr>ST6BC</vt:lpstr>
      <vt:lpstr>ST7A</vt:lpstr>
      <vt:lpstr>ST7B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dc:creator>
  <cp:lastModifiedBy>Microsoft Office User</cp:lastModifiedBy>
  <dcterms:created xsi:type="dcterms:W3CDTF">2016-05-20T13:05:13Z</dcterms:created>
  <dcterms:modified xsi:type="dcterms:W3CDTF">2018-04-20T13:32:07Z</dcterms:modified>
</cp:coreProperties>
</file>