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breitwieser/Dropbox/Work/manuscripts/2018-krakenhll-mss/v6-revision2/"/>
    </mc:Choice>
  </mc:AlternateContent>
  <xr:revisionPtr revIDLastSave="0" documentId="13_ncr:1_{653E942F-ED22-4C4A-943F-4E6D93C79E5B}" xr6:coauthVersionLast="36" xr6:coauthVersionMax="36" xr10:uidLastSave="{00000000-0000-0000-0000-000000000000}"/>
  <bookViews>
    <workbookView xWindow="0" yWindow="440" windowWidth="32480" windowHeight="19900" xr2:uid="{00000000-000D-0000-FFFF-FFFF00000000}"/>
  </bookViews>
  <sheets>
    <sheet name="test_datasets-desc-plus-timings" sheetId="1" r:id="rId1"/>
  </sheets>
  <calcPr calcId="162913" concurrentCalc="0"/>
</workbook>
</file>

<file path=xl/calcChain.xml><?xml version="1.0" encoding="utf-8"?>
<calcChain xmlns="http://schemas.openxmlformats.org/spreadsheetml/2006/main">
  <c r="G35" i="1" l="1"/>
  <c r="F35" i="1"/>
  <c r="H35" i="1"/>
  <c r="G34" i="1"/>
  <c r="F34" i="1"/>
  <c r="H34" i="1"/>
  <c r="E35" i="1"/>
  <c r="E34" i="1"/>
  <c r="L35" i="1"/>
  <c r="M35" i="1"/>
  <c r="N35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5" i="1"/>
  <c r="L34" i="1"/>
  <c r="M34" i="1"/>
  <c r="N34" i="1"/>
  <c r="O34" i="1"/>
</calcChain>
</file>

<file path=xl/sharedStrings.xml><?xml version="1.0" encoding="utf-8"?>
<sst xmlns="http://schemas.openxmlformats.org/spreadsheetml/2006/main" count="145" uniqueCount="78">
  <si>
    <t>Description</t>
  </si>
  <si>
    <t>ABRF_MGRG_10ng</t>
  </si>
  <si>
    <t>Biological</t>
  </si>
  <si>
    <t>Lab constructed metagenome - Illumina HiSeq4000</t>
  </si>
  <si>
    <t>Scott Tighe, ABRF MGRG</t>
  </si>
  <si>
    <t>ABRF_MGRG_1ng</t>
  </si>
  <si>
    <t>ABRF_MGRG_5ng</t>
  </si>
  <si>
    <t>ABRF_MGRG_Half</t>
  </si>
  <si>
    <t>ABRF_MGRG_Normal</t>
  </si>
  <si>
    <t>QiagenFX_Assay_BioPool</t>
  </si>
  <si>
    <t>Mock microbial community, "BIOMICS"</t>
  </si>
  <si>
    <t>Zymo</t>
  </si>
  <si>
    <t>BMI_bmi_reads</t>
  </si>
  <si>
    <t>Simulated</t>
  </si>
  <si>
    <t xml:space="preserve">mock human salivary microbiome </t>
  </si>
  <si>
    <t>Hasan et al., 2014</t>
  </si>
  <si>
    <t>Carma_eval_carma</t>
  </si>
  <si>
    <t xml:space="preserve">mock community </t>
  </si>
  <si>
    <t>Gerlach &amp; Stoye, 2011</t>
  </si>
  <si>
    <t>HMP_even_454_SRR072233</t>
  </si>
  <si>
    <t xml:space="preserve">HMP Mock community - 454 sequencing </t>
  </si>
  <si>
    <t>HMP, http://hmpdacc.org/HMMC/</t>
  </si>
  <si>
    <t>HMP_even_illum_SRR172902</t>
  </si>
  <si>
    <t>HMP Mock community - Illumina sequencing</t>
  </si>
  <si>
    <t>Huttenhower_HC1</t>
  </si>
  <si>
    <t>high-complexity, evenly distributed mock community</t>
  </si>
  <si>
    <t>Segata et al., 2013</t>
  </si>
  <si>
    <t>Huttenhower_HC2</t>
  </si>
  <si>
    <t>Huttenhower_LC1</t>
  </si>
  <si>
    <t xml:space="preserve">low-complexity, log-normally distributed mock community </t>
  </si>
  <si>
    <t>Huttenhower_LC2</t>
  </si>
  <si>
    <t>Huttenhower_LC3</t>
  </si>
  <si>
    <t>Huttenhower_LC4</t>
  </si>
  <si>
    <t>Huttenhower_LC5</t>
  </si>
  <si>
    <t>Huttenhower_LC6</t>
  </si>
  <si>
    <t>Huttenhower_LC7</t>
  </si>
  <si>
    <t>Huttenhower_LC8</t>
  </si>
  <si>
    <t>JGI_SRR033548</t>
  </si>
  <si>
    <t>Mixed DNA library</t>
  </si>
  <si>
    <t>JGI, SRP001692</t>
  </si>
  <si>
    <t>JGI_SRR033549</t>
  </si>
  <si>
    <t>Raiphy_eval_RAIphy</t>
  </si>
  <si>
    <t>Nalbantoglu et al, 2011</t>
  </si>
  <si>
    <t>UnAmbiguouslyMapped_ds.7</t>
  </si>
  <si>
    <t>Unambiguously mapping reads, "simBA-525"</t>
  </si>
  <si>
    <t>Ounit and Lonardi, 2016</t>
  </si>
  <si>
    <t>UnAmbiguouslyMapped_ds.buccal</t>
  </si>
  <si>
    <t xml:space="preserve">Unambiguously mapping reads, "Buc12" </t>
  </si>
  <si>
    <t>UnAmbiguouslyMapped_ds.cityparks</t>
  </si>
  <si>
    <t xml:space="preserve">Unambiguously mapping reads, "CParMed48" </t>
  </si>
  <si>
    <t>UnAmbiguouslyMapped_ds.gut</t>
  </si>
  <si>
    <t xml:space="preserve">Unambiguously mapping reads, "Gut20" </t>
  </si>
  <si>
    <t>UnAmbiguouslyMapped_ds.hous1</t>
  </si>
  <si>
    <t>Unambiguously mapping reads, "Hou31"</t>
  </si>
  <si>
    <t>UnAmbiguouslyMapped_ds.hous2</t>
  </si>
  <si>
    <t xml:space="preserve">Unambiguously mapping reads, "Hou21" </t>
  </si>
  <si>
    <t>UnAmbiguouslyMapped_ds.nycsm</t>
  </si>
  <si>
    <t xml:space="preserve">Unambiguously mapping reads, "NYCSM20" </t>
  </si>
  <si>
    <t>Rachid Ounit</t>
  </si>
  <si>
    <t>UnAmbiguouslyMapped_ds.soil</t>
  </si>
  <si>
    <t>Unambiguously mapping reads, "Soi50"</t>
  </si>
  <si>
    <t>Name</t>
  </si>
  <si>
    <t>Data Type</t>
  </si>
  <si>
    <t>Total No. of Reads</t>
  </si>
  <si>
    <t>Publication Source</t>
  </si>
  <si>
    <t>Walltime [mm:ss]</t>
  </si>
  <si>
    <t>kraken</t>
  </si>
  <si>
    <t>diff</t>
  </si>
  <si>
    <t>kraken-report</t>
  </si>
  <si>
    <t>Memory [GB]</t>
  </si>
  <si>
    <t>diff [%]</t>
  </si>
  <si>
    <t>Classification Speed [Mbp/m]</t>
  </si>
  <si>
    <t>Average</t>
  </si>
  <si>
    <t>Median</t>
  </si>
  <si>
    <t>diff [%]*</t>
  </si>
  <si>
    <t>krakenuniq</t>
  </si>
  <si>
    <t>krakenuniq walltime</t>
  </si>
  <si>
    <t>* shows the difference in walltime of krakenuniq (which includes report generation) versus the walltime of kraken + kraken-report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</si>
</sst>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47" fontId="0" fillId="0" borderId="0" xfId="0" applyNumberFormat="1"/>
    <xf numFmtId="0" fontId="16" fillId="0" borderId="0" xfId="0" applyFont="1" applyAlignment="1">
      <alignment wrapText="1"/>
    </xf>
    <xf numFmtId="0" fontId="16" fillId="0" borderId="0" xfId="0" applyFont="1"/>
    <xf numFmtId="9" fontId="0" fillId="0" borderId="0" xfId="2" applyFont="1"/>
    <xf numFmtId="164" fontId="0" fillId="0" borderId="0" xfId="0" applyNumberFormat="1"/>
    <xf numFmtId="165" fontId="0" fillId="0" borderId="0" xfId="2" applyNumberFormat="1" applyFont="1"/>
    <xf numFmtId="43" fontId="0" fillId="0" borderId="0" xfId="1" applyFont="1"/>
    <xf numFmtId="165" fontId="0" fillId="0" borderId="10" xfId="2" applyNumberFormat="1" applyFont="1" applyBorder="1"/>
    <xf numFmtId="164" fontId="0" fillId="0" borderId="10" xfId="0" applyNumberFormat="1" applyBorder="1"/>
    <xf numFmtId="43" fontId="0" fillId="0" borderId="10" xfId="1" applyFont="1" applyBorder="1"/>
    <xf numFmtId="9" fontId="0" fillId="0" borderId="10" xfId="2" applyFont="1" applyBorder="1"/>
    <xf numFmtId="3" fontId="0" fillId="0" borderId="0" xfId="0" applyNumberForma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2" builtinId="5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workbookViewId="0">
      <selection activeCell="D3" sqref="D3"/>
    </sheetView>
  </sheetViews>
  <sheetFormatPr baseColWidth="10" defaultColWidth="8.83203125" defaultRowHeight="15" x14ac:dyDescent="0.2"/>
  <cols>
    <col min="1" max="1" width="31.33203125" bestFit="1" customWidth="1"/>
    <col min="2" max="2" width="9.1640625" bestFit="1" customWidth="1"/>
    <col min="3" max="3" width="49.6640625" bestFit="1" customWidth="1"/>
    <col min="4" max="4" width="26" customWidth="1"/>
    <col min="5" max="5" width="9.83203125" customWidth="1"/>
    <col min="6" max="6" width="7" bestFit="1" customWidth="1"/>
    <col min="7" max="7" width="10" customWidth="1"/>
    <col min="12" max="12" width="8.1640625" bestFit="1" customWidth="1"/>
    <col min="13" max="13" width="6.83203125" bestFit="1" customWidth="1"/>
    <col min="14" max="14" width="8.83203125" bestFit="1" customWidth="1"/>
    <col min="15" max="15" width="5.6640625" bestFit="1" customWidth="1"/>
  </cols>
  <sheetData>
    <row r="1" spans="1:15" x14ac:dyDescent="0.2">
      <c r="A1" s="2"/>
      <c r="B1" s="14" t="s">
        <v>62</v>
      </c>
      <c r="C1" s="2"/>
      <c r="D1" s="2"/>
      <c r="E1" s="14" t="s">
        <v>63</v>
      </c>
      <c r="F1" s="13" t="s">
        <v>71</v>
      </c>
      <c r="G1" s="13"/>
      <c r="H1" s="13"/>
      <c r="I1" s="13" t="s">
        <v>65</v>
      </c>
      <c r="J1" s="13"/>
      <c r="K1" s="13"/>
      <c r="L1" s="13"/>
      <c r="M1" s="13" t="s">
        <v>69</v>
      </c>
      <c r="N1" s="13"/>
      <c r="O1" s="13"/>
    </row>
    <row r="2" spans="1:15" ht="16" x14ac:dyDescent="0.2">
      <c r="A2" s="2" t="s">
        <v>61</v>
      </c>
      <c r="B2" s="14"/>
      <c r="C2" s="2" t="s">
        <v>0</v>
      </c>
      <c r="D2" s="2" t="s">
        <v>64</v>
      </c>
      <c r="E2" s="14"/>
      <c r="F2" s="3" t="s">
        <v>66</v>
      </c>
      <c r="G2" s="3" t="s">
        <v>75</v>
      </c>
      <c r="H2" s="3" t="s">
        <v>70</v>
      </c>
      <c r="I2" s="3" t="s">
        <v>66</v>
      </c>
      <c r="J2" s="3" t="s">
        <v>68</v>
      </c>
      <c r="K2" s="3" t="s">
        <v>76</v>
      </c>
      <c r="L2" s="3" t="s">
        <v>74</v>
      </c>
      <c r="M2" s="3" t="s">
        <v>66</v>
      </c>
      <c r="N2" s="3" t="s">
        <v>75</v>
      </c>
      <c r="O2" s="3" t="s">
        <v>67</v>
      </c>
    </row>
    <row r="3" spans="1:15" x14ac:dyDescent="0.2">
      <c r="A3" t="s">
        <v>1</v>
      </c>
      <c r="B3" t="s">
        <v>2</v>
      </c>
      <c r="C3" t="s">
        <v>3</v>
      </c>
      <c r="D3" t="s">
        <v>4</v>
      </c>
      <c r="E3" s="12">
        <v>3216104</v>
      </c>
      <c r="F3" s="5">
        <v>875.81</v>
      </c>
      <c r="G3" s="5">
        <v>811</v>
      </c>
      <c r="H3" s="4">
        <v>-7.4000068508009706E-2</v>
      </c>
      <c r="I3" s="1">
        <v>9.6423611111111113E-4</v>
      </c>
      <c r="J3" s="1">
        <v>3.7708333333333327E-4</v>
      </c>
      <c r="K3" s="1">
        <v>1.0821759259259259E-3</v>
      </c>
      <c r="L3" s="6">
        <v>-0.193200448701355</v>
      </c>
      <c r="M3" s="5">
        <v>103.83261108398401</v>
      </c>
      <c r="N3" s="5">
        <v>104.47853088378901</v>
      </c>
      <c r="O3" s="7">
        <f>N3-M3</f>
        <v>0.64591979980500014</v>
      </c>
    </row>
    <row r="4" spans="1:15" x14ac:dyDescent="0.2">
      <c r="A4" t="s">
        <v>5</v>
      </c>
      <c r="B4" t="s">
        <v>2</v>
      </c>
      <c r="C4" t="s">
        <v>3</v>
      </c>
      <c r="D4" t="s">
        <v>4</v>
      </c>
      <c r="E4" s="12">
        <v>2811864</v>
      </c>
      <c r="F4" s="5">
        <v>884.86</v>
      </c>
      <c r="G4" s="5">
        <v>803.29</v>
      </c>
      <c r="H4" s="4">
        <v>-9.2184074316841197E-2</v>
      </c>
      <c r="I4" s="1">
        <v>8.3518518518518501E-4</v>
      </c>
      <c r="J4" s="1">
        <v>3.6423611111111113E-4</v>
      </c>
      <c r="K4" s="1">
        <v>9.7256944444444441E-4</v>
      </c>
      <c r="L4" s="6">
        <v>-0.18913442053459401</v>
      </c>
      <c r="M4" s="5">
        <v>95.943214416503906</v>
      </c>
      <c r="N4" s="5">
        <v>96.577106475830107</v>
      </c>
      <c r="O4" s="7">
        <f t="shared" ref="O4:O33" si="0">N4-M4</f>
        <v>0.6338920593262003</v>
      </c>
    </row>
    <row r="5" spans="1:15" x14ac:dyDescent="0.2">
      <c r="A5" t="s">
        <v>6</v>
      </c>
      <c r="B5" t="s">
        <v>2</v>
      </c>
      <c r="C5" t="s">
        <v>3</v>
      </c>
      <c r="D5" t="s">
        <v>4</v>
      </c>
      <c r="E5" s="12">
        <v>2478166</v>
      </c>
      <c r="F5" s="5">
        <v>872.1</v>
      </c>
      <c r="G5" s="5">
        <v>811.26</v>
      </c>
      <c r="H5" s="4">
        <v>-6.9762641898864802E-2</v>
      </c>
      <c r="I5" s="1">
        <v>7.6921296296296286E-4</v>
      </c>
      <c r="J5" s="1">
        <v>3.4733796296296292E-4</v>
      </c>
      <c r="K5" s="1">
        <v>8.8368055555555552E-4</v>
      </c>
      <c r="L5" s="6">
        <v>-0.208562247330776</v>
      </c>
      <c r="M5" s="5">
        <v>90.538619995117202</v>
      </c>
      <c r="N5" s="5">
        <v>91.146213531494098</v>
      </c>
      <c r="O5" s="7">
        <f t="shared" si="0"/>
        <v>0.60759353637689628</v>
      </c>
    </row>
    <row r="6" spans="1:15" x14ac:dyDescent="0.2">
      <c r="A6" t="s">
        <v>7</v>
      </c>
      <c r="B6" t="s">
        <v>2</v>
      </c>
      <c r="C6" t="s">
        <v>3</v>
      </c>
      <c r="D6" t="s">
        <v>4</v>
      </c>
      <c r="E6" s="12">
        <v>2814482</v>
      </c>
      <c r="F6" s="5">
        <v>919.14</v>
      </c>
      <c r="G6" s="5">
        <v>831.35</v>
      </c>
      <c r="H6" s="4">
        <v>-9.5513197119046003E-2</v>
      </c>
      <c r="I6" s="1">
        <v>7.9780092592592587E-4</v>
      </c>
      <c r="J6" s="1">
        <v>3.8391203703703705E-4</v>
      </c>
      <c r="K6" s="1">
        <v>9.3703703703703701E-4</v>
      </c>
      <c r="L6" s="6">
        <v>-0.20705190989226299</v>
      </c>
      <c r="M6" s="5">
        <v>90.093933105468807</v>
      </c>
      <c r="N6" s="5">
        <v>90.714488983154297</v>
      </c>
      <c r="O6" s="7">
        <f t="shared" si="0"/>
        <v>0.62055587768549003</v>
      </c>
    </row>
    <row r="7" spans="1:15" x14ac:dyDescent="0.2">
      <c r="A7" t="s">
        <v>8</v>
      </c>
      <c r="B7" t="s">
        <v>2</v>
      </c>
      <c r="C7" t="s">
        <v>3</v>
      </c>
      <c r="D7" t="s">
        <v>4</v>
      </c>
      <c r="E7" s="12">
        <v>2946836</v>
      </c>
      <c r="F7" s="5">
        <v>698.16</v>
      </c>
      <c r="G7" s="5">
        <v>649.97</v>
      </c>
      <c r="H7" s="4">
        <v>-6.9024292425804906E-2</v>
      </c>
      <c r="I7" s="1">
        <v>1.0422453703703705E-3</v>
      </c>
      <c r="J7" s="1">
        <v>3.6168981481481485E-4</v>
      </c>
      <c r="K7" s="1">
        <v>1.1907407407407407E-3</v>
      </c>
      <c r="L7" s="6">
        <v>-0.15185490519373501</v>
      </c>
      <c r="M7" s="5">
        <v>88.968883514404297</v>
      </c>
      <c r="N7" s="5">
        <v>89.605930328369098</v>
      </c>
      <c r="O7" s="7">
        <f t="shared" si="0"/>
        <v>0.63704681396480112</v>
      </c>
    </row>
    <row r="8" spans="1:15" x14ac:dyDescent="0.2">
      <c r="A8" t="s">
        <v>9</v>
      </c>
      <c r="B8" t="s">
        <v>2</v>
      </c>
      <c r="C8" t="s">
        <v>10</v>
      </c>
      <c r="D8" t="s">
        <v>11</v>
      </c>
      <c r="E8" s="12">
        <v>626368</v>
      </c>
      <c r="F8" s="5">
        <v>671.83</v>
      </c>
      <c r="G8" s="5">
        <v>667.42</v>
      </c>
      <c r="H8" s="4">
        <v>-6.5641605763363496E-3</v>
      </c>
      <c r="I8" s="1">
        <v>3.1192129629629631E-4</v>
      </c>
      <c r="J8" s="1">
        <v>3.0034722222222219E-4</v>
      </c>
      <c r="K8" s="1">
        <v>3.6851851851851846E-4</v>
      </c>
      <c r="L8" s="6">
        <v>-0.39810964083175798</v>
      </c>
      <c r="M8" s="5">
        <v>56.971611022949197</v>
      </c>
      <c r="N8" s="5">
        <v>57.457626342773402</v>
      </c>
      <c r="O8" s="7">
        <f t="shared" si="0"/>
        <v>0.48601531982420454</v>
      </c>
    </row>
    <row r="9" spans="1:15" x14ac:dyDescent="0.2">
      <c r="A9" t="s">
        <v>12</v>
      </c>
      <c r="B9" t="s">
        <v>13</v>
      </c>
      <c r="C9" t="s">
        <v>14</v>
      </c>
      <c r="D9" t="s">
        <v>15</v>
      </c>
      <c r="E9" s="12">
        <v>5541101</v>
      </c>
      <c r="F9" s="5">
        <v>484.4</v>
      </c>
      <c r="G9" s="5">
        <v>726.27</v>
      </c>
      <c r="H9" s="4">
        <v>0.49931874483897598</v>
      </c>
      <c r="I9" s="1">
        <v>9.6956018518518528E-4</v>
      </c>
      <c r="J9" s="1">
        <v>4.3587962962962959E-4</v>
      </c>
      <c r="K9" s="1">
        <v>8.7037037037037042E-4</v>
      </c>
      <c r="L9" s="6">
        <v>-0.38071316808037498</v>
      </c>
      <c r="M9" s="5">
        <v>105.460289001465</v>
      </c>
      <c r="N9" s="5">
        <v>106.677925109863</v>
      </c>
      <c r="O9" s="7">
        <f t="shared" si="0"/>
        <v>1.217636108397997</v>
      </c>
    </row>
    <row r="10" spans="1:15" x14ac:dyDescent="0.2">
      <c r="A10" t="s">
        <v>16</v>
      </c>
      <c r="B10" t="s">
        <v>13</v>
      </c>
      <c r="C10" t="s">
        <v>17</v>
      </c>
      <c r="D10" t="s">
        <v>18</v>
      </c>
      <c r="E10" s="12">
        <v>25000</v>
      </c>
      <c r="F10" s="5">
        <v>158.29</v>
      </c>
      <c r="G10" s="5">
        <v>190.26</v>
      </c>
      <c r="H10" s="4">
        <v>0.201971065765367</v>
      </c>
      <c r="I10" s="1">
        <v>7.1412037037037039E-5</v>
      </c>
      <c r="J10" s="1">
        <v>2.6747685185185186E-4</v>
      </c>
      <c r="K10" s="1">
        <v>1.2164351851851853E-4</v>
      </c>
      <c r="L10" s="6">
        <v>-0.64105191256830596</v>
      </c>
      <c r="M10" s="5">
        <v>7.2778358459472701</v>
      </c>
      <c r="N10" s="5">
        <v>7.6352653503418004</v>
      </c>
      <c r="O10" s="7">
        <f t="shared" si="0"/>
        <v>0.35742950439453036</v>
      </c>
    </row>
    <row r="11" spans="1:15" x14ac:dyDescent="0.2">
      <c r="A11" t="s">
        <v>19</v>
      </c>
      <c r="B11" t="s">
        <v>2</v>
      </c>
      <c r="C11" t="s">
        <v>20</v>
      </c>
      <c r="D11" t="s">
        <v>21</v>
      </c>
      <c r="E11" s="12">
        <v>1386198</v>
      </c>
      <c r="F11" s="5">
        <v>763.86</v>
      </c>
      <c r="G11" s="5">
        <v>685.59</v>
      </c>
      <c r="H11" s="4">
        <v>-0.102466420548268</v>
      </c>
      <c r="I11" s="1">
        <v>8.284722222222222E-4</v>
      </c>
      <c r="J11" s="1">
        <v>3.7650462962962963E-4</v>
      </c>
      <c r="K11" s="1">
        <v>9.7384259259259266E-4</v>
      </c>
      <c r="L11" s="6">
        <v>-0.19181634809336301</v>
      </c>
      <c r="M11" s="5">
        <v>83.111602783203097</v>
      </c>
      <c r="N11" s="5">
        <v>83.666938781738295</v>
      </c>
      <c r="O11" s="7">
        <f t="shared" si="0"/>
        <v>0.55533599853519888</v>
      </c>
    </row>
    <row r="12" spans="1:15" x14ac:dyDescent="0.2">
      <c r="A12" t="s">
        <v>22</v>
      </c>
      <c r="B12" t="s">
        <v>2</v>
      </c>
      <c r="C12" t="s">
        <v>23</v>
      </c>
      <c r="D12" t="s">
        <v>21</v>
      </c>
      <c r="E12" s="12">
        <v>6562065</v>
      </c>
      <c r="F12" s="5">
        <v>637.98</v>
      </c>
      <c r="G12" s="5">
        <v>730.33</v>
      </c>
      <c r="H12" s="4">
        <v>0.14475375403617699</v>
      </c>
      <c r="I12" s="1">
        <v>6.5983796296296287E-4</v>
      </c>
      <c r="J12" s="1">
        <v>4.7870370370370368E-4</v>
      </c>
      <c r="K12" s="1">
        <v>6.8090277777777767E-4</v>
      </c>
      <c r="L12" s="6">
        <v>-0.40195181457761497</v>
      </c>
      <c r="M12" s="5">
        <v>63.236946105957003</v>
      </c>
      <c r="N12" s="5">
        <v>64.048580169677706</v>
      </c>
      <c r="O12" s="7">
        <f t="shared" si="0"/>
        <v>0.81163406372070312</v>
      </c>
    </row>
    <row r="13" spans="1:15" x14ac:dyDescent="0.2">
      <c r="A13" t="s">
        <v>24</v>
      </c>
      <c r="B13" t="s">
        <v>13</v>
      </c>
      <c r="C13" t="s">
        <v>25</v>
      </c>
      <c r="D13" t="s">
        <v>26</v>
      </c>
      <c r="E13" s="12">
        <v>999998</v>
      </c>
      <c r="F13" s="5">
        <v>393.76</v>
      </c>
      <c r="G13" s="5">
        <v>389.53</v>
      </c>
      <c r="H13" s="4">
        <v>-1.0742584315319E-2</v>
      </c>
      <c r="I13" s="1">
        <v>2.6342592592592596E-4</v>
      </c>
      <c r="J13" s="1">
        <v>3.2187499999999995E-4</v>
      </c>
      <c r="K13" s="1">
        <v>3.5115740740740745E-4</v>
      </c>
      <c r="L13" s="6">
        <v>-0.40003954913980599</v>
      </c>
      <c r="M13" s="5">
        <v>53.694667816162102</v>
      </c>
      <c r="N13" s="5">
        <v>54.608638763427699</v>
      </c>
      <c r="O13" s="7">
        <f t="shared" si="0"/>
        <v>0.91397094726559658</v>
      </c>
    </row>
    <row r="14" spans="1:15" x14ac:dyDescent="0.2">
      <c r="A14" t="s">
        <v>27</v>
      </c>
      <c r="B14" t="s">
        <v>13</v>
      </c>
      <c r="C14" t="s">
        <v>25</v>
      </c>
      <c r="D14" t="s">
        <v>26</v>
      </c>
      <c r="E14" s="12">
        <v>999991</v>
      </c>
      <c r="F14" s="5">
        <v>429.93</v>
      </c>
      <c r="G14" s="5">
        <v>389.86</v>
      </c>
      <c r="H14" s="4">
        <v>-9.3201218803060995E-2</v>
      </c>
      <c r="I14" s="1">
        <v>2.5347222222222221E-4</v>
      </c>
      <c r="J14" s="1">
        <v>3.2048611111111112E-4</v>
      </c>
      <c r="K14" s="1">
        <v>3.6932870370370375E-4</v>
      </c>
      <c r="L14" s="6">
        <v>-0.356523492639645</v>
      </c>
      <c r="M14" s="5">
        <v>53.600509643554702</v>
      </c>
      <c r="N14" s="5">
        <v>54.601181030273402</v>
      </c>
      <c r="O14" s="7">
        <f t="shared" si="0"/>
        <v>1.0006713867187003</v>
      </c>
    </row>
    <row r="15" spans="1:15" x14ac:dyDescent="0.2">
      <c r="A15" t="s">
        <v>28</v>
      </c>
      <c r="B15" t="s">
        <v>13</v>
      </c>
      <c r="C15" t="s">
        <v>29</v>
      </c>
      <c r="D15" t="s">
        <v>26</v>
      </c>
      <c r="E15" s="12">
        <v>249995</v>
      </c>
      <c r="F15" s="5">
        <v>295.93</v>
      </c>
      <c r="G15" s="5">
        <v>336.28</v>
      </c>
      <c r="H15" s="4">
        <v>0.13634981245564801</v>
      </c>
      <c r="I15" s="1">
        <v>1.0462962962962961E-4</v>
      </c>
      <c r="J15" s="1">
        <v>2.9050925925925929E-4</v>
      </c>
      <c r="K15" s="1">
        <v>1.5081018518518517E-4</v>
      </c>
      <c r="L15" s="6">
        <v>-0.61833626244874096</v>
      </c>
      <c r="M15" s="5">
        <v>14.582645416259799</v>
      </c>
      <c r="N15" s="5">
        <v>14.965991973876999</v>
      </c>
      <c r="O15" s="7">
        <f t="shared" si="0"/>
        <v>0.38334655761719993</v>
      </c>
    </row>
    <row r="16" spans="1:15" x14ac:dyDescent="0.2">
      <c r="A16" t="s">
        <v>30</v>
      </c>
      <c r="B16" t="s">
        <v>13</v>
      </c>
      <c r="C16" t="s">
        <v>29</v>
      </c>
      <c r="D16" t="s">
        <v>26</v>
      </c>
      <c r="E16" s="12">
        <v>250000</v>
      </c>
      <c r="F16" s="5">
        <v>346.66</v>
      </c>
      <c r="G16" s="5">
        <v>323.19</v>
      </c>
      <c r="H16" s="4">
        <v>-6.7703225062020506E-2</v>
      </c>
      <c r="I16" s="1">
        <v>9.4444444444444456E-5</v>
      </c>
      <c r="J16" s="1">
        <v>2.9016203703703707E-4</v>
      </c>
      <c r="K16" s="1">
        <v>1.5138888888888889E-4</v>
      </c>
      <c r="L16" s="6">
        <v>-0.60637977730965997</v>
      </c>
      <c r="M16" s="5">
        <v>14.3871192932129</v>
      </c>
      <c r="N16" s="5">
        <v>14.756103515625</v>
      </c>
      <c r="O16" s="7">
        <f t="shared" si="0"/>
        <v>0.36898422241210049</v>
      </c>
    </row>
    <row r="17" spans="1:15" x14ac:dyDescent="0.2">
      <c r="A17" t="s">
        <v>31</v>
      </c>
      <c r="B17" t="s">
        <v>13</v>
      </c>
      <c r="C17" t="s">
        <v>29</v>
      </c>
      <c r="D17" t="s">
        <v>26</v>
      </c>
      <c r="E17" s="12">
        <v>250000</v>
      </c>
      <c r="F17" s="5">
        <v>364.38</v>
      </c>
      <c r="G17" s="5">
        <v>393.75</v>
      </c>
      <c r="H17" s="4">
        <v>8.0602667544870804E-2</v>
      </c>
      <c r="I17" s="1">
        <v>9.0856481481481474E-5</v>
      </c>
      <c r="J17" s="1">
        <v>2.9224537037037039E-4</v>
      </c>
      <c r="K17" s="1">
        <v>1.4305555555555553E-4</v>
      </c>
      <c r="L17" s="6">
        <v>-0.62658610271903303</v>
      </c>
      <c r="M17" s="5">
        <v>12.5118865966797</v>
      </c>
      <c r="N17" s="5">
        <v>12.929100036621101</v>
      </c>
      <c r="O17" s="7">
        <f t="shared" si="0"/>
        <v>0.41721343994140092</v>
      </c>
    </row>
    <row r="18" spans="1:15" x14ac:dyDescent="0.2">
      <c r="A18" t="s">
        <v>32</v>
      </c>
      <c r="B18" t="s">
        <v>13</v>
      </c>
      <c r="C18" t="s">
        <v>29</v>
      </c>
      <c r="D18" t="s">
        <v>26</v>
      </c>
      <c r="E18" s="12">
        <v>249999</v>
      </c>
      <c r="F18" s="5">
        <v>272.94</v>
      </c>
      <c r="G18" s="5">
        <v>284.52</v>
      </c>
      <c r="H18" s="4">
        <v>4.2426907012530303E-2</v>
      </c>
      <c r="I18" s="1">
        <v>1.105324074074074E-4</v>
      </c>
      <c r="J18" s="1">
        <v>2.9224537037037039E-4</v>
      </c>
      <c r="K18" s="1">
        <v>1.6435185185185183E-4</v>
      </c>
      <c r="L18" s="6">
        <v>-0.59195402298850597</v>
      </c>
      <c r="M18" s="5">
        <v>15.620166778564499</v>
      </c>
      <c r="N18" s="5">
        <v>16.060504913330099</v>
      </c>
      <c r="O18" s="7">
        <f t="shared" si="0"/>
        <v>0.44033813476560013</v>
      </c>
    </row>
    <row r="19" spans="1:15" x14ac:dyDescent="0.2">
      <c r="A19" t="s">
        <v>33</v>
      </c>
      <c r="B19" t="s">
        <v>13</v>
      </c>
      <c r="C19" t="s">
        <v>29</v>
      </c>
      <c r="D19" t="s">
        <v>26</v>
      </c>
      <c r="E19" s="12">
        <v>249999</v>
      </c>
      <c r="F19" s="5">
        <v>315.27</v>
      </c>
      <c r="G19" s="5">
        <v>377.81</v>
      </c>
      <c r="H19" s="4">
        <v>0.19836965140990301</v>
      </c>
      <c r="I19" s="1">
        <v>1.0150462962962963E-4</v>
      </c>
      <c r="J19" s="1">
        <v>2.8287037037037039E-4</v>
      </c>
      <c r="K19" s="1">
        <v>1.5185185185185183E-4</v>
      </c>
      <c r="L19" s="6">
        <v>-0.60493827160493796</v>
      </c>
      <c r="M19" s="5">
        <v>13.4956398010254</v>
      </c>
      <c r="N19" s="5">
        <v>13.898368835449199</v>
      </c>
      <c r="O19" s="7">
        <f t="shared" si="0"/>
        <v>0.4027290344237997</v>
      </c>
    </row>
    <row r="20" spans="1:15" x14ac:dyDescent="0.2">
      <c r="A20" t="s">
        <v>34</v>
      </c>
      <c r="B20" t="s">
        <v>13</v>
      </c>
      <c r="C20" t="s">
        <v>29</v>
      </c>
      <c r="D20" t="s">
        <v>26</v>
      </c>
      <c r="E20" s="12">
        <v>250002</v>
      </c>
      <c r="F20" s="5">
        <v>292.23</v>
      </c>
      <c r="G20" s="5">
        <v>346.37</v>
      </c>
      <c r="H20" s="4">
        <v>0.18526503096875699</v>
      </c>
      <c r="I20" s="1">
        <v>1.0659722222222224E-4</v>
      </c>
      <c r="J20" s="1">
        <v>2.7685185185185186E-4</v>
      </c>
      <c r="K20" s="1">
        <v>1.5428240740740742E-4</v>
      </c>
      <c r="L20" s="6">
        <v>-0.59764563839420504</v>
      </c>
      <c r="M20" s="5">
        <v>14.6628265380859</v>
      </c>
      <c r="N20" s="5">
        <v>15.047050476074199</v>
      </c>
      <c r="O20" s="7">
        <f t="shared" si="0"/>
        <v>0.38422393798829901</v>
      </c>
    </row>
    <row r="21" spans="1:15" x14ac:dyDescent="0.2">
      <c r="A21" t="s">
        <v>35</v>
      </c>
      <c r="B21" t="s">
        <v>13</v>
      </c>
      <c r="C21" t="s">
        <v>29</v>
      </c>
      <c r="D21" t="s">
        <v>26</v>
      </c>
      <c r="E21" s="12">
        <v>250000</v>
      </c>
      <c r="F21" s="5">
        <v>375.25</v>
      </c>
      <c r="G21" s="5">
        <v>421.13</v>
      </c>
      <c r="H21" s="4">
        <v>0.122265156562292</v>
      </c>
      <c r="I21" s="1">
        <v>8.8310185185185193E-5</v>
      </c>
      <c r="J21" s="1">
        <v>2.7708333333333334E-4</v>
      </c>
      <c r="K21" s="1">
        <v>1.4027777777777777E-4</v>
      </c>
      <c r="L21" s="6">
        <v>-0.61609122584732301</v>
      </c>
      <c r="M21" s="5">
        <v>10.5970001220703</v>
      </c>
      <c r="N21" s="5">
        <v>10.9721832275391</v>
      </c>
      <c r="O21" s="7">
        <f t="shared" si="0"/>
        <v>0.37518310546879974</v>
      </c>
    </row>
    <row r="22" spans="1:15" x14ac:dyDescent="0.2">
      <c r="A22" t="s">
        <v>36</v>
      </c>
      <c r="B22" t="s">
        <v>13</v>
      </c>
      <c r="C22" t="s">
        <v>29</v>
      </c>
      <c r="D22" t="s">
        <v>26</v>
      </c>
      <c r="E22" s="12">
        <v>250000</v>
      </c>
      <c r="F22" s="5">
        <v>293.51</v>
      </c>
      <c r="G22" s="5">
        <v>270.25</v>
      </c>
      <c r="H22" s="4">
        <v>-7.9247725801505894E-2</v>
      </c>
      <c r="I22" s="1">
        <v>1.1018518518518517E-4</v>
      </c>
      <c r="J22" s="1">
        <v>2.9849537037037035E-4</v>
      </c>
      <c r="K22" s="1">
        <v>1.7349537037037038E-4</v>
      </c>
      <c r="L22" s="6">
        <v>-0.57547436986689304</v>
      </c>
      <c r="M22" s="5">
        <v>17.567459106445298</v>
      </c>
      <c r="N22" s="5">
        <v>17.9828491210938</v>
      </c>
      <c r="O22" s="7">
        <f t="shared" si="0"/>
        <v>0.41539001464850145</v>
      </c>
    </row>
    <row r="23" spans="1:15" x14ac:dyDescent="0.2">
      <c r="A23" t="s">
        <v>37</v>
      </c>
      <c r="B23" t="s">
        <v>2</v>
      </c>
      <c r="C23" t="s">
        <v>38</v>
      </c>
      <c r="D23" t="s">
        <v>39</v>
      </c>
      <c r="E23" s="12">
        <v>19837</v>
      </c>
      <c r="F23" s="5">
        <v>7.99</v>
      </c>
      <c r="G23" s="5">
        <v>38.369999999999997</v>
      </c>
      <c r="H23" s="4">
        <v>3.8022528160200202</v>
      </c>
      <c r="I23" s="1">
        <v>3.0092592592592597E-5</v>
      </c>
      <c r="J23" s="1">
        <v>2.6724537037037033E-4</v>
      </c>
      <c r="K23" s="1">
        <v>7.5462962962962954E-5</v>
      </c>
      <c r="L23" s="6">
        <v>-0.74620474892954503</v>
      </c>
      <c r="M23" s="5">
        <v>0.18026351928710899</v>
      </c>
      <c r="N23" s="5">
        <v>0.50938415527343806</v>
      </c>
      <c r="O23" s="7">
        <f t="shared" si="0"/>
        <v>0.32912063598632907</v>
      </c>
    </row>
    <row r="24" spans="1:15" x14ac:dyDescent="0.2">
      <c r="A24" t="s">
        <v>40</v>
      </c>
      <c r="B24" t="s">
        <v>2</v>
      </c>
      <c r="C24" t="s">
        <v>38</v>
      </c>
      <c r="D24" t="s">
        <v>39</v>
      </c>
      <c r="E24" s="12">
        <v>505962</v>
      </c>
      <c r="F24" s="5">
        <v>258.2</v>
      </c>
      <c r="G24" s="5">
        <v>293.75</v>
      </c>
      <c r="H24" s="4">
        <v>0.137683965917893</v>
      </c>
      <c r="I24" s="1">
        <v>5.0810185185185176E-5</v>
      </c>
      <c r="J24" s="1">
        <v>2.8402777777777774E-4</v>
      </c>
      <c r="K24" s="1">
        <v>1.0300925925925927E-4</v>
      </c>
      <c r="L24" s="6">
        <v>-0.69236087106809496</v>
      </c>
      <c r="M24" s="5">
        <v>4.6673812866210902</v>
      </c>
      <c r="N24" s="5">
        <v>5.0149612426757804</v>
      </c>
      <c r="O24" s="7">
        <f t="shared" si="0"/>
        <v>0.34757995605469016</v>
      </c>
    </row>
    <row r="25" spans="1:15" x14ac:dyDescent="0.2">
      <c r="A25" t="s">
        <v>41</v>
      </c>
      <c r="B25" t="s">
        <v>13</v>
      </c>
      <c r="C25" t="s">
        <v>17</v>
      </c>
      <c r="D25" t="s">
        <v>42</v>
      </c>
      <c r="E25" s="12">
        <v>477000</v>
      </c>
      <c r="F25" s="5">
        <v>643.99</v>
      </c>
      <c r="G25" s="5">
        <v>637.21</v>
      </c>
      <c r="H25" s="4">
        <v>-1.0528113790586701E-2</v>
      </c>
      <c r="I25" s="1">
        <v>2.0879629629629625E-4</v>
      </c>
      <c r="J25" s="1">
        <v>3.1493055555555555E-4</v>
      </c>
      <c r="K25" s="1">
        <v>2.6851851851851852E-4</v>
      </c>
      <c r="L25" s="6">
        <v>-0.48729281767955801</v>
      </c>
      <c r="M25" s="5">
        <v>31.597957611083999</v>
      </c>
      <c r="N25" s="5">
        <v>31.992740631103501</v>
      </c>
      <c r="O25" s="7">
        <f t="shared" si="0"/>
        <v>0.39478302001950283</v>
      </c>
    </row>
    <row r="26" spans="1:15" x14ac:dyDescent="0.2">
      <c r="A26" t="s">
        <v>43</v>
      </c>
      <c r="B26" t="s">
        <v>13</v>
      </c>
      <c r="C26" t="s">
        <v>44</v>
      </c>
      <c r="D26" t="s">
        <v>45</v>
      </c>
      <c r="E26" s="12">
        <v>5727654</v>
      </c>
      <c r="F26" s="5">
        <v>383.45</v>
      </c>
      <c r="G26" s="5">
        <v>445.37</v>
      </c>
      <c r="H26" s="4">
        <v>0.16148128830356001</v>
      </c>
      <c r="I26" s="1">
        <v>3.3865740740740747E-4</v>
      </c>
      <c r="J26" s="1">
        <v>2.850694444444444E-4</v>
      </c>
      <c r="K26" s="1">
        <v>3.6932870370370375E-4</v>
      </c>
      <c r="L26" s="6">
        <v>-0.40786787901280402</v>
      </c>
      <c r="M26" s="5">
        <v>68.951076507568402</v>
      </c>
      <c r="N26" s="5">
        <v>69.358821868896499</v>
      </c>
      <c r="O26" s="7">
        <f t="shared" si="0"/>
        <v>0.40774536132809658</v>
      </c>
    </row>
    <row r="27" spans="1:15" x14ac:dyDescent="0.2">
      <c r="A27" t="s">
        <v>46</v>
      </c>
      <c r="B27" t="s">
        <v>13</v>
      </c>
      <c r="C27" t="s">
        <v>47</v>
      </c>
      <c r="D27" t="s">
        <v>45</v>
      </c>
      <c r="E27" s="12">
        <v>600000</v>
      </c>
      <c r="F27" s="5">
        <v>373.88</v>
      </c>
      <c r="G27" s="5">
        <v>461.56</v>
      </c>
      <c r="H27" s="4">
        <v>0.23451374772654299</v>
      </c>
      <c r="I27" s="1">
        <v>2.7916666666666666E-4</v>
      </c>
      <c r="J27" s="1">
        <v>2.815972222222222E-4</v>
      </c>
      <c r="K27" s="1">
        <v>2.9872685185185183E-4</v>
      </c>
      <c r="L27" s="6">
        <v>-0.46728586171310599</v>
      </c>
      <c r="M27" s="5">
        <v>52.242115020752003</v>
      </c>
      <c r="N27" s="5">
        <v>52.648429870605497</v>
      </c>
      <c r="O27" s="7">
        <f t="shared" si="0"/>
        <v>0.40631484985349431</v>
      </c>
    </row>
    <row r="28" spans="1:15" x14ac:dyDescent="0.2">
      <c r="A28" t="s">
        <v>48</v>
      </c>
      <c r="B28" t="s">
        <v>13</v>
      </c>
      <c r="C28" t="s">
        <v>49</v>
      </c>
      <c r="D28" t="s">
        <v>45</v>
      </c>
      <c r="E28" s="12">
        <v>1200000</v>
      </c>
      <c r="F28" s="5">
        <v>497.13</v>
      </c>
      <c r="G28" s="5">
        <v>487.21</v>
      </c>
      <c r="H28" s="4">
        <v>-1.9954539054171001E-2</v>
      </c>
      <c r="I28" s="1">
        <v>2.7604166666666668E-4</v>
      </c>
      <c r="J28" s="1">
        <v>2.792824074074074E-4</v>
      </c>
      <c r="K28" s="1">
        <v>3.306712962962963E-4</v>
      </c>
      <c r="L28" s="6">
        <v>-0.40454355981659001</v>
      </c>
      <c r="M28" s="5">
        <v>57.625747680664098</v>
      </c>
      <c r="N28" s="5">
        <v>58.043441772460902</v>
      </c>
      <c r="O28" s="7">
        <f t="shared" si="0"/>
        <v>0.41769409179680395</v>
      </c>
    </row>
    <row r="29" spans="1:15" x14ac:dyDescent="0.2">
      <c r="A29" t="s">
        <v>50</v>
      </c>
      <c r="B29" t="s">
        <v>13</v>
      </c>
      <c r="C29" t="s">
        <v>51</v>
      </c>
      <c r="D29" t="s">
        <v>45</v>
      </c>
      <c r="E29" s="12">
        <v>500000</v>
      </c>
      <c r="F29" s="5">
        <v>43.15</v>
      </c>
      <c r="G29" s="5">
        <v>42.02</v>
      </c>
      <c r="H29" s="4">
        <v>-2.6187717265353301E-2</v>
      </c>
      <c r="I29" s="1">
        <v>3.7384259259259257E-5</v>
      </c>
      <c r="J29" s="1">
        <v>2.6886574074074074E-4</v>
      </c>
      <c r="K29" s="1">
        <v>9.0393518518518527E-5</v>
      </c>
      <c r="L29" s="6">
        <v>-0.70483749055177602</v>
      </c>
      <c r="M29" s="5">
        <v>0.72552490234375</v>
      </c>
      <c r="N29" s="5">
        <v>1.0528755187988299</v>
      </c>
      <c r="O29" s="7">
        <f t="shared" si="0"/>
        <v>0.3273506164550799</v>
      </c>
    </row>
    <row r="30" spans="1:15" x14ac:dyDescent="0.2">
      <c r="A30" t="s">
        <v>52</v>
      </c>
      <c r="B30" t="s">
        <v>13</v>
      </c>
      <c r="C30" t="s">
        <v>53</v>
      </c>
      <c r="D30" t="s">
        <v>45</v>
      </c>
      <c r="E30" s="12">
        <v>750000</v>
      </c>
      <c r="F30" s="5">
        <v>27.98</v>
      </c>
      <c r="G30" s="5">
        <v>39.659999999999997</v>
      </c>
      <c r="H30" s="4">
        <v>0.417441029306648</v>
      </c>
      <c r="I30" s="1">
        <v>3.1134259259259254E-5</v>
      </c>
      <c r="J30" s="1">
        <v>2.8726851851851852E-4</v>
      </c>
      <c r="K30" s="1">
        <v>8.229166666666667E-5</v>
      </c>
      <c r="L30" s="6">
        <v>-0.74154852780807001</v>
      </c>
      <c r="M30" s="5">
        <v>0.28652572631835899</v>
      </c>
      <c r="N30" s="5">
        <v>0.61494827270507801</v>
      </c>
      <c r="O30" s="7">
        <f t="shared" si="0"/>
        <v>0.32842254638671903</v>
      </c>
    </row>
    <row r="31" spans="1:15" x14ac:dyDescent="0.2">
      <c r="A31" t="s">
        <v>54</v>
      </c>
      <c r="B31" t="s">
        <v>13</v>
      </c>
      <c r="C31" t="s">
        <v>55</v>
      </c>
      <c r="D31" t="s">
        <v>45</v>
      </c>
      <c r="E31" s="12">
        <v>500000</v>
      </c>
      <c r="F31" s="5">
        <v>24.51</v>
      </c>
      <c r="G31" s="5">
        <v>39.76</v>
      </c>
      <c r="H31" s="4">
        <v>0.62219502243981994</v>
      </c>
      <c r="I31" s="1">
        <v>2.9398148148148146E-5</v>
      </c>
      <c r="J31" s="1">
        <v>2.7824074074074074E-4</v>
      </c>
      <c r="K31" s="1">
        <v>7.8472222222222222E-5</v>
      </c>
      <c r="L31" s="6">
        <v>-0.74492099322799099</v>
      </c>
      <c r="M31" s="5">
        <v>0.239295959472656</v>
      </c>
      <c r="N31" s="5">
        <v>0.56780242919921897</v>
      </c>
      <c r="O31" s="7">
        <f t="shared" si="0"/>
        <v>0.32850646972656294</v>
      </c>
    </row>
    <row r="32" spans="1:15" x14ac:dyDescent="0.2">
      <c r="A32" t="s">
        <v>56</v>
      </c>
      <c r="B32" t="s">
        <v>13</v>
      </c>
      <c r="C32" t="s">
        <v>57</v>
      </c>
      <c r="D32" t="s">
        <v>58</v>
      </c>
      <c r="E32" s="12">
        <v>500000</v>
      </c>
      <c r="F32" s="5">
        <v>5.95</v>
      </c>
      <c r="G32" s="5">
        <v>33.630000000000003</v>
      </c>
      <c r="H32" s="4">
        <v>4.6521008403361304</v>
      </c>
      <c r="I32" s="1">
        <v>2.8935185185185183E-5</v>
      </c>
      <c r="J32" s="1">
        <v>2.716435185185185E-4</v>
      </c>
      <c r="K32" s="1">
        <v>7.4189814814814813E-5</v>
      </c>
      <c r="L32" s="6">
        <v>-0.75317674239507104</v>
      </c>
      <c r="M32" s="5">
        <v>0.17443466186523399</v>
      </c>
      <c r="N32" s="5">
        <v>0.50262451171875</v>
      </c>
      <c r="O32" s="7">
        <f t="shared" si="0"/>
        <v>0.32818984985351601</v>
      </c>
    </row>
    <row r="33" spans="1:16" x14ac:dyDescent="0.2">
      <c r="A33" t="s">
        <v>59</v>
      </c>
      <c r="B33" t="s">
        <v>13</v>
      </c>
      <c r="C33" t="s">
        <v>60</v>
      </c>
      <c r="D33" t="s">
        <v>45</v>
      </c>
      <c r="E33" s="12">
        <v>2500000</v>
      </c>
      <c r="F33" s="9">
        <v>112.8</v>
      </c>
      <c r="G33" s="9">
        <v>113.49</v>
      </c>
      <c r="H33" s="11">
        <v>6.11702127659575E-3</v>
      </c>
      <c r="I33" s="1">
        <v>4.0277777777777778E-5</v>
      </c>
      <c r="J33" s="1">
        <v>2.611111111111111E-4</v>
      </c>
      <c r="K33" s="1">
        <v>8.8541666666666673E-5</v>
      </c>
      <c r="L33" s="8">
        <v>-0.70622119815668205</v>
      </c>
      <c r="M33" s="9">
        <v>1.4737510681152299</v>
      </c>
      <c r="N33" s="9">
        <v>1.8029747009277299</v>
      </c>
      <c r="O33" s="10">
        <f t="shared" si="0"/>
        <v>0.3292236328125</v>
      </c>
    </row>
    <row r="34" spans="1:16" x14ac:dyDescent="0.2">
      <c r="E34" s="12">
        <f>AVERAGE(E3:E33)</f>
        <v>1473826.4838709678</v>
      </c>
      <c r="F34" s="5">
        <f>AVERAGE(F3:F33)</f>
        <v>410.49419354838705</v>
      </c>
      <c r="G34" s="5">
        <f t="shared" ref="G34:O34" si="1">AVERAGE(G3:G33)</f>
        <v>421.65999999999991</v>
      </c>
      <c r="H34" s="4">
        <f>G34/F34-1</f>
        <v>2.7200887679052377E-2</v>
      </c>
      <c r="I34" s="5"/>
      <c r="J34" s="5"/>
      <c r="K34" s="5"/>
      <c r="L34" s="4">
        <f t="shared" si="1"/>
        <v>-0.49721536190716703</v>
      </c>
      <c r="M34" s="5">
        <f t="shared" si="1"/>
        <v>39.494178771972649</v>
      </c>
      <c r="N34" s="5">
        <f t="shared" si="1"/>
        <v>39.998051058861499</v>
      </c>
      <c r="O34" s="5">
        <f t="shared" si="1"/>
        <v>0.50387228688884889</v>
      </c>
      <c r="P34" t="s">
        <v>72</v>
      </c>
    </row>
    <row r="35" spans="1:16" x14ac:dyDescent="0.2">
      <c r="E35" s="12">
        <f>MEDIAN(E3:E33)</f>
        <v>600000</v>
      </c>
      <c r="F35" s="5">
        <f>MEDIAN(F3:F33)</f>
        <v>373.88</v>
      </c>
      <c r="G35" s="5">
        <f t="shared" ref="G35:O35" si="2">MEDIAN(G3:G33)</f>
        <v>389.86</v>
      </c>
      <c r="H35" s="4">
        <f>G35/F35-1</f>
        <v>4.2740986412752813E-2</v>
      </c>
      <c r="I35" s="5"/>
      <c r="J35" s="5"/>
      <c r="K35" s="5"/>
      <c r="L35" s="4">
        <f t="shared" si="2"/>
        <v>-0.57547436986689304</v>
      </c>
      <c r="M35" s="5">
        <f t="shared" si="2"/>
        <v>17.567459106445298</v>
      </c>
      <c r="N35" s="5">
        <f t="shared" si="2"/>
        <v>17.9828491210938</v>
      </c>
      <c r="O35" s="5">
        <f t="shared" si="2"/>
        <v>0.40774536132809658</v>
      </c>
      <c r="P35" t="s">
        <v>73</v>
      </c>
    </row>
    <row r="37" spans="1:16" x14ac:dyDescent="0.2">
      <c r="A37" t="s">
        <v>77</v>
      </c>
    </row>
  </sheetData>
  <mergeCells count="5">
    <mergeCell ref="F1:H1"/>
    <mergeCell ref="E1:E2"/>
    <mergeCell ref="B1:B2"/>
    <mergeCell ref="I1:L1"/>
    <mergeCell ref="M1:O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test_datasets-desc-plus-timings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fbreitwieser</dc:creator>
  <cp:lastModifiedBy>Florian Breitwieser</cp:lastModifiedBy>
  <dcterms:created xsi:type="dcterms:W3CDTF">2018-03-31T22:30:47Z</dcterms:created>
  <dcterms:modified xsi:type="dcterms:W3CDTF">2018-08-22T22:26:39Z</dcterms:modified>
</cp:coreProperties>
</file>