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babraham-my.sharepoint.com/personal/hannac_babraham_ac_uk/Documents/Embryo histone manuscript/GENOME BIOL R2/FINAL SUBMISSION/"/>
    </mc:Choice>
  </mc:AlternateContent>
  <bookViews>
    <workbookView xWindow="-45" yWindow="-120" windowWidth="17040" windowHeight="13515" activeTab="5"/>
  </bookViews>
  <sheets>
    <sheet name="Table S1" sheetId="1" r:id="rId1"/>
    <sheet name="Table S2" sheetId="2" r:id="rId2"/>
    <sheet name="Table S3" sheetId="3" r:id="rId3"/>
    <sheet name="Table S4" sheetId="4" r:id="rId4"/>
    <sheet name="Table S5" sheetId="5" r:id="rId5"/>
    <sheet name="Table S6" sheetId="6" r:id="rId6"/>
  </sheets>
  <calcPr calcId="162913"/>
</workbook>
</file>

<file path=xl/calcChain.xml><?xml version="1.0" encoding="utf-8"?>
<calcChain xmlns="http://schemas.openxmlformats.org/spreadsheetml/2006/main">
  <c r="J82" i="1" l="1"/>
  <c r="J81" i="1"/>
  <c r="J80" i="1"/>
  <c r="J79" i="1"/>
  <c r="J78" i="1"/>
  <c r="J77" i="1"/>
  <c r="J76" i="1"/>
  <c r="J75" i="1"/>
  <c r="J74" i="1"/>
  <c r="J73" i="1"/>
  <c r="J72" i="1"/>
  <c r="J71" i="1"/>
  <c r="N82" i="1"/>
  <c r="N81" i="1"/>
  <c r="N80" i="1"/>
  <c r="N79" i="1"/>
  <c r="N78" i="1"/>
  <c r="N77" i="1"/>
  <c r="N76" i="1"/>
  <c r="N75" i="1"/>
  <c r="N74" i="1"/>
  <c r="N73" i="1"/>
  <c r="N72" i="1"/>
  <c r="N24" i="1" l="1"/>
  <c r="N36" i="1"/>
  <c r="N41" i="1" l="1"/>
  <c r="N40" i="1"/>
  <c r="N7" i="1"/>
  <c r="N104" i="1" l="1"/>
  <c r="N103" i="1"/>
  <c r="N102" i="1"/>
  <c r="N101" i="1"/>
  <c r="N100" i="1"/>
  <c r="N99" i="1"/>
  <c r="N98" i="1"/>
  <c r="N105" i="1"/>
  <c r="N71" i="1" l="1"/>
  <c r="N97" i="1" l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39" i="1"/>
  <c r="N38" i="1"/>
  <c r="N37" i="1"/>
  <c r="N35" i="1"/>
  <c r="N34" i="1"/>
  <c r="N33" i="1"/>
  <c r="N32" i="1"/>
  <c r="N31" i="1"/>
  <c r="N30" i="1"/>
  <c r="N29" i="1"/>
  <c r="N28" i="1"/>
  <c r="N27" i="1"/>
  <c r="N26" i="1"/>
  <c r="N25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6" i="1"/>
  <c r="N5" i="1"/>
  <c r="N4" i="1"/>
  <c r="N3" i="1"/>
</calcChain>
</file>

<file path=xl/sharedStrings.xml><?xml version="1.0" encoding="utf-8"?>
<sst xmlns="http://schemas.openxmlformats.org/spreadsheetml/2006/main" count="3595" uniqueCount="723">
  <si>
    <t>Library</t>
  </si>
  <si>
    <t>Tissue/Cell type</t>
  </si>
  <si>
    <t>Background</t>
  </si>
  <si>
    <t>Genotype</t>
  </si>
  <si>
    <t>Histone modification</t>
  </si>
  <si>
    <t>Pool ID</t>
  </si>
  <si>
    <t>Number of pooled embryos</t>
  </si>
  <si>
    <t>Sex</t>
  </si>
  <si>
    <t>Uniquely mapped reads</t>
  </si>
  <si>
    <t>B6</t>
  </si>
  <si>
    <t>CAST</t>
  </si>
  <si>
    <t>SNP-spanning</t>
  </si>
  <si>
    <t>B6.CAST_E6.5Epi_H3K4me3_1</t>
  </si>
  <si>
    <t>ChIP-seq</t>
  </si>
  <si>
    <t>E6.5 epiblast</t>
  </si>
  <si>
    <t>C57BL6/Babr x CAST</t>
  </si>
  <si>
    <t>NA</t>
  </si>
  <si>
    <t>H3K4me3</t>
  </si>
  <si>
    <t>Epi_1</t>
  </si>
  <si>
    <t>B6.CAST_E6.5Epi_H3K27me3_1</t>
  </si>
  <si>
    <t>H3K27me3</t>
  </si>
  <si>
    <t>B6.CAST_E6.5Epi_H3K36me3_1</t>
  </si>
  <si>
    <t>H3K36me3</t>
  </si>
  <si>
    <t>Epi_3</t>
  </si>
  <si>
    <t>B6.CAST_E6.5Epi_Input_1</t>
  </si>
  <si>
    <t>B6.CAST_E6.5Epi_H3K4me3_2</t>
  </si>
  <si>
    <t>Epi_2</t>
  </si>
  <si>
    <t>B6.CAST_E6.5Epi_H3K27me3_2</t>
  </si>
  <si>
    <t>B6.CAST_E6.5Epi_H3K36me3_2</t>
  </si>
  <si>
    <t>B6.CAST_E6.5Epi_Input_2</t>
  </si>
  <si>
    <t>B6.CAST_E6.5ExE_H3K4me3_1</t>
  </si>
  <si>
    <t>E6.5 ExE</t>
  </si>
  <si>
    <t>ExE_1</t>
  </si>
  <si>
    <t>B6.CAST_E6.5ExE_H3K27me3_1</t>
  </si>
  <si>
    <t>B6.CAST_E6.5ExE_H3K36me3_1</t>
  </si>
  <si>
    <t>B6.CAST_E6.5ExE_Input_1</t>
  </si>
  <si>
    <t>B6.CAST_E6.5ExE_H3K4me3_2</t>
  </si>
  <si>
    <t>ExE_2</t>
  </si>
  <si>
    <t>B6.CAST_E6.5ExE_H3K27me3_2</t>
  </si>
  <si>
    <t>B6.CAST_E6.5ExE_H3K36me3_2</t>
  </si>
  <si>
    <t>B6.CAST_E6.5ExE_Input_2</t>
  </si>
  <si>
    <t>DKO.CAST_E6.5Epi_H3K4me3_1</t>
  </si>
  <si>
    <t>C57BL6/Babr/129 x CAST</t>
  </si>
  <si>
    <t>matDnmt3a-/+, mat Dnmt3b-/+</t>
  </si>
  <si>
    <t>DKO.CAST_E6.5Epi_H3K27me3_1</t>
  </si>
  <si>
    <t>DKO.CAST_E6.5Epi_H3K36me3_3</t>
  </si>
  <si>
    <t>DKO.CAST_E6.5Epi_Input_1</t>
  </si>
  <si>
    <t>DKO.CAST_E6.5Epi_H3K4me3_2</t>
  </si>
  <si>
    <t>DKO.CAST_E6.5Epi_H3K27me3_2</t>
  </si>
  <si>
    <t>DKO.CAST_E6.5Epi_H3K36me3_2</t>
  </si>
  <si>
    <t>DKO.CAST_E6.5Epi_Input_2</t>
  </si>
  <si>
    <t>DKO.CAST_E6.5ExE_H3K4me3_3</t>
  </si>
  <si>
    <t>ExE_3</t>
  </si>
  <si>
    <t>DKO.CAST_E6.5ExE_H3K27me3_3</t>
  </si>
  <si>
    <t>DKO.CAST_E6.5ExE_H3K36me3_3</t>
  </si>
  <si>
    <t>DKO.CAST_E6.5ExE_Input_3</t>
  </si>
  <si>
    <t>DKO.CAST_E6.5ExE_H3K4me3_2</t>
  </si>
  <si>
    <t>DKO.CAST_E6.5ExE_H3K27me3_2</t>
  </si>
  <si>
    <t>DKO.CAST_E6.5ExE_H3K36me3_2</t>
  </si>
  <si>
    <t>CAST.B6_E6.5Epi_H3K4me3_3</t>
  </si>
  <si>
    <t>CAST X C57BL6/Babr</t>
  </si>
  <si>
    <t>CAST.B6_E6.5Epi_H3K27me3_1</t>
  </si>
  <si>
    <t>CAST.B6_E6.5Epi_H3K36me3_1</t>
  </si>
  <si>
    <t>CAST.B6_E6.5Epi_Input_1</t>
  </si>
  <si>
    <t>CAST.B6_E6.5Epi_H3K4me3_2</t>
  </si>
  <si>
    <t>CAST.B6_E6.5Epi_H3K27me3_2</t>
  </si>
  <si>
    <t>CAST.B6_E6.5Epi_H3K36me3_2</t>
  </si>
  <si>
    <t>CAST.B6_E6.5ExE_H3K4me3_1</t>
  </si>
  <si>
    <t>CAST.B6_E6.5ExE_H3K27me3_1</t>
  </si>
  <si>
    <t>CAST.B6_E6.5ExE_H3K36me3_1</t>
  </si>
  <si>
    <t>CAST.B6_E6.5ExE_Input_1</t>
  </si>
  <si>
    <t>CAST.B6_E6.5ExE_H3K4me3_2</t>
  </si>
  <si>
    <t>CAST.B6_E6.5ExE_H3K27me3_2</t>
  </si>
  <si>
    <t>CAST.B6_E6.5ExE_H3K36me3_2</t>
  </si>
  <si>
    <t>CAST.B6_E6.5ExE_Input_2</t>
  </si>
  <si>
    <t>B6.CAST_E7.5 Epi_RNA_1</t>
  </si>
  <si>
    <t>RNA-seq</t>
  </si>
  <si>
    <t>E7.5 epiblast</t>
  </si>
  <si>
    <t>A</t>
  </si>
  <si>
    <t>Female</t>
  </si>
  <si>
    <t>B6.CAST_E7.5 Epi_RNA_2</t>
  </si>
  <si>
    <t>B</t>
  </si>
  <si>
    <t>B6.CAST_E7.5 Epi_RNA_3</t>
  </si>
  <si>
    <t>C</t>
  </si>
  <si>
    <t>B6.CAST_E7.5 ExE_RNA_2</t>
  </si>
  <si>
    <t>E7.5 ExE</t>
  </si>
  <si>
    <t>B6.CAST_E7.5 ExE_RNA_3</t>
  </si>
  <si>
    <t>CAST.B6_E7.5 Epi_RNA_1</t>
  </si>
  <si>
    <t>D</t>
  </si>
  <si>
    <t>Male</t>
  </si>
  <si>
    <t>CAST.B6_E7.5 Epi_RNA_2</t>
  </si>
  <si>
    <t>E</t>
  </si>
  <si>
    <t>CAST.B6_E7.5 Epi_RNA_3</t>
  </si>
  <si>
    <t>F</t>
  </si>
  <si>
    <t>CAST.B6_E7.5 ExE_RNA_1</t>
  </si>
  <si>
    <t>CAST.B6_E7.5 ExE_RNA_2</t>
  </si>
  <si>
    <t>CAST.B6_E7.5 ExE_RNA_3</t>
  </si>
  <si>
    <t>DKO.CAST_E7.5 Epi_RNA_1</t>
  </si>
  <si>
    <t>G</t>
  </si>
  <si>
    <t>DKO.CAST_E7.5 Epi_RNA_2</t>
  </si>
  <si>
    <t>H</t>
  </si>
  <si>
    <t>DKO.CAST_E7.5 Epi_RNA_3</t>
  </si>
  <si>
    <t>I</t>
  </si>
  <si>
    <t>DKO.CAST_E7.5 ExE_RNA_1</t>
  </si>
  <si>
    <t>DKO.CAST_E7.5 ExE_RNA_2</t>
  </si>
  <si>
    <t>DKO.CAST_E7.5 ExE_RNA_3</t>
  </si>
  <si>
    <t>B6.CAST_E6.5Epi_Input_PBAT_1</t>
  </si>
  <si>
    <t>Input-PBAT</t>
  </si>
  <si>
    <t>B6.CAST_E6.5Epi_Input_PBAT_3</t>
  </si>
  <si>
    <t>B6.CAST_E6.5ExE_Input_PBAT_1</t>
  </si>
  <si>
    <t>B6.CAST_E6.5ExE_Input_PBAT_2</t>
  </si>
  <si>
    <t>DKO.CAST_E6.5Epi_Input_PBAT_1</t>
  </si>
  <si>
    <t>DKO.CAST_E6.5Epi_Input_PBAT_3</t>
  </si>
  <si>
    <t>DKO.CAST_E6.5ExE_Input_PBAT_1</t>
  </si>
  <si>
    <t>DKO.CAST_E6.5ExE_Input_PBAT_2</t>
  </si>
  <si>
    <t>DKO.CAST_E6.5ExE_Input_PBAT_3</t>
  </si>
  <si>
    <t>CAST.B6_E6.5Epi_Input_PBAT_1</t>
  </si>
  <si>
    <t>CAST.B6_E6.5Epi_Input_PBAT_2</t>
  </si>
  <si>
    <t>CAST.B6_E6.5Epi_Input_PBAT_3</t>
  </si>
  <si>
    <t>CAST.B6_E6.5ExE_Input_PBAT_1</t>
  </si>
  <si>
    <t>CAST.B6_E6.5ExE_Input_PBAT_2</t>
  </si>
  <si>
    <t>Sample ID</t>
  </si>
  <si>
    <t>B6.CAST_E6.5Epi_Input_PBAT_2</t>
  </si>
  <si>
    <t>Total Reads</t>
  </si>
  <si>
    <t>Chromosome</t>
  </si>
  <si>
    <t>Start</t>
  </si>
  <si>
    <t>End</t>
  </si>
  <si>
    <t>Feature</t>
  </si>
  <si>
    <t>Zdbf2</t>
  </si>
  <si>
    <t>pat</t>
  </si>
  <si>
    <t>Known</t>
  </si>
  <si>
    <t>H13</t>
  </si>
  <si>
    <t>Errfi1</t>
  </si>
  <si>
    <t>Novel</t>
  </si>
  <si>
    <t>Sgce</t>
  </si>
  <si>
    <t>Mest</t>
  </si>
  <si>
    <t>Peg3</t>
  </si>
  <si>
    <t>Snrpn</t>
  </si>
  <si>
    <t>Ndn</t>
  </si>
  <si>
    <t>Magel2</t>
  </si>
  <si>
    <t>Mkrn3</t>
  </si>
  <si>
    <t>Peg12</t>
  </si>
  <si>
    <t>Inpp5f</t>
  </si>
  <si>
    <t>H19</t>
  </si>
  <si>
    <t>mat</t>
  </si>
  <si>
    <t>Kcnq1</t>
  </si>
  <si>
    <t>Cdkn1c</t>
  </si>
  <si>
    <t>Phlda2</t>
  </si>
  <si>
    <t>Gab1</t>
  </si>
  <si>
    <t>Putative</t>
  </si>
  <si>
    <t>Cdh15</t>
  </si>
  <si>
    <t>Plagl1</t>
  </si>
  <si>
    <t>Grb10</t>
  </si>
  <si>
    <t>Commd1</t>
  </si>
  <si>
    <t>Meg3</t>
  </si>
  <si>
    <t>Trappc9</t>
  </si>
  <si>
    <t>Slc38a4</t>
  </si>
  <si>
    <t>Igf2r</t>
  </si>
  <si>
    <t>Impact</t>
  </si>
  <si>
    <t>Probe</t>
  </si>
  <si>
    <t>chr1:63199000-63205500</t>
  </si>
  <si>
    <t>Gpr1</t>
  </si>
  <si>
    <t>chr1:63271500-63275500</t>
  </si>
  <si>
    <t>chr2:10310500-10313500</t>
  </si>
  <si>
    <t>chr2:10362000-10382500</t>
  </si>
  <si>
    <t>Sfmbt2</t>
  </si>
  <si>
    <t>chr2:152685000-152710500</t>
  </si>
  <si>
    <t>chr2:168951000-168961500</t>
  </si>
  <si>
    <t>Zfp64</t>
  </si>
  <si>
    <t>chr2:168968500-168972500</t>
  </si>
  <si>
    <t>1700017J07Rik</t>
  </si>
  <si>
    <t>chr2:168976500-168983000</t>
  </si>
  <si>
    <t>chr2:169004500-169010000</t>
  </si>
  <si>
    <t>chr2:174282500-174302000</t>
  </si>
  <si>
    <t>Nespas</t>
  </si>
  <si>
    <t>chr3:41490000-41498500</t>
  </si>
  <si>
    <t>chr3:41526500-41535500</t>
  </si>
  <si>
    <t>chr3:41550000-41592000</t>
  </si>
  <si>
    <t>Phf17</t>
  </si>
  <si>
    <t>chr4:150869500-150881500</t>
  </si>
  <si>
    <t>chr5:122110500-122113000</t>
  </si>
  <si>
    <t>Myl2</t>
  </si>
  <si>
    <t>chr6:4730000-4752500</t>
  </si>
  <si>
    <t>chr6:30732000-30741000</t>
  </si>
  <si>
    <t>chr7:6726000-6733500</t>
  </si>
  <si>
    <t>chr7:60001500-60007000</t>
  </si>
  <si>
    <t>chr7:62375500-62378500</t>
  </si>
  <si>
    <t>chr7:128687000-128691500</t>
  </si>
  <si>
    <t>chr7:142574000-142583000</t>
  </si>
  <si>
    <t>chr7:142653000-142672000</t>
  </si>
  <si>
    <t>Igf2</t>
  </si>
  <si>
    <t>chr7:142869000-142871000</t>
  </si>
  <si>
    <t>chr7:142965500-142970500</t>
  </si>
  <si>
    <t>Ascl2</t>
  </si>
  <si>
    <t>chr7:143051500-143059000</t>
  </si>
  <si>
    <t>Cd81</t>
  </si>
  <si>
    <t>chr7:143067000-143071500</t>
  </si>
  <si>
    <t>Tssc4</t>
  </si>
  <si>
    <t>chr7:143106000-143108500</t>
  </si>
  <si>
    <t>chr7:143284500-143297500</t>
  </si>
  <si>
    <t>Kcnq1ot1</t>
  </si>
  <si>
    <t>chr7:143437000-143439500</t>
  </si>
  <si>
    <t>chr7:143444000-143447000</t>
  </si>
  <si>
    <t>chr7:143458000-143471000</t>
  </si>
  <si>
    <t>chr7:143472500-143486000</t>
  </si>
  <si>
    <t>Slc22a18</t>
  </si>
  <si>
    <t>chr7:143499500-143507500</t>
  </si>
  <si>
    <t>chr7:143648000-143652000</t>
  </si>
  <si>
    <t>Tnfrsf22</t>
  </si>
  <si>
    <t>chr7:143684500-143687000</t>
  </si>
  <si>
    <t>Tnfrsf23</t>
  </si>
  <si>
    <t>chr7:143738500-143742000</t>
  </si>
  <si>
    <t>Osbpl5</t>
  </si>
  <si>
    <t>chr7:143977000-143980500</t>
  </si>
  <si>
    <t>Shank2</t>
  </si>
  <si>
    <t>chr8:80852500-80861000</t>
  </si>
  <si>
    <t>chr8:80915000-80920000</t>
  </si>
  <si>
    <t>chr8:89033500-89056500</t>
  </si>
  <si>
    <t>Sall1</t>
  </si>
  <si>
    <t>chr9:118340500-118342500</t>
  </si>
  <si>
    <t>chr10:13089500-13092500</t>
  </si>
  <si>
    <t>chr11:12034000-12039500</t>
  </si>
  <si>
    <t>chr11:22971000-22985000</t>
  </si>
  <si>
    <t>chr11:51218500-51222500</t>
  </si>
  <si>
    <t>5133400J02Rik</t>
  </si>
  <si>
    <t>chr11:97593000-97604000</t>
  </si>
  <si>
    <t>2410003L11Rik</t>
  </si>
  <si>
    <t>chr11:119256500-119260000</t>
  </si>
  <si>
    <t>Ccdc40</t>
  </si>
  <si>
    <t>chr12:81017000-81022000</t>
  </si>
  <si>
    <t>Smoc1</t>
  </si>
  <si>
    <t>chr12:109518500-109549000</t>
  </si>
  <si>
    <t>chr15:72806500-72812000</t>
  </si>
  <si>
    <t>chr15:97046500-97062000</t>
  </si>
  <si>
    <t>chr15:97125000-97128000</t>
  </si>
  <si>
    <t>chr15:97129500-97133000</t>
  </si>
  <si>
    <t>chr15:97135000-97145500</t>
  </si>
  <si>
    <t>chr15:97162500-97168500</t>
  </si>
  <si>
    <t>chr16:87506500-87508500</t>
  </si>
  <si>
    <t>B130034C11Rik</t>
  </si>
  <si>
    <t>chr17:4992500-4999000</t>
  </si>
  <si>
    <t>Arid1b</t>
  </si>
  <si>
    <t>chr17:5490500-5494500</t>
  </si>
  <si>
    <t>Zdhhc14</t>
  </si>
  <si>
    <t>chr17:7167500-7178000</t>
  </si>
  <si>
    <t>Rps6ka2</t>
  </si>
  <si>
    <t>chr17:7826000-7828500</t>
  </si>
  <si>
    <t>Fndc1</t>
  </si>
  <si>
    <t>chr17:8798000-8804000</t>
  </si>
  <si>
    <t>Pde10a</t>
  </si>
  <si>
    <t>chr17:8987500-8989500</t>
  </si>
  <si>
    <t>1700010I14Rik</t>
  </si>
  <si>
    <t>chr17:10839000-10842000</t>
  </si>
  <si>
    <t>Park2</t>
  </si>
  <si>
    <t>chr17:12506000-12508500</t>
  </si>
  <si>
    <t>Slc22a3</t>
  </si>
  <si>
    <t>chr17:12737000-12745500</t>
  </si>
  <si>
    <t>Airn</t>
  </si>
  <si>
    <t>chr17:12765000-12771000</t>
  </si>
  <si>
    <t>chr17:14200500-14205500</t>
  </si>
  <si>
    <t>Dact2</t>
  </si>
  <si>
    <t>chr18:12971000-12976000</t>
  </si>
  <si>
    <t>H3K4me3 peak</t>
  </si>
  <si>
    <t>Allelic H3K4me3</t>
  </si>
  <si>
    <t>chr1:63270500-63279500</t>
  </si>
  <si>
    <t>chr2:152685500-152697500</t>
  </si>
  <si>
    <t>chr4:150876000-150881500</t>
  </si>
  <si>
    <t>chr6:4736500-4751500</t>
  </si>
  <si>
    <t>chr6:30729000-30741500</t>
  </si>
  <si>
    <t>chr7:6726500-6734000</t>
  </si>
  <si>
    <t>chr7:59999000-60008500</t>
  </si>
  <si>
    <t>chr7:60242500-60246000</t>
  </si>
  <si>
    <t>chr7:60621500-60624000</t>
  </si>
  <si>
    <t>chr7:62347500-62350500</t>
  </si>
  <si>
    <t>chr7:62375500-62383000</t>
  </si>
  <si>
    <t>chr7:62418000-62421500</t>
  </si>
  <si>
    <t>chr7:62461500-62465500</t>
  </si>
  <si>
    <t>chr7:128687000-128691000</t>
  </si>
  <si>
    <t>chr7:142572000-142583000</t>
  </si>
  <si>
    <t>chr7:143286000-143298000</t>
  </si>
  <si>
    <t>chr7:143458000-143470500</t>
  </si>
  <si>
    <t>chr7:143500500-143507500</t>
  </si>
  <si>
    <t>chr8:80853000-80860500</t>
  </si>
  <si>
    <t>chr8:122864000-122866500</t>
  </si>
  <si>
    <t>chr11:12031500-12039500</t>
  </si>
  <si>
    <t>chr11:22971000-22983500</t>
  </si>
  <si>
    <t>chr12:109518000-109534500</t>
  </si>
  <si>
    <t>chr12:109538500-109546500</t>
  </si>
  <si>
    <t>chr15:72807000-72812000</t>
  </si>
  <si>
    <t>chr15:97047500-97057000</t>
  </si>
  <si>
    <t>chr17:12740000-12744000</t>
  </si>
  <si>
    <t>chr18:12971000-12975500</t>
  </si>
  <si>
    <t>R74862</t>
  </si>
  <si>
    <t>Associated gene(s)</t>
  </si>
  <si>
    <t>Gm13261</t>
  </si>
  <si>
    <t>Gm11607 (Liz)</t>
  </si>
  <si>
    <t>Mcts2</t>
  </si>
  <si>
    <t>Peg10</t>
  </si>
  <si>
    <t>ND</t>
  </si>
  <si>
    <t>Probe Strand</t>
  </si>
  <si>
    <t>-</t>
  </si>
  <si>
    <t>+</t>
  </si>
  <si>
    <t>Copg2</t>
  </si>
  <si>
    <t>Zrsr1</t>
  </si>
  <si>
    <t>Imprinting status</t>
  </si>
  <si>
    <t>Canonical</t>
  </si>
  <si>
    <t>Noncanonical</t>
  </si>
  <si>
    <t>Imprinted gene</t>
  </si>
  <si>
    <t>LTR overlap</t>
  </si>
  <si>
    <t>Yes</t>
  </si>
  <si>
    <t>ERVK</t>
  </si>
  <si>
    <t>No</t>
  </si>
  <si>
    <t>maLR</t>
  </si>
  <si>
    <t>ERVL</t>
  </si>
  <si>
    <t>ERV1</t>
  </si>
  <si>
    <t>MaLR</t>
  </si>
  <si>
    <t>ERV1/MaLR</t>
  </si>
  <si>
    <t>ERVK/ERVL</t>
  </si>
  <si>
    <t>MaLR/ERV1</t>
  </si>
  <si>
    <t>ERVK/ERVL/MaLR</t>
  </si>
  <si>
    <t>LTR class(es)</t>
  </si>
  <si>
    <t>ERVK/MaLR</t>
  </si>
  <si>
    <t>ENSEMBL ID</t>
  </si>
  <si>
    <t>Otago</t>
  </si>
  <si>
    <t>Mousebook</t>
  </si>
  <si>
    <t>Expressed allele</t>
  </si>
  <si>
    <t>ENSMUSG00000046856</t>
  </si>
  <si>
    <t>Y</t>
  </si>
  <si>
    <t>Pat</t>
  </si>
  <si>
    <t>ENSMUSG00000027520</t>
  </si>
  <si>
    <t>ENSMUSG00000061186</t>
  </si>
  <si>
    <t>Wt1</t>
  </si>
  <si>
    <t>ENSMUSG00000016458</t>
  </si>
  <si>
    <t>Mat</t>
  </si>
  <si>
    <t>Gatm</t>
  </si>
  <si>
    <t>ENSMUSG00000027199</t>
  </si>
  <si>
    <t>ENSMUSG00000019188</t>
  </si>
  <si>
    <t>ENSMUSG00000042814</t>
  </si>
  <si>
    <t>Blcap</t>
  </si>
  <si>
    <t>ENSMUSG00000067787</t>
  </si>
  <si>
    <t>Nnat</t>
  </si>
  <si>
    <t>ENSMUSG00000067786</t>
  </si>
  <si>
    <t>ENSMUSG00000027551</t>
  </si>
  <si>
    <t>ENSMUSG00000086537</t>
  </si>
  <si>
    <t>Gnas</t>
  </si>
  <si>
    <t>ENSMUSG00000027523</t>
  </si>
  <si>
    <t>ENSMUSG00000025764</t>
  </si>
  <si>
    <t>Htra3</t>
  </si>
  <si>
    <t>ENSMUSG00000029096</t>
  </si>
  <si>
    <t>Calcr</t>
  </si>
  <si>
    <t>ENSMUSG00000023964</t>
  </si>
  <si>
    <t>Tfpi2</t>
  </si>
  <si>
    <t>ENSMUSG00000029664</t>
  </si>
  <si>
    <t>Casd1</t>
  </si>
  <si>
    <t>ENSMUSG00000015189</t>
  </si>
  <si>
    <t>PD</t>
  </si>
  <si>
    <t>ENSMUSG00000004631</t>
  </si>
  <si>
    <t>ENSMUSG00000092035</t>
  </si>
  <si>
    <t>Ppp1r9a</t>
  </si>
  <si>
    <t>ENSMUSG00000032827</t>
  </si>
  <si>
    <t>Pon3</t>
  </si>
  <si>
    <t>ENSMUSG00000029759</t>
  </si>
  <si>
    <t>Pon2</t>
  </si>
  <si>
    <t>ENSMUSG00000032667</t>
  </si>
  <si>
    <t>Asb4</t>
  </si>
  <si>
    <t>ENSMUSG00000042607</t>
  </si>
  <si>
    <t>Dlx5</t>
  </si>
  <si>
    <t>ENSMUSG00000029755</t>
  </si>
  <si>
    <t>ENSMUSG00000051855</t>
  </si>
  <si>
    <t>ENSMUSG00000025607</t>
  </si>
  <si>
    <t>Klf14</t>
  </si>
  <si>
    <t>ENSMUSG00000073209</t>
  </si>
  <si>
    <t>Nap1l5</t>
  </si>
  <si>
    <t>ENSMUSG00000055430</t>
  </si>
  <si>
    <t>Cntn3</t>
  </si>
  <si>
    <t>ENSMUSG00000030075</t>
  </si>
  <si>
    <t>Klrb1f</t>
  </si>
  <si>
    <t>ENSMUSG00000030154</t>
  </si>
  <si>
    <t>Zim1</t>
  </si>
  <si>
    <t>ENSMUSG00000002266</t>
  </si>
  <si>
    <t>ENSMUSG00000002265</t>
  </si>
  <si>
    <t>Usp29</t>
  </si>
  <si>
    <t>ENSMUSG00000051527</t>
  </si>
  <si>
    <t>Axl</t>
  </si>
  <si>
    <t>ENSMUSG00000002602</t>
  </si>
  <si>
    <t>Atp10a</t>
  </si>
  <si>
    <t>ENSMUSG00000025324</t>
  </si>
  <si>
    <t>Ube3a</t>
  </si>
  <si>
    <t>ENSMUSG00000025326</t>
  </si>
  <si>
    <t>ENSMUSG00000000948</t>
  </si>
  <si>
    <t>Snurf</t>
  </si>
  <si>
    <t>ENSMUSG00000095746</t>
  </si>
  <si>
    <t>ENSMUSG00000033585</t>
  </si>
  <si>
    <t>ENSMUSG00000056972</t>
  </si>
  <si>
    <t>ENSMUSG00000070527</t>
  </si>
  <si>
    <t>ENSMUSG00000070526</t>
  </si>
  <si>
    <t>Art5</t>
  </si>
  <si>
    <t>ENSMUSG00000070424</t>
  </si>
  <si>
    <t>Ampd3</t>
  </si>
  <si>
    <t>ENSMUSG00000005686</t>
  </si>
  <si>
    <t>ENSMUSG00000042105</t>
  </si>
  <si>
    <t>ENSMUSG00000000031</t>
  </si>
  <si>
    <t>ENSMUSG00000048583</t>
  </si>
  <si>
    <t>Igf2as</t>
  </si>
  <si>
    <t>ENSMUSG00000086266</t>
  </si>
  <si>
    <t>Ins2</t>
  </si>
  <si>
    <t>ENSMUSG00000000215</t>
  </si>
  <si>
    <t>Th</t>
  </si>
  <si>
    <t>ENSMUSG00000000214</t>
  </si>
  <si>
    <t>ENSMUSG00000009248</t>
  </si>
  <si>
    <t>Tspan32</t>
  </si>
  <si>
    <t>ENSMUSG00000000244</t>
  </si>
  <si>
    <t>ENSMUSG00000037706</t>
  </si>
  <si>
    <t>ENSMUSG00000045752</t>
  </si>
  <si>
    <t>ENSMUSG00000009545</t>
  </si>
  <si>
    <t>ENSMUSG00000101609</t>
  </si>
  <si>
    <t>ENSMUSG00000037664</t>
  </si>
  <si>
    <t>ENSMUSG00000000154</t>
  </si>
  <si>
    <t>ENSMUSG00000010760</t>
  </si>
  <si>
    <t>Nap1l4</t>
  </si>
  <si>
    <t>ENSMUSG00000059119</t>
  </si>
  <si>
    <t>ENSMUSG00000037613</t>
  </si>
  <si>
    <t>ENSMUSG00000037606</t>
  </si>
  <si>
    <t>Dhcr7</t>
  </si>
  <si>
    <t>ENSMUSG00000058454</t>
  </si>
  <si>
    <t>Rasgrf1</t>
  </si>
  <si>
    <t>ENSMUSG00000032356</t>
  </si>
  <si>
    <t>Mst1r</t>
  </si>
  <si>
    <t>ENSMUSG00000032584</t>
  </si>
  <si>
    <t>ENSMUSG00000019817</t>
  </si>
  <si>
    <t>Phactr2</t>
  </si>
  <si>
    <t>ENSMUSG00000062866</t>
  </si>
  <si>
    <t>Dcn</t>
  </si>
  <si>
    <t>ENSMUSG00000019929</t>
  </si>
  <si>
    <t>Ddc</t>
  </si>
  <si>
    <t>ENSMUSG00000020182</t>
  </si>
  <si>
    <t>ENSMUSG00000020176</t>
  </si>
  <si>
    <t>Cobl</t>
  </si>
  <si>
    <t>ENSMUSG00000020173</t>
  </si>
  <si>
    <t>ENSMUSG00000051355</t>
  </si>
  <si>
    <t>ENSMUSG00000044068</t>
  </si>
  <si>
    <t>Scin</t>
  </si>
  <si>
    <t>ENSMUSG00000002565</t>
  </si>
  <si>
    <t>Begain</t>
  </si>
  <si>
    <t>ENSMUSG00000040867</t>
  </si>
  <si>
    <t>Dlk1</t>
  </si>
  <si>
    <t>ENSMUSG00000040856</t>
  </si>
  <si>
    <t>ENSMUSG00000021268</t>
  </si>
  <si>
    <t>Rtl1</t>
  </si>
  <si>
    <t>ENSMUSG00000085925</t>
  </si>
  <si>
    <t>Dio3</t>
  </si>
  <si>
    <t>ENSMUSG00000075707</t>
  </si>
  <si>
    <t>Cmah</t>
  </si>
  <si>
    <t>ENSMUSG00000016756</t>
  </si>
  <si>
    <t>Drd1a</t>
  </si>
  <si>
    <t>ENSMUSG00000021478</t>
  </si>
  <si>
    <t>Pde4d</t>
  </si>
  <si>
    <t>ENSMUSG00000021699</t>
  </si>
  <si>
    <t>Htr2a</t>
  </si>
  <si>
    <t>ENSMUSG00000034997</t>
  </si>
  <si>
    <t>Kcnk9</t>
  </si>
  <si>
    <t>ENSMUSG00000036760</t>
  </si>
  <si>
    <t>ENSMUSG00000047921</t>
  </si>
  <si>
    <t>ENSMUSG00000022464</t>
  </si>
  <si>
    <t>Fbxo40</t>
  </si>
  <si>
    <t>ENSMUSG00000047746</t>
  </si>
  <si>
    <t>ENSMUSG00000023868</t>
  </si>
  <si>
    <t>ENSMUSG00000023828</t>
  </si>
  <si>
    <t>Slc22a2</t>
  </si>
  <si>
    <t>ENSMUSG00000040966</t>
  </si>
  <si>
    <t>ENSMUSG00000023830</t>
  </si>
  <si>
    <t>ENSMUSG00000078247</t>
  </si>
  <si>
    <t>Qpct</t>
  </si>
  <si>
    <t>ENSMUSG00000024084</t>
  </si>
  <si>
    <t>ENSMUSG00000024423</t>
  </si>
  <si>
    <t>Tbc1d12</t>
  </si>
  <si>
    <t>ENSMUSG00000048720</t>
  </si>
  <si>
    <t>Ins1</t>
  </si>
  <si>
    <t>ENSMUSG00000035804</t>
  </si>
  <si>
    <t>Fkbp6</t>
  </si>
  <si>
    <t>ENSMUSG00000040013</t>
  </si>
  <si>
    <t>Tnfrsf26</t>
  </si>
  <si>
    <t>ENSMUSG00000045362</t>
  </si>
  <si>
    <t>ENSMUSG00000090852</t>
  </si>
  <si>
    <t>Ano1</t>
  </si>
  <si>
    <t>ENSMUSG00000031075</t>
  </si>
  <si>
    <t>ENSMUSG00000031714</t>
  </si>
  <si>
    <t>ENSMUSG00000031962</t>
  </si>
  <si>
    <t>5133400J02Rik (Platr20)</t>
  </si>
  <si>
    <t>ENSMUSG00000086646</t>
  </si>
  <si>
    <t>ENSMUSG00000021136</t>
  </si>
  <si>
    <t>ENSMUSG00000069729</t>
  </si>
  <si>
    <t>ENSMUSG00000023826</t>
  </si>
  <si>
    <t>ENSMUSG00000048826</t>
  </si>
  <si>
    <t>Smoc2</t>
  </si>
  <si>
    <t>ENSMUSG00000023886</t>
  </si>
  <si>
    <t>Thbs2</t>
  </si>
  <si>
    <t>ENSMUSG00000023885</t>
  </si>
  <si>
    <t>Group</t>
  </si>
  <si>
    <t>Strogantsev et al. 2015; Andergassen et al. 2017</t>
  </si>
  <si>
    <t>de la Casa Esperon et al. 2012</t>
  </si>
  <si>
    <t>Okae et al. 2012</t>
  </si>
  <si>
    <t>Okae et al. 2012; Inoue et al. 2017</t>
  </si>
  <si>
    <t>Proudhon et al. 2012</t>
  </si>
  <si>
    <t>Babak et al. 2015; Andergassen et al. 2017</t>
  </si>
  <si>
    <t>Andergassen et al. 2017; Inoue et al. 2017</t>
  </si>
  <si>
    <t>Andergassen et al. 2017</t>
  </si>
  <si>
    <t>Calabrese et al. 2015; Andergassen et al. 2017</t>
  </si>
  <si>
    <t>Babak et al. 2015; Calabrese et al. 2015; Andergassen et al. 2017</t>
  </si>
  <si>
    <t>gDMR overlap</t>
  </si>
  <si>
    <t>Location</t>
  </si>
  <si>
    <t>Promoter</t>
  </si>
  <si>
    <t>Intragenic</t>
  </si>
  <si>
    <t>Intergenic</t>
  </si>
  <si>
    <t>Known (DMR)</t>
  </si>
  <si>
    <t>Yes (paternal)</t>
  </si>
  <si>
    <t>Yes (maternal)</t>
  </si>
  <si>
    <t>Pacrg</t>
  </si>
  <si>
    <t>ERVL/MaLR</t>
  </si>
  <si>
    <t>ERV1/ERVL/MaLR</t>
  </si>
  <si>
    <t>ERVK/MaLR/ERV1</t>
  </si>
  <si>
    <t>ERVK/ERV1/ERVL/MaLR</t>
  </si>
  <si>
    <t>ERVK/ERV1/MaLR</t>
  </si>
  <si>
    <t>Sign B6/CAST H3K36me3</t>
  </si>
  <si>
    <t>Sign CAST/B6 H3K36me3</t>
  </si>
  <si>
    <t>Sign B6/CAST RNA</t>
  </si>
  <si>
    <t>Sign CAST/B6 RNA</t>
  </si>
  <si>
    <t>Missing data</t>
  </si>
  <si>
    <t>Sign F/CAST RNA</t>
  </si>
  <si>
    <t>Sign CAST/F RNA</t>
  </si>
  <si>
    <t>Paternal</t>
  </si>
  <si>
    <r>
      <t xml:space="preserve">Upstream </t>
    </r>
    <r>
      <rPr>
        <i/>
        <sz val="11"/>
        <color theme="1"/>
        <rFont val="Calibri"/>
        <family val="2"/>
        <scheme val="minor"/>
      </rPr>
      <t>Sall1</t>
    </r>
  </si>
  <si>
    <r>
      <t xml:space="preserve">Upstream </t>
    </r>
    <r>
      <rPr>
        <i/>
        <sz val="11"/>
        <color theme="1"/>
        <rFont val="Calibri"/>
        <family val="2"/>
        <scheme val="minor"/>
      </rPr>
      <t xml:space="preserve">Smoc1 </t>
    </r>
  </si>
  <si>
    <r>
      <t xml:space="preserve">Upstream </t>
    </r>
    <r>
      <rPr>
        <i/>
        <sz val="11"/>
        <color theme="1"/>
        <rFont val="Calibri"/>
        <family val="2"/>
        <scheme val="minor"/>
      </rPr>
      <t>Phf17</t>
    </r>
  </si>
  <si>
    <r>
      <t>Upstream</t>
    </r>
    <r>
      <rPr>
        <i/>
        <sz val="11"/>
        <color theme="1"/>
        <rFont val="Calibri"/>
        <family val="2"/>
        <scheme val="minor"/>
      </rPr>
      <t xml:space="preserve"> Slc38a4</t>
    </r>
  </si>
  <si>
    <r>
      <rPr>
        <i/>
        <sz val="11"/>
        <color theme="1"/>
        <rFont val="Calibri"/>
        <family val="2"/>
        <scheme val="minor"/>
      </rPr>
      <t>Sfmbt2/Gm13261</t>
    </r>
    <r>
      <rPr>
        <sz val="11"/>
        <color theme="1"/>
        <rFont val="Calibri"/>
        <family val="2"/>
        <scheme val="minor"/>
      </rPr>
      <t xml:space="preserve"> promoter</t>
    </r>
  </si>
  <si>
    <r>
      <rPr>
        <i/>
        <sz val="11"/>
        <color theme="1"/>
        <rFont val="Calibri"/>
        <family val="2"/>
        <scheme val="minor"/>
      </rPr>
      <t>Phf17</t>
    </r>
    <r>
      <rPr>
        <sz val="11"/>
        <color theme="1"/>
        <rFont val="Calibri"/>
        <family val="2"/>
        <scheme val="minor"/>
      </rPr>
      <t xml:space="preserve"> promoter</t>
    </r>
  </si>
  <si>
    <r>
      <rPr>
        <i/>
        <sz val="11"/>
        <rFont val="Calibri"/>
        <family val="2"/>
        <scheme val="minor"/>
      </rPr>
      <t>5133400J02Rik (Platr20)</t>
    </r>
    <r>
      <rPr>
        <sz val="1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promoter</t>
    </r>
  </si>
  <si>
    <r>
      <rPr>
        <i/>
        <sz val="11"/>
        <rFont val="Calibri"/>
        <family val="2"/>
        <scheme val="minor"/>
      </rPr>
      <t>2410003L11Rik</t>
    </r>
    <r>
      <rPr>
        <sz val="1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promoter</t>
    </r>
  </si>
  <si>
    <r>
      <rPr>
        <i/>
        <sz val="11"/>
        <rFont val="Calibri"/>
        <family val="2"/>
        <scheme val="minor"/>
      </rPr>
      <t>Slc38a4</t>
    </r>
    <r>
      <rPr>
        <sz val="11"/>
        <color theme="1"/>
        <rFont val="Calibri"/>
        <family val="2"/>
        <scheme val="minor"/>
      </rPr>
      <t xml:space="preserve"> promoter</t>
    </r>
  </si>
  <si>
    <t>Proximity to gene(s)</t>
  </si>
  <si>
    <r>
      <rPr>
        <i/>
        <sz val="11"/>
        <rFont val="Calibri"/>
        <family val="2"/>
        <scheme val="minor"/>
      </rPr>
      <t>Gab1</t>
    </r>
    <r>
      <rPr>
        <sz val="1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intronic</t>
    </r>
  </si>
  <si>
    <r>
      <t>Downstream</t>
    </r>
    <r>
      <rPr>
        <i/>
        <sz val="11"/>
        <rFont val="Calibri"/>
        <family val="2"/>
        <scheme val="minor"/>
      </rPr>
      <t xml:space="preserve"> B130034C11Rik</t>
    </r>
  </si>
  <si>
    <t>Biallelic</t>
  </si>
  <si>
    <t>Reference(s)</t>
  </si>
  <si>
    <t>B6.CAST_E7.5Epi_PBAT_1</t>
  </si>
  <si>
    <t>B6.CAST_E7.5Epi_PBAT_2</t>
  </si>
  <si>
    <t>CAST.B6_E7.5Epi_PBAT_1</t>
  </si>
  <si>
    <t>CAST.B6_E7.5Epi_PBAT_2</t>
  </si>
  <si>
    <t>B6.CAST_E7.5ExE_PBAT_1</t>
  </si>
  <si>
    <t>B6.CAST_E7.5ExE_PBAT_2</t>
  </si>
  <si>
    <t>CAST.B6_E7.5ExE_PBAT_1</t>
  </si>
  <si>
    <t>CAST.B6_E7.5ExE_PBAT_2</t>
  </si>
  <si>
    <t>PBAT</t>
  </si>
  <si>
    <t>Epi_4</t>
  </si>
  <si>
    <t>Epi_5</t>
  </si>
  <si>
    <t>ExE_4</t>
  </si>
  <si>
    <t>ExE_5</t>
  </si>
  <si>
    <t>F4E1_E12.5VE</t>
  </si>
  <si>
    <t>F4E1_E12.5Placenta</t>
  </si>
  <si>
    <t>F4E1_E12.5Embryo</t>
  </si>
  <si>
    <t>F4E3_E12.5VE</t>
  </si>
  <si>
    <t>F4E3_E12.5Placenta</t>
  </si>
  <si>
    <t>F4E3_E12.5Embryo</t>
  </si>
  <si>
    <t>F4E5_E12.5VE</t>
  </si>
  <si>
    <t>F4E5_E12.5Placenta</t>
  </si>
  <si>
    <t>F4E5_E12.5Embryo</t>
  </si>
  <si>
    <t>F5E6_E12.5VE</t>
  </si>
  <si>
    <t>F5E6_E12.5Placenta</t>
  </si>
  <si>
    <t>F5E6_E12.5Embryo</t>
  </si>
  <si>
    <t>E12.5 placenta</t>
  </si>
  <si>
    <t>E12.5 whole embryo</t>
  </si>
  <si>
    <t>C57BL6 x CAST</t>
  </si>
  <si>
    <t>F4E1</t>
  </si>
  <si>
    <t>F4E3</t>
  </si>
  <si>
    <t>F4E5</t>
  </si>
  <si>
    <t>F5E6</t>
  </si>
  <si>
    <t>WT</t>
  </si>
  <si>
    <t>RLTR11B</t>
  </si>
  <si>
    <t>RLTR20C</t>
  </si>
  <si>
    <t>RLTR31B_Mm</t>
  </si>
  <si>
    <t>RLTR15</t>
  </si>
  <si>
    <t>RLTR20B3</t>
  </si>
  <si>
    <t>RLTR31B2</t>
  </si>
  <si>
    <t>MLTR31F_Mm</t>
  </si>
  <si>
    <t>Transcribed ERVK</t>
  </si>
  <si>
    <t>Uninformative</t>
  </si>
  <si>
    <t>Transcript</t>
  </si>
  <si>
    <t>Non-coding RNA</t>
  </si>
  <si>
    <t>Chimeric mRNA</t>
  </si>
  <si>
    <t>Sfmbt2,Gm13261</t>
  </si>
  <si>
    <t>Allelic bias (E12.5 placenta and/or VE)</t>
  </si>
  <si>
    <t>ERVK coordinates</t>
  </si>
  <si>
    <t>chr2:10364990-10365462</t>
  </si>
  <si>
    <t>chr3:41492880-41493378</t>
  </si>
  <si>
    <t>chr3:41527997-41528561</t>
  </si>
  <si>
    <t>chr8:80859027-80859376</t>
  </si>
  <si>
    <t>chr8:89052772-89053237</t>
  </si>
  <si>
    <t>chr11:51220214-51220596</t>
  </si>
  <si>
    <t>chr12:81019166-81019645</t>
  </si>
  <si>
    <t>chr15:97166836-97167258</t>
  </si>
  <si>
    <t>chr2:75623000-75635000</t>
  </si>
  <si>
    <t>chr2:84472000-84484500</t>
  </si>
  <si>
    <t>chr2:104555500-104561500</t>
  </si>
  <si>
    <t>chr2:156389500-156402500</t>
  </si>
  <si>
    <t>chr2:157584500-157598000</t>
  </si>
  <si>
    <t>chr2:163086500-163091000</t>
  </si>
  <si>
    <t>chr3:58145000-58147500</t>
  </si>
  <si>
    <t>chr3:96310000-96345500</t>
  </si>
  <si>
    <t>chr4:4788500-4794500</t>
  </si>
  <si>
    <t>chr4:49477500-49482000</t>
  </si>
  <si>
    <t>chr4:156030000-156036500</t>
  </si>
  <si>
    <t>chr5:8994000-9001500</t>
  </si>
  <si>
    <t>chr5:122420000-122425500</t>
  </si>
  <si>
    <t>chr6:124472500-124487000</t>
  </si>
  <si>
    <t>chr8:25839000-25852500</t>
  </si>
  <si>
    <t>chr9:9309500-9316000</t>
  </si>
  <si>
    <t>chr10:95676500-95684000</t>
  </si>
  <si>
    <t>chr10:121623000-121630000</t>
  </si>
  <si>
    <t>chr11:19827000-19839000</t>
  </si>
  <si>
    <t>chr11:69004500-69018500</t>
  </si>
  <si>
    <t>chr11:83223000-83226500</t>
  </si>
  <si>
    <t>chr11:98065500-98076500</t>
  </si>
  <si>
    <t>chr11:114871500-114879000</t>
  </si>
  <si>
    <t>chr11:120434000-120443500</t>
  </si>
  <si>
    <t>chr12:57225500-57235500</t>
  </si>
  <si>
    <t>chr13:93197500-93200000</t>
  </si>
  <si>
    <t>chr13:100593500-100603500</t>
  </si>
  <si>
    <t>chr15:78553500-78556000</t>
  </si>
  <si>
    <t>chr15:96209500-96220000</t>
  </si>
  <si>
    <t>chr17:21729000-21735000</t>
  </si>
  <si>
    <t>chr18:37617500-37622000</t>
  </si>
  <si>
    <t>RMER20B</t>
  </si>
  <si>
    <t>RLTR42</t>
  </si>
  <si>
    <t>RLTR16B_MM</t>
  </si>
  <si>
    <t>RLTR45-int</t>
  </si>
  <si>
    <t>RLTR17</t>
  </si>
  <si>
    <t>RMER16B</t>
  </si>
  <si>
    <t>MMERVK10C-int</t>
  </si>
  <si>
    <t>RLTR10C</t>
  </si>
  <si>
    <t>MMERVK9C_I-int</t>
  </si>
  <si>
    <t>RLTR9C</t>
  </si>
  <si>
    <t>RLTR20B4_MM</t>
  </si>
  <si>
    <t>RLTR13E</t>
  </si>
  <si>
    <t>IAP-d-int</t>
  </si>
  <si>
    <t>RLTR16C_MM</t>
  </si>
  <si>
    <t>RLTR12C</t>
  </si>
  <si>
    <t>RLTR9D</t>
  </si>
  <si>
    <t>RLTR12D</t>
  </si>
  <si>
    <t>RMER6B</t>
  </si>
  <si>
    <t>IAPLTR2_Mm</t>
  </si>
  <si>
    <t>RLTR34C_MM</t>
  </si>
  <si>
    <t>RLTR12BD_Mm</t>
  </si>
  <si>
    <t>RLTR27</t>
  </si>
  <si>
    <t>RMER16C</t>
  </si>
  <si>
    <t>IAPEY_LTR</t>
  </si>
  <si>
    <t>IAPLTR1_Mm</t>
  </si>
  <si>
    <t>RLTR31M</t>
  </si>
  <si>
    <t>2:75633419-75634080</t>
  </si>
  <si>
    <t>2:84476625-84476862</t>
  </si>
  <si>
    <t>2:104558977-104559658</t>
  </si>
  <si>
    <t>2:156392795-156392960</t>
  </si>
  <si>
    <t>2:157596989-157597427</t>
  </si>
  <si>
    <t>2:163089380-163089826</t>
  </si>
  <si>
    <t>3:58146773-58147166</t>
  </si>
  <si>
    <t>3:96319761-96320141</t>
  </si>
  <si>
    <t>3:96320144-96320576</t>
  </si>
  <si>
    <t>4:4793133-4793212</t>
  </si>
  <si>
    <t>4:49480719-49481136</t>
  </si>
  <si>
    <t>4:156031295-156031811</t>
  </si>
  <si>
    <t>5:8999553-9000000</t>
  </si>
  <si>
    <t>5:122420090-122420469</t>
  </si>
  <si>
    <t>6:124474739-124475311</t>
  </si>
  <si>
    <t>8:25847398-25847861</t>
  </si>
  <si>
    <t>9:9311128-9311505</t>
  </si>
  <si>
    <t>10:95681076-95681533</t>
  </si>
  <si>
    <t>10:121628697-121629157</t>
  </si>
  <si>
    <t>11:19837353-19837833</t>
  </si>
  <si>
    <t>11:69012089-69012595</t>
  </si>
  <si>
    <t>11:83223443-83223754</t>
  </si>
  <si>
    <t>11:98067376-98067680</t>
  </si>
  <si>
    <t>11:114877876-114878228</t>
  </si>
  <si>
    <t>11:120441114-120441291</t>
  </si>
  <si>
    <t>12:57226573-57227032</t>
  </si>
  <si>
    <t>13:93198613-93198996</t>
  </si>
  <si>
    <t>13:100593870-100594225</t>
  </si>
  <si>
    <t>15:78554947-78555235</t>
  </si>
  <si>
    <t>15:96218052-96218632</t>
  </si>
  <si>
    <t>17:21730444-21730828</t>
  </si>
  <si>
    <t>18:37618812-37619270</t>
  </si>
  <si>
    <t>Tfpi</t>
  </si>
  <si>
    <t>4930500J02Rik</t>
  </si>
  <si>
    <t>2900097C17Rik</t>
  </si>
  <si>
    <t xml:space="preserve">2410019014Rik </t>
  </si>
  <si>
    <t>Gtsf1l</t>
  </si>
  <si>
    <t>Gm5537</t>
  </si>
  <si>
    <t>Impad1</t>
  </si>
  <si>
    <t>Acnat1</t>
  </si>
  <si>
    <t>Gm16008</t>
  </si>
  <si>
    <t xml:space="preserve">Gm15611 </t>
  </si>
  <si>
    <t>Ash2l</t>
  </si>
  <si>
    <t>Xpot</t>
  </si>
  <si>
    <t>Pfas</t>
  </si>
  <si>
    <t>Al662270</t>
  </si>
  <si>
    <t>Cd300a</t>
  </si>
  <si>
    <t>Tspan10</t>
  </si>
  <si>
    <t>Mipol1</t>
  </si>
  <si>
    <t>Gm6723</t>
  </si>
  <si>
    <t>Zfp229</t>
  </si>
  <si>
    <t>Chimeric mRNA?</t>
  </si>
  <si>
    <t>Provisional data (PD)</t>
  </si>
  <si>
    <r>
      <t xml:space="preserve">Table S5. </t>
    </r>
    <r>
      <rPr>
        <sz val="11"/>
        <color theme="1"/>
        <rFont val="Calibri"/>
        <family val="2"/>
        <scheme val="minor"/>
      </rPr>
      <t>LTR localisation and transcriptional activity at non-canonical imprinted paternal H3K4me3 peaks</t>
    </r>
  </si>
  <si>
    <r>
      <t xml:space="preserve">Table S4. </t>
    </r>
    <r>
      <rPr>
        <sz val="11"/>
        <color theme="1"/>
        <rFont val="Calibri"/>
        <family val="2"/>
        <scheme val="minor"/>
      </rPr>
      <t xml:space="preserve">List of known imprinted genes, including those putatively identified to be imprinted in placental trophoblast (and/or constitutively).  </t>
    </r>
  </si>
  <si>
    <r>
      <t xml:space="preserve">Table S3. </t>
    </r>
    <r>
      <rPr>
        <sz val="11"/>
        <color theme="1"/>
        <rFont val="Calibri"/>
        <family val="2"/>
        <scheme val="minor"/>
      </rPr>
      <t xml:space="preserve">H3K4me3 peaks that show mono-allelic imprinted enrichment in epiblast. </t>
    </r>
  </si>
  <si>
    <r>
      <t xml:space="preserve">Table S2. </t>
    </r>
    <r>
      <rPr>
        <sz val="11"/>
        <color theme="1"/>
        <rFont val="Calibri"/>
        <family val="2"/>
        <scheme val="minor"/>
      </rPr>
      <t xml:space="preserve">H3K4me3 peaks that show mono-allelic imprinted enrichment in ExE.  </t>
    </r>
  </si>
  <si>
    <r>
      <t xml:space="preserve">Table S1. </t>
    </r>
    <r>
      <rPr>
        <sz val="11"/>
        <color theme="1"/>
        <rFont val="Calibri"/>
        <family val="2"/>
        <scheme val="minor"/>
      </rPr>
      <t xml:space="preserve">Details of all datasets utilised for this study, including ultra-low input ChIP-seq, RNA-seq and bisulphite-seq.  </t>
    </r>
  </si>
  <si>
    <t>B6.CAST_E6.5Epi_Input_3</t>
  </si>
  <si>
    <t>DKO.CAST_E6.5Epi_Input_3</t>
  </si>
  <si>
    <t>CAST.B6_E6.5Epi_Input_3</t>
  </si>
  <si>
    <t>DKO.CAST_E6.5ExE_Input_2</t>
  </si>
  <si>
    <t>E12.5 yolk sac</t>
  </si>
  <si>
    <t>Gab1 ERVK RLTR15 +/-</t>
  </si>
  <si>
    <r>
      <t xml:space="preserve">Table S6. </t>
    </r>
    <r>
      <rPr>
        <sz val="11"/>
        <color theme="1"/>
        <rFont val="Calibri"/>
        <family val="2"/>
        <scheme val="minor"/>
      </rPr>
      <t>Localisation of non-imprinted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LTRs within H3K4me3 peaks in ExE that are actively transcribed in extra-embryonic tissues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</si>
</sst>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Border="1"/>
    <xf numFmtId="10" fontId="0" fillId="0" borderId="0" xfId="0" applyNumberFormat="1" applyBorder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1" xfId="0" applyBorder="1"/>
    <xf numFmtId="0" fontId="0" fillId="0" borderId="1" xfId="0" applyFill="1" applyBorder="1"/>
    <xf numFmtId="3" fontId="3" fillId="0" borderId="0" xfId="0" applyNumberFormat="1" applyFont="1" applyFill="1" applyBorder="1"/>
    <xf numFmtId="0" fontId="0" fillId="0" borderId="0" xfId="0" applyBorder="1"/>
    <xf numFmtId="0" fontId="3" fillId="0" borderId="0" xfId="0" applyFont="1" applyFill="1" applyBorder="1" applyAlignment="1">
      <alignment horizontal="left"/>
    </xf>
    <xf numFmtId="3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/>
    <xf numFmtId="0" fontId="1" fillId="0" borderId="0" xfId="0" applyFont="1" applyBorder="1"/>
    <xf numFmtId="0" fontId="3" fillId="0" borderId="0" xfId="0" applyFont="1" applyFill="1" applyBorder="1"/>
    <xf numFmtId="10" fontId="0" fillId="0" borderId="0" xfId="0" applyNumberFormat="1" applyFill="1" applyBorder="1"/>
    <xf numFmtId="0" fontId="2" fillId="0" borderId="2" xfId="0" applyFont="1" applyBorder="1"/>
    <xf numFmtId="0" fontId="2" fillId="0" borderId="2" xfId="0" applyFont="1" applyFill="1" applyBorder="1"/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2" xfId="0" applyBorder="1"/>
    <xf numFmtId="0" fontId="2" fillId="0" borderId="6" xfId="0" applyFont="1" applyBorder="1"/>
    <xf numFmtId="0" fontId="0" fillId="0" borderId="5" xfId="0" applyBorder="1"/>
    <xf numFmtId="0" fontId="0" fillId="0" borderId="5" xfId="0" applyFill="1" applyBorder="1"/>
    <xf numFmtId="0" fontId="0" fillId="0" borderId="6" xfId="0" applyBorder="1"/>
    <xf numFmtId="0" fontId="2" fillId="0" borderId="0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Fill="1" applyBorder="1"/>
    <xf numFmtId="0" fontId="0" fillId="0" borderId="9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Border="1" applyAlignment="1">
      <alignment wrapText="1"/>
    </xf>
    <xf numFmtId="0" fontId="3" fillId="0" borderId="7" xfId="0" applyFont="1" applyFill="1" applyBorder="1"/>
    <xf numFmtId="0" fontId="3" fillId="0" borderId="7" xfId="0" applyFont="1" applyBorder="1"/>
    <xf numFmtId="0" fontId="3" fillId="0" borderId="1" xfId="0" applyFont="1" applyBorder="1"/>
    <xf numFmtId="0" fontId="2" fillId="0" borderId="6" xfId="0" applyFont="1" applyFill="1" applyBorder="1"/>
    <xf numFmtId="0" fontId="3" fillId="0" borderId="8" xfId="0" applyFont="1" applyFill="1" applyBorder="1"/>
    <xf numFmtId="0" fontId="3" fillId="0" borderId="8" xfId="0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6" xfId="0" applyFont="1" applyFill="1" applyBorder="1"/>
    <xf numFmtId="0" fontId="3" fillId="0" borderId="5" xfId="0" applyFont="1" applyFill="1" applyBorder="1"/>
    <xf numFmtId="0" fontId="0" fillId="0" borderId="4" xfId="0" applyBorder="1"/>
    <xf numFmtId="0" fontId="0" fillId="0" borderId="10" xfId="0" applyBorder="1"/>
    <xf numFmtId="0" fontId="0" fillId="0" borderId="12" xfId="0" applyFill="1" applyBorder="1"/>
    <xf numFmtId="0" fontId="3" fillId="0" borderId="3" xfId="0" applyFont="1" applyFill="1" applyBorder="1"/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/>
    <xf numFmtId="0" fontId="3" fillId="0" borderId="2" xfId="0" applyFont="1" applyBorder="1"/>
    <xf numFmtId="0" fontId="3" fillId="0" borderId="13" xfId="0" applyFont="1" applyFill="1" applyBorder="1"/>
    <xf numFmtId="0" fontId="3" fillId="0" borderId="2" xfId="0" applyFont="1" applyFill="1" applyBorder="1"/>
    <xf numFmtId="0" fontId="3" fillId="0" borderId="11" xfId="0" applyFont="1" applyBorder="1"/>
    <xf numFmtId="0" fontId="3" fillId="0" borderId="0" xfId="0" applyFont="1" applyBorder="1"/>
    <xf numFmtId="0" fontId="3" fillId="0" borderId="13" xfId="0" applyFont="1" applyBorder="1"/>
    <xf numFmtId="0" fontId="3" fillId="0" borderId="1" xfId="0" applyFont="1" applyFill="1" applyBorder="1"/>
    <xf numFmtId="0" fontId="2" fillId="0" borderId="0" xfId="0" applyFont="1" applyAlignment="1">
      <alignment vertical="center"/>
    </xf>
    <xf numFmtId="0" fontId="0" fillId="0" borderId="10" xfId="0" applyFill="1" applyBorder="1"/>
    <xf numFmtId="0" fontId="5" fillId="0" borderId="8" xfId="0" applyFont="1" applyBorder="1"/>
    <xf numFmtId="0" fontId="5" fillId="0" borderId="6" xfId="0" applyFont="1" applyBorder="1"/>
    <xf numFmtId="0" fontId="4" fillId="0" borderId="8" xfId="0" applyFont="1" applyFill="1" applyBorder="1"/>
    <xf numFmtId="0" fontId="4" fillId="0" borderId="5" xfId="0" applyFont="1" applyFill="1" applyBorder="1"/>
    <xf numFmtId="0" fontId="4" fillId="0" borderId="0" xfId="0" applyFont="1" applyFill="1"/>
    <xf numFmtId="0" fontId="4" fillId="0" borderId="0" xfId="0" applyFont="1"/>
    <xf numFmtId="0" fontId="0" fillId="0" borderId="0" xfId="0" applyFont="1"/>
    <xf numFmtId="3" fontId="3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6161"/>
      <color rgb="FF81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opLeftCell="F1" workbookViewId="0">
      <pane ySplit="2" topLeftCell="A57" activePane="bottomLeft" state="frozen"/>
      <selection pane="bottomLeft" activeCell="P81" sqref="P81"/>
    </sheetView>
  </sheetViews>
  <sheetFormatPr defaultRowHeight="15" x14ac:dyDescent="0.25"/>
  <cols>
    <col min="1" max="1" width="31.140625" customWidth="1"/>
    <col min="2" max="2" width="11" bestFit="1" customWidth="1"/>
    <col min="3" max="3" width="15.42578125" bestFit="1" customWidth="1"/>
    <col min="4" max="4" width="22.7109375" bestFit="1" customWidth="1"/>
    <col min="5" max="5" width="10" customWidth="1"/>
    <col min="6" max="6" width="11.28515625" customWidth="1"/>
    <col min="7" max="7" width="7.28515625" bestFit="1" customWidth="1"/>
    <col min="8" max="8" width="7.5703125" customWidth="1"/>
    <col min="9" max="9" width="8" bestFit="1" customWidth="1"/>
    <col min="10" max="10" width="12.7109375" bestFit="1" customWidth="1"/>
    <col min="11" max="11" width="12.28515625" customWidth="1"/>
    <col min="12" max="12" width="10.42578125" customWidth="1"/>
    <col min="13" max="13" width="10.28515625" customWidth="1"/>
    <col min="14" max="14" width="9.42578125" customWidth="1"/>
  </cols>
  <sheetData>
    <row r="1" spans="1:14" x14ac:dyDescent="0.25">
      <c r="A1" s="68" t="s">
        <v>715</v>
      </c>
    </row>
    <row r="2" spans="1:14" x14ac:dyDescent="0.25">
      <c r="A2" s="1" t="s">
        <v>121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123</v>
      </c>
      <c r="K2" s="1" t="s">
        <v>8</v>
      </c>
      <c r="L2" s="3" t="s">
        <v>9</v>
      </c>
      <c r="M2" s="3" t="s">
        <v>10</v>
      </c>
      <c r="N2" s="2" t="s">
        <v>11</v>
      </c>
    </row>
    <row r="3" spans="1:14" x14ac:dyDescent="0.25">
      <c r="A3" t="s">
        <v>12</v>
      </c>
      <c r="B3" t="s">
        <v>13</v>
      </c>
      <c r="C3" t="s">
        <v>14</v>
      </c>
      <c r="D3" t="s">
        <v>15</v>
      </c>
      <c r="E3" t="s">
        <v>577</v>
      </c>
      <c r="F3" t="s">
        <v>17</v>
      </c>
      <c r="G3" s="4" t="s">
        <v>18</v>
      </c>
      <c r="H3">
        <v>4</v>
      </c>
      <c r="I3" t="s">
        <v>16</v>
      </c>
      <c r="J3" s="5">
        <v>34380870</v>
      </c>
      <c r="K3" s="5">
        <v>17879597</v>
      </c>
      <c r="L3" s="5">
        <v>3846710</v>
      </c>
      <c r="M3" s="5">
        <v>3580326</v>
      </c>
      <c r="N3" s="6">
        <f t="shared" ref="N3:N10" si="0">(L3+M3)/K3</f>
        <v>0.41539168919746905</v>
      </c>
    </row>
    <row r="4" spans="1:14" x14ac:dyDescent="0.25">
      <c r="A4" t="s">
        <v>19</v>
      </c>
      <c r="B4" t="s">
        <v>13</v>
      </c>
      <c r="C4" t="s">
        <v>14</v>
      </c>
      <c r="D4" t="s">
        <v>15</v>
      </c>
      <c r="E4" t="s">
        <v>577</v>
      </c>
      <c r="F4" t="s">
        <v>20</v>
      </c>
      <c r="G4" s="4" t="s">
        <v>18</v>
      </c>
      <c r="H4">
        <v>4</v>
      </c>
      <c r="I4" t="s">
        <v>16</v>
      </c>
      <c r="J4" s="5">
        <v>32627892</v>
      </c>
      <c r="K4" s="5">
        <v>13512083</v>
      </c>
      <c r="L4" s="5">
        <v>3400646</v>
      </c>
      <c r="M4" s="5">
        <v>2863882</v>
      </c>
      <c r="N4" s="6">
        <f t="shared" si="0"/>
        <v>0.46362415032530513</v>
      </c>
    </row>
    <row r="5" spans="1:14" x14ac:dyDescent="0.25">
      <c r="A5" t="s">
        <v>21</v>
      </c>
      <c r="B5" t="s">
        <v>13</v>
      </c>
      <c r="C5" t="s">
        <v>14</v>
      </c>
      <c r="D5" t="s">
        <v>15</v>
      </c>
      <c r="E5" t="s">
        <v>577</v>
      </c>
      <c r="F5" t="s">
        <v>22</v>
      </c>
      <c r="G5" s="4" t="s">
        <v>23</v>
      </c>
      <c r="H5">
        <v>4</v>
      </c>
      <c r="I5" t="s">
        <v>16</v>
      </c>
      <c r="J5" s="5">
        <v>44799973</v>
      </c>
      <c r="K5" s="5">
        <v>4489393</v>
      </c>
      <c r="L5" s="5">
        <v>1197357</v>
      </c>
      <c r="M5" s="5">
        <v>1117489</v>
      </c>
      <c r="N5" s="6">
        <f t="shared" si="0"/>
        <v>0.51562560907454524</v>
      </c>
    </row>
    <row r="6" spans="1:14" x14ac:dyDescent="0.25">
      <c r="A6" t="s">
        <v>24</v>
      </c>
      <c r="B6" t="s">
        <v>13</v>
      </c>
      <c r="C6" t="s">
        <v>14</v>
      </c>
      <c r="D6" t="s">
        <v>15</v>
      </c>
      <c r="E6" t="s">
        <v>577</v>
      </c>
      <c r="F6" s="8" t="s">
        <v>16</v>
      </c>
      <c r="G6" s="4" t="s">
        <v>18</v>
      </c>
      <c r="H6">
        <v>4</v>
      </c>
      <c r="I6" t="s">
        <v>16</v>
      </c>
      <c r="J6" s="5">
        <v>126250096</v>
      </c>
      <c r="K6" s="5">
        <v>90631468</v>
      </c>
      <c r="L6" s="5">
        <v>25220101</v>
      </c>
      <c r="M6" s="5">
        <v>22915862</v>
      </c>
      <c r="N6" s="6">
        <f t="shared" si="0"/>
        <v>0.53111754738431471</v>
      </c>
    </row>
    <row r="7" spans="1:14" x14ac:dyDescent="0.25">
      <c r="A7" t="s">
        <v>716</v>
      </c>
      <c r="B7" s="8" t="s">
        <v>13</v>
      </c>
      <c r="C7" t="s">
        <v>14</v>
      </c>
      <c r="D7" t="s">
        <v>15</v>
      </c>
      <c r="E7" t="s">
        <v>577</v>
      </c>
      <c r="F7" s="8" t="s">
        <v>16</v>
      </c>
      <c r="G7" s="4" t="s">
        <v>23</v>
      </c>
      <c r="H7">
        <v>4</v>
      </c>
      <c r="I7" t="s">
        <v>16</v>
      </c>
      <c r="J7" s="5">
        <v>48682689</v>
      </c>
      <c r="K7" s="5">
        <v>37280142</v>
      </c>
      <c r="L7" s="5">
        <v>10712492</v>
      </c>
      <c r="M7" s="5">
        <v>10081429</v>
      </c>
      <c r="N7" s="6">
        <f t="shared" si="0"/>
        <v>0.557774726287255</v>
      </c>
    </row>
    <row r="8" spans="1:14" x14ac:dyDescent="0.25">
      <c r="A8" t="s">
        <v>25</v>
      </c>
      <c r="B8" s="8" t="s">
        <v>13</v>
      </c>
      <c r="C8" t="s">
        <v>14</v>
      </c>
      <c r="D8" t="s">
        <v>15</v>
      </c>
      <c r="E8" t="s">
        <v>577</v>
      </c>
      <c r="F8" s="7" t="s">
        <v>17</v>
      </c>
      <c r="G8" s="9" t="s">
        <v>26</v>
      </c>
      <c r="H8">
        <v>4</v>
      </c>
      <c r="I8" t="s">
        <v>16</v>
      </c>
      <c r="J8" s="5">
        <v>30411981</v>
      </c>
      <c r="K8" s="5">
        <v>14659640</v>
      </c>
      <c r="L8" s="5">
        <v>3742393</v>
      </c>
      <c r="M8" s="5">
        <v>3576096</v>
      </c>
      <c r="N8" s="6">
        <f t="shared" si="0"/>
        <v>0.49922706151037816</v>
      </c>
    </row>
    <row r="9" spans="1:14" x14ac:dyDescent="0.25">
      <c r="A9" t="s">
        <v>27</v>
      </c>
      <c r="B9" s="8" t="s">
        <v>13</v>
      </c>
      <c r="C9" t="s">
        <v>14</v>
      </c>
      <c r="D9" t="s">
        <v>15</v>
      </c>
      <c r="E9" t="s">
        <v>577</v>
      </c>
      <c r="F9" s="7" t="s">
        <v>20</v>
      </c>
      <c r="G9" s="9" t="s">
        <v>26</v>
      </c>
      <c r="H9">
        <v>4</v>
      </c>
      <c r="I9" t="s">
        <v>16</v>
      </c>
      <c r="J9" s="5">
        <v>33755155</v>
      </c>
      <c r="K9" s="5">
        <v>9096830</v>
      </c>
      <c r="L9" s="5">
        <v>2543295</v>
      </c>
      <c r="M9" s="5">
        <v>2323933</v>
      </c>
      <c r="N9" s="6">
        <f t="shared" si="0"/>
        <v>0.53504660414671923</v>
      </c>
    </row>
    <row r="10" spans="1:14" x14ac:dyDescent="0.25">
      <c r="A10" t="s">
        <v>28</v>
      </c>
      <c r="B10" s="8" t="s">
        <v>13</v>
      </c>
      <c r="C10" t="s">
        <v>14</v>
      </c>
      <c r="D10" t="s">
        <v>15</v>
      </c>
      <c r="E10" t="s">
        <v>577</v>
      </c>
      <c r="F10" s="7" t="s">
        <v>22</v>
      </c>
      <c r="G10" s="9" t="s">
        <v>26</v>
      </c>
      <c r="H10">
        <v>4</v>
      </c>
      <c r="I10" t="s">
        <v>16</v>
      </c>
      <c r="J10" s="5">
        <v>37172873</v>
      </c>
      <c r="K10" s="5">
        <v>12587952</v>
      </c>
      <c r="L10" s="5">
        <v>3473358</v>
      </c>
      <c r="M10" s="5">
        <v>3224242</v>
      </c>
      <c r="N10" s="6">
        <f t="shared" si="0"/>
        <v>0.53206431038186353</v>
      </c>
    </row>
    <row r="11" spans="1:14" x14ac:dyDescent="0.25">
      <c r="A11" t="s">
        <v>29</v>
      </c>
      <c r="B11" s="8" t="s">
        <v>13</v>
      </c>
      <c r="C11" t="s">
        <v>14</v>
      </c>
      <c r="D11" t="s">
        <v>15</v>
      </c>
      <c r="E11" t="s">
        <v>577</v>
      </c>
      <c r="F11" s="7" t="s">
        <v>16</v>
      </c>
      <c r="G11" s="9" t="s">
        <v>26</v>
      </c>
      <c r="H11">
        <v>4</v>
      </c>
      <c r="I11" t="s">
        <v>16</v>
      </c>
      <c r="J11" s="5">
        <v>28698775</v>
      </c>
      <c r="K11" s="5">
        <v>22539699</v>
      </c>
      <c r="L11" s="5">
        <v>6601344</v>
      </c>
      <c r="M11" s="5">
        <v>6179349</v>
      </c>
      <c r="N11" s="6">
        <f t="shared" ref="N11:N36" si="1">(L11+M11)/K11</f>
        <v>0.56703033168277894</v>
      </c>
    </row>
    <row r="12" spans="1:14" x14ac:dyDescent="0.25">
      <c r="A12" t="s">
        <v>30</v>
      </c>
      <c r="B12" s="8" t="s">
        <v>13</v>
      </c>
      <c r="C12" t="s">
        <v>31</v>
      </c>
      <c r="D12" t="s">
        <v>15</v>
      </c>
      <c r="E12" t="s">
        <v>577</v>
      </c>
      <c r="F12" s="7" t="s">
        <v>17</v>
      </c>
      <c r="G12" s="9" t="s">
        <v>32</v>
      </c>
      <c r="H12">
        <v>8</v>
      </c>
      <c r="I12" t="s">
        <v>16</v>
      </c>
      <c r="J12" s="5">
        <v>29190550</v>
      </c>
      <c r="K12" s="5">
        <v>17426640</v>
      </c>
      <c r="L12" s="5">
        <v>4488758</v>
      </c>
      <c r="M12" s="5">
        <v>4198570</v>
      </c>
      <c r="N12" s="6">
        <f t="shared" si="1"/>
        <v>0.4985084904491055</v>
      </c>
    </row>
    <row r="13" spans="1:14" x14ac:dyDescent="0.25">
      <c r="A13" t="s">
        <v>33</v>
      </c>
      <c r="B13" s="8" t="s">
        <v>13</v>
      </c>
      <c r="C13" t="s">
        <v>31</v>
      </c>
      <c r="D13" t="s">
        <v>15</v>
      </c>
      <c r="E13" t="s">
        <v>577</v>
      </c>
      <c r="F13" s="7" t="s">
        <v>20</v>
      </c>
      <c r="G13" s="9" t="s">
        <v>32</v>
      </c>
      <c r="H13">
        <v>8</v>
      </c>
      <c r="I13" t="s">
        <v>16</v>
      </c>
      <c r="J13" s="5">
        <v>34946409</v>
      </c>
      <c r="K13" s="5">
        <v>16090977</v>
      </c>
      <c r="L13" s="5">
        <v>4348699</v>
      </c>
      <c r="M13" s="5">
        <v>4441570</v>
      </c>
      <c r="N13" s="6">
        <f t="shared" si="1"/>
        <v>0.54628559844439528</v>
      </c>
    </row>
    <row r="14" spans="1:14" x14ac:dyDescent="0.25">
      <c r="A14" t="s">
        <v>34</v>
      </c>
      <c r="B14" s="8" t="s">
        <v>13</v>
      </c>
      <c r="C14" t="s">
        <v>31</v>
      </c>
      <c r="D14" t="s">
        <v>15</v>
      </c>
      <c r="E14" t="s">
        <v>577</v>
      </c>
      <c r="F14" s="7" t="s">
        <v>22</v>
      </c>
      <c r="G14" s="9" t="s">
        <v>32</v>
      </c>
      <c r="H14">
        <v>8</v>
      </c>
      <c r="I14" t="s">
        <v>16</v>
      </c>
      <c r="J14" s="5">
        <v>40533899</v>
      </c>
      <c r="K14" s="5">
        <v>8698294</v>
      </c>
      <c r="L14" s="5">
        <v>2254335</v>
      </c>
      <c r="M14" s="5">
        <v>2049836</v>
      </c>
      <c r="N14" s="6">
        <f t="shared" si="1"/>
        <v>0.49482933090097897</v>
      </c>
    </row>
    <row r="15" spans="1:14" x14ac:dyDescent="0.25">
      <c r="A15" t="s">
        <v>35</v>
      </c>
      <c r="B15" s="8" t="s">
        <v>13</v>
      </c>
      <c r="C15" t="s">
        <v>31</v>
      </c>
      <c r="D15" t="s">
        <v>15</v>
      </c>
      <c r="E15" t="s">
        <v>577</v>
      </c>
      <c r="F15" s="8" t="s">
        <v>16</v>
      </c>
      <c r="G15" s="9" t="s">
        <v>32</v>
      </c>
      <c r="H15">
        <v>8</v>
      </c>
      <c r="I15" t="s">
        <v>16</v>
      </c>
      <c r="J15" s="5">
        <v>37633070</v>
      </c>
      <c r="K15" s="5">
        <v>28903843</v>
      </c>
      <c r="L15" s="5">
        <v>8415996</v>
      </c>
      <c r="M15" s="5">
        <v>7709843</v>
      </c>
      <c r="N15" s="6">
        <f t="shared" si="1"/>
        <v>0.55791331969247138</v>
      </c>
    </row>
    <row r="16" spans="1:14" x14ac:dyDescent="0.25">
      <c r="A16" t="s">
        <v>36</v>
      </c>
      <c r="B16" s="8" t="s">
        <v>13</v>
      </c>
      <c r="C16" t="s">
        <v>31</v>
      </c>
      <c r="D16" t="s">
        <v>15</v>
      </c>
      <c r="E16" t="s">
        <v>577</v>
      </c>
      <c r="F16" s="7" t="s">
        <v>17</v>
      </c>
      <c r="G16" s="9" t="s">
        <v>37</v>
      </c>
      <c r="H16">
        <v>8</v>
      </c>
      <c r="I16" t="s">
        <v>16</v>
      </c>
      <c r="J16" s="5">
        <v>29877233</v>
      </c>
      <c r="K16" s="5">
        <v>14488241</v>
      </c>
      <c r="L16" s="5">
        <v>3814502</v>
      </c>
      <c r="M16" s="5">
        <v>3536445</v>
      </c>
      <c r="N16" s="6">
        <f t="shared" si="1"/>
        <v>0.50737332433937288</v>
      </c>
    </row>
    <row r="17" spans="1:14" x14ac:dyDescent="0.25">
      <c r="A17" t="s">
        <v>38</v>
      </c>
      <c r="B17" s="8" t="s">
        <v>13</v>
      </c>
      <c r="C17" t="s">
        <v>31</v>
      </c>
      <c r="D17" t="s">
        <v>15</v>
      </c>
      <c r="E17" t="s">
        <v>577</v>
      </c>
      <c r="F17" s="7" t="s">
        <v>20</v>
      </c>
      <c r="G17" s="9" t="s">
        <v>37</v>
      </c>
      <c r="H17">
        <v>8</v>
      </c>
      <c r="I17" t="s">
        <v>16</v>
      </c>
      <c r="J17" s="5">
        <v>32713786</v>
      </c>
      <c r="K17" s="5">
        <v>14518245</v>
      </c>
      <c r="L17" s="5">
        <v>3784845</v>
      </c>
      <c r="M17" s="5">
        <v>4127853</v>
      </c>
      <c r="N17" s="6">
        <f t="shared" si="1"/>
        <v>0.54501752794500991</v>
      </c>
    </row>
    <row r="18" spans="1:14" x14ac:dyDescent="0.25">
      <c r="A18" t="s">
        <v>39</v>
      </c>
      <c r="B18" s="8" t="s">
        <v>13</v>
      </c>
      <c r="C18" t="s">
        <v>31</v>
      </c>
      <c r="D18" t="s">
        <v>15</v>
      </c>
      <c r="E18" t="s">
        <v>577</v>
      </c>
      <c r="F18" s="7" t="s">
        <v>22</v>
      </c>
      <c r="G18" s="9" t="s">
        <v>37</v>
      </c>
      <c r="H18">
        <v>8</v>
      </c>
      <c r="I18" t="s">
        <v>16</v>
      </c>
      <c r="J18" s="5">
        <v>47283398</v>
      </c>
      <c r="K18" s="5">
        <v>6970562</v>
      </c>
      <c r="L18" s="5">
        <v>1838600</v>
      </c>
      <c r="M18" s="5">
        <v>1712961</v>
      </c>
      <c r="N18" s="6">
        <f t="shared" si="1"/>
        <v>0.50950855899423897</v>
      </c>
    </row>
    <row r="19" spans="1:14" x14ac:dyDescent="0.25">
      <c r="A19" s="8" t="s">
        <v>40</v>
      </c>
      <c r="B19" s="8" t="s">
        <v>13</v>
      </c>
      <c r="C19" s="8" t="s">
        <v>31</v>
      </c>
      <c r="D19" s="8" t="s">
        <v>15</v>
      </c>
      <c r="E19" t="s">
        <v>577</v>
      </c>
      <c r="F19" s="8" t="s">
        <v>16</v>
      </c>
      <c r="G19" s="16" t="s">
        <v>37</v>
      </c>
      <c r="H19" s="8">
        <v>8</v>
      </c>
      <c r="I19" s="8" t="s">
        <v>16</v>
      </c>
      <c r="J19" s="15">
        <v>24048738</v>
      </c>
      <c r="K19" s="15">
        <v>19102308</v>
      </c>
      <c r="L19" s="15">
        <v>5569495</v>
      </c>
      <c r="M19" s="15">
        <v>5263530</v>
      </c>
      <c r="N19" s="23">
        <f t="shared" si="1"/>
        <v>0.56710555604066271</v>
      </c>
    </row>
    <row r="20" spans="1:14" x14ac:dyDescent="0.25">
      <c r="A20" s="19" t="s">
        <v>41</v>
      </c>
      <c r="B20" s="8" t="s">
        <v>13</v>
      </c>
      <c r="C20" s="8" t="s">
        <v>14</v>
      </c>
      <c r="D20" s="8" t="s">
        <v>42</v>
      </c>
      <c r="E20" s="8" t="s">
        <v>43</v>
      </c>
      <c r="F20" s="8" t="s">
        <v>17</v>
      </c>
      <c r="G20" s="16" t="s">
        <v>18</v>
      </c>
      <c r="H20" s="8">
        <v>4</v>
      </c>
      <c r="I20" s="8" t="s">
        <v>16</v>
      </c>
      <c r="J20" s="5">
        <v>26716492</v>
      </c>
      <c r="K20" s="15">
        <v>12028397</v>
      </c>
      <c r="L20" s="15">
        <v>2696599</v>
      </c>
      <c r="M20" s="15">
        <v>2447697</v>
      </c>
      <c r="N20" s="23">
        <f t="shared" si="1"/>
        <v>0.42767926599030609</v>
      </c>
    </row>
    <row r="21" spans="1:14" x14ac:dyDescent="0.25">
      <c r="A21" s="19" t="s">
        <v>44</v>
      </c>
      <c r="B21" s="8" t="s">
        <v>13</v>
      </c>
      <c r="C21" s="8" t="s">
        <v>14</v>
      </c>
      <c r="D21" s="8" t="s">
        <v>42</v>
      </c>
      <c r="E21" s="8" t="s">
        <v>43</v>
      </c>
      <c r="F21" s="8" t="s">
        <v>20</v>
      </c>
      <c r="G21" s="16" t="s">
        <v>18</v>
      </c>
      <c r="H21" s="8">
        <v>4</v>
      </c>
      <c r="I21" s="8" t="s">
        <v>16</v>
      </c>
      <c r="J21" s="5">
        <v>31757339</v>
      </c>
      <c r="K21" s="15">
        <v>12184349</v>
      </c>
      <c r="L21" s="15">
        <v>3355167</v>
      </c>
      <c r="M21" s="15">
        <v>2609391</v>
      </c>
      <c r="N21" s="23">
        <f t="shared" si="1"/>
        <v>0.48952619462886365</v>
      </c>
    </row>
    <row r="22" spans="1:14" x14ac:dyDescent="0.25">
      <c r="A22" s="14" t="s">
        <v>45</v>
      </c>
      <c r="B22" s="8" t="s">
        <v>13</v>
      </c>
      <c r="C22" s="8" t="s">
        <v>14</v>
      </c>
      <c r="D22" s="8" t="s">
        <v>42</v>
      </c>
      <c r="E22" s="8" t="s">
        <v>43</v>
      </c>
      <c r="F22" s="22" t="s">
        <v>22</v>
      </c>
      <c r="G22" s="16" t="s">
        <v>23</v>
      </c>
      <c r="H22" s="8">
        <v>4</v>
      </c>
      <c r="I22" s="8" t="s">
        <v>16</v>
      </c>
      <c r="J22" s="15">
        <v>29004323</v>
      </c>
      <c r="K22" s="12">
        <v>5611898</v>
      </c>
      <c r="L22" s="15">
        <v>1411971</v>
      </c>
      <c r="M22" s="15">
        <v>1272316</v>
      </c>
      <c r="N22" s="23">
        <f t="shared" si="1"/>
        <v>0.47832070361934592</v>
      </c>
    </row>
    <row r="23" spans="1:14" x14ac:dyDescent="0.25">
      <c r="A23" s="8" t="s">
        <v>46</v>
      </c>
      <c r="B23" s="8" t="s">
        <v>13</v>
      </c>
      <c r="C23" s="8" t="s">
        <v>14</v>
      </c>
      <c r="D23" s="8" t="s">
        <v>42</v>
      </c>
      <c r="E23" s="8" t="s">
        <v>43</v>
      </c>
      <c r="F23" s="8" t="s">
        <v>16</v>
      </c>
      <c r="G23" s="16" t="s">
        <v>18</v>
      </c>
      <c r="H23" s="8">
        <v>4</v>
      </c>
      <c r="I23" s="8" t="s">
        <v>16</v>
      </c>
      <c r="J23" s="18">
        <v>16575863</v>
      </c>
      <c r="K23" s="15">
        <v>12627763</v>
      </c>
      <c r="L23" s="15">
        <v>3367809</v>
      </c>
      <c r="M23" s="15">
        <v>2932582</v>
      </c>
      <c r="N23" s="23">
        <f t="shared" si="1"/>
        <v>0.49893167934811572</v>
      </c>
    </row>
    <row r="24" spans="1:14" x14ac:dyDescent="0.25">
      <c r="A24" s="8" t="s">
        <v>717</v>
      </c>
      <c r="B24" s="8" t="s">
        <v>13</v>
      </c>
      <c r="C24" s="8" t="s">
        <v>14</v>
      </c>
      <c r="D24" s="8" t="s">
        <v>42</v>
      </c>
      <c r="E24" s="8" t="s">
        <v>43</v>
      </c>
      <c r="F24" s="8" t="s">
        <v>16</v>
      </c>
      <c r="G24" s="4" t="s">
        <v>23</v>
      </c>
      <c r="H24" s="8">
        <v>4</v>
      </c>
      <c r="I24" t="s">
        <v>16</v>
      </c>
      <c r="J24" s="5">
        <v>35589887</v>
      </c>
      <c r="K24" s="15">
        <v>27033871</v>
      </c>
      <c r="L24" s="15">
        <v>7209783</v>
      </c>
      <c r="M24" s="15">
        <v>6572204</v>
      </c>
      <c r="N24" s="23">
        <f t="shared" si="1"/>
        <v>0.50980442275543891</v>
      </c>
    </row>
    <row r="25" spans="1:14" x14ac:dyDescent="0.25">
      <c r="A25" s="19" t="s">
        <v>47</v>
      </c>
      <c r="B25" s="8" t="s">
        <v>13</v>
      </c>
      <c r="C25" s="8" t="s">
        <v>14</v>
      </c>
      <c r="D25" s="8" t="s">
        <v>42</v>
      </c>
      <c r="E25" s="8" t="s">
        <v>43</v>
      </c>
      <c r="F25" s="8" t="s">
        <v>17</v>
      </c>
      <c r="G25" s="16" t="s">
        <v>26</v>
      </c>
      <c r="H25" s="8">
        <v>4</v>
      </c>
      <c r="I25" s="8" t="s">
        <v>16</v>
      </c>
      <c r="J25" s="15">
        <v>22639823</v>
      </c>
      <c r="K25" s="15">
        <v>4007480</v>
      </c>
      <c r="L25" s="15">
        <v>956870</v>
      </c>
      <c r="M25" s="15">
        <v>838316</v>
      </c>
      <c r="N25" s="23">
        <f t="shared" si="1"/>
        <v>0.4479588170121872</v>
      </c>
    </row>
    <row r="26" spans="1:14" x14ac:dyDescent="0.25">
      <c r="A26" s="19" t="s">
        <v>48</v>
      </c>
      <c r="B26" s="8" t="s">
        <v>13</v>
      </c>
      <c r="C26" s="8" t="s">
        <v>14</v>
      </c>
      <c r="D26" s="8" t="s">
        <v>42</v>
      </c>
      <c r="E26" s="8" t="s">
        <v>43</v>
      </c>
      <c r="F26" s="8" t="s">
        <v>20</v>
      </c>
      <c r="G26" s="16" t="s">
        <v>26</v>
      </c>
      <c r="H26" s="8">
        <v>4</v>
      </c>
      <c r="I26" s="8" t="s">
        <v>16</v>
      </c>
      <c r="J26" s="15">
        <v>28970552</v>
      </c>
      <c r="K26" s="15">
        <v>3675717</v>
      </c>
      <c r="L26" s="15">
        <v>1026665</v>
      </c>
      <c r="M26" s="15">
        <v>778944</v>
      </c>
      <c r="N26" s="23">
        <f t="shared" si="1"/>
        <v>0.49122633760977791</v>
      </c>
    </row>
    <row r="27" spans="1:14" x14ac:dyDescent="0.25">
      <c r="A27" s="19" t="s">
        <v>49</v>
      </c>
      <c r="B27" s="8" t="s">
        <v>13</v>
      </c>
      <c r="C27" s="8" t="s">
        <v>14</v>
      </c>
      <c r="D27" s="8" t="s">
        <v>42</v>
      </c>
      <c r="E27" s="8" t="s">
        <v>43</v>
      </c>
      <c r="F27" s="8" t="s">
        <v>22</v>
      </c>
      <c r="G27" s="16" t="s">
        <v>26</v>
      </c>
      <c r="H27" s="8">
        <v>4</v>
      </c>
      <c r="I27" s="8" t="s">
        <v>16</v>
      </c>
      <c r="J27" s="15">
        <v>29528746</v>
      </c>
      <c r="K27" s="15">
        <v>2088892</v>
      </c>
      <c r="L27" s="15">
        <v>531315</v>
      </c>
      <c r="M27" s="15">
        <v>458232</v>
      </c>
      <c r="N27" s="23">
        <f t="shared" si="1"/>
        <v>0.47371860297229346</v>
      </c>
    </row>
    <row r="28" spans="1:14" x14ac:dyDescent="0.25">
      <c r="A28" s="14" t="s">
        <v>50</v>
      </c>
      <c r="B28" s="8" t="s">
        <v>13</v>
      </c>
      <c r="C28" s="8" t="s">
        <v>14</v>
      </c>
      <c r="D28" s="8" t="s">
        <v>42</v>
      </c>
      <c r="E28" s="8" t="s">
        <v>43</v>
      </c>
      <c r="F28" s="8" t="s">
        <v>16</v>
      </c>
      <c r="G28" s="16" t="s">
        <v>26</v>
      </c>
      <c r="H28" s="8">
        <v>4</v>
      </c>
      <c r="I28" s="8" t="s">
        <v>16</v>
      </c>
      <c r="J28" s="15">
        <v>32336314</v>
      </c>
      <c r="K28" s="15">
        <v>24089005</v>
      </c>
      <c r="L28" s="15">
        <v>6698805</v>
      </c>
      <c r="M28" s="15">
        <v>5815405</v>
      </c>
      <c r="N28" s="23">
        <f t="shared" si="1"/>
        <v>0.51949883359648941</v>
      </c>
    </row>
    <row r="29" spans="1:14" x14ac:dyDescent="0.25">
      <c r="A29" s="19" t="s">
        <v>51</v>
      </c>
      <c r="B29" s="8" t="s">
        <v>13</v>
      </c>
      <c r="C29" s="8" t="s">
        <v>31</v>
      </c>
      <c r="D29" s="8" t="s">
        <v>42</v>
      </c>
      <c r="E29" s="8" t="s">
        <v>43</v>
      </c>
      <c r="F29" s="8" t="s">
        <v>17</v>
      </c>
      <c r="G29" s="16" t="s">
        <v>52</v>
      </c>
      <c r="H29" s="8">
        <v>8</v>
      </c>
      <c r="I29" s="8" t="s">
        <v>16</v>
      </c>
      <c r="J29" s="15">
        <v>27795846</v>
      </c>
      <c r="K29" s="15">
        <v>8426282</v>
      </c>
      <c r="L29" s="15">
        <v>1932685</v>
      </c>
      <c r="M29" s="15">
        <v>1796117</v>
      </c>
      <c r="N29" s="23">
        <f t="shared" si="1"/>
        <v>0.44252043783960709</v>
      </c>
    </row>
    <row r="30" spans="1:14" x14ac:dyDescent="0.25">
      <c r="A30" s="8" t="s">
        <v>53</v>
      </c>
      <c r="B30" s="8" t="s">
        <v>13</v>
      </c>
      <c r="C30" s="8" t="s">
        <v>31</v>
      </c>
      <c r="D30" s="8" t="s">
        <v>42</v>
      </c>
      <c r="E30" s="8" t="s">
        <v>43</v>
      </c>
      <c r="F30" s="8" t="s">
        <v>20</v>
      </c>
      <c r="G30" s="16" t="s">
        <v>52</v>
      </c>
      <c r="H30" s="8">
        <v>8</v>
      </c>
      <c r="I30" s="8" t="s">
        <v>16</v>
      </c>
      <c r="J30" s="15">
        <v>36486413</v>
      </c>
      <c r="K30" s="15">
        <v>10310187</v>
      </c>
      <c r="L30" s="15">
        <v>2725552</v>
      </c>
      <c r="M30" s="15">
        <v>2528549</v>
      </c>
      <c r="N30" s="23">
        <f t="shared" si="1"/>
        <v>0.50960288111166174</v>
      </c>
    </row>
    <row r="31" spans="1:14" x14ac:dyDescent="0.25">
      <c r="A31" s="8" t="s">
        <v>54</v>
      </c>
      <c r="B31" s="8" t="s">
        <v>13</v>
      </c>
      <c r="C31" s="8" t="s">
        <v>31</v>
      </c>
      <c r="D31" s="8" t="s">
        <v>42</v>
      </c>
      <c r="E31" s="8" t="s">
        <v>43</v>
      </c>
      <c r="F31" s="8" t="s">
        <v>22</v>
      </c>
      <c r="G31" s="16" t="s">
        <v>52</v>
      </c>
      <c r="H31" s="8">
        <v>8</v>
      </c>
      <c r="I31" s="8" t="s">
        <v>16</v>
      </c>
      <c r="J31" s="15">
        <v>31750600</v>
      </c>
      <c r="K31" s="15">
        <v>5347063</v>
      </c>
      <c r="L31" s="15">
        <v>1333384</v>
      </c>
      <c r="M31" s="15">
        <v>1200291</v>
      </c>
      <c r="N31" s="23">
        <f t="shared" si="1"/>
        <v>0.47384423935158421</v>
      </c>
    </row>
    <row r="32" spans="1:14" x14ac:dyDescent="0.25">
      <c r="A32" s="19" t="s">
        <v>55</v>
      </c>
      <c r="B32" s="8" t="s">
        <v>13</v>
      </c>
      <c r="C32" s="8" t="s">
        <v>31</v>
      </c>
      <c r="D32" s="8" t="s">
        <v>42</v>
      </c>
      <c r="E32" s="8" t="s">
        <v>43</v>
      </c>
      <c r="F32" s="8" t="s">
        <v>16</v>
      </c>
      <c r="G32" s="16" t="s">
        <v>52</v>
      </c>
      <c r="H32" s="8">
        <v>8</v>
      </c>
      <c r="I32" s="8" t="s">
        <v>16</v>
      </c>
      <c r="J32" s="15">
        <v>26202387</v>
      </c>
      <c r="K32" s="15">
        <v>19500077</v>
      </c>
      <c r="L32" s="15">
        <v>5210318</v>
      </c>
      <c r="M32" s="15">
        <v>4747991</v>
      </c>
      <c r="N32" s="23">
        <f t="shared" si="1"/>
        <v>0.51068049628727108</v>
      </c>
    </row>
    <row r="33" spans="1:14" x14ac:dyDescent="0.25">
      <c r="A33" s="19" t="s">
        <v>56</v>
      </c>
      <c r="B33" s="8" t="s">
        <v>13</v>
      </c>
      <c r="C33" s="8" t="s">
        <v>31</v>
      </c>
      <c r="D33" s="8" t="s">
        <v>42</v>
      </c>
      <c r="E33" s="8" t="s">
        <v>43</v>
      </c>
      <c r="F33" s="8" t="s">
        <v>17</v>
      </c>
      <c r="G33" s="16" t="s">
        <v>37</v>
      </c>
      <c r="H33" s="8">
        <v>7</v>
      </c>
      <c r="I33" s="8" t="s">
        <v>16</v>
      </c>
      <c r="J33" s="15">
        <v>34014858</v>
      </c>
      <c r="K33" s="15">
        <v>13170203</v>
      </c>
      <c r="L33" s="15">
        <v>3308651</v>
      </c>
      <c r="M33" s="15">
        <v>2799930</v>
      </c>
      <c r="N33" s="23">
        <f t="shared" si="1"/>
        <v>0.4638182873870661</v>
      </c>
    </row>
    <row r="34" spans="1:14" x14ac:dyDescent="0.25">
      <c r="A34" s="19" t="s">
        <v>57</v>
      </c>
      <c r="B34" s="8" t="s">
        <v>13</v>
      </c>
      <c r="C34" s="8" t="s">
        <v>31</v>
      </c>
      <c r="D34" s="8" t="s">
        <v>42</v>
      </c>
      <c r="E34" s="8" t="s">
        <v>43</v>
      </c>
      <c r="F34" s="8" t="s">
        <v>20</v>
      </c>
      <c r="G34" s="16" t="s">
        <v>37</v>
      </c>
      <c r="H34" s="8">
        <v>7</v>
      </c>
      <c r="I34" s="8" t="s">
        <v>16</v>
      </c>
      <c r="J34" s="15">
        <v>41152043</v>
      </c>
      <c r="K34" s="15">
        <v>10881734</v>
      </c>
      <c r="L34" s="15">
        <v>3021285</v>
      </c>
      <c r="M34" s="15">
        <v>2570271</v>
      </c>
      <c r="N34" s="23">
        <f t="shared" si="1"/>
        <v>0.51384788490510791</v>
      </c>
    </row>
    <row r="35" spans="1:14" x14ac:dyDescent="0.25">
      <c r="A35" s="19" t="s">
        <v>58</v>
      </c>
      <c r="B35" s="8" t="s">
        <v>13</v>
      </c>
      <c r="C35" s="8" t="s">
        <v>31</v>
      </c>
      <c r="D35" s="8" t="s">
        <v>42</v>
      </c>
      <c r="E35" s="8" t="s">
        <v>43</v>
      </c>
      <c r="F35" s="8" t="s">
        <v>22</v>
      </c>
      <c r="G35" s="16" t="s">
        <v>37</v>
      </c>
      <c r="H35" s="8">
        <v>7</v>
      </c>
      <c r="I35" s="8" t="s">
        <v>16</v>
      </c>
      <c r="J35" s="15">
        <v>27283615</v>
      </c>
      <c r="K35" s="15">
        <v>3363867</v>
      </c>
      <c r="L35" s="15">
        <v>886499</v>
      </c>
      <c r="M35" s="15">
        <v>724130</v>
      </c>
      <c r="N35" s="23">
        <f t="shared" si="1"/>
        <v>0.47880281830405302</v>
      </c>
    </row>
    <row r="36" spans="1:14" x14ac:dyDescent="0.25">
      <c r="A36" s="19" t="s">
        <v>719</v>
      </c>
      <c r="B36" s="8" t="s">
        <v>13</v>
      </c>
      <c r="C36" s="8" t="s">
        <v>31</v>
      </c>
      <c r="D36" s="8" t="s">
        <v>42</v>
      </c>
      <c r="E36" s="8" t="s">
        <v>43</v>
      </c>
      <c r="F36" s="8" t="s">
        <v>16</v>
      </c>
      <c r="G36" s="16" t="s">
        <v>37</v>
      </c>
      <c r="H36" s="8">
        <v>7</v>
      </c>
      <c r="I36" t="s">
        <v>16</v>
      </c>
      <c r="J36" s="15">
        <v>34512791</v>
      </c>
      <c r="K36" s="15">
        <v>27331267</v>
      </c>
      <c r="L36" s="15">
        <v>7711612</v>
      </c>
      <c r="M36" s="15">
        <v>6473160</v>
      </c>
      <c r="N36" s="23">
        <f t="shared" si="1"/>
        <v>0.51899430787456724</v>
      </c>
    </row>
    <row r="37" spans="1:14" x14ac:dyDescent="0.25">
      <c r="A37" s="19" t="s">
        <v>59</v>
      </c>
      <c r="B37" s="8" t="s">
        <v>13</v>
      </c>
      <c r="C37" s="8" t="s">
        <v>14</v>
      </c>
      <c r="D37" s="8" t="s">
        <v>60</v>
      </c>
      <c r="E37" t="s">
        <v>577</v>
      </c>
      <c r="F37" s="8" t="s">
        <v>17</v>
      </c>
      <c r="G37" s="16" t="s">
        <v>23</v>
      </c>
      <c r="H37" s="8">
        <v>4</v>
      </c>
      <c r="I37" s="8" t="s">
        <v>16</v>
      </c>
      <c r="J37" s="18">
        <v>19765967</v>
      </c>
      <c r="K37" s="15">
        <v>4462443</v>
      </c>
      <c r="L37" s="15">
        <v>1078009</v>
      </c>
      <c r="M37" s="15">
        <v>1067047</v>
      </c>
      <c r="N37" s="23">
        <f>(L37+M37)/K37</f>
        <v>0.48069095784528787</v>
      </c>
    </row>
    <row r="38" spans="1:14" x14ac:dyDescent="0.25">
      <c r="A38" s="8" t="s">
        <v>61</v>
      </c>
      <c r="B38" s="8" t="s">
        <v>13</v>
      </c>
      <c r="C38" s="8" t="s">
        <v>14</v>
      </c>
      <c r="D38" s="8" t="s">
        <v>60</v>
      </c>
      <c r="E38" t="s">
        <v>577</v>
      </c>
      <c r="F38" s="8" t="s">
        <v>20</v>
      </c>
      <c r="G38" s="16" t="s">
        <v>18</v>
      </c>
      <c r="H38" s="8">
        <v>4</v>
      </c>
      <c r="I38" s="8" t="s">
        <v>16</v>
      </c>
      <c r="J38" s="18">
        <v>25517432</v>
      </c>
      <c r="K38" s="15">
        <v>14838367</v>
      </c>
      <c r="L38" s="15">
        <v>4195493</v>
      </c>
      <c r="M38" s="15">
        <v>3928083</v>
      </c>
      <c r="N38" s="23">
        <f>(L38+M38)/K38</f>
        <v>0.54747102561892425</v>
      </c>
    </row>
    <row r="39" spans="1:14" x14ac:dyDescent="0.25">
      <c r="A39" s="19" t="s">
        <v>62</v>
      </c>
      <c r="B39" s="8" t="s">
        <v>13</v>
      </c>
      <c r="C39" s="8" t="s">
        <v>14</v>
      </c>
      <c r="D39" s="8" t="s">
        <v>60</v>
      </c>
      <c r="E39" t="s">
        <v>577</v>
      </c>
      <c r="F39" s="8" t="s">
        <v>22</v>
      </c>
      <c r="G39" s="16" t="s">
        <v>18</v>
      </c>
      <c r="H39" s="8">
        <v>4</v>
      </c>
      <c r="I39" s="8" t="s">
        <v>16</v>
      </c>
      <c r="J39" s="18">
        <v>21026750</v>
      </c>
      <c r="K39" s="15">
        <v>9293652</v>
      </c>
      <c r="L39" s="15">
        <v>2483282</v>
      </c>
      <c r="M39" s="15">
        <v>2434268</v>
      </c>
      <c r="N39" s="23">
        <f>(L39+M39)/K39</f>
        <v>0.52912999109499692</v>
      </c>
    </row>
    <row r="40" spans="1:14" x14ac:dyDescent="0.25">
      <c r="A40" s="19" t="s">
        <v>63</v>
      </c>
      <c r="B40" s="8" t="s">
        <v>13</v>
      </c>
      <c r="C40" s="8" t="s">
        <v>14</v>
      </c>
      <c r="D40" s="8" t="s">
        <v>60</v>
      </c>
      <c r="E40" t="s">
        <v>577</v>
      </c>
      <c r="F40" s="8" t="s">
        <v>16</v>
      </c>
      <c r="G40" s="16" t="s">
        <v>18</v>
      </c>
      <c r="H40" s="8">
        <v>4</v>
      </c>
      <c r="I40" s="8" t="s">
        <v>16</v>
      </c>
      <c r="J40" s="18">
        <v>26510477</v>
      </c>
      <c r="K40" s="15">
        <v>20667842</v>
      </c>
      <c r="L40" s="15">
        <v>5884169</v>
      </c>
      <c r="M40" s="15">
        <v>5779547</v>
      </c>
      <c r="N40" s="23">
        <f>(L40+M40)/K40</f>
        <v>0.56434126020510511</v>
      </c>
    </row>
    <row r="41" spans="1:14" x14ac:dyDescent="0.25">
      <c r="A41" s="19" t="s">
        <v>718</v>
      </c>
      <c r="B41" s="8" t="s">
        <v>13</v>
      </c>
      <c r="C41" s="8" t="s">
        <v>14</v>
      </c>
      <c r="D41" s="8" t="s">
        <v>60</v>
      </c>
      <c r="E41" t="s">
        <v>577</v>
      </c>
      <c r="F41" s="8" t="s">
        <v>16</v>
      </c>
      <c r="G41" s="16" t="s">
        <v>23</v>
      </c>
      <c r="H41" s="8">
        <v>4</v>
      </c>
      <c r="I41" t="s">
        <v>16</v>
      </c>
      <c r="J41" s="18">
        <v>18417535</v>
      </c>
      <c r="K41" s="15">
        <v>14225677</v>
      </c>
      <c r="L41" s="15">
        <v>4050525</v>
      </c>
      <c r="M41" s="15">
        <v>3932046</v>
      </c>
      <c r="N41" s="23">
        <f>(L41+M41)/K41</f>
        <v>0.56113821507405237</v>
      </c>
    </row>
    <row r="42" spans="1:14" x14ac:dyDescent="0.25">
      <c r="A42" s="8" t="s">
        <v>64</v>
      </c>
      <c r="B42" s="8" t="s">
        <v>13</v>
      </c>
      <c r="C42" s="8" t="s">
        <v>14</v>
      </c>
      <c r="D42" s="8" t="s">
        <v>60</v>
      </c>
      <c r="E42" t="s">
        <v>577</v>
      </c>
      <c r="F42" s="8" t="s">
        <v>17</v>
      </c>
      <c r="G42" s="16" t="s">
        <v>26</v>
      </c>
      <c r="H42" s="8">
        <v>4</v>
      </c>
      <c r="I42" s="8" t="s">
        <v>16</v>
      </c>
      <c r="J42" s="18">
        <v>20535731</v>
      </c>
      <c r="K42" s="15">
        <v>13173787</v>
      </c>
      <c r="L42" s="15">
        <v>3186871</v>
      </c>
      <c r="M42" s="15">
        <v>3153408</v>
      </c>
      <c r="N42" s="23">
        <f t="shared" ref="N42:N82" si="2">(L42+M42)/K42</f>
        <v>0.48127990835133438</v>
      </c>
    </row>
    <row r="43" spans="1:14" x14ac:dyDescent="0.25">
      <c r="A43" s="8" t="s">
        <v>65</v>
      </c>
      <c r="B43" s="8" t="s">
        <v>13</v>
      </c>
      <c r="C43" s="8" t="s">
        <v>14</v>
      </c>
      <c r="D43" s="8" t="s">
        <v>60</v>
      </c>
      <c r="E43" t="s">
        <v>577</v>
      </c>
      <c r="F43" s="8" t="s">
        <v>20</v>
      </c>
      <c r="G43" s="16" t="s">
        <v>26</v>
      </c>
      <c r="H43" s="8">
        <v>4</v>
      </c>
      <c r="I43" s="8" t="s">
        <v>16</v>
      </c>
      <c r="J43" s="18">
        <v>19578087</v>
      </c>
      <c r="K43" s="15">
        <v>10687238</v>
      </c>
      <c r="L43" s="15">
        <v>3097065</v>
      </c>
      <c r="M43" s="15">
        <v>2521579</v>
      </c>
      <c r="N43" s="23">
        <f t="shared" si="2"/>
        <v>0.52573396419168361</v>
      </c>
    </row>
    <row r="44" spans="1:14" x14ac:dyDescent="0.25">
      <c r="A44" s="8" t="s">
        <v>66</v>
      </c>
      <c r="B44" s="8" t="s">
        <v>13</v>
      </c>
      <c r="C44" s="8" t="s">
        <v>14</v>
      </c>
      <c r="D44" s="8" t="s">
        <v>60</v>
      </c>
      <c r="E44" t="s">
        <v>577</v>
      </c>
      <c r="F44" s="8" t="s">
        <v>22</v>
      </c>
      <c r="G44" s="16" t="s">
        <v>26</v>
      </c>
      <c r="H44" s="8">
        <v>4</v>
      </c>
      <c r="I44" s="8" t="s">
        <v>16</v>
      </c>
      <c r="J44" s="18">
        <v>24019148</v>
      </c>
      <c r="K44" s="15">
        <v>8832476</v>
      </c>
      <c r="L44" s="15">
        <v>2381547</v>
      </c>
      <c r="M44" s="15">
        <v>2302982</v>
      </c>
      <c r="N44" s="23">
        <f t="shared" si="2"/>
        <v>0.53037551418198026</v>
      </c>
    </row>
    <row r="45" spans="1:14" x14ac:dyDescent="0.25">
      <c r="A45" s="8" t="s">
        <v>63</v>
      </c>
      <c r="B45" s="8" t="s">
        <v>13</v>
      </c>
      <c r="C45" s="8" t="s">
        <v>14</v>
      </c>
      <c r="D45" s="8" t="s">
        <v>60</v>
      </c>
      <c r="E45" t="s">
        <v>577</v>
      </c>
      <c r="F45" s="8" t="s">
        <v>16</v>
      </c>
      <c r="G45" s="16" t="s">
        <v>26</v>
      </c>
      <c r="H45" s="8">
        <v>4</v>
      </c>
      <c r="I45" s="8" t="s">
        <v>16</v>
      </c>
      <c r="J45" s="18">
        <v>9031598</v>
      </c>
      <c r="K45" s="15">
        <v>7165753</v>
      </c>
      <c r="L45" s="15">
        <v>2060562</v>
      </c>
      <c r="M45" s="15">
        <v>1990818</v>
      </c>
      <c r="N45" s="23">
        <f t="shared" si="2"/>
        <v>0.56538091670198509</v>
      </c>
    </row>
    <row r="46" spans="1:14" x14ac:dyDescent="0.25">
      <c r="A46" s="8" t="s">
        <v>67</v>
      </c>
      <c r="B46" s="8" t="s">
        <v>13</v>
      </c>
      <c r="C46" s="8" t="s">
        <v>31</v>
      </c>
      <c r="D46" s="8" t="s">
        <v>60</v>
      </c>
      <c r="E46" t="s">
        <v>577</v>
      </c>
      <c r="F46" s="8" t="s">
        <v>17</v>
      </c>
      <c r="G46" s="16" t="s">
        <v>32</v>
      </c>
      <c r="H46" s="8">
        <v>8</v>
      </c>
      <c r="I46" s="8" t="s">
        <v>16</v>
      </c>
      <c r="J46" s="18">
        <v>27839772</v>
      </c>
      <c r="K46" s="15">
        <v>15994956</v>
      </c>
      <c r="L46" s="15">
        <v>4133313</v>
      </c>
      <c r="M46" s="15">
        <v>4078472</v>
      </c>
      <c r="N46" s="23">
        <f t="shared" si="2"/>
        <v>0.51339841134917785</v>
      </c>
    </row>
    <row r="47" spans="1:14" x14ac:dyDescent="0.25">
      <c r="A47" s="8" t="s">
        <v>68</v>
      </c>
      <c r="B47" s="8" t="s">
        <v>13</v>
      </c>
      <c r="C47" s="8" t="s">
        <v>31</v>
      </c>
      <c r="D47" s="8" t="s">
        <v>60</v>
      </c>
      <c r="E47" t="s">
        <v>577</v>
      </c>
      <c r="F47" s="8" t="s">
        <v>20</v>
      </c>
      <c r="G47" s="16" t="s">
        <v>32</v>
      </c>
      <c r="H47" s="8">
        <v>8</v>
      </c>
      <c r="I47" s="8" t="s">
        <v>16</v>
      </c>
      <c r="J47" s="18">
        <v>35171284</v>
      </c>
      <c r="K47" s="15">
        <v>22905597</v>
      </c>
      <c r="L47" s="15">
        <v>6781456</v>
      </c>
      <c r="M47" s="15">
        <v>6071443</v>
      </c>
      <c r="N47" s="23">
        <f t="shared" si="2"/>
        <v>0.56112482027864197</v>
      </c>
    </row>
    <row r="48" spans="1:14" x14ac:dyDescent="0.25">
      <c r="A48" s="8" t="s">
        <v>69</v>
      </c>
      <c r="B48" s="8" t="s">
        <v>13</v>
      </c>
      <c r="C48" s="8" t="s">
        <v>31</v>
      </c>
      <c r="D48" s="8" t="s">
        <v>60</v>
      </c>
      <c r="E48" t="s">
        <v>577</v>
      </c>
      <c r="F48" s="8" t="s">
        <v>22</v>
      </c>
      <c r="G48" s="16" t="s">
        <v>32</v>
      </c>
      <c r="H48" s="8">
        <v>8</v>
      </c>
      <c r="I48" s="8" t="s">
        <v>16</v>
      </c>
      <c r="J48" s="18">
        <v>23579439</v>
      </c>
      <c r="K48" s="15">
        <v>9705617</v>
      </c>
      <c r="L48" s="15">
        <v>2660959</v>
      </c>
      <c r="M48" s="15">
        <v>2608889</v>
      </c>
      <c r="N48" s="23">
        <f t="shared" si="2"/>
        <v>0.54296888080376549</v>
      </c>
    </row>
    <row r="49" spans="1:14" x14ac:dyDescent="0.25">
      <c r="A49" s="8" t="s">
        <v>70</v>
      </c>
      <c r="B49" s="8" t="s">
        <v>13</v>
      </c>
      <c r="C49" s="8" t="s">
        <v>31</v>
      </c>
      <c r="D49" s="8" t="s">
        <v>60</v>
      </c>
      <c r="E49" t="s">
        <v>577</v>
      </c>
      <c r="F49" s="8" t="s">
        <v>16</v>
      </c>
      <c r="G49" s="16" t="s">
        <v>32</v>
      </c>
      <c r="H49" s="8">
        <v>8</v>
      </c>
      <c r="I49" s="8" t="s">
        <v>16</v>
      </c>
      <c r="J49" s="18">
        <v>28539205</v>
      </c>
      <c r="K49" s="15">
        <v>22187778</v>
      </c>
      <c r="L49" s="15">
        <v>6359103</v>
      </c>
      <c r="M49" s="15">
        <v>6204527</v>
      </c>
      <c r="N49" s="23">
        <f t="shared" si="2"/>
        <v>0.56624101791535864</v>
      </c>
    </row>
    <row r="50" spans="1:14" x14ac:dyDescent="0.25">
      <c r="A50" s="8" t="s">
        <v>71</v>
      </c>
      <c r="B50" s="8" t="s">
        <v>13</v>
      </c>
      <c r="C50" s="8" t="s">
        <v>31</v>
      </c>
      <c r="D50" s="8" t="s">
        <v>60</v>
      </c>
      <c r="E50" t="s">
        <v>577</v>
      </c>
      <c r="F50" s="8" t="s">
        <v>17</v>
      </c>
      <c r="G50" s="16" t="s">
        <v>37</v>
      </c>
      <c r="H50" s="8">
        <v>9</v>
      </c>
      <c r="I50" s="8" t="s">
        <v>16</v>
      </c>
      <c r="J50" s="18">
        <v>22091903</v>
      </c>
      <c r="K50" s="15">
        <v>11882329</v>
      </c>
      <c r="L50" s="15">
        <v>2950677</v>
      </c>
      <c r="M50" s="15">
        <v>2929125</v>
      </c>
      <c r="N50" s="23">
        <f t="shared" si="2"/>
        <v>0.49483581880286265</v>
      </c>
    </row>
    <row r="51" spans="1:14" x14ac:dyDescent="0.25">
      <c r="A51" s="8" t="s">
        <v>72</v>
      </c>
      <c r="B51" s="8" t="s">
        <v>13</v>
      </c>
      <c r="C51" s="8" t="s">
        <v>31</v>
      </c>
      <c r="D51" s="8" t="s">
        <v>60</v>
      </c>
      <c r="E51" t="s">
        <v>577</v>
      </c>
      <c r="F51" s="8" t="s">
        <v>20</v>
      </c>
      <c r="G51" s="16" t="s">
        <v>37</v>
      </c>
      <c r="H51" s="8">
        <v>9</v>
      </c>
      <c r="I51" s="8" t="s">
        <v>16</v>
      </c>
      <c r="J51" s="18">
        <v>24788684</v>
      </c>
      <c r="K51" s="15">
        <v>14719300</v>
      </c>
      <c r="L51" s="15">
        <v>4414192</v>
      </c>
      <c r="M51" s="15">
        <v>3689316</v>
      </c>
      <c r="N51" s="23">
        <f t="shared" si="2"/>
        <v>0.5505362347394237</v>
      </c>
    </row>
    <row r="52" spans="1:14" x14ac:dyDescent="0.25">
      <c r="A52" s="8" t="s">
        <v>73</v>
      </c>
      <c r="B52" s="8" t="s">
        <v>13</v>
      </c>
      <c r="C52" s="8" t="s">
        <v>31</v>
      </c>
      <c r="D52" s="8" t="s">
        <v>60</v>
      </c>
      <c r="E52" t="s">
        <v>577</v>
      </c>
      <c r="F52" s="8" t="s">
        <v>22</v>
      </c>
      <c r="G52" s="16" t="s">
        <v>37</v>
      </c>
      <c r="H52" s="8">
        <v>9</v>
      </c>
      <c r="I52" s="8" t="s">
        <v>16</v>
      </c>
      <c r="J52" s="18">
        <v>20628912</v>
      </c>
      <c r="K52" s="15">
        <v>7416736</v>
      </c>
      <c r="L52" s="15">
        <v>1998021</v>
      </c>
      <c r="M52" s="15">
        <v>1965794</v>
      </c>
      <c r="N52" s="23">
        <f t="shared" si="2"/>
        <v>0.53444197016045869</v>
      </c>
    </row>
    <row r="53" spans="1:14" x14ac:dyDescent="0.25">
      <c r="A53" s="8" t="s">
        <v>74</v>
      </c>
      <c r="B53" s="8" t="s">
        <v>13</v>
      </c>
      <c r="C53" s="8" t="s">
        <v>31</v>
      </c>
      <c r="D53" s="8" t="s">
        <v>60</v>
      </c>
      <c r="E53" t="s">
        <v>577</v>
      </c>
      <c r="F53" s="8" t="s">
        <v>16</v>
      </c>
      <c r="G53" s="16" t="s">
        <v>37</v>
      </c>
      <c r="H53" s="8">
        <v>9</v>
      </c>
      <c r="I53" s="8" t="s">
        <v>16</v>
      </c>
      <c r="J53" s="18">
        <v>10940665</v>
      </c>
      <c r="K53" s="15">
        <v>8582699</v>
      </c>
      <c r="L53" s="15">
        <v>2435999</v>
      </c>
      <c r="M53" s="15">
        <v>2366451</v>
      </c>
      <c r="N53" s="23">
        <f t="shared" si="2"/>
        <v>0.55955009024550439</v>
      </c>
    </row>
    <row r="54" spans="1:14" x14ac:dyDescent="0.25">
      <c r="A54" s="8" t="s">
        <v>75</v>
      </c>
      <c r="B54" s="8" t="s">
        <v>76</v>
      </c>
      <c r="C54" s="8" t="s">
        <v>77</v>
      </c>
      <c r="D54" s="8" t="s">
        <v>15</v>
      </c>
      <c r="E54" t="s">
        <v>577</v>
      </c>
      <c r="F54" s="8" t="s">
        <v>16</v>
      </c>
      <c r="G54" s="16" t="s">
        <v>78</v>
      </c>
      <c r="H54" s="8">
        <v>1</v>
      </c>
      <c r="I54" s="8" t="s">
        <v>79</v>
      </c>
      <c r="J54" s="18">
        <v>12262461</v>
      </c>
      <c r="K54" s="15">
        <v>11195208</v>
      </c>
      <c r="L54" s="15">
        <v>563117</v>
      </c>
      <c r="M54" s="15">
        <v>502419</v>
      </c>
      <c r="N54" s="23">
        <f t="shared" si="2"/>
        <v>9.5177865386690444E-2</v>
      </c>
    </row>
    <row r="55" spans="1:14" x14ac:dyDescent="0.25">
      <c r="A55" s="8" t="s">
        <v>80</v>
      </c>
      <c r="B55" s="8" t="s">
        <v>76</v>
      </c>
      <c r="C55" s="8" t="s">
        <v>77</v>
      </c>
      <c r="D55" s="8" t="s">
        <v>15</v>
      </c>
      <c r="E55" t="s">
        <v>577</v>
      </c>
      <c r="F55" s="8" t="s">
        <v>16</v>
      </c>
      <c r="G55" s="16" t="s">
        <v>81</v>
      </c>
      <c r="H55" s="8">
        <v>1</v>
      </c>
      <c r="I55" s="8" t="s">
        <v>79</v>
      </c>
      <c r="J55" s="18">
        <v>16614482</v>
      </c>
      <c r="K55" s="15">
        <v>15201735</v>
      </c>
      <c r="L55" s="15">
        <v>788313</v>
      </c>
      <c r="M55" s="15">
        <v>713425</v>
      </c>
      <c r="N55" s="23">
        <f t="shared" si="2"/>
        <v>9.878727658388993E-2</v>
      </c>
    </row>
    <row r="56" spans="1:14" x14ac:dyDescent="0.25">
      <c r="A56" s="8" t="s">
        <v>82</v>
      </c>
      <c r="B56" s="8" t="s">
        <v>76</v>
      </c>
      <c r="C56" s="8" t="s">
        <v>77</v>
      </c>
      <c r="D56" s="8" t="s">
        <v>15</v>
      </c>
      <c r="E56" t="s">
        <v>577</v>
      </c>
      <c r="F56" s="8" t="s">
        <v>16</v>
      </c>
      <c r="G56" s="16" t="s">
        <v>83</v>
      </c>
      <c r="H56" s="8">
        <v>1</v>
      </c>
      <c r="I56" s="8" t="s">
        <v>79</v>
      </c>
      <c r="J56" s="18">
        <v>20580550</v>
      </c>
      <c r="K56" s="15">
        <v>18171884</v>
      </c>
      <c r="L56" s="15">
        <v>1053019</v>
      </c>
      <c r="M56" s="15">
        <v>954151</v>
      </c>
      <c r="N56" s="23">
        <f t="shared" si="2"/>
        <v>0.11045470023911665</v>
      </c>
    </row>
    <row r="57" spans="1:14" x14ac:dyDescent="0.25">
      <c r="A57" s="8" t="s">
        <v>84</v>
      </c>
      <c r="B57" s="8" t="s">
        <v>76</v>
      </c>
      <c r="C57" s="8" t="s">
        <v>85</v>
      </c>
      <c r="D57" s="8" t="s">
        <v>15</v>
      </c>
      <c r="E57" t="s">
        <v>577</v>
      </c>
      <c r="F57" s="8" t="s">
        <v>16</v>
      </c>
      <c r="G57" s="16" t="s">
        <v>81</v>
      </c>
      <c r="H57" s="8">
        <v>1</v>
      </c>
      <c r="I57" s="8" t="s">
        <v>79</v>
      </c>
      <c r="J57" s="18">
        <v>7913041</v>
      </c>
      <c r="K57" s="15">
        <v>7301563</v>
      </c>
      <c r="L57" s="15">
        <v>371617</v>
      </c>
      <c r="M57" s="15">
        <v>323884</v>
      </c>
      <c r="N57" s="23">
        <f t="shared" si="2"/>
        <v>9.5253714855298793E-2</v>
      </c>
    </row>
    <row r="58" spans="1:14" x14ac:dyDescent="0.25">
      <c r="A58" s="8" t="s">
        <v>86</v>
      </c>
      <c r="B58" s="8" t="s">
        <v>76</v>
      </c>
      <c r="C58" s="8" t="s">
        <v>85</v>
      </c>
      <c r="D58" s="8" t="s">
        <v>15</v>
      </c>
      <c r="E58" t="s">
        <v>577</v>
      </c>
      <c r="F58" s="8" t="s">
        <v>16</v>
      </c>
      <c r="G58" s="16" t="s">
        <v>83</v>
      </c>
      <c r="H58" s="8">
        <v>1</v>
      </c>
      <c r="I58" s="8" t="s">
        <v>79</v>
      </c>
      <c r="J58" s="18">
        <v>13000857</v>
      </c>
      <c r="K58" s="15">
        <v>12078151</v>
      </c>
      <c r="L58" s="15">
        <v>623159</v>
      </c>
      <c r="M58" s="15">
        <v>542565</v>
      </c>
      <c r="N58" s="23">
        <f t="shared" si="2"/>
        <v>9.6515104008883482E-2</v>
      </c>
    </row>
    <row r="59" spans="1:14" x14ac:dyDescent="0.25">
      <c r="A59" s="8" t="s">
        <v>87</v>
      </c>
      <c r="B59" s="8" t="s">
        <v>76</v>
      </c>
      <c r="C59" s="8" t="s">
        <v>77</v>
      </c>
      <c r="D59" s="8" t="s">
        <v>60</v>
      </c>
      <c r="E59" t="s">
        <v>577</v>
      </c>
      <c r="F59" s="8" t="s">
        <v>16</v>
      </c>
      <c r="G59" s="16" t="s">
        <v>88</v>
      </c>
      <c r="H59" s="8">
        <v>1</v>
      </c>
      <c r="I59" s="8" t="s">
        <v>89</v>
      </c>
      <c r="J59" s="18">
        <v>13809826</v>
      </c>
      <c r="K59" s="15">
        <v>12431888</v>
      </c>
      <c r="L59" s="15">
        <v>662333</v>
      </c>
      <c r="M59" s="15">
        <v>591542</v>
      </c>
      <c r="N59" s="23">
        <f t="shared" ref="N59:N64" si="3">(M59+L59)/K59</f>
        <v>0.10085957981603438</v>
      </c>
    </row>
    <row r="60" spans="1:14" x14ac:dyDescent="0.25">
      <c r="A60" s="8" t="s">
        <v>90</v>
      </c>
      <c r="B60" s="8" t="s">
        <v>76</v>
      </c>
      <c r="C60" s="8" t="s">
        <v>77</v>
      </c>
      <c r="D60" s="8" t="s">
        <v>60</v>
      </c>
      <c r="E60" t="s">
        <v>577</v>
      </c>
      <c r="F60" s="8" t="s">
        <v>16</v>
      </c>
      <c r="G60" s="16" t="s">
        <v>91</v>
      </c>
      <c r="H60" s="8">
        <v>1</v>
      </c>
      <c r="I60" s="8" t="s">
        <v>79</v>
      </c>
      <c r="J60" s="18">
        <v>7471067</v>
      </c>
      <c r="K60" s="15">
        <v>6885937</v>
      </c>
      <c r="L60" s="15">
        <v>348235</v>
      </c>
      <c r="M60" s="15">
        <v>308092</v>
      </c>
      <c r="N60" s="23">
        <f t="shared" si="3"/>
        <v>9.5314116292379666E-2</v>
      </c>
    </row>
    <row r="61" spans="1:14" x14ac:dyDescent="0.25">
      <c r="A61" s="8" t="s">
        <v>92</v>
      </c>
      <c r="B61" s="8" t="s">
        <v>76</v>
      </c>
      <c r="C61" s="8" t="s">
        <v>77</v>
      </c>
      <c r="D61" s="8" t="s">
        <v>60</v>
      </c>
      <c r="E61" t="s">
        <v>577</v>
      </c>
      <c r="F61" s="8" t="s">
        <v>16</v>
      </c>
      <c r="G61" s="16" t="s">
        <v>93</v>
      </c>
      <c r="H61" s="8">
        <v>1</v>
      </c>
      <c r="I61" s="8" t="s">
        <v>89</v>
      </c>
      <c r="J61" s="18">
        <v>8812967</v>
      </c>
      <c r="K61" s="15">
        <v>7924329</v>
      </c>
      <c r="L61" s="15">
        <v>413823</v>
      </c>
      <c r="M61" s="15">
        <v>370738</v>
      </c>
      <c r="N61" s="23">
        <f t="shared" si="3"/>
        <v>9.9006616206873788E-2</v>
      </c>
    </row>
    <row r="62" spans="1:14" x14ac:dyDescent="0.25">
      <c r="A62" s="8" t="s">
        <v>94</v>
      </c>
      <c r="B62" s="8" t="s">
        <v>76</v>
      </c>
      <c r="C62" s="8" t="s">
        <v>85</v>
      </c>
      <c r="D62" s="8" t="s">
        <v>60</v>
      </c>
      <c r="E62" t="s">
        <v>577</v>
      </c>
      <c r="F62" s="8" t="s">
        <v>16</v>
      </c>
      <c r="G62" s="16" t="s">
        <v>88</v>
      </c>
      <c r="H62" s="8">
        <v>1</v>
      </c>
      <c r="I62" s="8" t="s">
        <v>89</v>
      </c>
      <c r="J62" s="18">
        <v>11486082</v>
      </c>
      <c r="K62" s="15">
        <v>10662823</v>
      </c>
      <c r="L62" s="15">
        <v>549974</v>
      </c>
      <c r="M62" s="15">
        <v>473492</v>
      </c>
      <c r="N62" s="23">
        <f t="shared" si="3"/>
        <v>9.5984524923652961E-2</v>
      </c>
    </row>
    <row r="63" spans="1:14" x14ac:dyDescent="0.25">
      <c r="A63" s="8" t="s">
        <v>95</v>
      </c>
      <c r="B63" s="8" t="s">
        <v>76</v>
      </c>
      <c r="C63" s="8" t="s">
        <v>85</v>
      </c>
      <c r="D63" s="8" t="s">
        <v>60</v>
      </c>
      <c r="E63" t="s">
        <v>577</v>
      </c>
      <c r="F63" s="8" t="s">
        <v>16</v>
      </c>
      <c r="G63" s="16" t="s">
        <v>91</v>
      </c>
      <c r="H63" s="8">
        <v>1</v>
      </c>
      <c r="I63" s="8" t="s">
        <v>79</v>
      </c>
      <c r="J63" s="18">
        <v>10194418</v>
      </c>
      <c r="K63" s="15">
        <v>9545848</v>
      </c>
      <c r="L63" s="15">
        <v>490829</v>
      </c>
      <c r="M63" s="15">
        <v>422035</v>
      </c>
      <c r="N63" s="23">
        <f t="shared" si="3"/>
        <v>9.5629429674555885E-2</v>
      </c>
    </row>
    <row r="64" spans="1:14" x14ac:dyDescent="0.25">
      <c r="A64" s="8" t="s">
        <v>96</v>
      </c>
      <c r="B64" s="8" t="s">
        <v>76</v>
      </c>
      <c r="C64" s="8" t="s">
        <v>85</v>
      </c>
      <c r="D64" s="8" t="s">
        <v>60</v>
      </c>
      <c r="E64" t="s">
        <v>577</v>
      </c>
      <c r="F64" s="8" t="s">
        <v>16</v>
      </c>
      <c r="G64" s="16" t="s">
        <v>93</v>
      </c>
      <c r="H64" s="8">
        <v>1</v>
      </c>
      <c r="I64" s="8" t="s">
        <v>89</v>
      </c>
      <c r="J64" s="18">
        <v>10080260</v>
      </c>
      <c r="K64" s="15">
        <v>9382392</v>
      </c>
      <c r="L64" s="15">
        <v>482929</v>
      </c>
      <c r="M64" s="15">
        <v>409727</v>
      </c>
      <c r="N64" s="23">
        <f t="shared" si="3"/>
        <v>9.5141622733307243E-2</v>
      </c>
    </row>
    <row r="65" spans="1:15" x14ac:dyDescent="0.25">
      <c r="A65" s="8" t="s">
        <v>97</v>
      </c>
      <c r="B65" s="8" t="s">
        <v>76</v>
      </c>
      <c r="C65" s="8" t="s">
        <v>77</v>
      </c>
      <c r="D65" s="8" t="s">
        <v>42</v>
      </c>
      <c r="E65" s="8" t="s">
        <v>43</v>
      </c>
      <c r="F65" s="8" t="s">
        <v>16</v>
      </c>
      <c r="G65" s="16" t="s">
        <v>98</v>
      </c>
      <c r="H65" s="8">
        <v>1</v>
      </c>
      <c r="I65" s="8" t="s">
        <v>79</v>
      </c>
      <c r="J65" s="18">
        <v>16048982</v>
      </c>
      <c r="K65" s="15">
        <v>14642717</v>
      </c>
      <c r="L65" s="15">
        <v>676559</v>
      </c>
      <c r="M65" s="15">
        <v>595381</v>
      </c>
      <c r="N65" s="23">
        <f t="shared" si="2"/>
        <v>8.6865026483814445E-2</v>
      </c>
    </row>
    <row r="66" spans="1:15" x14ac:dyDescent="0.25">
      <c r="A66" s="8" t="s">
        <v>99</v>
      </c>
      <c r="B66" s="8" t="s">
        <v>76</v>
      </c>
      <c r="C66" s="8" t="s">
        <v>77</v>
      </c>
      <c r="D66" s="8" t="s">
        <v>42</v>
      </c>
      <c r="E66" s="8" t="s">
        <v>43</v>
      </c>
      <c r="F66" s="8" t="s">
        <v>16</v>
      </c>
      <c r="G66" s="16" t="s">
        <v>100</v>
      </c>
      <c r="H66" s="8">
        <v>1</v>
      </c>
      <c r="I66" s="8" t="s">
        <v>79</v>
      </c>
      <c r="J66" s="18">
        <v>17477359</v>
      </c>
      <c r="K66" s="15">
        <v>15844968</v>
      </c>
      <c r="L66" s="15">
        <v>745378</v>
      </c>
      <c r="M66" s="15">
        <v>656332</v>
      </c>
      <c r="N66" s="23">
        <f t="shared" si="2"/>
        <v>8.8464047387157865E-2</v>
      </c>
    </row>
    <row r="67" spans="1:15" x14ac:dyDescent="0.25">
      <c r="A67" s="8" t="s">
        <v>101</v>
      </c>
      <c r="B67" s="8" t="s">
        <v>76</v>
      </c>
      <c r="C67" s="8" t="s">
        <v>77</v>
      </c>
      <c r="D67" s="8" t="s">
        <v>42</v>
      </c>
      <c r="E67" s="8" t="s">
        <v>43</v>
      </c>
      <c r="F67" s="8" t="s">
        <v>16</v>
      </c>
      <c r="G67" s="16" t="s">
        <v>102</v>
      </c>
      <c r="H67" s="8">
        <v>1</v>
      </c>
      <c r="I67" s="8" t="s">
        <v>89</v>
      </c>
      <c r="J67" s="18">
        <v>8881024</v>
      </c>
      <c r="K67" s="15">
        <v>7909680</v>
      </c>
      <c r="L67" s="15">
        <v>366214</v>
      </c>
      <c r="M67" s="15">
        <v>308847</v>
      </c>
      <c r="N67" s="23">
        <f t="shared" si="2"/>
        <v>8.5346183410706877E-2</v>
      </c>
    </row>
    <row r="68" spans="1:15" x14ac:dyDescent="0.25">
      <c r="A68" s="8" t="s">
        <v>103</v>
      </c>
      <c r="B68" s="8" t="s">
        <v>76</v>
      </c>
      <c r="C68" s="8" t="s">
        <v>85</v>
      </c>
      <c r="D68" s="8" t="s">
        <v>42</v>
      </c>
      <c r="E68" s="8" t="s">
        <v>43</v>
      </c>
      <c r="F68" s="8" t="s">
        <v>16</v>
      </c>
      <c r="G68" s="16" t="s">
        <v>98</v>
      </c>
      <c r="H68" s="8">
        <v>1</v>
      </c>
      <c r="I68" s="8" t="s">
        <v>79</v>
      </c>
      <c r="J68" s="18">
        <v>12189323</v>
      </c>
      <c r="K68" s="15">
        <v>11359149</v>
      </c>
      <c r="L68" s="15">
        <v>522025</v>
      </c>
      <c r="M68" s="15">
        <v>442637</v>
      </c>
      <c r="N68" s="23">
        <f t="shared" si="2"/>
        <v>8.4923791386132888E-2</v>
      </c>
    </row>
    <row r="69" spans="1:15" x14ac:dyDescent="0.25">
      <c r="A69" s="8" t="s">
        <v>104</v>
      </c>
      <c r="B69" s="8" t="s">
        <v>76</v>
      </c>
      <c r="C69" s="8" t="s">
        <v>85</v>
      </c>
      <c r="D69" s="8" t="s">
        <v>42</v>
      </c>
      <c r="E69" s="8" t="s">
        <v>43</v>
      </c>
      <c r="F69" s="8" t="s">
        <v>16</v>
      </c>
      <c r="G69" s="16" t="s">
        <v>100</v>
      </c>
      <c r="H69" s="8">
        <v>1</v>
      </c>
      <c r="I69" s="8" t="s">
        <v>79</v>
      </c>
      <c r="J69" s="18">
        <v>14591887</v>
      </c>
      <c r="K69" s="15">
        <v>13533004</v>
      </c>
      <c r="L69" s="15">
        <v>626981</v>
      </c>
      <c r="M69" s="15">
        <v>535900</v>
      </c>
      <c r="N69" s="23">
        <f t="shared" si="2"/>
        <v>8.5929258574075643E-2</v>
      </c>
    </row>
    <row r="70" spans="1:15" x14ac:dyDescent="0.25">
      <c r="A70" s="8" t="s">
        <v>105</v>
      </c>
      <c r="B70" s="8" t="s">
        <v>76</v>
      </c>
      <c r="C70" s="8" t="s">
        <v>85</v>
      </c>
      <c r="D70" s="8" t="s">
        <v>42</v>
      </c>
      <c r="E70" s="8" t="s">
        <v>43</v>
      </c>
      <c r="F70" s="8" t="s">
        <v>16</v>
      </c>
      <c r="G70" s="16" t="s">
        <v>102</v>
      </c>
      <c r="H70" s="8">
        <v>1</v>
      </c>
      <c r="I70" s="8" t="s">
        <v>89</v>
      </c>
      <c r="J70" s="18">
        <v>11226680</v>
      </c>
      <c r="K70" s="15">
        <v>10357509</v>
      </c>
      <c r="L70" s="15">
        <v>488943</v>
      </c>
      <c r="M70" s="15">
        <v>412542</v>
      </c>
      <c r="N70" s="23">
        <f t="shared" si="2"/>
        <v>8.7036854131625666E-2</v>
      </c>
    </row>
    <row r="71" spans="1:15" x14ac:dyDescent="0.25">
      <c r="A71" s="8" t="s">
        <v>558</v>
      </c>
      <c r="B71" s="8" t="s">
        <v>76</v>
      </c>
      <c r="C71" s="8" t="s">
        <v>720</v>
      </c>
      <c r="D71" s="8" t="s">
        <v>572</v>
      </c>
      <c r="E71" t="s">
        <v>577</v>
      </c>
      <c r="F71" s="8" t="s">
        <v>16</v>
      </c>
      <c r="G71" s="16" t="s">
        <v>573</v>
      </c>
      <c r="H71" s="8">
        <v>1</v>
      </c>
      <c r="I71" s="8" t="s">
        <v>89</v>
      </c>
      <c r="J71" s="77">
        <f>39313243</f>
        <v>39313243</v>
      </c>
      <c r="K71" s="12">
        <v>31150675</v>
      </c>
      <c r="L71" s="12">
        <v>7493855</v>
      </c>
      <c r="M71" s="12">
        <v>6389352</v>
      </c>
      <c r="N71" s="23">
        <f t="shared" si="2"/>
        <v>0.44567917067607682</v>
      </c>
    </row>
    <row r="72" spans="1:15" x14ac:dyDescent="0.25">
      <c r="A72" s="8" t="s">
        <v>559</v>
      </c>
      <c r="B72" s="8" t="s">
        <v>76</v>
      </c>
      <c r="C72" s="8" t="s">
        <v>570</v>
      </c>
      <c r="D72" s="8" t="s">
        <v>572</v>
      </c>
      <c r="E72" t="s">
        <v>577</v>
      </c>
      <c r="F72" s="8" t="s">
        <v>16</v>
      </c>
      <c r="G72" s="16" t="s">
        <v>573</v>
      </c>
      <c r="H72" s="8">
        <v>1</v>
      </c>
      <c r="I72" s="8" t="s">
        <v>89</v>
      </c>
      <c r="J72" s="77">
        <f>35138394</f>
        <v>35138394</v>
      </c>
      <c r="K72" s="12">
        <v>26347953</v>
      </c>
      <c r="L72" s="12">
        <v>6273522</v>
      </c>
      <c r="M72" s="12">
        <v>5302026</v>
      </c>
      <c r="N72" s="23">
        <f t="shared" si="2"/>
        <v>0.4393338640007442</v>
      </c>
    </row>
    <row r="73" spans="1:15" x14ac:dyDescent="0.25">
      <c r="A73" s="8" t="s">
        <v>560</v>
      </c>
      <c r="B73" s="8" t="s">
        <v>76</v>
      </c>
      <c r="C73" s="8" t="s">
        <v>571</v>
      </c>
      <c r="D73" s="8" t="s">
        <v>572</v>
      </c>
      <c r="E73" t="s">
        <v>577</v>
      </c>
      <c r="F73" s="8" t="s">
        <v>16</v>
      </c>
      <c r="G73" s="16" t="s">
        <v>573</v>
      </c>
      <c r="H73" s="8">
        <v>1</v>
      </c>
      <c r="I73" s="8" t="s">
        <v>89</v>
      </c>
      <c r="J73" s="77">
        <f>35426033</f>
        <v>35426033</v>
      </c>
      <c r="K73" s="12">
        <v>25234436</v>
      </c>
      <c r="L73" s="12">
        <v>5980311</v>
      </c>
      <c r="M73" s="12">
        <v>4936663</v>
      </c>
      <c r="N73" s="23">
        <f t="shared" si="2"/>
        <v>0.43262207247271151</v>
      </c>
    </row>
    <row r="74" spans="1:15" x14ac:dyDescent="0.25">
      <c r="A74" s="8" t="s">
        <v>561</v>
      </c>
      <c r="B74" s="8" t="s">
        <v>76</v>
      </c>
      <c r="C74" s="8" t="s">
        <v>720</v>
      </c>
      <c r="D74" s="8" t="s">
        <v>572</v>
      </c>
      <c r="E74" t="s">
        <v>577</v>
      </c>
      <c r="F74" s="8" t="s">
        <v>16</v>
      </c>
      <c r="G74" s="16" t="s">
        <v>574</v>
      </c>
      <c r="H74" s="8">
        <v>1</v>
      </c>
      <c r="I74" s="8" t="s">
        <v>79</v>
      </c>
      <c r="J74" s="77">
        <f>34629055</f>
        <v>34629055</v>
      </c>
      <c r="K74" s="12">
        <v>26247957</v>
      </c>
      <c r="L74" s="12">
        <v>6216857</v>
      </c>
      <c r="M74" s="12">
        <v>5395509</v>
      </c>
      <c r="N74" s="23">
        <f t="shared" si="2"/>
        <v>0.44241027977910813</v>
      </c>
    </row>
    <row r="75" spans="1:15" x14ac:dyDescent="0.25">
      <c r="A75" s="8" t="s">
        <v>562</v>
      </c>
      <c r="B75" s="8" t="s">
        <v>76</v>
      </c>
      <c r="C75" s="8" t="s">
        <v>570</v>
      </c>
      <c r="D75" s="8" t="s">
        <v>572</v>
      </c>
      <c r="E75" t="s">
        <v>577</v>
      </c>
      <c r="F75" s="8" t="s">
        <v>16</v>
      </c>
      <c r="G75" s="16" t="s">
        <v>574</v>
      </c>
      <c r="H75" s="8">
        <v>1</v>
      </c>
      <c r="I75" s="8" t="s">
        <v>79</v>
      </c>
      <c r="J75" s="77">
        <f>37114701</f>
        <v>37114701</v>
      </c>
      <c r="K75" s="12">
        <v>27123006</v>
      </c>
      <c r="L75" s="12">
        <v>6348027</v>
      </c>
      <c r="M75" s="12">
        <v>5551257</v>
      </c>
      <c r="N75" s="23">
        <f t="shared" si="2"/>
        <v>0.43871553175190098</v>
      </c>
    </row>
    <row r="76" spans="1:15" x14ac:dyDescent="0.25">
      <c r="A76" s="8" t="s">
        <v>563</v>
      </c>
      <c r="B76" s="8" t="s">
        <v>76</v>
      </c>
      <c r="C76" s="8" t="s">
        <v>571</v>
      </c>
      <c r="D76" s="8" t="s">
        <v>572</v>
      </c>
      <c r="E76" t="s">
        <v>577</v>
      </c>
      <c r="F76" s="8" t="s">
        <v>16</v>
      </c>
      <c r="G76" s="16" t="s">
        <v>574</v>
      </c>
      <c r="H76" s="8">
        <v>1</v>
      </c>
      <c r="I76" s="8" t="s">
        <v>79</v>
      </c>
      <c r="J76" s="77">
        <f>29259887</f>
        <v>29259887</v>
      </c>
      <c r="K76" s="12">
        <v>20234019</v>
      </c>
      <c r="L76" s="12">
        <v>4398375</v>
      </c>
      <c r="M76" s="12">
        <v>4011040</v>
      </c>
      <c r="N76" s="23">
        <f t="shared" si="2"/>
        <v>0.41560774456127575</v>
      </c>
    </row>
    <row r="77" spans="1:15" x14ac:dyDescent="0.25">
      <c r="A77" s="8" t="s">
        <v>564</v>
      </c>
      <c r="B77" s="8" t="s">
        <v>76</v>
      </c>
      <c r="C77" s="8" t="s">
        <v>720</v>
      </c>
      <c r="D77" s="8" t="s">
        <v>572</v>
      </c>
      <c r="E77" s="8" t="s">
        <v>721</v>
      </c>
      <c r="F77" s="8" t="s">
        <v>16</v>
      </c>
      <c r="G77" s="16" t="s">
        <v>575</v>
      </c>
      <c r="H77" s="8">
        <v>1</v>
      </c>
      <c r="I77" s="8" t="s">
        <v>79</v>
      </c>
      <c r="J77" s="12">
        <f>33150775</f>
        <v>33150775</v>
      </c>
      <c r="K77" s="12">
        <v>25587121</v>
      </c>
      <c r="L77" s="12">
        <v>6074315</v>
      </c>
      <c r="M77" s="12">
        <v>5357154</v>
      </c>
      <c r="N77" s="23">
        <f t="shared" si="2"/>
        <v>0.44676651976594006</v>
      </c>
    </row>
    <row r="78" spans="1:15" x14ac:dyDescent="0.25">
      <c r="A78" s="8" t="s">
        <v>565</v>
      </c>
      <c r="B78" s="8" t="s">
        <v>76</v>
      </c>
      <c r="C78" s="8" t="s">
        <v>570</v>
      </c>
      <c r="D78" s="8" t="s">
        <v>572</v>
      </c>
      <c r="E78" s="8" t="s">
        <v>721</v>
      </c>
      <c r="F78" s="8" t="s">
        <v>16</v>
      </c>
      <c r="G78" s="16" t="s">
        <v>575</v>
      </c>
      <c r="H78" s="8">
        <v>1</v>
      </c>
      <c r="I78" s="8" t="s">
        <v>79</v>
      </c>
      <c r="J78" s="12">
        <f>33636715</f>
        <v>33636715</v>
      </c>
      <c r="K78" s="12">
        <v>24924285</v>
      </c>
      <c r="L78" s="12">
        <v>6001433</v>
      </c>
      <c r="M78" s="12">
        <v>4882535</v>
      </c>
      <c r="N78" s="23">
        <f t="shared" si="2"/>
        <v>0.43668125284235837</v>
      </c>
      <c r="O78" s="77"/>
    </row>
    <row r="79" spans="1:15" x14ac:dyDescent="0.25">
      <c r="A79" s="8" t="s">
        <v>566</v>
      </c>
      <c r="B79" s="8" t="s">
        <v>76</v>
      </c>
      <c r="C79" s="8" t="s">
        <v>571</v>
      </c>
      <c r="D79" s="8" t="s">
        <v>572</v>
      </c>
      <c r="E79" s="8" t="s">
        <v>721</v>
      </c>
      <c r="F79" s="8" t="s">
        <v>16</v>
      </c>
      <c r="G79" s="16" t="s">
        <v>575</v>
      </c>
      <c r="H79" s="8">
        <v>1</v>
      </c>
      <c r="I79" s="8" t="s">
        <v>79</v>
      </c>
      <c r="J79" s="77">
        <f>33619369</f>
        <v>33619369</v>
      </c>
      <c r="K79" s="12">
        <v>25234436</v>
      </c>
      <c r="L79" s="12">
        <v>5980311</v>
      </c>
      <c r="M79" s="12">
        <v>4936663</v>
      </c>
      <c r="N79" s="23">
        <f t="shared" si="2"/>
        <v>0.43262207247271151</v>
      </c>
    </row>
    <row r="80" spans="1:15" x14ac:dyDescent="0.25">
      <c r="A80" s="8" t="s">
        <v>567</v>
      </c>
      <c r="B80" s="8" t="s">
        <v>76</v>
      </c>
      <c r="C80" s="8" t="s">
        <v>720</v>
      </c>
      <c r="D80" s="8" t="s">
        <v>572</v>
      </c>
      <c r="E80" t="s">
        <v>577</v>
      </c>
      <c r="F80" s="8" t="s">
        <v>16</v>
      </c>
      <c r="G80" s="16" t="s">
        <v>576</v>
      </c>
      <c r="H80" s="8">
        <v>1</v>
      </c>
      <c r="I80" s="8" t="s">
        <v>79</v>
      </c>
      <c r="J80" s="77">
        <f>35194365</f>
        <v>35194365</v>
      </c>
      <c r="K80" s="12">
        <v>26398056</v>
      </c>
      <c r="L80" s="12">
        <v>6386157</v>
      </c>
      <c r="M80" s="12">
        <v>5540140</v>
      </c>
      <c r="N80" s="23">
        <f t="shared" si="2"/>
        <v>0.4517869421899855</v>
      </c>
    </row>
    <row r="81" spans="1:14" x14ac:dyDescent="0.25">
      <c r="A81" s="8" t="s">
        <v>568</v>
      </c>
      <c r="B81" s="8" t="s">
        <v>76</v>
      </c>
      <c r="C81" s="8" t="s">
        <v>570</v>
      </c>
      <c r="D81" s="8" t="s">
        <v>572</v>
      </c>
      <c r="E81" t="s">
        <v>577</v>
      </c>
      <c r="F81" s="8" t="s">
        <v>16</v>
      </c>
      <c r="G81" s="16" t="s">
        <v>576</v>
      </c>
      <c r="H81" s="8">
        <v>1</v>
      </c>
      <c r="I81" s="8" t="s">
        <v>79</v>
      </c>
      <c r="J81" s="77">
        <f>39208159</f>
        <v>39208159</v>
      </c>
      <c r="K81" s="12">
        <v>29023849</v>
      </c>
      <c r="L81" s="12">
        <v>6828200</v>
      </c>
      <c r="M81" s="12">
        <v>6071592</v>
      </c>
      <c r="N81" s="23">
        <f t="shared" si="2"/>
        <v>0.44445490327626774</v>
      </c>
    </row>
    <row r="82" spans="1:14" x14ac:dyDescent="0.25">
      <c r="A82" s="8" t="s">
        <v>569</v>
      </c>
      <c r="B82" s="8" t="s">
        <v>76</v>
      </c>
      <c r="C82" s="8" t="s">
        <v>571</v>
      </c>
      <c r="D82" s="8" t="s">
        <v>572</v>
      </c>
      <c r="E82" t="s">
        <v>577</v>
      </c>
      <c r="F82" s="8" t="s">
        <v>16</v>
      </c>
      <c r="G82" s="16" t="s">
        <v>576</v>
      </c>
      <c r="H82" s="8">
        <v>1</v>
      </c>
      <c r="I82" s="8" t="s">
        <v>79</v>
      </c>
      <c r="J82" s="77">
        <f>33428230</f>
        <v>33428230</v>
      </c>
      <c r="K82" s="12">
        <v>22341107</v>
      </c>
      <c r="L82" s="12">
        <v>4758331</v>
      </c>
      <c r="M82" s="12">
        <v>4419163</v>
      </c>
      <c r="N82" s="23">
        <f t="shared" si="2"/>
        <v>0.41078958173379682</v>
      </c>
    </row>
    <row r="83" spans="1:14" x14ac:dyDescent="0.25">
      <c r="A83" s="19" t="s">
        <v>106</v>
      </c>
      <c r="B83" s="8" t="s">
        <v>107</v>
      </c>
      <c r="C83" s="8" t="s">
        <v>14</v>
      </c>
      <c r="D83" s="8" t="s">
        <v>15</v>
      </c>
      <c r="E83" t="s">
        <v>577</v>
      </c>
      <c r="F83" s="8" t="s">
        <v>16</v>
      </c>
      <c r="G83" s="16" t="s">
        <v>18</v>
      </c>
      <c r="H83" s="8">
        <v>4</v>
      </c>
      <c r="I83" s="8" t="s">
        <v>16</v>
      </c>
      <c r="J83" s="15">
        <v>107272977</v>
      </c>
      <c r="K83" s="15">
        <v>16903398</v>
      </c>
      <c r="L83" s="15">
        <v>3211001</v>
      </c>
      <c r="M83" s="15">
        <v>2628044</v>
      </c>
      <c r="N83" s="23">
        <f>(L83+M83)/K83</f>
        <v>0.34543616614836853</v>
      </c>
    </row>
    <row r="84" spans="1:14" x14ac:dyDescent="0.25">
      <c r="A84" s="22" t="s">
        <v>122</v>
      </c>
      <c r="B84" s="8" t="s">
        <v>107</v>
      </c>
      <c r="C84" s="8" t="s">
        <v>14</v>
      </c>
      <c r="D84" s="8" t="s">
        <v>15</v>
      </c>
      <c r="E84" t="s">
        <v>577</v>
      </c>
      <c r="F84" s="8" t="s">
        <v>16</v>
      </c>
      <c r="G84" s="16" t="s">
        <v>26</v>
      </c>
      <c r="H84" s="8">
        <v>4</v>
      </c>
      <c r="I84" s="8" t="s">
        <v>16</v>
      </c>
      <c r="J84" s="15">
        <v>53843915</v>
      </c>
      <c r="K84" s="15">
        <v>14983737</v>
      </c>
      <c r="L84" s="15">
        <v>2915249</v>
      </c>
      <c r="M84" s="15">
        <v>2486718</v>
      </c>
      <c r="N84" s="23">
        <f>(L84+M84)/K84</f>
        <v>0.36052201129798261</v>
      </c>
    </row>
    <row r="85" spans="1:14" x14ac:dyDescent="0.25">
      <c r="A85" s="19" t="s">
        <v>108</v>
      </c>
      <c r="B85" s="8" t="s">
        <v>107</v>
      </c>
      <c r="C85" s="8" t="s">
        <v>14</v>
      </c>
      <c r="D85" s="8" t="s">
        <v>15</v>
      </c>
      <c r="E85" t="s">
        <v>577</v>
      </c>
      <c r="F85" s="8" t="s">
        <v>16</v>
      </c>
      <c r="G85" s="16" t="s">
        <v>23</v>
      </c>
      <c r="H85" s="8">
        <v>4</v>
      </c>
      <c r="I85" s="8" t="s">
        <v>16</v>
      </c>
      <c r="J85" s="15">
        <v>47887165</v>
      </c>
      <c r="K85" s="15">
        <v>8621963</v>
      </c>
      <c r="L85" s="15">
        <v>1664368</v>
      </c>
      <c r="M85" s="15">
        <v>1408120</v>
      </c>
      <c r="N85" s="23">
        <f t="shared" ref="N85:N104" si="4">(L85+M85)/K85</f>
        <v>0.35635597137218056</v>
      </c>
    </row>
    <row r="86" spans="1:14" x14ac:dyDescent="0.25">
      <c r="A86" s="19" t="s">
        <v>109</v>
      </c>
      <c r="B86" s="8" t="s">
        <v>107</v>
      </c>
      <c r="C86" s="8" t="s">
        <v>31</v>
      </c>
      <c r="D86" s="8" t="s">
        <v>15</v>
      </c>
      <c r="E86" t="s">
        <v>577</v>
      </c>
      <c r="F86" s="8" t="s">
        <v>16</v>
      </c>
      <c r="G86" s="16" t="s">
        <v>32</v>
      </c>
      <c r="H86" s="8">
        <v>8</v>
      </c>
      <c r="I86" s="8" t="s">
        <v>16</v>
      </c>
      <c r="J86" s="15">
        <v>53822742</v>
      </c>
      <c r="K86" s="15">
        <v>20349062</v>
      </c>
      <c r="L86" s="15">
        <v>4052698</v>
      </c>
      <c r="M86" s="15">
        <v>3391438</v>
      </c>
      <c r="N86" s="23">
        <f t="shared" si="4"/>
        <v>0.365822070815844</v>
      </c>
    </row>
    <row r="87" spans="1:14" x14ac:dyDescent="0.25">
      <c r="A87" s="19" t="s">
        <v>110</v>
      </c>
      <c r="B87" s="8" t="s">
        <v>107</v>
      </c>
      <c r="C87" s="8" t="s">
        <v>31</v>
      </c>
      <c r="D87" s="8" t="s">
        <v>15</v>
      </c>
      <c r="E87" t="s">
        <v>577</v>
      </c>
      <c r="F87" s="8" t="s">
        <v>16</v>
      </c>
      <c r="G87" s="16" t="s">
        <v>37</v>
      </c>
      <c r="H87" s="8">
        <v>8</v>
      </c>
      <c r="I87" s="8" t="s">
        <v>16</v>
      </c>
      <c r="J87" s="15">
        <v>57477052</v>
      </c>
      <c r="K87" s="15">
        <v>23529608</v>
      </c>
      <c r="L87" s="15">
        <v>4668738</v>
      </c>
      <c r="M87" s="15">
        <v>4052947</v>
      </c>
      <c r="N87" s="23">
        <f t="shared" si="4"/>
        <v>0.3706685211245338</v>
      </c>
    </row>
    <row r="88" spans="1:14" x14ac:dyDescent="0.25">
      <c r="A88" s="8" t="s">
        <v>111</v>
      </c>
      <c r="B88" s="8" t="s">
        <v>107</v>
      </c>
      <c r="C88" s="8" t="s">
        <v>14</v>
      </c>
      <c r="D88" s="8" t="s">
        <v>42</v>
      </c>
      <c r="E88" s="8" t="s">
        <v>43</v>
      </c>
      <c r="F88" s="8" t="s">
        <v>16</v>
      </c>
      <c r="G88" s="16" t="s">
        <v>18</v>
      </c>
      <c r="H88" s="17">
        <v>4</v>
      </c>
      <c r="I88" s="8" t="s">
        <v>16</v>
      </c>
      <c r="J88" s="15">
        <v>97593803</v>
      </c>
      <c r="K88" s="15">
        <v>9470097</v>
      </c>
      <c r="L88" s="15">
        <v>1750947</v>
      </c>
      <c r="M88" s="15">
        <v>1070546</v>
      </c>
      <c r="N88" s="23">
        <f t="shared" si="4"/>
        <v>0.29793707498455402</v>
      </c>
    </row>
    <row r="89" spans="1:14" x14ac:dyDescent="0.25">
      <c r="A89" s="8" t="s">
        <v>112</v>
      </c>
      <c r="B89" s="8" t="s">
        <v>107</v>
      </c>
      <c r="C89" s="8" t="s">
        <v>14</v>
      </c>
      <c r="D89" s="8" t="s">
        <v>42</v>
      </c>
      <c r="E89" s="8" t="s">
        <v>43</v>
      </c>
      <c r="F89" s="8" t="s">
        <v>16</v>
      </c>
      <c r="G89" s="16" t="s">
        <v>23</v>
      </c>
      <c r="H89" s="17">
        <v>4</v>
      </c>
      <c r="I89" s="8" t="s">
        <v>16</v>
      </c>
      <c r="J89" s="18">
        <v>40487550</v>
      </c>
      <c r="K89" s="15">
        <v>6487064</v>
      </c>
      <c r="L89" s="15">
        <v>1075181</v>
      </c>
      <c r="M89" s="15">
        <v>900339</v>
      </c>
      <c r="N89" s="23">
        <f t="shared" si="4"/>
        <v>0.30453221981469586</v>
      </c>
    </row>
    <row r="90" spans="1:14" x14ac:dyDescent="0.25">
      <c r="A90" s="20" t="s">
        <v>113</v>
      </c>
      <c r="B90" s="8" t="s">
        <v>107</v>
      </c>
      <c r="C90" s="8" t="s">
        <v>31</v>
      </c>
      <c r="D90" s="8" t="s">
        <v>42</v>
      </c>
      <c r="E90" s="8" t="s">
        <v>43</v>
      </c>
      <c r="F90" s="8" t="s">
        <v>16</v>
      </c>
      <c r="G90" s="16" t="s">
        <v>32</v>
      </c>
      <c r="H90" s="17">
        <v>8</v>
      </c>
      <c r="I90" s="8" t="s">
        <v>16</v>
      </c>
      <c r="J90" s="15">
        <v>53425891</v>
      </c>
      <c r="K90" s="15">
        <v>16925751</v>
      </c>
      <c r="L90" s="15">
        <v>3467449</v>
      </c>
      <c r="M90" s="15">
        <v>2105636</v>
      </c>
      <c r="N90" s="23">
        <f t="shared" si="4"/>
        <v>0.3292666304732948</v>
      </c>
    </row>
    <row r="91" spans="1:14" x14ac:dyDescent="0.25">
      <c r="A91" s="20" t="s">
        <v>114</v>
      </c>
      <c r="B91" s="8" t="s">
        <v>107</v>
      </c>
      <c r="C91" s="8" t="s">
        <v>31</v>
      </c>
      <c r="D91" s="8" t="s">
        <v>42</v>
      </c>
      <c r="E91" s="8" t="s">
        <v>43</v>
      </c>
      <c r="F91" s="8" t="s">
        <v>16</v>
      </c>
      <c r="G91" s="16" t="s">
        <v>37</v>
      </c>
      <c r="H91" s="17">
        <v>7</v>
      </c>
      <c r="I91" s="8" t="s">
        <v>16</v>
      </c>
      <c r="J91" s="15">
        <v>50494708</v>
      </c>
      <c r="K91" s="15">
        <v>15260696</v>
      </c>
      <c r="L91" s="15">
        <v>2782548</v>
      </c>
      <c r="M91" s="15">
        <v>2154099</v>
      </c>
      <c r="N91" s="23">
        <f t="shared" si="4"/>
        <v>0.32348767054923316</v>
      </c>
    </row>
    <row r="92" spans="1:14" x14ac:dyDescent="0.25">
      <c r="A92" s="19" t="s">
        <v>115</v>
      </c>
      <c r="B92" s="8" t="s">
        <v>107</v>
      </c>
      <c r="C92" s="8" t="s">
        <v>31</v>
      </c>
      <c r="D92" s="8" t="s">
        <v>42</v>
      </c>
      <c r="E92" s="8" t="s">
        <v>43</v>
      </c>
      <c r="F92" s="8" t="s">
        <v>16</v>
      </c>
      <c r="G92" s="16" t="s">
        <v>52</v>
      </c>
      <c r="H92" s="17">
        <v>8</v>
      </c>
      <c r="I92" s="8" t="s">
        <v>16</v>
      </c>
      <c r="J92" s="18">
        <v>47624493</v>
      </c>
      <c r="K92" s="15">
        <v>8460855</v>
      </c>
      <c r="L92" s="15">
        <v>1445791</v>
      </c>
      <c r="M92" s="15">
        <v>1209745</v>
      </c>
      <c r="N92" s="23">
        <f t="shared" si="4"/>
        <v>0.31386142417048868</v>
      </c>
    </row>
    <row r="93" spans="1:14" x14ac:dyDescent="0.25">
      <c r="A93" s="8" t="s">
        <v>116</v>
      </c>
      <c r="B93" s="8" t="s">
        <v>107</v>
      </c>
      <c r="C93" s="8" t="s">
        <v>14</v>
      </c>
      <c r="D93" s="8" t="s">
        <v>60</v>
      </c>
      <c r="E93" t="s">
        <v>577</v>
      </c>
      <c r="F93" s="8" t="s">
        <v>16</v>
      </c>
      <c r="G93" s="16" t="s">
        <v>18</v>
      </c>
      <c r="H93" s="17">
        <v>4</v>
      </c>
      <c r="I93" s="8" t="s">
        <v>16</v>
      </c>
      <c r="J93" s="18">
        <v>38860443</v>
      </c>
      <c r="K93" s="15">
        <v>11641404</v>
      </c>
      <c r="L93" s="15">
        <v>2236344</v>
      </c>
      <c r="M93" s="15">
        <v>1942431</v>
      </c>
      <c r="N93" s="23">
        <f t="shared" si="4"/>
        <v>0.35895799166492287</v>
      </c>
    </row>
    <row r="94" spans="1:14" x14ac:dyDescent="0.25">
      <c r="A94" s="19" t="s">
        <v>117</v>
      </c>
      <c r="B94" s="8" t="s">
        <v>107</v>
      </c>
      <c r="C94" s="8" t="s">
        <v>14</v>
      </c>
      <c r="D94" s="8" t="s">
        <v>60</v>
      </c>
      <c r="E94" t="s">
        <v>577</v>
      </c>
      <c r="F94" s="8" t="s">
        <v>16</v>
      </c>
      <c r="G94" s="16" t="s">
        <v>26</v>
      </c>
      <c r="H94" s="17">
        <v>4</v>
      </c>
      <c r="I94" s="8" t="s">
        <v>16</v>
      </c>
      <c r="J94" s="18">
        <v>48573484</v>
      </c>
      <c r="K94" s="15">
        <v>16229987</v>
      </c>
      <c r="L94" s="15">
        <v>3261568</v>
      </c>
      <c r="M94" s="15">
        <v>2830949</v>
      </c>
      <c r="N94" s="23">
        <f t="shared" si="4"/>
        <v>0.37538643746295053</v>
      </c>
    </row>
    <row r="95" spans="1:14" x14ac:dyDescent="0.25">
      <c r="A95" s="8" t="s">
        <v>118</v>
      </c>
      <c r="B95" s="8" t="s">
        <v>107</v>
      </c>
      <c r="C95" s="8" t="s">
        <v>14</v>
      </c>
      <c r="D95" s="8" t="s">
        <v>60</v>
      </c>
      <c r="E95" t="s">
        <v>577</v>
      </c>
      <c r="F95" s="8" t="s">
        <v>16</v>
      </c>
      <c r="G95" s="16" t="s">
        <v>23</v>
      </c>
      <c r="H95" s="17">
        <v>4</v>
      </c>
      <c r="I95" s="8" t="s">
        <v>16</v>
      </c>
      <c r="J95" s="15">
        <v>36982008</v>
      </c>
      <c r="K95" s="15">
        <v>15117914</v>
      </c>
      <c r="L95" s="15">
        <v>3051280</v>
      </c>
      <c r="M95" s="15">
        <v>2677289</v>
      </c>
      <c r="N95" s="23">
        <f t="shared" si="4"/>
        <v>0.37892588884948014</v>
      </c>
    </row>
    <row r="96" spans="1:14" x14ac:dyDescent="0.25">
      <c r="A96" s="19" t="s">
        <v>119</v>
      </c>
      <c r="B96" s="8" t="s">
        <v>107</v>
      </c>
      <c r="C96" s="8" t="s">
        <v>31</v>
      </c>
      <c r="D96" s="8" t="s">
        <v>60</v>
      </c>
      <c r="E96" t="s">
        <v>577</v>
      </c>
      <c r="F96" s="8" t="s">
        <v>16</v>
      </c>
      <c r="G96" s="16" t="s">
        <v>32</v>
      </c>
      <c r="H96" s="17">
        <v>8</v>
      </c>
      <c r="I96" s="8" t="s">
        <v>16</v>
      </c>
      <c r="J96" s="15">
        <v>28188425</v>
      </c>
      <c r="K96" s="15">
        <v>8749192</v>
      </c>
      <c r="L96" s="15">
        <v>1692004</v>
      </c>
      <c r="M96" s="15">
        <v>1476127</v>
      </c>
      <c r="N96" s="23">
        <f t="shared" si="4"/>
        <v>0.36210555214698681</v>
      </c>
    </row>
    <row r="97" spans="1:14" x14ac:dyDescent="0.25">
      <c r="A97" s="19" t="s">
        <v>120</v>
      </c>
      <c r="B97" s="8" t="s">
        <v>107</v>
      </c>
      <c r="C97" s="8" t="s">
        <v>31</v>
      </c>
      <c r="D97" s="8" t="s">
        <v>60</v>
      </c>
      <c r="E97" t="s">
        <v>577</v>
      </c>
      <c r="F97" s="8" t="s">
        <v>16</v>
      </c>
      <c r="G97" s="16" t="s">
        <v>37</v>
      </c>
      <c r="H97" s="8">
        <v>9</v>
      </c>
      <c r="I97" s="8" t="s">
        <v>16</v>
      </c>
      <c r="J97" s="15">
        <v>26320183</v>
      </c>
      <c r="K97" s="15">
        <v>10064774</v>
      </c>
      <c r="L97" s="15">
        <v>2004517</v>
      </c>
      <c r="M97" s="15">
        <v>1760273</v>
      </c>
      <c r="N97" s="23">
        <f t="shared" si="4"/>
        <v>0.37405608908853788</v>
      </c>
    </row>
    <row r="98" spans="1:14" x14ac:dyDescent="0.25">
      <c r="A98" s="19" t="s">
        <v>545</v>
      </c>
      <c r="B98" s="8" t="s">
        <v>553</v>
      </c>
      <c r="C98" s="8" t="s">
        <v>77</v>
      </c>
      <c r="D98" s="8" t="s">
        <v>15</v>
      </c>
      <c r="E98" t="s">
        <v>577</v>
      </c>
      <c r="F98" s="8" t="s">
        <v>16</v>
      </c>
      <c r="G98" s="16" t="s">
        <v>554</v>
      </c>
      <c r="H98" s="17">
        <v>1</v>
      </c>
      <c r="I98" s="8" t="s">
        <v>79</v>
      </c>
      <c r="J98" s="15">
        <v>130526029</v>
      </c>
      <c r="K98" s="15">
        <v>42888989</v>
      </c>
      <c r="L98" s="15">
        <v>10608490</v>
      </c>
      <c r="M98" s="15">
        <v>9338531</v>
      </c>
      <c r="N98" s="23">
        <f t="shared" si="4"/>
        <v>0.46508489626556598</v>
      </c>
    </row>
    <row r="99" spans="1:14" x14ac:dyDescent="0.25">
      <c r="A99" s="19" t="s">
        <v>546</v>
      </c>
      <c r="B99" s="8" t="s">
        <v>553</v>
      </c>
      <c r="C99" s="8" t="s">
        <v>77</v>
      </c>
      <c r="D99" s="8" t="s">
        <v>15</v>
      </c>
      <c r="E99" t="s">
        <v>577</v>
      </c>
      <c r="F99" s="8" t="s">
        <v>16</v>
      </c>
      <c r="G99" s="16" t="s">
        <v>555</v>
      </c>
      <c r="H99" s="17">
        <v>1</v>
      </c>
      <c r="I99" s="8" t="s">
        <v>89</v>
      </c>
      <c r="J99" s="15">
        <v>93075599</v>
      </c>
      <c r="K99" s="15">
        <v>30341088</v>
      </c>
      <c r="L99" s="15">
        <v>7782762</v>
      </c>
      <c r="M99" s="15">
        <v>6595001</v>
      </c>
      <c r="N99" s="23">
        <f t="shared" si="4"/>
        <v>0.47387104246228745</v>
      </c>
    </row>
    <row r="100" spans="1:14" x14ac:dyDescent="0.25">
      <c r="A100" s="19" t="s">
        <v>549</v>
      </c>
      <c r="B100" s="8" t="s">
        <v>553</v>
      </c>
      <c r="C100" s="8" t="s">
        <v>85</v>
      </c>
      <c r="D100" s="8" t="s">
        <v>15</v>
      </c>
      <c r="E100" t="s">
        <v>577</v>
      </c>
      <c r="F100" s="8" t="s">
        <v>16</v>
      </c>
      <c r="G100" s="16" t="s">
        <v>556</v>
      </c>
      <c r="H100" s="17">
        <v>1</v>
      </c>
      <c r="I100" s="8" t="s">
        <v>79</v>
      </c>
      <c r="J100" s="15">
        <v>232874381</v>
      </c>
      <c r="K100" s="15">
        <v>76040843</v>
      </c>
      <c r="L100" s="15">
        <v>18760734</v>
      </c>
      <c r="M100" s="15">
        <v>16343022</v>
      </c>
      <c r="N100" s="23">
        <f t="shared" si="4"/>
        <v>0.46164343548900427</v>
      </c>
    </row>
    <row r="101" spans="1:14" x14ac:dyDescent="0.25">
      <c r="A101" s="19" t="s">
        <v>550</v>
      </c>
      <c r="B101" s="8" t="s">
        <v>553</v>
      </c>
      <c r="C101" s="8" t="s">
        <v>85</v>
      </c>
      <c r="D101" s="8" t="s">
        <v>15</v>
      </c>
      <c r="E101" t="s">
        <v>577</v>
      </c>
      <c r="F101" s="8" t="s">
        <v>16</v>
      </c>
      <c r="G101" s="16" t="s">
        <v>557</v>
      </c>
      <c r="H101" s="17">
        <v>1</v>
      </c>
      <c r="I101" s="8" t="s">
        <v>89</v>
      </c>
      <c r="J101" s="15">
        <v>223331759</v>
      </c>
      <c r="K101" s="15">
        <v>70821602</v>
      </c>
      <c r="L101" s="15">
        <v>18256483</v>
      </c>
      <c r="M101" s="15">
        <v>15414155</v>
      </c>
      <c r="N101" s="23">
        <f t="shared" si="4"/>
        <v>0.47542892350839511</v>
      </c>
    </row>
    <row r="102" spans="1:14" x14ac:dyDescent="0.25">
      <c r="A102" s="19" t="s">
        <v>547</v>
      </c>
      <c r="B102" s="8" t="s">
        <v>553</v>
      </c>
      <c r="C102" s="8" t="s">
        <v>77</v>
      </c>
      <c r="D102" s="8" t="s">
        <v>60</v>
      </c>
      <c r="E102" t="s">
        <v>577</v>
      </c>
      <c r="F102" s="8" t="s">
        <v>16</v>
      </c>
      <c r="G102" s="16" t="s">
        <v>554</v>
      </c>
      <c r="H102" s="17">
        <v>1</v>
      </c>
      <c r="I102" s="8" t="s">
        <v>79</v>
      </c>
      <c r="J102" s="15">
        <v>79411207</v>
      </c>
      <c r="K102" s="15">
        <v>25455200</v>
      </c>
      <c r="L102" s="15">
        <v>6463015</v>
      </c>
      <c r="M102" s="15">
        <v>5727874</v>
      </c>
      <c r="N102" s="23">
        <f t="shared" si="4"/>
        <v>0.47891546717370126</v>
      </c>
    </row>
    <row r="103" spans="1:14" x14ac:dyDescent="0.25">
      <c r="A103" s="19" t="s">
        <v>548</v>
      </c>
      <c r="B103" s="8" t="s">
        <v>553</v>
      </c>
      <c r="C103" s="8" t="s">
        <v>77</v>
      </c>
      <c r="D103" s="8" t="s">
        <v>60</v>
      </c>
      <c r="E103" t="s">
        <v>577</v>
      </c>
      <c r="F103" s="8" t="s">
        <v>16</v>
      </c>
      <c r="G103" s="16" t="s">
        <v>555</v>
      </c>
      <c r="H103" s="17">
        <v>1</v>
      </c>
      <c r="I103" s="8" t="s">
        <v>89</v>
      </c>
      <c r="J103" s="15">
        <v>101876567</v>
      </c>
      <c r="K103" s="15">
        <v>32320703</v>
      </c>
      <c r="L103" s="15">
        <v>8046998</v>
      </c>
      <c r="M103" s="15">
        <v>7365626</v>
      </c>
      <c r="N103" s="23">
        <f t="shared" si="4"/>
        <v>0.47686537016227648</v>
      </c>
    </row>
    <row r="104" spans="1:14" x14ac:dyDescent="0.25">
      <c r="A104" s="19" t="s">
        <v>551</v>
      </c>
      <c r="B104" s="8" t="s">
        <v>553</v>
      </c>
      <c r="C104" s="8" t="s">
        <v>85</v>
      </c>
      <c r="D104" s="8" t="s">
        <v>60</v>
      </c>
      <c r="E104" t="s">
        <v>577</v>
      </c>
      <c r="F104" s="8" t="s">
        <v>16</v>
      </c>
      <c r="G104" s="16" t="s">
        <v>556</v>
      </c>
      <c r="H104" s="17">
        <v>1</v>
      </c>
      <c r="I104" s="8" t="s">
        <v>79</v>
      </c>
      <c r="J104" s="15">
        <v>191340122</v>
      </c>
      <c r="K104" s="15">
        <v>57963287</v>
      </c>
      <c r="L104" s="15">
        <v>14074619</v>
      </c>
      <c r="M104" s="15">
        <v>12711393</v>
      </c>
      <c r="N104" s="23">
        <f t="shared" si="4"/>
        <v>0.46212030729037157</v>
      </c>
    </row>
    <row r="105" spans="1:14" x14ac:dyDescent="0.25">
      <c r="A105" s="19" t="s">
        <v>552</v>
      </c>
      <c r="B105" s="8" t="s">
        <v>553</v>
      </c>
      <c r="C105" s="8" t="s">
        <v>85</v>
      </c>
      <c r="D105" s="8" t="s">
        <v>60</v>
      </c>
      <c r="E105" t="s">
        <v>577</v>
      </c>
      <c r="F105" s="8" t="s">
        <v>16</v>
      </c>
      <c r="G105" s="16" t="s">
        <v>557</v>
      </c>
      <c r="H105" s="17">
        <v>1</v>
      </c>
      <c r="I105" s="8" t="s">
        <v>89</v>
      </c>
      <c r="J105" s="15">
        <v>182797714</v>
      </c>
      <c r="K105" s="15">
        <v>56362377</v>
      </c>
      <c r="L105" s="15">
        <v>14146496</v>
      </c>
      <c r="M105" s="15">
        <v>12943475</v>
      </c>
      <c r="N105" s="23">
        <f t="shared" ref="N105" si="5">(L105+M105)/K105</f>
        <v>0.4806392569284294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workbookViewId="0">
      <selection activeCell="F9" sqref="F9"/>
    </sheetView>
  </sheetViews>
  <sheetFormatPr defaultRowHeight="15" x14ac:dyDescent="0.25"/>
  <cols>
    <col min="1" max="1" width="25.5703125" style="13" bestFit="1" customWidth="1"/>
    <col min="2" max="2" width="15.42578125" style="13" bestFit="1" customWidth="1"/>
    <col min="3" max="3" width="16.140625" style="13" bestFit="1" customWidth="1"/>
    <col min="4" max="4" width="14" style="13" bestFit="1" customWidth="1"/>
    <col min="5" max="5" width="11.140625" style="13" bestFit="1" customWidth="1"/>
    <col min="6" max="6" width="21.28515625" style="13" customWidth="1"/>
    <col min="7" max="7" width="10.28515625" style="13" customWidth="1"/>
    <col min="8" max="8" width="21.85546875" style="13" bestFit="1" customWidth="1"/>
    <col min="9" max="9" width="15.5703125" style="13" bestFit="1" customWidth="1"/>
    <col min="10" max="16384" width="9.140625" style="13"/>
  </cols>
  <sheetData>
    <row r="1" spans="1:17" x14ac:dyDescent="0.25">
      <c r="A1" s="68" t="s">
        <v>714</v>
      </c>
    </row>
    <row r="2" spans="1:17" x14ac:dyDescent="0.25">
      <c r="A2" s="1" t="s">
        <v>262</v>
      </c>
      <c r="B2" s="47" t="s">
        <v>263</v>
      </c>
      <c r="C2" s="47" t="s">
        <v>304</v>
      </c>
      <c r="D2" s="47" t="s">
        <v>509</v>
      </c>
      <c r="E2" s="2" t="s">
        <v>308</v>
      </c>
      <c r="F2" s="47" t="s">
        <v>320</v>
      </c>
      <c r="G2" s="2" t="s">
        <v>510</v>
      </c>
      <c r="H2" s="30" t="s">
        <v>293</v>
      </c>
      <c r="I2" s="1" t="s">
        <v>325</v>
      </c>
      <c r="J2" s="47" t="s">
        <v>307</v>
      </c>
      <c r="K2" s="25" t="s">
        <v>523</v>
      </c>
      <c r="L2" s="25" t="s">
        <v>524</v>
      </c>
      <c r="M2" s="25" t="s">
        <v>525</v>
      </c>
      <c r="N2" s="47" t="s">
        <v>526</v>
      </c>
      <c r="O2" s="25" t="s">
        <v>528</v>
      </c>
      <c r="P2" s="47" t="s">
        <v>529</v>
      </c>
      <c r="Q2" s="25" t="s">
        <v>527</v>
      </c>
    </row>
    <row r="3" spans="1:17" x14ac:dyDescent="0.25">
      <c r="A3" s="35" t="s">
        <v>160</v>
      </c>
      <c r="B3" s="36" t="s">
        <v>129</v>
      </c>
      <c r="C3" s="36" t="s">
        <v>305</v>
      </c>
      <c r="D3" s="36" t="s">
        <v>311</v>
      </c>
      <c r="E3" s="35" t="s">
        <v>309</v>
      </c>
      <c r="F3" s="36" t="s">
        <v>313</v>
      </c>
      <c r="G3" s="41" t="s">
        <v>511</v>
      </c>
      <c r="H3" s="36" t="s">
        <v>295</v>
      </c>
      <c r="I3" s="35" t="s">
        <v>129</v>
      </c>
      <c r="J3" s="48" t="s">
        <v>130</v>
      </c>
      <c r="K3" s="22" t="s">
        <v>298</v>
      </c>
      <c r="L3" s="64" t="s">
        <v>298</v>
      </c>
      <c r="M3" s="22" t="s">
        <v>298</v>
      </c>
      <c r="N3" s="64" t="s">
        <v>298</v>
      </c>
      <c r="O3" s="22" t="s">
        <v>298</v>
      </c>
      <c r="P3" s="64" t="s">
        <v>298</v>
      </c>
    </row>
    <row r="4" spans="1:17" x14ac:dyDescent="0.25">
      <c r="A4" s="10" t="s">
        <v>162</v>
      </c>
      <c r="B4" s="33" t="s">
        <v>129</v>
      </c>
      <c r="C4" s="33" t="s">
        <v>305</v>
      </c>
      <c r="D4" s="40" t="s">
        <v>311</v>
      </c>
      <c r="E4" s="10" t="s">
        <v>311</v>
      </c>
      <c r="F4" s="33"/>
      <c r="G4" s="11" t="s">
        <v>511</v>
      </c>
      <c r="H4" s="33" t="s">
        <v>128</v>
      </c>
      <c r="I4" s="10" t="s">
        <v>129</v>
      </c>
      <c r="J4" s="52" t="s">
        <v>130</v>
      </c>
      <c r="K4" s="22" t="s">
        <v>309</v>
      </c>
      <c r="L4" s="60" t="s">
        <v>311</v>
      </c>
      <c r="M4" s="22" t="s">
        <v>311</v>
      </c>
      <c r="N4" s="60" t="s">
        <v>311</v>
      </c>
      <c r="O4" s="65" t="s">
        <v>309</v>
      </c>
      <c r="P4" s="60" t="s">
        <v>309</v>
      </c>
    </row>
    <row r="5" spans="1:17" x14ac:dyDescent="0.25">
      <c r="A5" s="10" t="s">
        <v>163</v>
      </c>
      <c r="B5" s="40" t="s">
        <v>129</v>
      </c>
      <c r="C5" s="40" t="s">
        <v>305</v>
      </c>
      <c r="D5" s="40" t="s">
        <v>311</v>
      </c>
      <c r="E5" s="11" t="s">
        <v>309</v>
      </c>
      <c r="F5" s="40" t="s">
        <v>315</v>
      </c>
      <c r="G5" s="11" t="s">
        <v>513</v>
      </c>
      <c r="H5" s="40" t="s">
        <v>16</v>
      </c>
      <c r="I5" s="11" t="s">
        <v>16</v>
      </c>
      <c r="J5" s="52" t="s">
        <v>16</v>
      </c>
      <c r="K5" s="22" t="s">
        <v>16</v>
      </c>
      <c r="L5" s="60" t="s">
        <v>16</v>
      </c>
      <c r="M5" s="22" t="s">
        <v>16</v>
      </c>
      <c r="N5" s="60" t="s">
        <v>16</v>
      </c>
      <c r="O5" s="22" t="s">
        <v>16</v>
      </c>
      <c r="P5" s="60" t="s">
        <v>16</v>
      </c>
    </row>
    <row r="6" spans="1:17" x14ac:dyDescent="0.25">
      <c r="A6" s="13" t="s">
        <v>164</v>
      </c>
      <c r="B6" s="32" t="s">
        <v>129</v>
      </c>
      <c r="C6" s="32" t="s">
        <v>306</v>
      </c>
      <c r="D6" s="32" t="s">
        <v>311</v>
      </c>
      <c r="E6" s="28" t="s">
        <v>309</v>
      </c>
      <c r="F6" s="32" t="s">
        <v>321</v>
      </c>
      <c r="G6" s="8" t="s">
        <v>511</v>
      </c>
      <c r="H6" s="32" t="s">
        <v>165</v>
      </c>
      <c r="I6" s="32" t="s">
        <v>129</v>
      </c>
      <c r="J6" s="53" t="s">
        <v>130</v>
      </c>
      <c r="K6" s="22" t="s">
        <v>309</v>
      </c>
      <c r="L6" s="60" t="s">
        <v>309</v>
      </c>
      <c r="M6" s="22" t="s">
        <v>309</v>
      </c>
      <c r="N6" s="60" t="s">
        <v>309</v>
      </c>
      <c r="O6" s="22" t="s">
        <v>309</v>
      </c>
      <c r="P6" s="60" t="s">
        <v>309</v>
      </c>
    </row>
    <row r="7" spans="1:17" x14ac:dyDescent="0.25">
      <c r="A7" s="10"/>
      <c r="B7" s="40"/>
      <c r="C7" s="40"/>
      <c r="D7" s="40"/>
      <c r="E7" s="11"/>
      <c r="F7" s="40"/>
      <c r="G7" s="11" t="s">
        <v>511</v>
      </c>
      <c r="H7" s="40" t="s">
        <v>294</v>
      </c>
      <c r="I7" s="11" t="s">
        <v>129</v>
      </c>
      <c r="J7" s="52" t="s">
        <v>133</v>
      </c>
      <c r="K7" s="22" t="s">
        <v>309</v>
      </c>
      <c r="L7" s="60" t="s">
        <v>309</v>
      </c>
      <c r="M7" s="22" t="s">
        <v>298</v>
      </c>
      <c r="N7" s="60" t="s">
        <v>309</v>
      </c>
      <c r="O7" s="22" t="s">
        <v>309</v>
      </c>
      <c r="P7" s="60" t="s">
        <v>309</v>
      </c>
    </row>
    <row r="8" spans="1:17" x14ac:dyDescent="0.25">
      <c r="A8" s="13" t="s">
        <v>166</v>
      </c>
      <c r="B8" s="32" t="s">
        <v>129</v>
      </c>
      <c r="C8" s="32" t="s">
        <v>305</v>
      </c>
      <c r="D8" s="32" t="s">
        <v>516</v>
      </c>
      <c r="E8" s="28" t="s">
        <v>309</v>
      </c>
      <c r="F8" s="32" t="s">
        <v>518</v>
      </c>
      <c r="G8" s="8" t="s">
        <v>512</v>
      </c>
      <c r="H8" s="32" t="s">
        <v>131</v>
      </c>
      <c r="I8" s="32" t="s">
        <v>144</v>
      </c>
      <c r="J8" s="53" t="s">
        <v>130</v>
      </c>
      <c r="K8" s="22" t="s">
        <v>309</v>
      </c>
      <c r="L8" s="60" t="s">
        <v>309</v>
      </c>
      <c r="M8" s="22" t="s">
        <v>309</v>
      </c>
      <c r="N8" s="60" t="s">
        <v>309</v>
      </c>
      <c r="O8" s="22" t="s">
        <v>309</v>
      </c>
      <c r="P8" s="60" t="s">
        <v>309</v>
      </c>
    </row>
    <row r="9" spans="1:17" x14ac:dyDescent="0.25">
      <c r="A9" s="10"/>
      <c r="B9" s="40"/>
      <c r="C9" s="40"/>
      <c r="D9" s="40"/>
      <c r="E9" s="11"/>
      <c r="F9" s="40"/>
      <c r="G9" s="11" t="s">
        <v>511</v>
      </c>
      <c r="H9" s="40" t="s">
        <v>296</v>
      </c>
      <c r="I9" s="11" t="s">
        <v>129</v>
      </c>
      <c r="J9" s="52" t="s">
        <v>130</v>
      </c>
      <c r="K9" s="22" t="s">
        <v>298</v>
      </c>
      <c r="L9" s="60" t="s">
        <v>298</v>
      </c>
      <c r="M9" s="22" t="s">
        <v>311</v>
      </c>
      <c r="N9" s="60" t="s">
        <v>309</v>
      </c>
      <c r="O9" s="22" t="s">
        <v>309</v>
      </c>
      <c r="P9" s="60" t="s">
        <v>309</v>
      </c>
    </row>
    <row r="10" spans="1:17" x14ac:dyDescent="0.25">
      <c r="A10" s="35" t="s">
        <v>167</v>
      </c>
      <c r="B10" s="42" t="s">
        <v>129</v>
      </c>
      <c r="C10" s="42" t="s">
        <v>305</v>
      </c>
      <c r="D10" s="42" t="s">
        <v>311</v>
      </c>
      <c r="E10" s="41" t="s">
        <v>309</v>
      </c>
      <c r="F10" s="42" t="s">
        <v>519</v>
      </c>
      <c r="G10" s="41" t="s">
        <v>511</v>
      </c>
      <c r="H10" s="42" t="s">
        <v>168</v>
      </c>
      <c r="I10" s="41" t="s">
        <v>129</v>
      </c>
      <c r="J10" s="48" t="s">
        <v>130</v>
      </c>
      <c r="K10" s="22" t="s">
        <v>311</v>
      </c>
      <c r="L10" s="60" t="s">
        <v>309</v>
      </c>
      <c r="M10" s="22" t="s">
        <v>311</v>
      </c>
      <c r="N10" s="60" t="s">
        <v>309</v>
      </c>
      <c r="O10" s="22" t="s">
        <v>311</v>
      </c>
      <c r="P10" s="60" t="s">
        <v>309</v>
      </c>
    </row>
    <row r="11" spans="1:17" x14ac:dyDescent="0.25">
      <c r="A11" s="10" t="s">
        <v>169</v>
      </c>
      <c r="B11" s="40" t="s">
        <v>129</v>
      </c>
      <c r="C11" s="40" t="s">
        <v>305</v>
      </c>
      <c r="D11" s="40" t="s">
        <v>311</v>
      </c>
      <c r="E11" s="11" t="s">
        <v>309</v>
      </c>
      <c r="F11" s="40" t="s">
        <v>315</v>
      </c>
      <c r="G11" s="11" t="s">
        <v>513</v>
      </c>
      <c r="H11" s="40" t="s">
        <v>16</v>
      </c>
      <c r="I11" s="11" t="s">
        <v>16</v>
      </c>
      <c r="J11" s="52" t="s">
        <v>16</v>
      </c>
      <c r="K11" s="22" t="s">
        <v>16</v>
      </c>
      <c r="L11" s="60" t="s">
        <v>16</v>
      </c>
      <c r="M11" s="22" t="s">
        <v>16</v>
      </c>
      <c r="N11" s="60" t="s">
        <v>16</v>
      </c>
      <c r="O11" s="22" t="s">
        <v>16</v>
      </c>
      <c r="P11" s="60" t="s">
        <v>16</v>
      </c>
    </row>
    <row r="12" spans="1:17" x14ac:dyDescent="0.25">
      <c r="A12" s="10" t="s">
        <v>171</v>
      </c>
      <c r="B12" s="40" t="s">
        <v>129</v>
      </c>
      <c r="C12" s="40" t="s">
        <v>305</v>
      </c>
      <c r="D12" s="40" t="s">
        <v>311</v>
      </c>
      <c r="E12" s="11" t="s">
        <v>309</v>
      </c>
      <c r="F12" s="42" t="s">
        <v>321</v>
      </c>
      <c r="G12" s="11" t="s">
        <v>511</v>
      </c>
      <c r="H12" s="40" t="s">
        <v>170</v>
      </c>
      <c r="I12" s="11" t="s">
        <v>298</v>
      </c>
      <c r="J12" s="52" t="s">
        <v>133</v>
      </c>
      <c r="K12" s="22" t="s">
        <v>298</v>
      </c>
      <c r="L12" s="60" t="s">
        <v>298</v>
      </c>
      <c r="M12" s="22" t="s">
        <v>298</v>
      </c>
      <c r="N12" s="60" t="s">
        <v>298</v>
      </c>
      <c r="O12" s="22" t="s">
        <v>298</v>
      </c>
      <c r="P12" s="60" t="s">
        <v>298</v>
      </c>
    </row>
    <row r="13" spans="1:17" x14ac:dyDescent="0.25">
      <c r="A13" s="10" t="s">
        <v>172</v>
      </c>
      <c r="B13" s="40" t="s">
        <v>129</v>
      </c>
      <c r="C13" s="40" t="s">
        <v>305</v>
      </c>
      <c r="D13" s="40" t="s">
        <v>311</v>
      </c>
      <c r="E13" s="11" t="s">
        <v>309</v>
      </c>
      <c r="F13" s="42" t="s">
        <v>321</v>
      </c>
      <c r="G13" s="11" t="s">
        <v>513</v>
      </c>
      <c r="H13" s="40" t="s">
        <v>16</v>
      </c>
      <c r="I13" s="11" t="s">
        <v>16</v>
      </c>
      <c r="J13" s="52" t="s">
        <v>16</v>
      </c>
      <c r="K13" s="22" t="s">
        <v>16</v>
      </c>
      <c r="L13" s="60" t="s">
        <v>16</v>
      </c>
      <c r="M13" s="22" t="s">
        <v>16</v>
      </c>
      <c r="N13" s="60" t="s">
        <v>16</v>
      </c>
      <c r="O13" s="22" t="s">
        <v>16</v>
      </c>
      <c r="P13" s="60" t="s">
        <v>16</v>
      </c>
    </row>
    <row r="14" spans="1:17" x14ac:dyDescent="0.25">
      <c r="A14" s="13" t="s">
        <v>173</v>
      </c>
      <c r="B14" s="32" t="s">
        <v>129</v>
      </c>
      <c r="C14" s="32" t="s">
        <v>305</v>
      </c>
      <c r="D14" s="32" t="s">
        <v>516</v>
      </c>
      <c r="E14" s="28" t="s">
        <v>311</v>
      </c>
      <c r="F14" s="32"/>
      <c r="G14" s="8" t="s">
        <v>511</v>
      </c>
      <c r="H14" s="32" t="s">
        <v>174</v>
      </c>
      <c r="I14" s="32" t="s">
        <v>129</v>
      </c>
      <c r="J14" s="57" t="s">
        <v>130</v>
      </c>
      <c r="K14" s="57" t="s">
        <v>311</v>
      </c>
      <c r="L14" s="60" t="s">
        <v>311</v>
      </c>
      <c r="M14" s="22" t="s">
        <v>298</v>
      </c>
      <c r="N14" s="60" t="s">
        <v>298</v>
      </c>
      <c r="O14" s="22" t="s">
        <v>309</v>
      </c>
      <c r="P14" s="60" t="s">
        <v>309</v>
      </c>
    </row>
    <row r="15" spans="1:17" x14ac:dyDescent="0.25">
      <c r="A15" s="10"/>
      <c r="B15" s="40"/>
      <c r="C15" s="40"/>
      <c r="D15" s="40"/>
      <c r="E15" s="11"/>
      <c r="F15" s="40"/>
      <c r="G15" s="11" t="s">
        <v>511</v>
      </c>
      <c r="H15" s="40" t="s">
        <v>344</v>
      </c>
      <c r="I15" s="11" t="s">
        <v>144</v>
      </c>
      <c r="J15" s="52" t="s">
        <v>130</v>
      </c>
      <c r="K15" s="22" t="s">
        <v>309</v>
      </c>
      <c r="L15" s="60" t="s">
        <v>309</v>
      </c>
      <c r="M15" s="22" t="s">
        <v>311</v>
      </c>
      <c r="N15" s="60" t="s">
        <v>309</v>
      </c>
      <c r="O15" s="22" t="s">
        <v>311</v>
      </c>
      <c r="P15" s="60" t="s">
        <v>309</v>
      </c>
    </row>
    <row r="16" spans="1:17" x14ac:dyDescent="0.25">
      <c r="A16" s="35" t="s">
        <v>175</v>
      </c>
      <c r="B16" s="42" t="s">
        <v>129</v>
      </c>
      <c r="C16" s="42" t="s">
        <v>306</v>
      </c>
      <c r="D16" s="42" t="s">
        <v>311</v>
      </c>
      <c r="E16" s="41" t="s">
        <v>309</v>
      </c>
      <c r="F16" s="42" t="s">
        <v>522</v>
      </c>
      <c r="G16" s="41" t="s">
        <v>513</v>
      </c>
      <c r="H16" s="42" t="s">
        <v>16</v>
      </c>
      <c r="I16" s="11" t="s">
        <v>16</v>
      </c>
      <c r="J16" s="52" t="s">
        <v>16</v>
      </c>
      <c r="K16" s="22" t="s">
        <v>16</v>
      </c>
      <c r="L16" s="60" t="s">
        <v>16</v>
      </c>
      <c r="M16" s="22" t="s">
        <v>16</v>
      </c>
      <c r="N16" s="60" t="s">
        <v>16</v>
      </c>
      <c r="O16" s="22" t="s">
        <v>16</v>
      </c>
      <c r="P16" s="60" t="s">
        <v>16</v>
      </c>
    </row>
    <row r="17" spans="1:16" x14ac:dyDescent="0.25">
      <c r="A17" s="35" t="s">
        <v>176</v>
      </c>
      <c r="B17" s="42" t="s">
        <v>129</v>
      </c>
      <c r="C17" s="42" t="s">
        <v>306</v>
      </c>
      <c r="D17" s="42" t="s">
        <v>311</v>
      </c>
      <c r="E17" s="11" t="s">
        <v>309</v>
      </c>
      <c r="F17" s="42" t="s">
        <v>321</v>
      </c>
      <c r="G17" s="41" t="s">
        <v>513</v>
      </c>
      <c r="H17" s="42" t="s">
        <v>16</v>
      </c>
      <c r="I17" s="11" t="s">
        <v>16</v>
      </c>
      <c r="J17" s="52" t="s">
        <v>16</v>
      </c>
      <c r="K17" s="22" t="s">
        <v>16</v>
      </c>
      <c r="L17" s="60" t="s">
        <v>16</v>
      </c>
      <c r="M17" s="22" t="s">
        <v>16</v>
      </c>
      <c r="N17" s="60" t="s">
        <v>16</v>
      </c>
      <c r="O17" s="22" t="s">
        <v>16</v>
      </c>
      <c r="P17" s="60" t="s">
        <v>16</v>
      </c>
    </row>
    <row r="18" spans="1:16" x14ac:dyDescent="0.25">
      <c r="A18" s="35" t="s">
        <v>177</v>
      </c>
      <c r="B18" s="42" t="s">
        <v>129</v>
      </c>
      <c r="C18" s="42" t="s">
        <v>306</v>
      </c>
      <c r="D18" s="42" t="s">
        <v>311</v>
      </c>
      <c r="E18" s="41" t="s">
        <v>309</v>
      </c>
      <c r="F18" s="42" t="s">
        <v>521</v>
      </c>
      <c r="G18" s="41" t="s">
        <v>511</v>
      </c>
      <c r="H18" s="42" t="s">
        <v>178</v>
      </c>
      <c r="I18" s="41" t="s">
        <v>129</v>
      </c>
      <c r="J18" s="48" t="s">
        <v>130</v>
      </c>
      <c r="K18" s="22" t="s">
        <v>309</v>
      </c>
      <c r="L18" s="60" t="s">
        <v>309</v>
      </c>
      <c r="M18" s="22" t="s">
        <v>309</v>
      </c>
      <c r="N18" s="60" t="s">
        <v>309</v>
      </c>
      <c r="O18" s="22" t="s">
        <v>309</v>
      </c>
      <c r="P18" s="60" t="s">
        <v>309</v>
      </c>
    </row>
    <row r="19" spans="1:16" x14ac:dyDescent="0.25">
      <c r="A19" s="35" t="s">
        <v>179</v>
      </c>
      <c r="B19" s="42" t="s">
        <v>129</v>
      </c>
      <c r="C19" s="48" t="s">
        <v>305</v>
      </c>
      <c r="D19" s="42" t="s">
        <v>311</v>
      </c>
      <c r="E19" s="41" t="s">
        <v>309</v>
      </c>
      <c r="F19" s="42" t="s">
        <v>316</v>
      </c>
      <c r="G19" s="41" t="s">
        <v>513</v>
      </c>
      <c r="H19" s="48" t="s">
        <v>132</v>
      </c>
      <c r="I19" s="44" t="s">
        <v>144</v>
      </c>
      <c r="J19" s="48" t="s">
        <v>133</v>
      </c>
      <c r="K19" s="57" t="s">
        <v>311</v>
      </c>
      <c r="L19" s="60" t="s">
        <v>311</v>
      </c>
      <c r="M19" s="22" t="s">
        <v>311</v>
      </c>
      <c r="N19" s="60" t="s">
        <v>311</v>
      </c>
      <c r="O19" s="22" t="s">
        <v>311</v>
      </c>
      <c r="P19" s="60" t="s">
        <v>309</v>
      </c>
    </row>
    <row r="20" spans="1:16" x14ac:dyDescent="0.25">
      <c r="A20" s="35" t="s">
        <v>180</v>
      </c>
      <c r="B20" s="36" t="s">
        <v>129</v>
      </c>
      <c r="C20" s="49" t="s">
        <v>305</v>
      </c>
      <c r="D20" s="42" t="s">
        <v>311</v>
      </c>
      <c r="E20" s="35" t="s">
        <v>311</v>
      </c>
      <c r="F20" s="36"/>
      <c r="G20" s="41" t="s">
        <v>512</v>
      </c>
      <c r="H20" s="49" t="s">
        <v>181</v>
      </c>
      <c r="I20" s="45" t="s">
        <v>298</v>
      </c>
      <c r="J20" s="48" t="s">
        <v>133</v>
      </c>
      <c r="K20" s="22" t="s">
        <v>298</v>
      </c>
      <c r="L20" s="60" t="s">
        <v>298</v>
      </c>
      <c r="M20" s="22" t="s">
        <v>298</v>
      </c>
      <c r="N20" s="60" t="s">
        <v>298</v>
      </c>
      <c r="O20" s="22" t="s">
        <v>298</v>
      </c>
      <c r="P20" s="60" t="s">
        <v>298</v>
      </c>
    </row>
    <row r="21" spans="1:16" x14ac:dyDescent="0.25">
      <c r="A21" s="13" t="s">
        <v>182</v>
      </c>
      <c r="B21" s="31" t="s">
        <v>129</v>
      </c>
      <c r="C21" s="32" t="s">
        <v>305</v>
      </c>
      <c r="D21" s="32" t="s">
        <v>516</v>
      </c>
      <c r="E21" s="28" t="s">
        <v>311</v>
      </c>
      <c r="F21" s="31"/>
      <c r="G21" s="8" t="s">
        <v>511</v>
      </c>
      <c r="H21" s="31" t="s">
        <v>134</v>
      </c>
      <c r="I21" s="32" t="s">
        <v>129</v>
      </c>
      <c r="J21" s="53" t="s">
        <v>130</v>
      </c>
      <c r="K21" s="22" t="s">
        <v>309</v>
      </c>
      <c r="L21" s="60" t="s">
        <v>311</v>
      </c>
      <c r="M21" s="22" t="s">
        <v>309</v>
      </c>
      <c r="N21" s="60" t="s">
        <v>309</v>
      </c>
      <c r="O21" s="22" t="s">
        <v>309</v>
      </c>
      <c r="P21" s="60" t="s">
        <v>309</v>
      </c>
    </row>
    <row r="22" spans="1:16" x14ac:dyDescent="0.25">
      <c r="A22" s="10"/>
      <c r="B22" s="33"/>
      <c r="C22" s="33"/>
      <c r="D22" s="33"/>
      <c r="E22" s="10"/>
      <c r="F22" s="33"/>
      <c r="G22" s="11" t="s">
        <v>511</v>
      </c>
      <c r="H22" s="40" t="s">
        <v>297</v>
      </c>
      <c r="I22" s="10" t="s">
        <v>129</v>
      </c>
      <c r="J22" s="52" t="s">
        <v>130</v>
      </c>
      <c r="K22" s="22" t="s">
        <v>309</v>
      </c>
      <c r="L22" s="60" t="s">
        <v>309</v>
      </c>
      <c r="M22" s="22" t="s">
        <v>309</v>
      </c>
      <c r="N22" s="60" t="s">
        <v>309</v>
      </c>
      <c r="O22" s="22" t="s">
        <v>309</v>
      </c>
      <c r="P22" s="60" t="s">
        <v>309</v>
      </c>
    </row>
    <row r="23" spans="1:16" x14ac:dyDescent="0.25">
      <c r="A23" s="35" t="s">
        <v>183</v>
      </c>
      <c r="B23" s="36" t="s">
        <v>129</v>
      </c>
      <c r="C23" s="42" t="s">
        <v>305</v>
      </c>
      <c r="D23" s="42" t="s">
        <v>516</v>
      </c>
      <c r="E23" s="35" t="s">
        <v>311</v>
      </c>
      <c r="F23" s="36"/>
      <c r="G23" s="41" t="s">
        <v>511</v>
      </c>
      <c r="H23" s="36" t="s">
        <v>135</v>
      </c>
      <c r="I23" s="35" t="s">
        <v>129</v>
      </c>
      <c r="J23" s="48" t="s">
        <v>130</v>
      </c>
      <c r="K23" s="22" t="s">
        <v>311</v>
      </c>
      <c r="L23" s="60" t="s">
        <v>311</v>
      </c>
      <c r="M23" s="22" t="s">
        <v>309</v>
      </c>
      <c r="N23" s="60" t="s">
        <v>309</v>
      </c>
      <c r="O23" s="22" t="s">
        <v>309</v>
      </c>
      <c r="P23" s="60" t="s">
        <v>309</v>
      </c>
    </row>
    <row r="24" spans="1:16" x14ac:dyDescent="0.25">
      <c r="A24" s="35" t="s">
        <v>184</v>
      </c>
      <c r="B24" s="36" t="s">
        <v>129</v>
      </c>
      <c r="C24" s="42" t="s">
        <v>305</v>
      </c>
      <c r="D24" s="42" t="s">
        <v>516</v>
      </c>
      <c r="E24" s="35" t="s">
        <v>311</v>
      </c>
      <c r="F24" s="36"/>
      <c r="G24" s="41" t="s">
        <v>511</v>
      </c>
      <c r="H24" s="36" t="s">
        <v>136</v>
      </c>
      <c r="I24" s="35" t="s">
        <v>129</v>
      </c>
      <c r="J24" s="48" t="s">
        <v>130</v>
      </c>
      <c r="K24" s="22" t="s">
        <v>309</v>
      </c>
      <c r="L24" s="60" t="s">
        <v>309</v>
      </c>
      <c r="M24" s="22" t="s">
        <v>309</v>
      </c>
      <c r="N24" s="60" t="s">
        <v>309</v>
      </c>
      <c r="O24" s="22" t="s">
        <v>309</v>
      </c>
      <c r="P24" s="60" t="s">
        <v>309</v>
      </c>
    </row>
    <row r="25" spans="1:16" x14ac:dyDescent="0.25">
      <c r="A25" s="35" t="s">
        <v>185</v>
      </c>
      <c r="B25" s="36" t="s">
        <v>129</v>
      </c>
      <c r="C25" s="42" t="s">
        <v>305</v>
      </c>
      <c r="D25" s="42" t="s">
        <v>516</v>
      </c>
      <c r="E25" s="35" t="s">
        <v>311</v>
      </c>
      <c r="F25" s="36"/>
      <c r="G25" s="41" t="s">
        <v>511</v>
      </c>
      <c r="H25" s="36" t="s">
        <v>137</v>
      </c>
      <c r="I25" s="35" t="s">
        <v>129</v>
      </c>
      <c r="J25" s="48" t="s">
        <v>130</v>
      </c>
      <c r="K25" s="22" t="s">
        <v>309</v>
      </c>
      <c r="L25" s="60" t="s">
        <v>309</v>
      </c>
      <c r="M25" s="22" t="s">
        <v>298</v>
      </c>
      <c r="N25" s="60" t="s">
        <v>309</v>
      </c>
      <c r="O25" s="22" t="s">
        <v>309</v>
      </c>
      <c r="P25" s="60" t="s">
        <v>309</v>
      </c>
    </row>
    <row r="26" spans="1:16" x14ac:dyDescent="0.25">
      <c r="A26" s="35" t="s">
        <v>186</v>
      </c>
      <c r="B26" s="36" t="s">
        <v>129</v>
      </c>
      <c r="C26" s="42" t="s">
        <v>305</v>
      </c>
      <c r="D26" s="42" t="s">
        <v>311</v>
      </c>
      <c r="E26" s="35" t="s">
        <v>311</v>
      </c>
      <c r="F26" s="36"/>
      <c r="G26" s="41" t="s">
        <v>511</v>
      </c>
      <c r="H26" s="36" t="s">
        <v>139</v>
      </c>
      <c r="I26" s="35" t="s">
        <v>129</v>
      </c>
      <c r="J26" s="48" t="s">
        <v>130</v>
      </c>
      <c r="K26" s="22" t="s">
        <v>298</v>
      </c>
      <c r="L26" s="60" t="s">
        <v>298</v>
      </c>
      <c r="M26" s="22" t="s">
        <v>298</v>
      </c>
      <c r="N26" s="60" t="s">
        <v>298</v>
      </c>
      <c r="O26" s="22" t="s">
        <v>309</v>
      </c>
      <c r="P26" s="60" t="s">
        <v>309</v>
      </c>
    </row>
    <row r="27" spans="1:16" x14ac:dyDescent="0.25">
      <c r="A27" s="35" t="s">
        <v>187</v>
      </c>
      <c r="B27" s="36" t="s">
        <v>129</v>
      </c>
      <c r="C27" s="42" t="s">
        <v>305</v>
      </c>
      <c r="D27" s="42" t="s">
        <v>516</v>
      </c>
      <c r="E27" s="35" t="s">
        <v>311</v>
      </c>
      <c r="F27" s="36"/>
      <c r="G27" s="41" t="s">
        <v>511</v>
      </c>
      <c r="H27" s="36" t="s">
        <v>142</v>
      </c>
      <c r="I27" s="35" t="s">
        <v>129</v>
      </c>
      <c r="J27" s="48" t="s">
        <v>130</v>
      </c>
      <c r="K27" s="22" t="s">
        <v>311</v>
      </c>
      <c r="L27" s="60" t="s">
        <v>311</v>
      </c>
      <c r="M27" s="22" t="s">
        <v>311</v>
      </c>
      <c r="N27" s="60" t="s">
        <v>309</v>
      </c>
      <c r="O27" s="22" t="s">
        <v>311</v>
      </c>
      <c r="P27" s="60" t="s">
        <v>311</v>
      </c>
    </row>
    <row r="28" spans="1:16" x14ac:dyDescent="0.25">
      <c r="A28" s="35" t="s">
        <v>188</v>
      </c>
      <c r="B28" s="36" t="s">
        <v>144</v>
      </c>
      <c r="C28" s="42" t="s">
        <v>305</v>
      </c>
      <c r="D28" s="42" t="s">
        <v>515</v>
      </c>
      <c r="E28" s="35" t="s">
        <v>311</v>
      </c>
      <c r="F28" s="36"/>
      <c r="G28" s="41" t="s">
        <v>511</v>
      </c>
      <c r="H28" s="36" t="s">
        <v>143</v>
      </c>
      <c r="I28" s="35" t="s">
        <v>144</v>
      </c>
      <c r="J28" s="48" t="s">
        <v>130</v>
      </c>
      <c r="K28" s="22" t="s">
        <v>298</v>
      </c>
      <c r="L28" s="60" t="s">
        <v>298</v>
      </c>
      <c r="M28" s="22" t="s">
        <v>309</v>
      </c>
      <c r="N28" s="60" t="s">
        <v>309</v>
      </c>
      <c r="O28" s="22" t="s">
        <v>309</v>
      </c>
      <c r="P28" s="60" t="s">
        <v>309</v>
      </c>
    </row>
    <row r="29" spans="1:16" x14ac:dyDescent="0.25">
      <c r="A29" s="13" t="s">
        <v>189</v>
      </c>
      <c r="B29" s="31" t="s">
        <v>129</v>
      </c>
      <c r="C29" s="32" t="s">
        <v>305</v>
      </c>
      <c r="D29" s="32" t="s">
        <v>311</v>
      </c>
      <c r="E29" s="28" t="s">
        <v>311</v>
      </c>
      <c r="F29" s="31"/>
      <c r="G29" s="8" t="s">
        <v>511</v>
      </c>
      <c r="H29" s="31" t="s">
        <v>190</v>
      </c>
      <c r="I29" s="32" t="s">
        <v>129</v>
      </c>
      <c r="J29" s="53" t="s">
        <v>130</v>
      </c>
      <c r="K29" s="22" t="s">
        <v>309</v>
      </c>
      <c r="L29" s="60" t="s">
        <v>309</v>
      </c>
      <c r="M29" s="22" t="s">
        <v>309</v>
      </c>
      <c r="N29" s="60" t="s">
        <v>309</v>
      </c>
      <c r="O29" s="22" t="s">
        <v>309</v>
      </c>
      <c r="P29" s="60" t="s">
        <v>309</v>
      </c>
    </row>
    <row r="30" spans="1:16" x14ac:dyDescent="0.25">
      <c r="A30" s="10"/>
      <c r="B30" s="33"/>
      <c r="C30" s="33"/>
      <c r="D30" s="33"/>
      <c r="E30" s="10"/>
      <c r="F30" s="33"/>
      <c r="G30" s="11" t="s">
        <v>511</v>
      </c>
      <c r="H30" s="40" t="s">
        <v>403</v>
      </c>
      <c r="I30" s="10" t="s">
        <v>129</v>
      </c>
      <c r="J30" s="52" t="s">
        <v>130</v>
      </c>
      <c r="K30" s="22" t="s">
        <v>298</v>
      </c>
      <c r="L30" s="60" t="s">
        <v>298</v>
      </c>
      <c r="M30" s="22" t="s">
        <v>309</v>
      </c>
      <c r="N30" s="60" t="s">
        <v>309</v>
      </c>
      <c r="O30" s="22" t="s">
        <v>309</v>
      </c>
      <c r="P30" s="60" t="s">
        <v>309</v>
      </c>
    </row>
    <row r="31" spans="1:16" x14ac:dyDescent="0.25">
      <c r="A31" s="35" t="s">
        <v>191</v>
      </c>
      <c r="B31" s="36" t="s">
        <v>144</v>
      </c>
      <c r="C31" s="42" t="s">
        <v>305</v>
      </c>
      <c r="D31" s="42" t="s">
        <v>311</v>
      </c>
      <c r="E31" s="35" t="s">
        <v>309</v>
      </c>
      <c r="F31" s="36" t="s">
        <v>310</v>
      </c>
      <c r="G31" s="41" t="s">
        <v>513</v>
      </c>
      <c r="H31" s="36" t="s">
        <v>16</v>
      </c>
      <c r="I31" s="11" t="s">
        <v>16</v>
      </c>
      <c r="J31" s="52" t="s">
        <v>16</v>
      </c>
      <c r="K31" s="22" t="s">
        <v>16</v>
      </c>
      <c r="L31" s="60" t="s">
        <v>16</v>
      </c>
      <c r="M31" s="22" t="s">
        <v>16</v>
      </c>
      <c r="N31" s="60" t="s">
        <v>16</v>
      </c>
      <c r="O31" s="22" t="s">
        <v>16</v>
      </c>
      <c r="P31" s="60" t="s">
        <v>16</v>
      </c>
    </row>
    <row r="32" spans="1:16" x14ac:dyDescent="0.25">
      <c r="A32" s="35" t="s">
        <v>192</v>
      </c>
      <c r="B32" s="36" t="s">
        <v>144</v>
      </c>
      <c r="C32" s="42" t="s">
        <v>305</v>
      </c>
      <c r="D32" s="42" t="s">
        <v>311</v>
      </c>
      <c r="E32" s="35" t="s">
        <v>311</v>
      </c>
      <c r="F32" s="36"/>
      <c r="G32" s="41" t="s">
        <v>511</v>
      </c>
      <c r="H32" s="36" t="s">
        <v>193</v>
      </c>
      <c r="I32" s="35" t="s">
        <v>144</v>
      </c>
      <c r="J32" s="48" t="s">
        <v>130</v>
      </c>
      <c r="K32" s="22" t="s">
        <v>298</v>
      </c>
      <c r="L32" s="60" t="s">
        <v>298</v>
      </c>
      <c r="M32" s="22" t="s">
        <v>298</v>
      </c>
      <c r="N32" s="60" t="s">
        <v>309</v>
      </c>
      <c r="O32" s="22" t="s">
        <v>309</v>
      </c>
      <c r="P32" s="60" t="s">
        <v>309</v>
      </c>
    </row>
    <row r="33" spans="1:16" x14ac:dyDescent="0.25">
      <c r="A33" s="13" t="s">
        <v>194</v>
      </c>
      <c r="B33" s="31" t="s">
        <v>144</v>
      </c>
      <c r="C33" s="32" t="s">
        <v>306</v>
      </c>
      <c r="D33" s="32" t="s">
        <v>311</v>
      </c>
      <c r="E33" s="28" t="s">
        <v>311</v>
      </c>
      <c r="F33" s="31"/>
      <c r="G33" s="8" t="s">
        <v>511</v>
      </c>
      <c r="H33" s="31" t="s">
        <v>195</v>
      </c>
      <c r="I33" s="32" t="s">
        <v>144</v>
      </c>
      <c r="J33" s="53" t="s">
        <v>130</v>
      </c>
      <c r="K33" s="22" t="s">
        <v>309</v>
      </c>
      <c r="L33" s="60" t="s">
        <v>311</v>
      </c>
      <c r="M33" s="22" t="s">
        <v>309</v>
      </c>
      <c r="N33" s="22" t="s">
        <v>311</v>
      </c>
      <c r="O33" s="57" t="s">
        <v>309</v>
      </c>
      <c r="P33" s="59" t="s">
        <v>311</v>
      </c>
    </row>
    <row r="34" spans="1:16" x14ac:dyDescent="0.25">
      <c r="A34" s="10"/>
      <c r="B34" s="33"/>
      <c r="C34" s="40"/>
      <c r="D34" s="40" t="s">
        <v>311</v>
      </c>
      <c r="E34" s="10"/>
      <c r="F34" s="33"/>
      <c r="G34" s="11" t="s">
        <v>511</v>
      </c>
      <c r="H34" s="40" t="s">
        <v>292</v>
      </c>
      <c r="I34" s="11" t="s">
        <v>144</v>
      </c>
      <c r="J34" s="52" t="s">
        <v>133</v>
      </c>
      <c r="K34" s="22" t="s">
        <v>309</v>
      </c>
      <c r="L34" s="60" t="s">
        <v>311</v>
      </c>
      <c r="M34" s="22" t="s">
        <v>298</v>
      </c>
      <c r="N34" s="60" t="s">
        <v>298</v>
      </c>
      <c r="O34" s="57" t="s">
        <v>311</v>
      </c>
      <c r="P34" s="60" t="s">
        <v>311</v>
      </c>
    </row>
    <row r="35" spans="1:16" x14ac:dyDescent="0.25">
      <c r="A35" s="35" t="s">
        <v>196</v>
      </c>
      <c r="B35" s="36" t="s">
        <v>144</v>
      </c>
      <c r="C35" s="42" t="s">
        <v>305</v>
      </c>
      <c r="D35" s="42" t="s">
        <v>311</v>
      </c>
      <c r="E35" s="35" t="s">
        <v>311</v>
      </c>
      <c r="F35" s="36"/>
      <c r="G35" s="41" t="s">
        <v>511</v>
      </c>
      <c r="H35" s="36" t="s">
        <v>197</v>
      </c>
      <c r="I35" s="35" t="s">
        <v>144</v>
      </c>
      <c r="J35" s="48" t="s">
        <v>130</v>
      </c>
      <c r="K35" s="22" t="s">
        <v>298</v>
      </c>
      <c r="L35" s="60" t="s">
        <v>298</v>
      </c>
      <c r="M35" s="22" t="s">
        <v>311</v>
      </c>
      <c r="N35" s="60" t="s">
        <v>311</v>
      </c>
      <c r="O35" s="22" t="s">
        <v>309</v>
      </c>
      <c r="P35" s="60" t="s">
        <v>309</v>
      </c>
    </row>
    <row r="36" spans="1:16" x14ac:dyDescent="0.25">
      <c r="A36" s="35" t="s">
        <v>198</v>
      </c>
      <c r="B36" s="36" t="s">
        <v>144</v>
      </c>
      <c r="C36" s="42" t="s">
        <v>305</v>
      </c>
      <c r="D36" s="42" t="s">
        <v>311</v>
      </c>
      <c r="E36" s="35" t="s">
        <v>309</v>
      </c>
      <c r="F36" s="36" t="s">
        <v>315</v>
      </c>
      <c r="G36" s="41" t="s">
        <v>511</v>
      </c>
      <c r="H36" s="36" t="s">
        <v>145</v>
      </c>
      <c r="I36" s="35" t="s">
        <v>144</v>
      </c>
      <c r="J36" s="48" t="s">
        <v>130</v>
      </c>
      <c r="K36" s="22" t="s">
        <v>298</v>
      </c>
      <c r="L36" s="60" t="s">
        <v>298</v>
      </c>
      <c r="M36" s="22" t="s">
        <v>298</v>
      </c>
      <c r="N36" s="60" t="s">
        <v>298</v>
      </c>
      <c r="O36" s="22" t="s">
        <v>309</v>
      </c>
      <c r="P36" s="60" t="s">
        <v>309</v>
      </c>
    </row>
    <row r="37" spans="1:16" x14ac:dyDescent="0.25">
      <c r="A37" s="35" t="s">
        <v>199</v>
      </c>
      <c r="B37" s="36" t="s">
        <v>129</v>
      </c>
      <c r="C37" s="42" t="s">
        <v>305</v>
      </c>
      <c r="D37" s="42" t="s">
        <v>516</v>
      </c>
      <c r="E37" s="35" t="s">
        <v>311</v>
      </c>
      <c r="F37" s="36"/>
      <c r="G37" s="41" t="s">
        <v>511</v>
      </c>
      <c r="H37" s="36" t="s">
        <v>200</v>
      </c>
      <c r="I37" s="35" t="s">
        <v>129</v>
      </c>
      <c r="J37" s="48" t="s">
        <v>130</v>
      </c>
      <c r="K37" s="22" t="s">
        <v>309</v>
      </c>
      <c r="L37" s="60" t="s">
        <v>309</v>
      </c>
      <c r="M37" s="22" t="s">
        <v>309</v>
      </c>
      <c r="N37" s="60" t="s">
        <v>309</v>
      </c>
      <c r="O37" s="22" t="s">
        <v>309</v>
      </c>
      <c r="P37" s="60" t="s">
        <v>309</v>
      </c>
    </row>
    <row r="38" spans="1:16" x14ac:dyDescent="0.25">
      <c r="A38" s="35" t="s">
        <v>201</v>
      </c>
      <c r="B38" s="36" t="s">
        <v>144</v>
      </c>
      <c r="C38" s="42" t="s">
        <v>305</v>
      </c>
      <c r="D38" s="42" t="s">
        <v>311</v>
      </c>
      <c r="E38" s="35" t="s">
        <v>311</v>
      </c>
      <c r="F38" s="36"/>
      <c r="G38" s="35" t="s">
        <v>512</v>
      </c>
      <c r="H38" s="36" t="s">
        <v>16</v>
      </c>
      <c r="I38" s="11" t="s">
        <v>16</v>
      </c>
      <c r="J38" s="52" t="s">
        <v>16</v>
      </c>
      <c r="K38" s="22" t="s">
        <v>16</v>
      </c>
      <c r="L38" s="60" t="s">
        <v>16</v>
      </c>
      <c r="M38" s="22" t="s">
        <v>16</v>
      </c>
      <c r="N38" s="60" t="s">
        <v>16</v>
      </c>
      <c r="O38" s="22" t="s">
        <v>16</v>
      </c>
      <c r="P38" s="60" t="s">
        <v>16</v>
      </c>
    </row>
    <row r="39" spans="1:16" x14ac:dyDescent="0.25">
      <c r="A39" s="35" t="s">
        <v>202</v>
      </c>
      <c r="B39" s="36" t="s">
        <v>144</v>
      </c>
      <c r="C39" s="42" t="s">
        <v>305</v>
      </c>
      <c r="D39" s="42" t="s">
        <v>311</v>
      </c>
      <c r="E39" s="35" t="s">
        <v>311</v>
      </c>
      <c r="F39" s="36"/>
      <c r="G39" s="35" t="s">
        <v>512</v>
      </c>
      <c r="H39" s="36" t="s">
        <v>16</v>
      </c>
      <c r="I39" s="11" t="s">
        <v>16</v>
      </c>
      <c r="J39" s="52" t="s">
        <v>16</v>
      </c>
      <c r="K39" s="22" t="s">
        <v>16</v>
      </c>
      <c r="L39" s="60" t="s">
        <v>16</v>
      </c>
      <c r="M39" s="22" t="s">
        <v>16</v>
      </c>
      <c r="N39" s="60" t="s">
        <v>16</v>
      </c>
      <c r="O39" s="22" t="s">
        <v>16</v>
      </c>
      <c r="P39" s="60" t="s">
        <v>16</v>
      </c>
    </row>
    <row r="40" spans="1:16" x14ac:dyDescent="0.25">
      <c r="A40" s="35" t="s">
        <v>203</v>
      </c>
      <c r="B40" s="36" t="s">
        <v>144</v>
      </c>
      <c r="C40" s="42" t="s">
        <v>305</v>
      </c>
      <c r="D40" s="42" t="s">
        <v>311</v>
      </c>
      <c r="E40" s="35" t="s">
        <v>309</v>
      </c>
      <c r="F40" s="36" t="s">
        <v>315</v>
      </c>
      <c r="G40" s="41" t="s">
        <v>511</v>
      </c>
      <c r="H40" s="36" t="s">
        <v>146</v>
      </c>
      <c r="I40" s="35" t="s">
        <v>144</v>
      </c>
      <c r="J40" s="48" t="s">
        <v>130</v>
      </c>
      <c r="K40" s="22" t="s">
        <v>298</v>
      </c>
      <c r="L40" s="60" t="s">
        <v>298</v>
      </c>
      <c r="M40" s="22" t="s">
        <v>309</v>
      </c>
      <c r="N40" s="60" t="s">
        <v>309</v>
      </c>
      <c r="O40" s="22" t="s">
        <v>309</v>
      </c>
      <c r="P40" s="60" t="s">
        <v>309</v>
      </c>
    </row>
    <row r="41" spans="1:16" x14ac:dyDescent="0.25">
      <c r="A41" s="35" t="s">
        <v>204</v>
      </c>
      <c r="B41" s="36" t="s">
        <v>144</v>
      </c>
      <c r="C41" s="42" t="s">
        <v>305</v>
      </c>
      <c r="D41" s="42" t="s">
        <v>311</v>
      </c>
      <c r="E41" s="35" t="s">
        <v>309</v>
      </c>
      <c r="F41" s="36" t="s">
        <v>310</v>
      </c>
      <c r="G41" s="41" t="s">
        <v>511</v>
      </c>
      <c r="H41" s="36" t="s">
        <v>205</v>
      </c>
      <c r="I41" s="35" t="s">
        <v>144</v>
      </c>
      <c r="J41" s="48" t="s">
        <v>130</v>
      </c>
      <c r="K41" s="22" t="s">
        <v>311</v>
      </c>
      <c r="L41" s="60" t="s">
        <v>311</v>
      </c>
      <c r="M41" s="22" t="s">
        <v>298</v>
      </c>
      <c r="N41" s="60" t="s">
        <v>298</v>
      </c>
      <c r="O41" s="22" t="s">
        <v>309</v>
      </c>
      <c r="P41" s="60" t="s">
        <v>309</v>
      </c>
    </row>
    <row r="42" spans="1:16" x14ac:dyDescent="0.25">
      <c r="A42" s="35" t="s">
        <v>206</v>
      </c>
      <c r="B42" s="36" t="s">
        <v>144</v>
      </c>
      <c r="C42" s="42" t="s">
        <v>305</v>
      </c>
      <c r="D42" s="42" t="s">
        <v>311</v>
      </c>
      <c r="E42" s="35" t="s">
        <v>311</v>
      </c>
      <c r="F42" s="36"/>
      <c r="G42" s="41" t="s">
        <v>511</v>
      </c>
      <c r="H42" s="36" t="s">
        <v>147</v>
      </c>
      <c r="I42" s="35" t="s">
        <v>144</v>
      </c>
      <c r="J42" s="48" t="s">
        <v>130</v>
      </c>
      <c r="K42" s="22" t="s">
        <v>298</v>
      </c>
      <c r="L42" s="60" t="s">
        <v>298</v>
      </c>
      <c r="M42" s="22" t="s">
        <v>309</v>
      </c>
      <c r="N42" s="60" t="s">
        <v>309</v>
      </c>
      <c r="O42" s="22" t="s">
        <v>309</v>
      </c>
      <c r="P42" s="60" t="s">
        <v>309</v>
      </c>
    </row>
    <row r="43" spans="1:16" x14ac:dyDescent="0.25">
      <c r="A43" s="35" t="s">
        <v>207</v>
      </c>
      <c r="B43" s="36" t="s">
        <v>144</v>
      </c>
      <c r="C43" s="42" t="s">
        <v>305</v>
      </c>
      <c r="D43" s="42" t="s">
        <v>311</v>
      </c>
      <c r="E43" s="35" t="s">
        <v>309</v>
      </c>
      <c r="F43" s="36" t="s">
        <v>310</v>
      </c>
      <c r="G43" s="41" t="s">
        <v>511</v>
      </c>
      <c r="H43" s="36" t="s">
        <v>208</v>
      </c>
      <c r="I43" s="35" t="s">
        <v>144</v>
      </c>
      <c r="J43" s="48" t="s">
        <v>149</v>
      </c>
      <c r="K43" s="22" t="s">
        <v>298</v>
      </c>
      <c r="L43" s="60" t="s">
        <v>298</v>
      </c>
      <c r="M43" s="22" t="s">
        <v>298</v>
      </c>
      <c r="N43" s="60" t="s">
        <v>298</v>
      </c>
      <c r="O43" s="22" t="s">
        <v>311</v>
      </c>
      <c r="P43" s="60" t="s">
        <v>311</v>
      </c>
    </row>
    <row r="44" spans="1:16" x14ac:dyDescent="0.25">
      <c r="A44" s="35" t="s">
        <v>209</v>
      </c>
      <c r="B44" s="36" t="s">
        <v>144</v>
      </c>
      <c r="C44" s="42" t="s">
        <v>305</v>
      </c>
      <c r="D44" s="42" t="s">
        <v>311</v>
      </c>
      <c r="E44" s="35" t="s">
        <v>311</v>
      </c>
      <c r="F44" s="36"/>
      <c r="G44" s="41" t="s">
        <v>511</v>
      </c>
      <c r="H44" s="36" t="s">
        <v>210</v>
      </c>
      <c r="I44" s="35" t="s">
        <v>144</v>
      </c>
      <c r="J44" s="48" t="s">
        <v>130</v>
      </c>
      <c r="K44" s="22" t="s">
        <v>298</v>
      </c>
      <c r="L44" s="60" t="s">
        <v>298</v>
      </c>
      <c r="M44" s="65" t="s">
        <v>298</v>
      </c>
      <c r="N44" s="60" t="s">
        <v>298</v>
      </c>
      <c r="O44" s="22" t="s">
        <v>309</v>
      </c>
      <c r="P44" s="59" t="s">
        <v>311</v>
      </c>
    </row>
    <row r="45" spans="1:16" x14ac:dyDescent="0.25">
      <c r="A45" s="35" t="s">
        <v>211</v>
      </c>
      <c r="B45" s="36" t="s">
        <v>144</v>
      </c>
      <c r="C45" s="42" t="s">
        <v>305</v>
      </c>
      <c r="D45" s="42" t="s">
        <v>311</v>
      </c>
      <c r="E45" s="35" t="s">
        <v>311</v>
      </c>
      <c r="F45" s="36"/>
      <c r="G45" s="41" t="s">
        <v>511</v>
      </c>
      <c r="H45" s="36" t="s">
        <v>212</v>
      </c>
      <c r="I45" s="35" t="s">
        <v>144</v>
      </c>
      <c r="J45" s="48" t="s">
        <v>130</v>
      </c>
      <c r="K45" s="22" t="s">
        <v>311</v>
      </c>
      <c r="L45" s="60" t="s">
        <v>311</v>
      </c>
      <c r="M45" s="22" t="s">
        <v>298</v>
      </c>
      <c r="N45" s="60" t="s">
        <v>298</v>
      </c>
      <c r="O45" s="22" t="s">
        <v>309</v>
      </c>
      <c r="P45" s="59" t="s">
        <v>311</v>
      </c>
    </row>
    <row r="46" spans="1:16" x14ac:dyDescent="0.25">
      <c r="A46" s="35" t="s">
        <v>213</v>
      </c>
      <c r="B46" s="36" t="s">
        <v>144</v>
      </c>
      <c r="C46" s="42" t="s">
        <v>305</v>
      </c>
      <c r="D46" s="42" t="s">
        <v>311</v>
      </c>
      <c r="E46" s="35" t="s">
        <v>311</v>
      </c>
      <c r="F46" s="36"/>
      <c r="G46" s="41" t="s">
        <v>513</v>
      </c>
      <c r="H46" s="49" t="s">
        <v>214</v>
      </c>
      <c r="I46" s="45" t="s">
        <v>144</v>
      </c>
      <c r="J46" s="48" t="s">
        <v>133</v>
      </c>
      <c r="K46" s="22" t="s">
        <v>298</v>
      </c>
      <c r="L46" s="60" t="s">
        <v>298</v>
      </c>
      <c r="M46" s="22" t="s">
        <v>298</v>
      </c>
      <c r="N46" s="60" t="s">
        <v>298</v>
      </c>
      <c r="O46" s="22" t="s">
        <v>298</v>
      </c>
      <c r="P46" s="60" t="s">
        <v>298</v>
      </c>
    </row>
    <row r="47" spans="1:16" x14ac:dyDescent="0.25">
      <c r="A47" s="35" t="s">
        <v>215</v>
      </c>
      <c r="B47" s="36" t="s">
        <v>129</v>
      </c>
      <c r="C47" s="42" t="s">
        <v>306</v>
      </c>
      <c r="D47" s="42" t="s">
        <v>311</v>
      </c>
      <c r="E47" s="35" t="s">
        <v>309</v>
      </c>
      <c r="F47" s="36" t="s">
        <v>317</v>
      </c>
      <c r="G47" s="35" t="s">
        <v>512</v>
      </c>
      <c r="H47" s="49" t="s">
        <v>148</v>
      </c>
      <c r="I47" s="35" t="s">
        <v>129</v>
      </c>
      <c r="J47" s="48" t="s">
        <v>149</v>
      </c>
      <c r="K47" s="22" t="s">
        <v>309</v>
      </c>
      <c r="L47" s="60" t="s">
        <v>309</v>
      </c>
      <c r="M47" s="22" t="s">
        <v>309</v>
      </c>
      <c r="N47" s="60" t="s">
        <v>309</v>
      </c>
      <c r="O47" s="22" t="s">
        <v>309</v>
      </c>
      <c r="P47" s="60" t="s">
        <v>309</v>
      </c>
    </row>
    <row r="48" spans="1:16" x14ac:dyDescent="0.25">
      <c r="A48" s="35" t="s">
        <v>216</v>
      </c>
      <c r="B48" s="36" t="s">
        <v>129</v>
      </c>
      <c r="C48" s="42" t="s">
        <v>305</v>
      </c>
      <c r="D48" s="42" t="s">
        <v>311</v>
      </c>
      <c r="E48" s="35" t="s">
        <v>309</v>
      </c>
      <c r="F48" s="36" t="s">
        <v>321</v>
      </c>
      <c r="G48" s="35" t="s">
        <v>513</v>
      </c>
      <c r="H48" s="49" t="s">
        <v>16</v>
      </c>
      <c r="I48" s="11" t="s">
        <v>16</v>
      </c>
      <c r="J48" s="52" t="s">
        <v>16</v>
      </c>
      <c r="K48" s="22" t="s">
        <v>16</v>
      </c>
      <c r="L48" s="60" t="s">
        <v>16</v>
      </c>
      <c r="M48" s="22" t="s">
        <v>16</v>
      </c>
      <c r="N48" s="60" t="s">
        <v>16</v>
      </c>
      <c r="O48" s="22" t="s">
        <v>16</v>
      </c>
      <c r="P48" s="60" t="s">
        <v>16</v>
      </c>
    </row>
    <row r="49" spans="1:16" x14ac:dyDescent="0.25">
      <c r="A49" s="10" t="s">
        <v>217</v>
      </c>
      <c r="B49" s="33" t="s">
        <v>129</v>
      </c>
      <c r="C49" s="40" t="s">
        <v>306</v>
      </c>
      <c r="D49" s="40" t="s">
        <v>311</v>
      </c>
      <c r="E49" s="35" t="s">
        <v>309</v>
      </c>
      <c r="F49" s="36" t="s">
        <v>321</v>
      </c>
      <c r="G49" s="10" t="s">
        <v>511</v>
      </c>
      <c r="H49" s="50" t="s">
        <v>218</v>
      </c>
      <c r="I49" s="46" t="s">
        <v>129</v>
      </c>
      <c r="J49" s="52" t="s">
        <v>133</v>
      </c>
      <c r="K49" s="22" t="s">
        <v>311</v>
      </c>
      <c r="L49" s="60" t="s">
        <v>311</v>
      </c>
      <c r="M49" s="22" t="s">
        <v>311</v>
      </c>
      <c r="N49" s="60" t="s">
        <v>311</v>
      </c>
      <c r="O49" s="22" t="s">
        <v>311</v>
      </c>
      <c r="P49" s="60" t="s">
        <v>309</v>
      </c>
    </row>
    <row r="50" spans="1:16" x14ac:dyDescent="0.25">
      <c r="A50" s="10" t="s">
        <v>219</v>
      </c>
      <c r="B50" s="33" t="s">
        <v>129</v>
      </c>
      <c r="C50" s="40" t="s">
        <v>305</v>
      </c>
      <c r="D50" s="40" t="s">
        <v>311</v>
      </c>
      <c r="E50" s="10" t="s">
        <v>311</v>
      </c>
      <c r="F50" s="33"/>
      <c r="G50" s="11" t="s">
        <v>513</v>
      </c>
      <c r="H50" s="50" t="s">
        <v>16</v>
      </c>
      <c r="I50" s="11" t="s">
        <v>16</v>
      </c>
      <c r="J50" s="52" t="s">
        <v>16</v>
      </c>
      <c r="K50" s="22" t="s">
        <v>16</v>
      </c>
      <c r="L50" s="60" t="s">
        <v>16</v>
      </c>
      <c r="M50" s="22" t="s">
        <v>16</v>
      </c>
      <c r="N50" s="60" t="s">
        <v>16</v>
      </c>
      <c r="O50" s="22" t="s">
        <v>16</v>
      </c>
      <c r="P50" s="60" t="s">
        <v>16</v>
      </c>
    </row>
    <row r="51" spans="1:16" x14ac:dyDescent="0.25">
      <c r="A51" s="10" t="s">
        <v>220</v>
      </c>
      <c r="B51" s="33" t="s">
        <v>129</v>
      </c>
      <c r="C51" s="40" t="s">
        <v>305</v>
      </c>
      <c r="D51" s="40" t="s">
        <v>516</v>
      </c>
      <c r="E51" s="10" t="s">
        <v>311</v>
      </c>
      <c r="F51" s="33"/>
      <c r="G51" s="11" t="s">
        <v>511</v>
      </c>
      <c r="H51" s="50" t="s">
        <v>151</v>
      </c>
      <c r="I51" s="10" t="s">
        <v>129</v>
      </c>
      <c r="J51" s="52" t="s">
        <v>130</v>
      </c>
      <c r="K51" s="22" t="s">
        <v>311</v>
      </c>
      <c r="L51" s="60" t="s">
        <v>311</v>
      </c>
      <c r="M51" s="22" t="s">
        <v>298</v>
      </c>
      <c r="N51" s="60" t="s">
        <v>298</v>
      </c>
      <c r="O51" s="22" t="s">
        <v>309</v>
      </c>
      <c r="P51" s="60" t="s">
        <v>309</v>
      </c>
    </row>
    <row r="52" spans="1:16" x14ac:dyDescent="0.25">
      <c r="A52" s="10" t="s">
        <v>221</v>
      </c>
      <c r="B52" s="33" t="s">
        <v>144</v>
      </c>
      <c r="C52" s="40" t="s">
        <v>305</v>
      </c>
      <c r="D52" s="40" t="s">
        <v>311</v>
      </c>
      <c r="E52" s="10" t="s">
        <v>311</v>
      </c>
      <c r="F52" s="33"/>
      <c r="G52" s="11" t="s">
        <v>511</v>
      </c>
      <c r="H52" s="50" t="s">
        <v>152</v>
      </c>
      <c r="I52" s="10" t="s">
        <v>144</v>
      </c>
      <c r="J52" s="52" t="s">
        <v>130</v>
      </c>
      <c r="K52" s="22" t="s">
        <v>309</v>
      </c>
      <c r="L52" s="60" t="s">
        <v>309</v>
      </c>
      <c r="M52" s="22" t="s">
        <v>309</v>
      </c>
      <c r="N52" s="60" t="s">
        <v>309</v>
      </c>
      <c r="O52" s="22" t="s">
        <v>309</v>
      </c>
      <c r="P52" s="60" t="s">
        <v>309</v>
      </c>
    </row>
    <row r="53" spans="1:16" x14ac:dyDescent="0.25">
      <c r="A53" s="13" t="s">
        <v>222</v>
      </c>
      <c r="B53" s="31" t="s">
        <v>129</v>
      </c>
      <c r="C53" s="32" t="s">
        <v>305</v>
      </c>
      <c r="D53" s="32" t="s">
        <v>516</v>
      </c>
      <c r="E53" s="28" t="s">
        <v>309</v>
      </c>
      <c r="F53" s="31" t="s">
        <v>520</v>
      </c>
      <c r="G53" s="8" t="s">
        <v>511</v>
      </c>
      <c r="H53" s="51" t="s">
        <v>153</v>
      </c>
      <c r="I53" s="8" t="s">
        <v>144</v>
      </c>
      <c r="J53" s="53" t="s">
        <v>130</v>
      </c>
      <c r="K53" s="22" t="s">
        <v>311</v>
      </c>
      <c r="L53" s="60" t="s">
        <v>311</v>
      </c>
      <c r="M53" s="22" t="s">
        <v>311</v>
      </c>
      <c r="N53" s="60" t="s">
        <v>311</v>
      </c>
      <c r="O53" s="57" t="s">
        <v>311</v>
      </c>
      <c r="P53" s="60" t="s">
        <v>311</v>
      </c>
    </row>
    <row r="54" spans="1:16" x14ac:dyDescent="0.25">
      <c r="A54" s="10"/>
      <c r="B54" s="33"/>
      <c r="C54" s="40"/>
      <c r="D54" s="40"/>
      <c r="E54" s="10"/>
      <c r="F54" s="33"/>
      <c r="G54" s="11" t="s">
        <v>511</v>
      </c>
      <c r="H54" s="50" t="s">
        <v>303</v>
      </c>
      <c r="I54" s="10" t="s">
        <v>129</v>
      </c>
      <c r="J54" s="52" t="s">
        <v>130</v>
      </c>
      <c r="K54" s="22" t="s">
        <v>298</v>
      </c>
      <c r="L54" s="60" t="s">
        <v>298</v>
      </c>
      <c r="M54" s="22" t="s">
        <v>298</v>
      </c>
      <c r="N54" s="60" t="s">
        <v>309</v>
      </c>
      <c r="O54" s="22" t="s">
        <v>309</v>
      </c>
      <c r="P54" s="60" t="s">
        <v>309</v>
      </c>
    </row>
    <row r="55" spans="1:16" x14ac:dyDescent="0.25">
      <c r="A55" s="35" t="s">
        <v>223</v>
      </c>
      <c r="B55" s="36" t="s">
        <v>129</v>
      </c>
      <c r="C55" s="42" t="s">
        <v>306</v>
      </c>
      <c r="D55" s="42" t="s">
        <v>311</v>
      </c>
      <c r="E55" s="35" t="s">
        <v>309</v>
      </c>
      <c r="F55" s="36" t="s">
        <v>321</v>
      </c>
      <c r="G55" s="41" t="s">
        <v>511</v>
      </c>
      <c r="H55" s="49" t="s">
        <v>488</v>
      </c>
      <c r="I55" s="35" t="s">
        <v>129</v>
      </c>
      <c r="J55" s="48" t="s">
        <v>149</v>
      </c>
      <c r="K55" s="22" t="s">
        <v>309</v>
      </c>
      <c r="L55" s="60" t="s">
        <v>309</v>
      </c>
      <c r="M55" s="22" t="s">
        <v>298</v>
      </c>
      <c r="N55" s="60" t="s">
        <v>298</v>
      </c>
      <c r="O55" s="57" t="s">
        <v>311</v>
      </c>
      <c r="P55" s="60" t="s">
        <v>311</v>
      </c>
    </row>
    <row r="56" spans="1:16" x14ac:dyDescent="0.25">
      <c r="A56" s="10" t="s">
        <v>225</v>
      </c>
      <c r="B56" s="33" t="s">
        <v>129</v>
      </c>
      <c r="C56" s="40" t="s">
        <v>306</v>
      </c>
      <c r="D56" s="40" t="s">
        <v>311</v>
      </c>
      <c r="E56" s="35" t="s">
        <v>309</v>
      </c>
      <c r="F56" s="36" t="s">
        <v>319</v>
      </c>
      <c r="G56" s="11" t="s">
        <v>511</v>
      </c>
      <c r="H56" s="50" t="s">
        <v>226</v>
      </c>
      <c r="I56" s="46" t="s">
        <v>129</v>
      </c>
      <c r="J56" s="52" t="s">
        <v>133</v>
      </c>
      <c r="K56" s="22" t="s">
        <v>311</v>
      </c>
      <c r="L56" s="60" t="s">
        <v>311</v>
      </c>
      <c r="M56" s="22" t="s">
        <v>311</v>
      </c>
      <c r="N56" s="60" t="s">
        <v>309</v>
      </c>
      <c r="O56" s="22" t="s">
        <v>311</v>
      </c>
      <c r="P56" s="60" t="s">
        <v>309</v>
      </c>
    </row>
    <row r="57" spans="1:16" x14ac:dyDescent="0.25">
      <c r="A57" s="10" t="s">
        <v>227</v>
      </c>
      <c r="B57" s="33" t="s">
        <v>129</v>
      </c>
      <c r="C57" s="40" t="s">
        <v>305</v>
      </c>
      <c r="D57" s="40" t="s">
        <v>311</v>
      </c>
      <c r="E57" s="10" t="s">
        <v>309</v>
      </c>
      <c r="F57" s="33" t="s">
        <v>317</v>
      </c>
      <c r="G57" s="11" t="s">
        <v>511</v>
      </c>
      <c r="H57" s="50" t="s">
        <v>228</v>
      </c>
      <c r="I57" s="46" t="s">
        <v>298</v>
      </c>
      <c r="J57" s="52" t="s">
        <v>133</v>
      </c>
      <c r="K57" s="22" t="s">
        <v>311</v>
      </c>
      <c r="L57" s="60" t="s">
        <v>311</v>
      </c>
      <c r="M57" s="22" t="s">
        <v>298</v>
      </c>
      <c r="N57" s="60" t="s">
        <v>298</v>
      </c>
      <c r="O57" s="57" t="s">
        <v>311</v>
      </c>
      <c r="P57" s="60" t="s">
        <v>311</v>
      </c>
    </row>
    <row r="58" spans="1:16" x14ac:dyDescent="0.25">
      <c r="A58" s="10" t="s">
        <v>229</v>
      </c>
      <c r="B58" s="33" t="s">
        <v>129</v>
      </c>
      <c r="C58" s="40" t="s">
        <v>306</v>
      </c>
      <c r="D58" s="40" t="s">
        <v>311</v>
      </c>
      <c r="E58" s="35" t="s">
        <v>309</v>
      </c>
      <c r="F58" s="36" t="s">
        <v>321</v>
      </c>
      <c r="G58" s="10" t="s">
        <v>513</v>
      </c>
      <c r="H58" s="50" t="s">
        <v>230</v>
      </c>
      <c r="I58" s="10" t="s">
        <v>129</v>
      </c>
      <c r="J58" s="52" t="s">
        <v>149</v>
      </c>
      <c r="K58" s="22" t="s">
        <v>309</v>
      </c>
      <c r="L58" s="60" t="s">
        <v>309</v>
      </c>
      <c r="M58" s="22" t="s">
        <v>311</v>
      </c>
      <c r="N58" s="60" t="s">
        <v>309</v>
      </c>
      <c r="O58" s="22" t="s">
        <v>309</v>
      </c>
      <c r="P58" s="60" t="s">
        <v>309</v>
      </c>
    </row>
    <row r="59" spans="1:16" x14ac:dyDescent="0.25">
      <c r="A59" s="10" t="s">
        <v>231</v>
      </c>
      <c r="B59" s="33" t="s">
        <v>144</v>
      </c>
      <c r="C59" s="40" t="s">
        <v>305</v>
      </c>
      <c r="D59" s="40" t="s">
        <v>515</v>
      </c>
      <c r="E59" s="10" t="s">
        <v>309</v>
      </c>
      <c r="F59" s="33" t="s">
        <v>310</v>
      </c>
      <c r="G59" s="11" t="s">
        <v>511</v>
      </c>
      <c r="H59" s="50" t="s">
        <v>154</v>
      </c>
      <c r="I59" s="10" t="s">
        <v>144</v>
      </c>
      <c r="J59" s="52" t="s">
        <v>130</v>
      </c>
      <c r="K59" s="22" t="s">
        <v>309</v>
      </c>
      <c r="L59" s="60" t="s">
        <v>309</v>
      </c>
      <c r="M59" s="22" t="s">
        <v>309</v>
      </c>
      <c r="N59" s="60" t="s">
        <v>309</v>
      </c>
      <c r="O59" s="22" t="s">
        <v>309</v>
      </c>
      <c r="P59" s="60" t="s">
        <v>309</v>
      </c>
    </row>
    <row r="60" spans="1:16" x14ac:dyDescent="0.25">
      <c r="A60" s="10" t="s">
        <v>232</v>
      </c>
      <c r="B60" s="33" t="s">
        <v>129</v>
      </c>
      <c r="C60" s="40" t="s">
        <v>305</v>
      </c>
      <c r="D60" s="40" t="s">
        <v>516</v>
      </c>
      <c r="E60" s="10" t="s">
        <v>311</v>
      </c>
      <c r="F60" s="33"/>
      <c r="G60" s="11" t="s">
        <v>512</v>
      </c>
      <c r="H60" s="50" t="s">
        <v>155</v>
      </c>
      <c r="I60" s="10" t="s">
        <v>144</v>
      </c>
      <c r="J60" s="52" t="s">
        <v>130</v>
      </c>
      <c r="K60" s="22" t="s">
        <v>311</v>
      </c>
      <c r="L60" s="60" t="s">
        <v>311</v>
      </c>
      <c r="M60" s="22" t="s">
        <v>311</v>
      </c>
      <c r="N60" s="60" t="s">
        <v>311</v>
      </c>
      <c r="O60" s="65" t="s">
        <v>309</v>
      </c>
      <c r="P60" s="60" t="s">
        <v>309</v>
      </c>
    </row>
    <row r="61" spans="1:16" x14ac:dyDescent="0.25">
      <c r="A61" s="35" t="s">
        <v>233</v>
      </c>
      <c r="B61" s="36" t="s">
        <v>129</v>
      </c>
      <c r="C61" s="42" t="s">
        <v>306</v>
      </c>
      <c r="D61" s="42" t="s">
        <v>516</v>
      </c>
      <c r="E61" s="35" t="s">
        <v>309</v>
      </c>
      <c r="F61" s="36" t="s">
        <v>319</v>
      </c>
      <c r="G61" s="35" t="s">
        <v>511</v>
      </c>
      <c r="H61" s="49" t="s">
        <v>156</v>
      </c>
      <c r="I61" s="35" t="s">
        <v>129</v>
      </c>
      <c r="J61" s="48" t="s">
        <v>130</v>
      </c>
      <c r="K61" s="22" t="s">
        <v>309</v>
      </c>
      <c r="L61" s="60" t="s">
        <v>309</v>
      </c>
      <c r="M61" s="22" t="s">
        <v>309</v>
      </c>
      <c r="N61" s="60" t="s">
        <v>309</v>
      </c>
      <c r="O61" s="22" t="s">
        <v>309</v>
      </c>
      <c r="P61" s="60" t="s">
        <v>309</v>
      </c>
    </row>
    <row r="62" spans="1:16" x14ac:dyDescent="0.25">
      <c r="A62" s="35" t="s">
        <v>234</v>
      </c>
      <c r="B62" s="36" t="s">
        <v>129</v>
      </c>
      <c r="C62" s="42" t="s">
        <v>306</v>
      </c>
      <c r="D62" s="42" t="s">
        <v>311</v>
      </c>
      <c r="E62" s="35" t="s">
        <v>309</v>
      </c>
      <c r="F62" s="36" t="s">
        <v>321</v>
      </c>
      <c r="G62" s="35" t="s">
        <v>513</v>
      </c>
      <c r="H62" s="49" t="s">
        <v>16</v>
      </c>
      <c r="I62" s="11" t="s">
        <v>16</v>
      </c>
      <c r="J62" s="52" t="s">
        <v>16</v>
      </c>
      <c r="K62" s="22" t="s">
        <v>16</v>
      </c>
      <c r="L62" s="60" t="s">
        <v>16</v>
      </c>
      <c r="M62" s="22" t="s">
        <v>16</v>
      </c>
      <c r="N62" s="60" t="s">
        <v>16</v>
      </c>
      <c r="O62" s="22" t="s">
        <v>16</v>
      </c>
      <c r="P62" s="60" t="s">
        <v>16</v>
      </c>
    </row>
    <row r="63" spans="1:16" x14ac:dyDescent="0.25">
      <c r="A63" s="35" t="s">
        <v>235</v>
      </c>
      <c r="B63" s="36" t="s">
        <v>129</v>
      </c>
      <c r="C63" s="42" t="s">
        <v>306</v>
      </c>
      <c r="D63" s="42" t="s">
        <v>311</v>
      </c>
      <c r="E63" s="35" t="s">
        <v>309</v>
      </c>
      <c r="F63" s="36" t="s">
        <v>310</v>
      </c>
      <c r="G63" s="35" t="s">
        <v>513</v>
      </c>
      <c r="H63" s="49" t="s">
        <v>16</v>
      </c>
      <c r="I63" s="11" t="s">
        <v>16</v>
      </c>
      <c r="J63" s="52" t="s">
        <v>16</v>
      </c>
      <c r="K63" s="22" t="s">
        <v>16</v>
      </c>
      <c r="L63" s="60" t="s">
        <v>16</v>
      </c>
      <c r="M63" s="22" t="s">
        <v>16</v>
      </c>
      <c r="N63" s="60" t="s">
        <v>16</v>
      </c>
      <c r="O63" s="22" t="s">
        <v>16</v>
      </c>
      <c r="P63" s="60" t="s">
        <v>16</v>
      </c>
    </row>
    <row r="64" spans="1:16" x14ac:dyDescent="0.25">
      <c r="A64" s="35" t="s">
        <v>236</v>
      </c>
      <c r="B64" s="36" t="s">
        <v>129</v>
      </c>
      <c r="C64" s="42" t="s">
        <v>306</v>
      </c>
      <c r="D64" s="42" t="s">
        <v>311</v>
      </c>
      <c r="E64" s="35" t="s">
        <v>309</v>
      </c>
      <c r="F64" s="36" t="s">
        <v>321</v>
      </c>
      <c r="G64" s="35" t="s">
        <v>513</v>
      </c>
      <c r="H64" s="49" t="s">
        <v>16</v>
      </c>
      <c r="I64" s="11" t="s">
        <v>16</v>
      </c>
      <c r="J64" s="52" t="s">
        <v>16</v>
      </c>
      <c r="K64" s="22" t="s">
        <v>16</v>
      </c>
      <c r="L64" s="60" t="s">
        <v>16</v>
      </c>
      <c r="M64" s="22" t="s">
        <v>16</v>
      </c>
      <c r="N64" s="60" t="s">
        <v>16</v>
      </c>
      <c r="O64" s="22" t="s">
        <v>16</v>
      </c>
      <c r="P64" s="60" t="s">
        <v>16</v>
      </c>
    </row>
    <row r="65" spans="1:16" x14ac:dyDescent="0.25">
      <c r="A65" s="35" t="s">
        <v>237</v>
      </c>
      <c r="B65" s="36" t="s">
        <v>129</v>
      </c>
      <c r="C65" s="42" t="s">
        <v>306</v>
      </c>
      <c r="D65" s="42" t="s">
        <v>311</v>
      </c>
      <c r="E65" s="35" t="s">
        <v>309</v>
      </c>
      <c r="F65" s="36" t="s">
        <v>321</v>
      </c>
      <c r="G65" s="35" t="s">
        <v>513</v>
      </c>
      <c r="H65" s="49" t="s">
        <v>16</v>
      </c>
      <c r="I65" s="11" t="s">
        <v>16</v>
      </c>
      <c r="J65" s="52" t="s">
        <v>16</v>
      </c>
      <c r="K65" s="22" t="s">
        <v>16</v>
      </c>
      <c r="L65" s="60" t="s">
        <v>16</v>
      </c>
      <c r="M65" s="22" t="s">
        <v>16</v>
      </c>
      <c r="N65" s="60" t="s">
        <v>16</v>
      </c>
      <c r="O65" s="22" t="s">
        <v>16</v>
      </c>
      <c r="P65" s="60" t="s">
        <v>16</v>
      </c>
    </row>
    <row r="66" spans="1:16" x14ac:dyDescent="0.25">
      <c r="A66" s="35" t="s">
        <v>238</v>
      </c>
      <c r="B66" s="36" t="s">
        <v>129</v>
      </c>
      <c r="C66" s="42" t="s">
        <v>306</v>
      </c>
      <c r="D66" s="42" t="s">
        <v>311</v>
      </c>
      <c r="E66" s="35" t="s">
        <v>311</v>
      </c>
      <c r="F66" s="36"/>
      <c r="G66" s="41" t="s">
        <v>513</v>
      </c>
      <c r="H66" s="49" t="s">
        <v>239</v>
      </c>
      <c r="I66" s="35" t="s">
        <v>298</v>
      </c>
      <c r="J66" s="48" t="s">
        <v>133</v>
      </c>
      <c r="K66" s="22" t="s">
        <v>298</v>
      </c>
      <c r="L66" s="60" t="s">
        <v>298</v>
      </c>
      <c r="M66" s="22" t="s">
        <v>298</v>
      </c>
      <c r="N66" s="60" t="s">
        <v>298</v>
      </c>
      <c r="O66" s="22" t="s">
        <v>298</v>
      </c>
      <c r="P66" s="60" t="s">
        <v>298</v>
      </c>
    </row>
    <row r="67" spans="1:16" x14ac:dyDescent="0.25">
      <c r="A67" s="35" t="s">
        <v>240</v>
      </c>
      <c r="B67" s="36" t="s">
        <v>144</v>
      </c>
      <c r="C67" s="42" t="s">
        <v>305</v>
      </c>
      <c r="D67" s="42" t="s">
        <v>311</v>
      </c>
      <c r="E67" s="35" t="s">
        <v>311</v>
      </c>
      <c r="F67" s="36"/>
      <c r="G67" s="41" t="s">
        <v>511</v>
      </c>
      <c r="H67" s="49" t="s">
        <v>241</v>
      </c>
      <c r="I67" s="35" t="s">
        <v>144</v>
      </c>
      <c r="J67" s="48" t="s">
        <v>149</v>
      </c>
      <c r="K67" s="65" t="s">
        <v>311</v>
      </c>
      <c r="L67" s="60" t="s">
        <v>311</v>
      </c>
      <c r="M67" s="22" t="s">
        <v>311</v>
      </c>
      <c r="N67" s="60" t="s">
        <v>309</v>
      </c>
      <c r="O67" s="22" t="s">
        <v>309</v>
      </c>
      <c r="P67" s="60" t="s">
        <v>309</v>
      </c>
    </row>
    <row r="68" spans="1:16" x14ac:dyDescent="0.25">
      <c r="A68" s="10" t="s">
        <v>242</v>
      </c>
      <c r="B68" s="33" t="s">
        <v>144</v>
      </c>
      <c r="C68" s="40" t="s">
        <v>305</v>
      </c>
      <c r="D68" s="40" t="s">
        <v>311</v>
      </c>
      <c r="E68" s="10" t="s">
        <v>311</v>
      </c>
      <c r="F68" s="33"/>
      <c r="G68" s="11" t="s">
        <v>511</v>
      </c>
      <c r="H68" s="50" t="s">
        <v>243</v>
      </c>
      <c r="I68" s="46" t="s">
        <v>144</v>
      </c>
      <c r="J68" s="52" t="s">
        <v>133</v>
      </c>
      <c r="K68" s="65" t="s">
        <v>311</v>
      </c>
      <c r="L68" s="60" t="s">
        <v>311</v>
      </c>
      <c r="M68" s="22" t="s">
        <v>298</v>
      </c>
      <c r="N68" s="60" t="s">
        <v>298</v>
      </c>
      <c r="O68" s="22" t="s">
        <v>311</v>
      </c>
      <c r="P68" s="60" t="s">
        <v>309</v>
      </c>
    </row>
    <row r="69" spans="1:16" x14ac:dyDescent="0.25">
      <c r="A69" s="10" t="s">
        <v>244</v>
      </c>
      <c r="B69" s="33" t="s">
        <v>144</v>
      </c>
      <c r="C69" s="40" t="s">
        <v>305</v>
      </c>
      <c r="D69" s="40" t="s">
        <v>311</v>
      </c>
      <c r="E69" s="10" t="s">
        <v>309</v>
      </c>
      <c r="F69" s="33" t="s">
        <v>310</v>
      </c>
      <c r="G69" s="11" t="s">
        <v>511</v>
      </c>
      <c r="H69" s="50" t="s">
        <v>245</v>
      </c>
      <c r="I69" s="46" t="s">
        <v>144</v>
      </c>
      <c r="J69" s="63" t="s">
        <v>133</v>
      </c>
      <c r="K69" s="57" t="s">
        <v>311</v>
      </c>
      <c r="L69" s="60" t="s">
        <v>309</v>
      </c>
      <c r="M69" s="22" t="s">
        <v>311</v>
      </c>
      <c r="N69" s="60" t="s">
        <v>309</v>
      </c>
      <c r="O69" s="22" t="s">
        <v>309</v>
      </c>
      <c r="P69" s="60" t="s">
        <v>309</v>
      </c>
    </row>
    <row r="70" spans="1:16" x14ac:dyDescent="0.25">
      <c r="A70" s="10" t="s">
        <v>246</v>
      </c>
      <c r="B70" s="33" t="s">
        <v>144</v>
      </c>
      <c r="C70" s="40" t="s">
        <v>305</v>
      </c>
      <c r="D70" s="40" t="s">
        <v>311</v>
      </c>
      <c r="E70" s="10" t="s">
        <v>311</v>
      </c>
      <c r="F70" s="33"/>
      <c r="G70" s="11" t="s">
        <v>511</v>
      </c>
      <c r="H70" s="50" t="s">
        <v>247</v>
      </c>
      <c r="I70" s="46" t="s">
        <v>144</v>
      </c>
      <c r="J70" s="52" t="s">
        <v>133</v>
      </c>
      <c r="K70" s="65" t="s">
        <v>311</v>
      </c>
      <c r="L70" s="60" t="s">
        <v>311</v>
      </c>
      <c r="M70" s="22" t="s">
        <v>298</v>
      </c>
      <c r="N70" s="60" t="s">
        <v>298</v>
      </c>
      <c r="O70" s="22" t="s">
        <v>298</v>
      </c>
      <c r="P70" s="60" t="s">
        <v>298</v>
      </c>
    </row>
    <row r="71" spans="1:16" x14ac:dyDescent="0.25">
      <c r="A71" s="10" t="s">
        <v>248</v>
      </c>
      <c r="B71" s="33" t="s">
        <v>144</v>
      </c>
      <c r="C71" s="40" t="s">
        <v>306</v>
      </c>
      <c r="D71" s="40" t="s">
        <v>311</v>
      </c>
      <c r="E71" s="10" t="s">
        <v>311</v>
      </c>
      <c r="F71" s="33"/>
      <c r="G71" s="10" t="s">
        <v>511</v>
      </c>
      <c r="H71" s="50" t="s">
        <v>249</v>
      </c>
      <c r="I71" s="10" t="s">
        <v>144</v>
      </c>
      <c r="J71" s="52" t="s">
        <v>130</v>
      </c>
      <c r="K71" s="65" t="s">
        <v>311</v>
      </c>
      <c r="L71" s="60" t="s">
        <v>311</v>
      </c>
      <c r="M71" s="22" t="s">
        <v>298</v>
      </c>
      <c r="N71" s="60" t="s">
        <v>298</v>
      </c>
      <c r="O71" s="65" t="s">
        <v>309</v>
      </c>
      <c r="P71" s="60" t="s">
        <v>309</v>
      </c>
    </row>
    <row r="72" spans="1:16" x14ac:dyDescent="0.25">
      <c r="A72" s="10" t="s">
        <v>250</v>
      </c>
      <c r="B72" s="33" t="s">
        <v>144</v>
      </c>
      <c r="C72" s="40" t="s">
        <v>305</v>
      </c>
      <c r="D72" s="40" t="s">
        <v>311</v>
      </c>
      <c r="E72" s="10" t="s">
        <v>309</v>
      </c>
      <c r="F72" s="33" t="s">
        <v>315</v>
      </c>
      <c r="G72" s="11" t="s">
        <v>511</v>
      </c>
      <c r="H72" s="50" t="s">
        <v>251</v>
      </c>
      <c r="I72" s="46" t="s">
        <v>144</v>
      </c>
      <c r="J72" s="52" t="s">
        <v>133</v>
      </c>
      <c r="K72" s="22" t="s">
        <v>298</v>
      </c>
      <c r="L72" s="60" t="s">
        <v>298</v>
      </c>
      <c r="M72" s="22" t="s">
        <v>298</v>
      </c>
      <c r="N72" s="60" t="s">
        <v>298</v>
      </c>
      <c r="O72" s="22" t="s">
        <v>298</v>
      </c>
      <c r="P72" s="60" t="s">
        <v>298</v>
      </c>
    </row>
    <row r="73" spans="1:16" x14ac:dyDescent="0.25">
      <c r="A73" s="13" t="s">
        <v>252</v>
      </c>
      <c r="B73" s="31" t="s">
        <v>144</v>
      </c>
      <c r="C73" s="32" t="s">
        <v>305</v>
      </c>
      <c r="D73" s="32" t="s">
        <v>311</v>
      </c>
      <c r="E73" s="28" t="s">
        <v>311</v>
      </c>
      <c r="F73" s="31"/>
      <c r="G73" s="8" t="s">
        <v>511</v>
      </c>
      <c r="H73" s="51" t="s">
        <v>253</v>
      </c>
      <c r="I73" s="22" t="s">
        <v>144</v>
      </c>
      <c r="J73" s="53" t="s">
        <v>149</v>
      </c>
      <c r="K73" s="65" t="s">
        <v>311</v>
      </c>
      <c r="L73" s="60" t="s">
        <v>311</v>
      </c>
      <c r="M73" s="22" t="s">
        <v>298</v>
      </c>
      <c r="N73" s="60" t="s">
        <v>298</v>
      </c>
      <c r="O73" s="22" t="s">
        <v>298</v>
      </c>
      <c r="P73" s="60" t="s">
        <v>298</v>
      </c>
    </row>
    <row r="74" spans="1:16" x14ac:dyDescent="0.25">
      <c r="A74" s="10"/>
      <c r="B74" s="33"/>
      <c r="C74" s="40"/>
      <c r="D74" s="33"/>
      <c r="E74" s="10"/>
      <c r="F74" s="33"/>
      <c r="G74" s="11" t="s">
        <v>511</v>
      </c>
      <c r="H74" s="50" t="s">
        <v>517</v>
      </c>
      <c r="I74" s="10" t="s">
        <v>144</v>
      </c>
      <c r="J74" s="53" t="s">
        <v>149</v>
      </c>
      <c r="K74" s="65" t="s">
        <v>311</v>
      </c>
      <c r="L74" s="60" t="s">
        <v>311</v>
      </c>
      <c r="M74" s="22" t="s">
        <v>298</v>
      </c>
      <c r="N74" s="60" t="s">
        <v>298</v>
      </c>
      <c r="O74" s="22" t="s">
        <v>298</v>
      </c>
      <c r="P74" s="60" t="s">
        <v>298</v>
      </c>
    </row>
    <row r="75" spans="1:16" x14ac:dyDescent="0.25">
      <c r="A75" s="35" t="s">
        <v>254</v>
      </c>
      <c r="B75" s="36" t="s">
        <v>144</v>
      </c>
      <c r="C75" s="42" t="s">
        <v>305</v>
      </c>
      <c r="D75" s="42" t="s">
        <v>311</v>
      </c>
      <c r="E75" s="10" t="s">
        <v>311</v>
      </c>
      <c r="F75" s="36"/>
      <c r="G75" s="41" t="s">
        <v>511</v>
      </c>
      <c r="H75" s="49" t="s">
        <v>255</v>
      </c>
      <c r="I75" s="35" t="s">
        <v>144</v>
      </c>
      <c r="J75" s="48" t="s">
        <v>130</v>
      </c>
      <c r="K75" s="65" t="s">
        <v>311</v>
      </c>
      <c r="L75" s="60" t="s">
        <v>311</v>
      </c>
      <c r="M75" s="22" t="s">
        <v>298</v>
      </c>
      <c r="N75" s="60" t="s">
        <v>298</v>
      </c>
      <c r="O75" s="65" t="s">
        <v>309</v>
      </c>
      <c r="P75" s="60" t="s">
        <v>309</v>
      </c>
    </row>
    <row r="76" spans="1:16" x14ac:dyDescent="0.25">
      <c r="A76" s="35" t="s">
        <v>256</v>
      </c>
      <c r="B76" s="36" t="s">
        <v>129</v>
      </c>
      <c r="C76" s="42" t="s">
        <v>305</v>
      </c>
      <c r="D76" s="42" t="s">
        <v>516</v>
      </c>
      <c r="E76" s="35" t="s">
        <v>309</v>
      </c>
      <c r="F76" s="36" t="s">
        <v>321</v>
      </c>
      <c r="G76" s="41" t="s">
        <v>511</v>
      </c>
      <c r="H76" s="49" t="s">
        <v>257</v>
      </c>
      <c r="I76" s="35" t="s">
        <v>129</v>
      </c>
      <c r="J76" s="48" t="s">
        <v>130</v>
      </c>
      <c r="K76" s="22" t="s">
        <v>309</v>
      </c>
      <c r="L76" s="60" t="s">
        <v>311</v>
      </c>
      <c r="M76" s="22" t="s">
        <v>298</v>
      </c>
      <c r="N76" s="60" t="s">
        <v>298</v>
      </c>
      <c r="O76" s="65" t="s">
        <v>309</v>
      </c>
      <c r="P76" s="60" t="s">
        <v>309</v>
      </c>
    </row>
    <row r="77" spans="1:16" x14ac:dyDescent="0.25">
      <c r="A77" s="35" t="s">
        <v>258</v>
      </c>
      <c r="B77" s="36" t="s">
        <v>144</v>
      </c>
      <c r="C77" s="42" t="s">
        <v>305</v>
      </c>
      <c r="D77" s="42" t="s">
        <v>311</v>
      </c>
      <c r="E77" s="35" t="s">
        <v>311</v>
      </c>
      <c r="F77" s="36"/>
      <c r="G77" s="41" t="s">
        <v>511</v>
      </c>
      <c r="H77" s="49" t="s">
        <v>157</v>
      </c>
      <c r="I77" s="35" t="s">
        <v>144</v>
      </c>
      <c r="J77" s="48" t="s">
        <v>130</v>
      </c>
      <c r="K77" s="22" t="s">
        <v>309</v>
      </c>
      <c r="L77" s="60" t="s">
        <v>309</v>
      </c>
      <c r="M77" s="22" t="s">
        <v>309</v>
      </c>
      <c r="N77" s="60" t="s">
        <v>309</v>
      </c>
      <c r="O77" s="22" t="s">
        <v>309</v>
      </c>
      <c r="P77" s="60" t="s">
        <v>309</v>
      </c>
    </row>
    <row r="78" spans="1:16" x14ac:dyDescent="0.25">
      <c r="A78" s="35" t="s">
        <v>259</v>
      </c>
      <c r="B78" s="36" t="s">
        <v>144</v>
      </c>
      <c r="C78" s="42" t="s">
        <v>305</v>
      </c>
      <c r="D78" s="42" t="s">
        <v>311</v>
      </c>
      <c r="E78" s="35" t="s">
        <v>311</v>
      </c>
      <c r="F78" s="36"/>
      <c r="G78" s="41" t="s">
        <v>511</v>
      </c>
      <c r="H78" s="36" t="s">
        <v>260</v>
      </c>
      <c r="I78" s="35" t="s">
        <v>144</v>
      </c>
      <c r="J78" s="48" t="s">
        <v>149</v>
      </c>
      <c r="K78" s="22" t="s">
        <v>298</v>
      </c>
      <c r="L78" s="60" t="s">
        <v>298</v>
      </c>
      <c r="M78" s="22" t="s">
        <v>309</v>
      </c>
      <c r="N78" s="22" t="s">
        <v>311</v>
      </c>
      <c r="O78" s="57" t="s">
        <v>309</v>
      </c>
      <c r="P78" s="60" t="s">
        <v>309</v>
      </c>
    </row>
    <row r="79" spans="1:16" x14ac:dyDescent="0.25">
      <c r="A79" s="35" t="s">
        <v>261</v>
      </c>
      <c r="B79" s="36" t="s">
        <v>129</v>
      </c>
      <c r="C79" s="42" t="s">
        <v>305</v>
      </c>
      <c r="D79" s="42" t="s">
        <v>516</v>
      </c>
      <c r="E79" s="35" t="s">
        <v>311</v>
      </c>
      <c r="F79" s="36"/>
      <c r="G79" s="41" t="s">
        <v>511</v>
      </c>
      <c r="H79" s="36" t="s">
        <v>158</v>
      </c>
      <c r="I79" s="35" t="s">
        <v>129</v>
      </c>
      <c r="J79" s="48" t="s">
        <v>130</v>
      </c>
      <c r="K79" s="63" t="s">
        <v>311</v>
      </c>
      <c r="L79" s="66" t="s">
        <v>309</v>
      </c>
      <c r="M79" s="67" t="s">
        <v>309</v>
      </c>
      <c r="N79" s="66" t="s">
        <v>309</v>
      </c>
      <c r="O79" s="67" t="s">
        <v>309</v>
      </c>
      <c r="P79" s="66" t="s">
        <v>309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workbookViewId="0">
      <selection activeCell="C22" sqref="C22"/>
    </sheetView>
  </sheetViews>
  <sheetFormatPr defaultRowHeight="15" x14ac:dyDescent="0.25"/>
  <cols>
    <col min="1" max="1" width="25.140625" bestFit="1" customWidth="1"/>
    <col min="2" max="2" width="15.42578125" style="7" bestFit="1" customWidth="1"/>
    <col min="3" max="3" width="16.140625" bestFit="1" customWidth="1"/>
    <col min="4" max="4" width="14" bestFit="1" customWidth="1"/>
    <col min="5" max="5" width="11.140625" customWidth="1"/>
    <col min="6" max="6" width="16.42578125" customWidth="1"/>
    <col min="7" max="7" width="10.7109375" style="7" bestFit="1" customWidth="1"/>
    <col min="8" max="8" width="17.7109375" bestFit="1" customWidth="1"/>
    <col min="9" max="9" width="18" style="13" customWidth="1"/>
    <col min="10" max="10" width="15.42578125" bestFit="1" customWidth="1"/>
    <col min="11" max="11" width="7.140625" customWidth="1"/>
    <col min="12" max="12" width="6.7109375" customWidth="1"/>
    <col min="13" max="13" width="6.5703125" customWidth="1"/>
    <col min="14" max="14" width="7.28515625" customWidth="1"/>
  </cols>
  <sheetData>
    <row r="1" spans="1:14" x14ac:dyDescent="0.25">
      <c r="A1" s="68" t="s">
        <v>713</v>
      </c>
    </row>
    <row r="2" spans="1:14" x14ac:dyDescent="0.25">
      <c r="A2" s="1" t="s">
        <v>262</v>
      </c>
      <c r="B2" s="25" t="s">
        <v>263</v>
      </c>
      <c r="C2" s="25" t="s">
        <v>304</v>
      </c>
      <c r="D2" s="25" t="s">
        <v>509</v>
      </c>
      <c r="E2" s="25" t="s">
        <v>308</v>
      </c>
      <c r="F2" s="25" t="s">
        <v>320</v>
      </c>
      <c r="G2" s="25" t="s">
        <v>510</v>
      </c>
      <c r="H2" s="30" t="s">
        <v>293</v>
      </c>
      <c r="I2" s="24" t="s">
        <v>325</v>
      </c>
      <c r="J2" s="25" t="s">
        <v>307</v>
      </c>
      <c r="K2" s="25" t="s">
        <v>523</v>
      </c>
      <c r="L2" s="25" t="s">
        <v>524</v>
      </c>
      <c r="M2" s="25" t="s">
        <v>525</v>
      </c>
      <c r="N2" s="47" t="s">
        <v>526</v>
      </c>
    </row>
    <row r="3" spans="1:14" x14ac:dyDescent="0.25">
      <c r="A3" s="35" t="s">
        <v>264</v>
      </c>
      <c r="B3" s="39" t="s">
        <v>129</v>
      </c>
      <c r="C3" s="37" t="s">
        <v>305</v>
      </c>
      <c r="D3" s="37"/>
      <c r="E3" s="37" t="s">
        <v>311</v>
      </c>
      <c r="F3" s="37"/>
      <c r="G3" s="39" t="s">
        <v>511</v>
      </c>
      <c r="H3" s="37" t="s">
        <v>128</v>
      </c>
      <c r="I3" s="36" t="s">
        <v>129</v>
      </c>
      <c r="J3" s="37" t="s">
        <v>130</v>
      </c>
      <c r="K3" s="26" t="s">
        <v>311</v>
      </c>
      <c r="L3" s="8" t="s">
        <v>309</v>
      </c>
      <c r="M3" s="56" t="s">
        <v>309</v>
      </c>
      <c r="N3" s="54" t="s">
        <v>309</v>
      </c>
    </row>
    <row r="4" spans="1:14" x14ac:dyDescent="0.25">
      <c r="A4" t="s">
        <v>265</v>
      </c>
      <c r="B4" s="27" t="s">
        <v>129</v>
      </c>
      <c r="C4" s="26" t="s">
        <v>305</v>
      </c>
      <c r="D4" s="26" t="s">
        <v>516</v>
      </c>
      <c r="E4" s="26" t="s">
        <v>309</v>
      </c>
      <c r="F4" s="26" t="s">
        <v>312</v>
      </c>
      <c r="G4" s="27" t="s">
        <v>512</v>
      </c>
      <c r="H4" s="26" t="s">
        <v>131</v>
      </c>
      <c r="I4" s="32" t="s">
        <v>144</v>
      </c>
      <c r="J4" s="26" t="s">
        <v>130</v>
      </c>
      <c r="K4" s="58" t="s">
        <v>311</v>
      </c>
      <c r="L4" s="22" t="s">
        <v>309</v>
      </c>
      <c r="M4" s="57" t="s">
        <v>309</v>
      </c>
      <c r="N4" s="59" t="s">
        <v>309</v>
      </c>
    </row>
    <row r="5" spans="1:14" x14ac:dyDescent="0.25">
      <c r="A5" s="10"/>
      <c r="B5" s="38"/>
      <c r="C5" s="29"/>
      <c r="D5" s="29"/>
      <c r="E5" s="29"/>
      <c r="F5" s="29"/>
      <c r="G5" s="38" t="s">
        <v>511</v>
      </c>
      <c r="H5" s="29" t="s">
        <v>296</v>
      </c>
      <c r="I5" s="40" t="s">
        <v>129</v>
      </c>
      <c r="J5" s="29" t="s">
        <v>130</v>
      </c>
      <c r="K5" s="57" t="s">
        <v>298</v>
      </c>
      <c r="L5" s="22" t="s">
        <v>298</v>
      </c>
      <c r="M5" s="57" t="s">
        <v>309</v>
      </c>
      <c r="N5" s="59" t="s">
        <v>309</v>
      </c>
    </row>
    <row r="6" spans="1:14" x14ac:dyDescent="0.25">
      <c r="A6" s="35" t="s">
        <v>266</v>
      </c>
      <c r="B6" s="39" t="s">
        <v>129</v>
      </c>
      <c r="C6" s="37" t="s">
        <v>305</v>
      </c>
      <c r="D6" s="37"/>
      <c r="E6" s="37" t="s">
        <v>309</v>
      </c>
      <c r="F6" s="37" t="s">
        <v>316</v>
      </c>
      <c r="G6" s="39" t="s">
        <v>513</v>
      </c>
      <c r="H6" s="37" t="s">
        <v>132</v>
      </c>
      <c r="I6" s="48" t="s">
        <v>129</v>
      </c>
      <c r="J6" s="37" t="s">
        <v>133</v>
      </c>
      <c r="K6" s="58" t="s">
        <v>311</v>
      </c>
      <c r="L6" s="22" t="s">
        <v>311</v>
      </c>
      <c r="M6" s="57" t="s">
        <v>311</v>
      </c>
      <c r="N6" s="59" t="s">
        <v>311</v>
      </c>
    </row>
    <row r="7" spans="1:14" x14ac:dyDescent="0.25">
      <c r="A7" t="s">
        <v>267</v>
      </c>
      <c r="B7" s="27" t="s">
        <v>129</v>
      </c>
      <c r="C7" s="26" t="s">
        <v>305</v>
      </c>
      <c r="D7" s="26" t="s">
        <v>516</v>
      </c>
      <c r="E7" s="26" t="s">
        <v>311</v>
      </c>
      <c r="F7" s="26"/>
      <c r="G7" s="27" t="s">
        <v>511</v>
      </c>
      <c r="H7" s="26" t="s">
        <v>134</v>
      </c>
      <c r="I7" s="32" t="s">
        <v>129</v>
      </c>
      <c r="J7" s="26" t="s">
        <v>130</v>
      </c>
      <c r="K7" s="58" t="s">
        <v>311</v>
      </c>
      <c r="L7" s="22" t="s">
        <v>309</v>
      </c>
      <c r="M7" s="57" t="s">
        <v>309</v>
      </c>
      <c r="N7" s="59" t="s">
        <v>309</v>
      </c>
    </row>
    <row r="8" spans="1:14" x14ac:dyDescent="0.25">
      <c r="A8" s="10"/>
      <c r="B8" s="38"/>
      <c r="C8" s="29"/>
      <c r="D8" s="29"/>
      <c r="E8" s="29"/>
      <c r="F8" s="29"/>
      <c r="G8" s="38" t="s">
        <v>511</v>
      </c>
      <c r="H8" s="29" t="s">
        <v>297</v>
      </c>
      <c r="I8" s="33" t="s">
        <v>129</v>
      </c>
      <c r="J8" s="29" t="s">
        <v>130</v>
      </c>
      <c r="K8" s="57" t="s">
        <v>298</v>
      </c>
      <c r="L8" s="22" t="s">
        <v>298</v>
      </c>
      <c r="M8" s="57" t="s">
        <v>309</v>
      </c>
      <c r="N8" s="59" t="s">
        <v>309</v>
      </c>
    </row>
    <row r="9" spans="1:14" x14ac:dyDescent="0.25">
      <c r="A9" t="s">
        <v>268</v>
      </c>
      <c r="B9" s="27" t="s">
        <v>129</v>
      </c>
      <c r="C9" s="26" t="s">
        <v>305</v>
      </c>
      <c r="D9" s="26" t="s">
        <v>516</v>
      </c>
      <c r="E9" s="26" t="s">
        <v>309</v>
      </c>
      <c r="F9" s="26" t="s">
        <v>313</v>
      </c>
      <c r="G9" s="27" t="s">
        <v>511</v>
      </c>
      <c r="H9" s="26" t="s">
        <v>135</v>
      </c>
      <c r="I9" s="36" t="s">
        <v>129</v>
      </c>
      <c r="J9" s="26" t="s">
        <v>130</v>
      </c>
      <c r="K9" s="58" t="s">
        <v>311</v>
      </c>
      <c r="L9" s="59" t="s">
        <v>311</v>
      </c>
      <c r="M9" s="57" t="s">
        <v>309</v>
      </c>
      <c r="N9" s="59" t="s">
        <v>309</v>
      </c>
    </row>
    <row r="10" spans="1:14" x14ac:dyDescent="0.25">
      <c r="A10" s="35" t="s">
        <v>269</v>
      </c>
      <c r="B10" s="39" t="s">
        <v>129</v>
      </c>
      <c r="C10" s="37" t="s">
        <v>305</v>
      </c>
      <c r="D10" s="37" t="s">
        <v>516</v>
      </c>
      <c r="E10" s="37" t="s">
        <v>311</v>
      </c>
      <c r="F10" s="37"/>
      <c r="G10" s="39" t="s">
        <v>511</v>
      </c>
      <c r="H10" s="37" t="s">
        <v>136</v>
      </c>
      <c r="I10" s="36" t="s">
        <v>129</v>
      </c>
      <c r="J10" s="37" t="s">
        <v>130</v>
      </c>
      <c r="K10" s="58" t="s">
        <v>309</v>
      </c>
      <c r="L10" s="59" t="s">
        <v>309</v>
      </c>
      <c r="M10" s="57" t="s">
        <v>309</v>
      </c>
      <c r="N10" s="59" t="s">
        <v>309</v>
      </c>
    </row>
    <row r="11" spans="1:14" x14ac:dyDescent="0.25">
      <c r="A11" s="35" t="s">
        <v>270</v>
      </c>
      <c r="B11" s="39" t="s">
        <v>129</v>
      </c>
      <c r="C11" s="37" t="s">
        <v>305</v>
      </c>
      <c r="D11" s="37" t="s">
        <v>516</v>
      </c>
      <c r="E11" s="37" t="s">
        <v>311</v>
      </c>
      <c r="F11" s="37"/>
      <c r="G11" s="39" t="s">
        <v>511</v>
      </c>
      <c r="H11" s="37" t="s">
        <v>137</v>
      </c>
      <c r="I11" s="36" t="s">
        <v>129</v>
      </c>
      <c r="J11" s="37" t="s">
        <v>130</v>
      </c>
      <c r="K11" s="58" t="s">
        <v>309</v>
      </c>
      <c r="L11" s="59" t="s">
        <v>309</v>
      </c>
      <c r="M11" s="57" t="s">
        <v>309</v>
      </c>
      <c r="N11" s="59" t="s">
        <v>309</v>
      </c>
    </row>
    <row r="12" spans="1:14" x14ac:dyDescent="0.25">
      <c r="A12" s="35" t="s">
        <v>271</v>
      </c>
      <c r="B12" s="39" t="s">
        <v>129</v>
      </c>
      <c r="C12" s="37" t="s">
        <v>305</v>
      </c>
      <c r="D12" s="37"/>
      <c r="E12" s="37" t="s">
        <v>309</v>
      </c>
      <c r="F12" s="37" t="s">
        <v>314</v>
      </c>
      <c r="G12" s="39" t="s">
        <v>513</v>
      </c>
      <c r="H12" s="37" t="s">
        <v>16</v>
      </c>
      <c r="I12" s="42" t="s">
        <v>16</v>
      </c>
      <c r="J12" s="37" t="s">
        <v>16</v>
      </c>
      <c r="K12" s="57" t="s">
        <v>16</v>
      </c>
      <c r="L12" s="59" t="s">
        <v>16</v>
      </c>
      <c r="M12" s="57" t="s">
        <v>16</v>
      </c>
      <c r="N12" s="59" t="s">
        <v>16</v>
      </c>
    </row>
    <row r="13" spans="1:14" x14ac:dyDescent="0.25">
      <c r="A13" s="35" t="s">
        <v>272</v>
      </c>
      <c r="B13" s="39" t="s">
        <v>129</v>
      </c>
      <c r="C13" s="37" t="s">
        <v>305</v>
      </c>
      <c r="D13" s="37"/>
      <c r="E13" s="37" t="s">
        <v>309</v>
      </c>
      <c r="F13" s="37" t="s">
        <v>314</v>
      </c>
      <c r="G13" s="39" t="s">
        <v>513</v>
      </c>
      <c r="H13" s="37" t="s">
        <v>16</v>
      </c>
      <c r="I13" s="42" t="s">
        <v>16</v>
      </c>
      <c r="J13" s="37" t="s">
        <v>16</v>
      </c>
      <c r="K13" s="57" t="s">
        <v>16</v>
      </c>
      <c r="L13" s="59" t="s">
        <v>16</v>
      </c>
      <c r="M13" s="57" t="s">
        <v>16</v>
      </c>
      <c r="N13" s="59" t="s">
        <v>16</v>
      </c>
    </row>
    <row r="14" spans="1:14" x14ac:dyDescent="0.25">
      <c r="A14" s="35" t="s">
        <v>273</v>
      </c>
      <c r="B14" s="39" t="s">
        <v>129</v>
      </c>
      <c r="C14" s="37" t="s">
        <v>305</v>
      </c>
      <c r="D14" s="37"/>
      <c r="E14" s="37" t="s">
        <v>311</v>
      </c>
      <c r="F14" s="37"/>
      <c r="G14" s="39" t="s">
        <v>511</v>
      </c>
      <c r="H14" s="37" t="s">
        <v>138</v>
      </c>
      <c r="I14" s="32" t="s">
        <v>129</v>
      </c>
      <c r="J14" s="37" t="s">
        <v>130</v>
      </c>
      <c r="K14" s="57" t="s">
        <v>298</v>
      </c>
      <c r="L14" s="59" t="s">
        <v>298</v>
      </c>
      <c r="M14" s="57" t="s">
        <v>309</v>
      </c>
      <c r="N14" s="59" t="s">
        <v>309</v>
      </c>
    </row>
    <row r="15" spans="1:14" x14ac:dyDescent="0.25">
      <c r="A15" s="35" t="s">
        <v>274</v>
      </c>
      <c r="B15" s="39" t="s">
        <v>129</v>
      </c>
      <c r="C15" s="37" t="s">
        <v>305</v>
      </c>
      <c r="D15" s="37"/>
      <c r="E15" s="37" t="s">
        <v>311</v>
      </c>
      <c r="F15" s="37"/>
      <c r="G15" s="39" t="s">
        <v>511</v>
      </c>
      <c r="H15" s="37" t="s">
        <v>139</v>
      </c>
      <c r="I15" s="36" t="s">
        <v>129</v>
      </c>
      <c r="J15" s="37" t="s">
        <v>130</v>
      </c>
      <c r="K15" s="57" t="s">
        <v>298</v>
      </c>
      <c r="L15" s="59" t="s">
        <v>298</v>
      </c>
      <c r="M15" s="57" t="s">
        <v>309</v>
      </c>
      <c r="N15" s="59" t="s">
        <v>309</v>
      </c>
    </row>
    <row r="16" spans="1:14" x14ac:dyDescent="0.25">
      <c r="A16" s="35" t="s">
        <v>275</v>
      </c>
      <c r="B16" s="39" t="s">
        <v>129</v>
      </c>
      <c r="C16" s="37" t="s">
        <v>305</v>
      </c>
      <c r="D16" s="37"/>
      <c r="E16" s="37" t="s">
        <v>311</v>
      </c>
      <c r="F16" s="37"/>
      <c r="G16" s="39" t="s">
        <v>511</v>
      </c>
      <c r="H16" s="37" t="s">
        <v>140</v>
      </c>
      <c r="I16" s="42" t="s">
        <v>129</v>
      </c>
      <c r="J16" s="37" t="s">
        <v>130</v>
      </c>
      <c r="K16" s="57" t="s">
        <v>298</v>
      </c>
      <c r="L16" s="59" t="s">
        <v>298</v>
      </c>
      <c r="M16" s="57" t="s">
        <v>298</v>
      </c>
      <c r="N16" s="59" t="s">
        <v>298</v>
      </c>
    </row>
    <row r="17" spans="1:14" x14ac:dyDescent="0.25">
      <c r="A17" s="35" t="s">
        <v>276</v>
      </c>
      <c r="B17" s="39" t="s">
        <v>129</v>
      </c>
      <c r="C17" s="37" t="s">
        <v>305</v>
      </c>
      <c r="D17" s="37"/>
      <c r="E17" s="37" t="s">
        <v>309</v>
      </c>
      <c r="F17" s="37" t="s">
        <v>313</v>
      </c>
      <c r="G17" s="39" t="s">
        <v>511</v>
      </c>
      <c r="H17" s="37" t="s">
        <v>141</v>
      </c>
      <c r="I17" s="32" t="s">
        <v>129</v>
      </c>
      <c r="J17" s="37" t="s">
        <v>130</v>
      </c>
      <c r="K17" s="57" t="s">
        <v>298</v>
      </c>
      <c r="L17" s="59" t="s">
        <v>298</v>
      </c>
      <c r="M17" s="57" t="s">
        <v>298</v>
      </c>
      <c r="N17" s="59" t="s">
        <v>298</v>
      </c>
    </row>
    <row r="18" spans="1:14" x14ac:dyDescent="0.25">
      <c r="A18" t="s">
        <v>277</v>
      </c>
      <c r="B18" s="27" t="s">
        <v>129</v>
      </c>
      <c r="C18" s="26" t="s">
        <v>305</v>
      </c>
      <c r="D18" s="36" t="s">
        <v>516</v>
      </c>
      <c r="E18" s="26" t="s">
        <v>311</v>
      </c>
      <c r="F18" s="26"/>
      <c r="G18" s="27" t="s">
        <v>511</v>
      </c>
      <c r="H18" s="26" t="s">
        <v>142</v>
      </c>
      <c r="I18" s="36" t="s">
        <v>129</v>
      </c>
      <c r="J18" s="26" t="s">
        <v>130</v>
      </c>
      <c r="K18" s="58" t="s">
        <v>311</v>
      </c>
      <c r="L18" s="59" t="s">
        <v>309</v>
      </c>
      <c r="M18" s="57" t="s">
        <v>311</v>
      </c>
      <c r="N18" s="59" t="s">
        <v>311</v>
      </c>
    </row>
    <row r="19" spans="1:14" x14ac:dyDescent="0.25">
      <c r="A19" s="35" t="s">
        <v>278</v>
      </c>
      <c r="B19" s="39" t="s">
        <v>144</v>
      </c>
      <c r="C19" s="37" t="s">
        <v>305</v>
      </c>
      <c r="D19" s="29" t="s">
        <v>515</v>
      </c>
      <c r="E19" s="37" t="s">
        <v>309</v>
      </c>
      <c r="F19" s="37" t="s">
        <v>310</v>
      </c>
      <c r="G19" s="39" t="s">
        <v>511</v>
      </c>
      <c r="H19" s="37" t="s">
        <v>143</v>
      </c>
      <c r="I19" s="36" t="s">
        <v>144</v>
      </c>
      <c r="J19" s="37" t="s">
        <v>130</v>
      </c>
      <c r="K19" s="57" t="s">
        <v>298</v>
      </c>
      <c r="L19" s="59" t="s">
        <v>298</v>
      </c>
      <c r="M19" s="57" t="s">
        <v>309</v>
      </c>
      <c r="N19" s="59" t="s">
        <v>309</v>
      </c>
    </row>
    <row r="20" spans="1:14" x14ac:dyDescent="0.25">
      <c r="A20" t="s">
        <v>279</v>
      </c>
      <c r="B20" s="27" t="s">
        <v>129</v>
      </c>
      <c r="C20" s="26" t="s">
        <v>305</v>
      </c>
      <c r="D20" s="26" t="s">
        <v>516</v>
      </c>
      <c r="E20" s="26" t="s">
        <v>311</v>
      </c>
      <c r="F20" s="26"/>
      <c r="G20" s="27" t="s">
        <v>511</v>
      </c>
      <c r="H20" s="26" t="s">
        <v>200</v>
      </c>
      <c r="I20" s="36" t="s">
        <v>129</v>
      </c>
      <c r="J20" s="26" t="s">
        <v>130</v>
      </c>
      <c r="K20" s="58" t="s">
        <v>309</v>
      </c>
      <c r="L20" s="59" t="s">
        <v>309</v>
      </c>
      <c r="M20" s="57" t="s">
        <v>309</v>
      </c>
      <c r="N20" s="59" t="s">
        <v>309</v>
      </c>
    </row>
    <row r="21" spans="1:14" x14ac:dyDescent="0.25">
      <c r="A21" s="10"/>
      <c r="B21" s="38"/>
      <c r="C21" s="29"/>
      <c r="D21" s="29"/>
      <c r="E21" s="29"/>
      <c r="F21" s="29"/>
      <c r="G21" s="38" t="s">
        <v>512</v>
      </c>
      <c r="H21" s="29" t="s">
        <v>145</v>
      </c>
      <c r="I21" s="36" t="s">
        <v>144</v>
      </c>
      <c r="J21" s="29" t="s">
        <v>130</v>
      </c>
      <c r="K21" s="58" t="s">
        <v>298</v>
      </c>
      <c r="L21" s="60" t="s">
        <v>298</v>
      </c>
      <c r="M21" s="57" t="s">
        <v>298</v>
      </c>
      <c r="N21" s="59" t="s">
        <v>298</v>
      </c>
    </row>
    <row r="22" spans="1:14" x14ac:dyDescent="0.25">
      <c r="A22" t="s">
        <v>280</v>
      </c>
      <c r="B22" s="27" t="s">
        <v>144</v>
      </c>
      <c r="C22" s="26" t="s">
        <v>305</v>
      </c>
      <c r="D22" s="26"/>
      <c r="E22" s="26" t="s">
        <v>309</v>
      </c>
      <c r="F22" s="26" t="s">
        <v>315</v>
      </c>
      <c r="G22" s="27" t="s">
        <v>511</v>
      </c>
      <c r="H22" s="26" t="s">
        <v>146</v>
      </c>
      <c r="I22" s="36" t="s">
        <v>144</v>
      </c>
      <c r="J22" s="26" t="s">
        <v>130</v>
      </c>
      <c r="K22" s="57" t="s">
        <v>298</v>
      </c>
      <c r="L22" s="59" t="s">
        <v>298</v>
      </c>
      <c r="M22" s="57" t="s">
        <v>309</v>
      </c>
      <c r="N22" s="59" t="s">
        <v>309</v>
      </c>
    </row>
    <row r="23" spans="1:14" x14ac:dyDescent="0.25">
      <c r="A23" s="35" t="s">
        <v>281</v>
      </c>
      <c r="B23" s="39" t="s">
        <v>144</v>
      </c>
      <c r="C23" s="37" t="s">
        <v>305</v>
      </c>
      <c r="D23" s="37"/>
      <c r="E23" s="37" t="s">
        <v>311</v>
      </c>
      <c r="F23" s="37"/>
      <c r="G23" s="39" t="s">
        <v>511</v>
      </c>
      <c r="H23" s="37" t="s">
        <v>147</v>
      </c>
      <c r="I23" s="36" t="s">
        <v>144</v>
      </c>
      <c r="J23" s="37" t="s">
        <v>130</v>
      </c>
      <c r="K23" s="57" t="s">
        <v>298</v>
      </c>
      <c r="L23" s="59" t="s">
        <v>298</v>
      </c>
      <c r="M23" s="57" t="s">
        <v>309</v>
      </c>
      <c r="N23" s="59" t="s">
        <v>309</v>
      </c>
    </row>
    <row r="24" spans="1:14" x14ac:dyDescent="0.25">
      <c r="A24" s="10" t="s">
        <v>282</v>
      </c>
      <c r="B24" s="38" t="s">
        <v>129</v>
      </c>
      <c r="C24" s="29" t="s">
        <v>306</v>
      </c>
      <c r="D24" s="29"/>
      <c r="E24" s="29" t="s">
        <v>309</v>
      </c>
      <c r="F24" s="29" t="s">
        <v>317</v>
      </c>
      <c r="G24" s="38" t="s">
        <v>512</v>
      </c>
      <c r="H24" s="29" t="s">
        <v>148</v>
      </c>
      <c r="I24" s="36" t="s">
        <v>129</v>
      </c>
      <c r="J24" s="29" t="s">
        <v>149</v>
      </c>
      <c r="K24" s="58" t="s">
        <v>311</v>
      </c>
      <c r="L24" s="60" t="s">
        <v>311</v>
      </c>
      <c r="M24" s="57" t="s">
        <v>309</v>
      </c>
      <c r="N24" s="59" t="s">
        <v>311</v>
      </c>
    </row>
    <row r="25" spans="1:14" x14ac:dyDescent="0.25">
      <c r="A25" s="10" t="s">
        <v>283</v>
      </c>
      <c r="B25" s="38" t="s">
        <v>129</v>
      </c>
      <c r="C25" s="29" t="s">
        <v>305</v>
      </c>
      <c r="D25" s="29" t="s">
        <v>516</v>
      </c>
      <c r="E25" s="29" t="s">
        <v>311</v>
      </c>
      <c r="F25" s="29"/>
      <c r="G25" s="38" t="s">
        <v>512</v>
      </c>
      <c r="H25" s="29" t="s">
        <v>150</v>
      </c>
      <c r="I25" s="36" t="s">
        <v>129</v>
      </c>
      <c r="J25" s="29" t="s">
        <v>149</v>
      </c>
      <c r="K25" s="57" t="s">
        <v>298</v>
      </c>
      <c r="L25" s="59" t="s">
        <v>298</v>
      </c>
      <c r="M25" s="57" t="s">
        <v>298</v>
      </c>
      <c r="N25" s="59" t="s">
        <v>298</v>
      </c>
    </row>
    <row r="26" spans="1:14" x14ac:dyDescent="0.25">
      <c r="A26" s="10" t="s">
        <v>220</v>
      </c>
      <c r="B26" s="38" t="s">
        <v>129</v>
      </c>
      <c r="C26" s="29" t="s">
        <v>305</v>
      </c>
      <c r="D26" s="29" t="s">
        <v>516</v>
      </c>
      <c r="E26" s="29" t="s">
        <v>311</v>
      </c>
      <c r="F26" s="29"/>
      <c r="G26" s="38" t="s">
        <v>511</v>
      </c>
      <c r="H26" s="29" t="s">
        <v>151</v>
      </c>
      <c r="I26" s="33" t="s">
        <v>129</v>
      </c>
      <c r="J26" s="29" t="s">
        <v>130</v>
      </c>
      <c r="K26" s="58" t="s">
        <v>311</v>
      </c>
      <c r="L26" s="60" t="s">
        <v>311</v>
      </c>
      <c r="M26" s="57" t="s">
        <v>309</v>
      </c>
      <c r="N26" s="59" t="s">
        <v>309</v>
      </c>
    </row>
    <row r="27" spans="1:14" x14ac:dyDescent="0.25">
      <c r="A27" s="10" t="s">
        <v>284</v>
      </c>
      <c r="B27" s="38" t="s">
        <v>144</v>
      </c>
      <c r="C27" s="29" t="s">
        <v>305</v>
      </c>
      <c r="D27" s="29"/>
      <c r="E27" s="29" t="s">
        <v>311</v>
      </c>
      <c r="F27" s="29"/>
      <c r="G27" s="38" t="s">
        <v>511</v>
      </c>
      <c r="H27" s="29" t="s">
        <v>152</v>
      </c>
      <c r="I27" s="33" t="s">
        <v>144</v>
      </c>
      <c r="J27" s="29" t="s">
        <v>130</v>
      </c>
      <c r="K27" s="58" t="s">
        <v>309</v>
      </c>
      <c r="L27" s="59" t="s">
        <v>309</v>
      </c>
      <c r="M27" s="57" t="s">
        <v>309</v>
      </c>
      <c r="N27" s="59" t="s">
        <v>309</v>
      </c>
    </row>
    <row r="28" spans="1:14" x14ac:dyDescent="0.25">
      <c r="A28" t="s">
        <v>285</v>
      </c>
      <c r="B28" s="27" t="s">
        <v>129</v>
      </c>
      <c r="C28" s="26" t="s">
        <v>305</v>
      </c>
      <c r="D28" s="26" t="s">
        <v>516</v>
      </c>
      <c r="E28" s="26" t="s">
        <v>309</v>
      </c>
      <c r="F28" s="26" t="s">
        <v>318</v>
      </c>
      <c r="G28" s="27" t="s">
        <v>511</v>
      </c>
      <c r="H28" s="26" t="s">
        <v>153</v>
      </c>
      <c r="I28" s="32" t="s">
        <v>144</v>
      </c>
      <c r="J28" s="26" t="s">
        <v>130</v>
      </c>
      <c r="K28" s="58" t="s">
        <v>311</v>
      </c>
      <c r="L28" s="60" t="s">
        <v>311</v>
      </c>
      <c r="M28" s="57" t="s">
        <v>311</v>
      </c>
      <c r="N28" s="59" t="s">
        <v>311</v>
      </c>
    </row>
    <row r="29" spans="1:14" x14ac:dyDescent="0.25">
      <c r="A29" s="10"/>
      <c r="B29" s="38"/>
      <c r="C29" s="29"/>
      <c r="D29" s="29"/>
      <c r="E29" s="29"/>
      <c r="F29" s="29"/>
      <c r="G29" s="38" t="s">
        <v>511</v>
      </c>
      <c r="H29" s="29" t="s">
        <v>303</v>
      </c>
      <c r="I29" s="33" t="s">
        <v>129</v>
      </c>
      <c r="J29" s="29" t="s">
        <v>130</v>
      </c>
      <c r="K29" s="57" t="s">
        <v>298</v>
      </c>
      <c r="L29" s="59" t="s">
        <v>298</v>
      </c>
      <c r="M29" s="57" t="s">
        <v>309</v>
      </c>
      <c r="N29" s="59" t="s">
        <v>311</v>
      </c>
    </row>
    <row r="30" spans="1:14" x14ac:dyDescent="0.25">
      <c r="A30" s="10" t="s">
        <v>286</v>
      </c>
      <c r="B30" s="38" t="s">
        <v>144</v>
      </c>
      <c r="C30" s="29" t="s">
        <v>305</v>
      </c>
      <c r="D30" s="29" t="s">
        <v>515</v>
      </c>
      <c r="E30" s="29" t="s">
        <v>309</v>
      </c>
      <c r="F30" s="29" t="s">
        <v>310</v>
      </c>
      <c r="G30" s="38" t="s">
        <v>513</v>
      </c>
      <c r="H30" s="29" t="s">
        <v>16</v>
      </c>
      <c r="I30" s="31" t="s">
        <v>16</v>
      </c>
      <c r="J30" s="29" t="s">
        <v>514</v>
      </c>
      <c r="K30" s="58" t="s">
        <v>16</v>
      </c>
      <c r="L30" s="60" t="s">
        <v>16</v>
      </c>
      <c r="M30" s="57" t="s">
        <v>16</v>
      </c>
      <c r="N30" s="59" t="s">
        <v>16</v>
      </c>
    </row>
    <row r="31" spans="1:14" x14ac:dyDescent="0.25">
      <c r="A31" s="10" t="s">
        <v>287</v>
      </c>
      <c r="B31" s="38" t="s">
        <v>144</v>
      </c>
      <c r="C31" s="29" t="s">
        <v>305</v>
      </c>
      <c r="D31" s="29" t="s">
        <v>311</v>
      </c>
      <c r="E31" s="29" t="s">
        <v>311</v>
      </c>
      <c r="F31" s="29"/>
      <c r="G31" s="38" t="s">
        <v>511</v>
      </c>
      <c r="H31" s="29" t="s">
        <v>154</v>
      </c>
      <c r="I31" s="33" t="s">
        <v>144</v>
      </c>
      <c r="J31" s="29" t="s">
        <v>130</v>
      </c>
      <c r="K31" s="58" t="s">
        <v>309</v>
      </c>
      <c r="L31" s="59" t="s">
        <v>309</v>
      </c>
      <c r="M31" s="57" t="s">
        <v>309</v>
      </c>
      <c r="N31" s="59" t="s">
        <v>309</v>
      </c>
    </row>
    <row r="32" spans="1:14" x14ac:dyDescent="0.25">
      <c r="A32" s="10" t="s">
        <v>288</v>
      </c>
      <c r="B32" s="38" t="s">
        <v>129</v>
      </c>
      <c r="C32" s="29" t="s">
        <v>305</v>
      </c>
      <c r="D32" s="29" t="s">
        <v>516</v>
      </c>
      <c r="E32" s="29" t="s">
        <v>311</v>
      </c>
      <c r="F32" s="29"/>
      <c r="G32" s="38" t="s">
        <v>512</v>
      </c>
      <c r="H32" s="29" t="s">
        <v>155</v>
      </c>
      <c r="I32" s="33" t="s">
        <v>144</v>
      </c>
      <c r="J32" s="29" t="s">
        <v>130</v>
      </c>
      <c r="K32" s="58" t="s">
        <v>311</v>
      </c>
      <c r="L32" s="60" t="s">
        <v>311</v>
      </c>
      <c r="M32" s="57" t="s">
        <v>311</v>
      </c>
      <c r="N32" s="59" t="s">
        <v>311</v>
      </c>
    </row>
    <row r="33" spans="1:14" x14ac:dyDescent="0.25">
      <c r="A33" s="10" t="s">
        <v>289</v>
      </c>
      <c r="B33" s="38" t="s">
        <v>129</v>
      </c>
      <c r="C33" s="29" t="s">
        <v>306</v>
      </c>
      <c r="D33" s="29" t="s">
        <v>516</v>
      </c>
      <c r="E33" s="29" t="s">
        <v>309</v>
      </c>
      <c r="F33" s="29" t="s">
        <v>319</v>
      </c>
      <c r="G33" s="38" t="s">
        <v>511</v>
      </c>
      <c r="H33" s="29" t="s">
        <v>156</v>
      </c>
      <c r="I33" s="36" t="s">
        <v>129</v>
      </c>
      <c r="J33" s="29" t="s">
        <v>130</v>
      </c>
      <c r="K33" s="58" t="s">
        <v>309</v>
      </c>
      <c r="L33" s="59" t="s">
        <v>309</v>
      </c>
      <c r="M33" s="57" t="s">
        <v>309</v>
      </c>
      <c r="N33" s="59" t="s">
        <v>309</v>
      </c>
    </row>
    <row r="34" spans="1:14" x14ac:dyDescent="0.25">
      <c r="A34" t="s">
        <v>290</v>
      </c>
      <c r="B34" s="27" t="s">
        <v>129</v>
      </c>
      <c r="C34" s="26" t="s">
        <v>305</v>
      </c>
      <c r="D34" s="26" t="s">
        <v>516</v>
      </c>
      <c r="E34" s="26" t="s">
        <v>309</v>
      </c>
      <c r="F34" s="26" t="s">
        <v>321</v>
      </c>
      <c r="G34" s="27" t="s">
        <v>512</v>
      </c>
      <c r="H34" s="26" t="s">
        <v>157</v>
      </c>
      <c r="I34" s="55" t="s">
        <v>144</v>
      </c>
      <c r="J34" s="13" t="s">
        <v>130</v>
      </c>
      <c r="K34" s="58" t="s">
        <v>311</v>
      </c>
      <c r="L34" s="59" t="s">
        <v>309</v>
      </c>
      <c r="M34" s="57" t="s">
        <v>309</v>
      </c>
      <c r="N34" s="59" t="s">
        <v>309</v>
      </c>
    </row>
    <row r="35" spans="1:14" x14ac:dyDescent="0.25">
      <c r="A35" s="10"/>
      <c r="B35" s="38"/>
      <c r="C35" s="29"/>
      <c r="D35" s="29"/>
      <c r="E35" s="29"/>
      <c r="F35" s="29"/>
      <c r="G35" s="38" t="s">
        <v>511</v>
      </c>
      <c r="H35" s="29" t="s">
        <v>257</v>
      </c>
      <c r="I35" s="33" t="s">
        <v>129</v>
      </c>
      <c r="J35" s="29" t="s">
        <v>130</v>
      </c>
      <c r="K35" s="58" t="s">
        <v>298</v>
      </c>
      <c r="L35" s="60" t="s">
        <v>298</v>
      </c>
      <c r="M35" s="57" t="s">
        <v>298</v>
      </c>
      <c r="N35" s="59" t="s">
        <v>298</v>
      </c>
    </row>
    <row r="36" spans="1:14" x14ac:dyDescent="0.25">
      <c r="A36" s="10" t="s">
        <v>291</v>
      </c>
      <c r="B36" s="38" t="s">
        <v>129</v>
      </c>
      <c r="C36" s="29" t="s">
        <v>305</v>
      </c>
      <c r="D36" s="36" t="s">
        <v>516</v>
      </c>
      <c r="E36" s="29" t="s">
        <v>311</v>
      </c>
      <c r="F36" s="29"/>
      <c r="G36" s="38" t="s">
        <v>511</v>
      </c>
      <c r="H36" s="29" t="s">
        <v>158</v>
      </c>
      <c r="I36" s="36" t="s">
        <v>129</v>
      </c>
      <c r="J36" s="29" t="s">
        <v>130</v>
      </c>
      <c r="K36" s="61" t="s">
        <v>311</v>
      </c>
      <c r="L36" s="62" t="s">
        <v>309</v>
      </c>
      <c r="M36" s="63" t="s">
        <v>309</v>
      </c>
      <c r="N36" s="62" t="s">
        <v>309</v>
      </c>
    </row>
    <row r="43" spans="1:14" x14ac:dyDescent="0.25">
      <c r="I43" s="21"/>
    </row>
    <row r="46" spans="1:14" x14ac:dyDescent="0.25">
      <c r="I46" s="21"/>
    </row>
    <row r="52" spans="9:9" x14ac:dyDescent="0.25">
      <c r="I52" s="21"/>
    </row>
    <row r="53" spans="9:9" x14ac:dyDescent="0.25">
      <c r="I53" s="21"/>
    </row>
    <row r="64" spans="9:9" x14ac:dyDescent="0.25">
      <c r="I64" s="21"/>
    </row>
    <row r="65" spans="9:9" x14ac:dyDescent="0.25">
      <c r="I65" s="21"/>
    </row>
    <row r="66" spans="9:9" x14ac:dyDescent="0.25">
      <c r="I66" s="21"/>
    </row>
    <row r="68" spans="9:9" x14ac:dyDescent="0.25">
      <c r="I68" s="21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F85" workbookViewId="0">
      <selection activeCell="C16" sqref="C16"/>
    </sheetView>
  </sheetViews>
  <sheetFormatPr defaultRowHeight="15" x14ac:dyDescent="0.25"/>
  <cols>
    <col min="2" max="2" width="21.85546875" customWidth="1"/>
    <col min="5" max="6" width="10" bestFit="1" customWidth="1"/>
    <col min="9" max="9" width="21" bestFit="1" customWidth="1"/>
    <col min="12" max="12" width="57.85546875" bestFit="1" customWidth="1"/>
  </cols>
  <sheetData>
    <row r="1" spans="1:12" x14ac:dyDescent="0.25">
      <c r="A1" s="68" t="s">
        <v>712</v>
      </c>
    </row>
    <row r="2" spans="1:12" x14ac:dyDescent="0.25">
      <c r="A2" s="1" t="s">
        <v>498</v>
      </c>
      <c r="B2" s="1" t="s">
        <v>159</v>
      </c>
      <c r="C2" s="1" t="s">
        <v>325</v>
      </c>
      <c r="D2" s="1" t="s">
        <v>124</v>
      </c>
      <c r="E2" s="1" t="s">
        <v>125</v>
      </c>
      <c r="F2" s="1" t="s">
        <v>126</v>
      </c>
      <c r="G2" s="1" t="s">
        <v>299</v>
      </c>
      <c r="H2" s="1" t="s">
        <v>127</v>
      </c>
      <c r="I2" s="1" t="s">
        <v>322</v>
      </c>
      <c r="J2" s="1" t="s">
        <v>323</v>
      </c>
      <c r="K2" s="1" t="s">
        <v>324</v>
      </c>
      <c r="L2" s="2" t="s">
        <v>544</v>
      </c>
    </row>
    <row r="3" spans="1:12" x14ac:dyDescent="0.25">
      <c r="A3" t="s">
        <v>130</v>
      </c>
      <c r="B3" s="8" t="s">
        <v>161</v>
      </c>
      <c r="C3" s="8" t="s">
        <v>328</v>
      </c>
      <c r="D3" s="8">
        <v>1</v>
      </c>
      <c r="E3" s="8">
        <v>63182691</v>
      </c>
      <c r="F3" s="8">
        <v>63214543</v>
      </c>
      <c r="G3" s="8" t="s">
        <v>300</v>
      </c>
      <c r="H3" s="8" t="s">
        <v>161</v>
      </c>
      <c r="I3" s="8" t="s">
        <v>326</v>
      </c>
      <c r="J3" s="8" t="s">
        <v>327</v>
      </c>
      <c r="K3" s="8" t="s">
        <v>327</v>
      </c>
      <c r="L3" s="8"/>
    </row>
    <row r="4" spans="1:12" x14ac:dyDescent="0.25">
      <c r="A4" t="s">
        <v>130</v>
      </c>
      <c r="B4" s="8" t="s">
        <v>128</v>
      </c>
      <c r="C4" s="8" t="s">
        <v>328</v>
      </c>
      <c r="D4" s="8">
        <v>1</v>
      </c>
      <c r="E4" s="8">
        <v>63273265</v>
      </c>
      <c r="F4" s="8">
        <v>63314576</v>
      </c>
      <c r="G4" s="8" t="s">
        <v>301</v>
      </c>
      <c r="H4" s="8" t="s">
        <v>128</v>
      </c>
      <c r="I4" s="8" t="s">
        <v>329</v>
      </c>
      <c r="J4" s="8" t="s">
        <v>327</v>
      </c>
      <c r="K4" s="8" t="s">
        <v>327</v>
      </c>
      <c r="L4" s="8"/>
    </row>
    <row r="5" spans="1:12" x14ac:dyDescent="0.25">
      <c r="A5" t="s">
        <v>130</v>
      </c>
      <c r="B5" s="8" t="s">
        <v>165</v>
      </c>
      <c r="C5" s="8" t="s">
        <v>328</v>
      </c>
      <c r="D5" s="8">
        <v>2</v>
      </c>
      <c r="E5" s="8">
        <v>10370510</v>
      </c>
      <c r="F5" s="8">
        <v>10595253</v>
      </c>
      <c r="G5" s="8" t="s">
        <v>301</v>
      </c>
      <c r="H5" s="8" t="s">
        <v>165</v>
      </c>
      <c r="I5" s="8" t="s">
        <v>330</v>
      </c>
      <c r="J5" s="8" t="s">
        <v>327</v>
      </c>
      <c r="K5" s="8" t="s">
        <v>327</v>
      </c>
      <c r="L5" s="8"/>
    </row>
    <row r="6" spans="1:12" x14ac:dyDescent="0.25">
      <c r="A6" t="s">
        <v>130</v>
      </c>
      <c r="B6" s="8" t="s">
        <v>331</v>
      </c>
      <c r="C6" s="8" t="s">
        <v>333</v>
      </c>
      <c r="D6" s="8">
        <v>2</v>
      </c>
      <c r="E6" s="8">
        <v>105126529</v>
      </c>
      <c r="F6" s="8">
        <v>105173616</v>
      </c>
      <c r="G6" s="8" t="s">
        <v>301</v>
      </c>
      <c r="H6" s="8" t="s">
        <v>331</v>
      </c>
      <c r="I6" s="8" t="s">
        <v>332</v>
      </c>
      <c r="J6" s="8"/>
      <c r="K6" s="8" t="s">
        <v>327</v>
      </c>
    </row>
    <row r="7" spans="1:12" x14ac:dyDescent="0.25">
      <c r="A7" t="s">
        <v>130</v>
      </c>
      <c r="B7" s="8" t="s">
        <v>334</v>
      </c>
      <c r="C7" s="8" t="s">
        <v>333</v>
      </c>
      <c r="D7" s="8">
        <v>2</v>
      </c>
      <c r="E7" s="8">
        <v>122594467</v>
      </c>
      <c r="F7" s="8">
        <v>122611303</v>
      </c>
      <c r="G7" s="8" t="s">
        <v>300</v>
      </c>
      <c r="H7" s="8" t="s">
        <v>334</v>
      </c>
      <c r="I7" s="8" t="s">
        <v>335</v>
      </c>
      <c r="J7" s="8"/>
      <c r="K7" s="8" t="s">
        <v>327</v>
      </c>
    </row>
    <row r="8" spans="1:12" x14ac:dyDescent="0.25">
      <c r="A8" t="s">
        <v>130</v>
      </c>
      <c r="B8" s="8" t="s">
        <v>131</v>
      </c>
      <c r="C8" s="8" t="s">
        <v>333</v>
      </c>
      <c r="D8" s="8">
        <v>2</v>
      </c>
      <c r="E8" s="8">
        <v>152669461</v>
      </c>
      <c r="F8" s="8">
        <v>152708670</v>
      </c>
      <c r="G8" s="8" t="s">
        <v>301</v>
      </c>
      <c r="H8" s="8" t="s">
        <v>131</v>
      </c>
      <c r="I8" s="8" t="s">
        <v>336</v>
      </c>
      <c r="J8" s="8" t="s">
        <v>327</v>
      </c>
      <c r="K8" s="8" t="s">
        <v>327</v>
      </c>
      <c r="L8" s="8"/>
    </row>
    <row r="9" spans="1:12" x14ac:dyDescent="0.25">
      <c r="A9" t="s">
        <v>130</v>
      </c>
      <c r="B9" s="8" t="s">
        <v>296</v>
      </c>
      <c r="C9" s="8" t="s">
        <v>328</v>
      </c>
      <c r="D9" s="8">
        <v>2</v>
      </c>
      <c r="E9" s="8">
        <v>152687148</v>
      </c>
      <c r="F9" s="8">
        <v>152687940</v>
      </c>
      <c r="G9" s="8" t="s">
        <v>301</v>
      </c>
      <c r="H9" s="8" t="s">
        <v>296</v>
      </c>
      <c r="I9" s="8" t="s">
        <v>337</v>
      </c>
      <c r="J9" s="8" t="s">
        <v>327</v>
      </c>
      <c r="K9" s="8" t="s">
        <v>327</v>
      </c>
      <c r="L9" s="8"/>
    </row>
    <row r="10" spans="1:12" x14ac:dyDescent="0.25">
      <c r="A10" t="s">
        <v>130</v>
      </c>
      <c r="B10" s="8" t="s">
        <v>338</v>
      </c>
      <c r="C10" s="8" t="s">
        <v>333</v>
      </c>
      <c r="D10" s="8">
        <v>2</v>
      </c>
      <c r="E10" s="8">
        <v>157556362</v>
      </c>
      <c r="F10" s="8">
        <v>157571274</v>
      </c>
      <c r="G10" s="8" t="s">
        <v>300</v>
      </c>
      <c r="H10" s="8" t="s">
        <v>338</v>
      </c>
      <c r="I10" s="8" t="s">
        <v>339</v>
      </c>
      <c r="J10" s="8" t="s">
        <v>327</v>
      </c>
      <c r="K10" s="8" t="s">
        <v>327</v>
      </c>
      <c r="L10" s="8"/>
    </row>
    <row r="11" spans="1:12" x14ac:dyDescent="0.25">
      <c r="A11" t="s">
        <v>130</v>
      </c>
      <c r="B11" s="8" t="s">
        <v>340</v>
      </c>
      <c r="C11" s="8" t="s">
        <v>328</v>
      </c>
      <c r="D11" s="8">
        <v>2</v>
      </c>
      <c r="E11" s="8">
        <v>157560078</v>
      </c>
      <c r="F11" s="8">
        <v>157562522</v>
      </c>
      <c r="G11" s="8" t="s">
        <v>301</v>
      </c>
      <c r="H11" s="8" t="s">
        <v>340</v>
      </c>
      <c r="I11" s="8" t="s">
        <v>341</v>
      </c>
      <c r="J11" s="8" t="s">
        <v>327</v>
      </c>
      <c r="K11" s="8" t="s">
        <v>327</v>
      </c>
      <c r="L11" s="8"/>
    </row>
    <row r="12" spans="1:12" x14ac:dyDescent="0.25">
      <c r="A12" t="s">
        <v>130</v>
      </c>
      <c r="B12" s="8" t="s">
        <v>168</v>
      </c>
      <c r="C12" s="8" t="s">
        <v>328</v>
      </c>
      <c r="D12" s="8">
        <v>2</v>
      </c>
      <c r="E12" s="8">
        <v>168893331</v>
      </c>
      <c r="F12" s="8">
        <v>168955587</v>
      </c>
      <c r="G12" s="8" t="s">
        <v>300</v>
      </c>
      <c r="H12" s="8" t="s">
        <v>168</v>
      </c>
      <c r="I12" s="8" t="s">
        <v>342</v>
      </c>
      <c r="J12" s="8"/>
      <c r="K12" s="8" t="s">
        <v>327</v>
      </c>
    </row>
    <row r="13" spans="1:12" x14ac:dyDescent="0.25">
      <c r="A13" t="s">
        <v>130</v>
      </c>
      <c r="B13" s="8" t="s">
        <v>174</v>
      </c>
      <c r="C13" s="8" t="s">
        <v>328</v>
      </c>
      <c r="D13" s="8">
        <v>2</v>
      </c>
      <c r="E13" s="8">
        <v>174281237</v>
      </c>
      <c r="F13" s="8">
        <v>174295436</v>
      </c>
      <c r="G13" s="8" t="s">
        <v>300</v>
      </c>
      <c r="H13" s="8" t="s">
        <v>174</v>
      </c>
      <c r="I13" s="8" t="s">
        <v>343</v>
      </c>
      <c r="J13" s="8" t="s">
        <v>327</v>
      </c>
      <c r="K13" s="8" t="s">
        <v>327</v>
      </c>
      <c r="L13" s="8"/>
    </row>
    <row r="14" spans="1:12" x14ac:dyDescent="0.25">
      <c r="A14" t="s">
        <v>130</v>
      </c>
      <c r="B14" s="8" t="s">
        <v>344</v>
      </c>
      <c r="C14" s="8" t="s">
        <v>333</v>
      </c>
      <c r="D14" s="8">
        <v>2</v>
      </c>
      <c r="E14" s="8">
        <v>174284320</v>
      </c>
      <c r="F14" s="8">
        <v>174346744</v>
      </c>
      <c r="G14" s="8" t="s">
        <v>301</v>
      </c>
      <c r="H14" s="8" t="s">
        <v>344</v>
      </c>
      <c r="I14" s="8" t="s">
        <v>345</v>
      </c>
      <c r="J14" s="8" t="s">
        <v>327</v>
      </c>
      <c r="K14" s="8" t="s">
        <v>327</v>
      </c>
      <c r="L14" s="8"/>
    </row>
    <row r="15" spans="1:12" x14ac:dyDescent="0.25">
      <c r="A15" t="s">
        <v>130</v>
      </c>
      <c r="B15" s="8" t="s">
        <v>178</v>
      </c>
      <c r="C15" s="8" t="s">
        <v>328</v>
      </c>
      <c r="D15" s="8">
        <v>3</v>
      </c>
      <c r="E15" s="8">
        <v>41555734</v>
      </c>
      <c r="F15" s="8">
        <v>41616862</v>
      </c>
      <c r="G15" s="8" t="s">
        <v>301</v>
      </c>
      <c r="H15" s="8" t="s">
        <v>178</v>
      </c>
      <c r="I15" s="8" t="s">
        <v>346</v>
      </c>
      <c r="J15" s="8" t="s">
        <v>327</v>
      </c>
      <c r="K15" s="8" t="s">
        <v>327</v>
      </c>
      <c r="L15" s="8"/>
    </row>
    <row r="16" spans="1:12" x14ac:dyDescent="0.25">
      <c r="A16" t="s">
        <v>130</v>
      </c>
      <c r="B16" s="8" t="s">
        <v>347</v>
      </c>
      <c r="C16" s="8" t="s">
        <v>333</v>
      </c>
      <c r="D16" s="8">
        <v>5</v>
      </c>
      <c r="E16" s="8">
        <v>35652041</v>
      </c>
      <c r="F16" s="8">
        <v>35679782</v>
      </c>
      <c r="G16" s="8" t="s">
        <v>300</v>
      </c>
      <c r="H16" s="8" t="s">
        <v>347</v>
      </c>
      <c r="I16" s="8" t="s">
        <v>348</v>
      </c>
      <c r="J16" s="8"/>
      <c r="K16" s="8" t="s">
        <v>327</v>
      </c>
    </row>
    <row r="17" spans="1:12" x14ac:dyDescent="0.25">
      <c r="A17" t="s">
        <v>130</v>
      </c>
      <c r="B17" s="8" t="s">
        <v>349</v>
      </c>
      <c r="C17" s="8" t="s">
        <v>333</v>
      </c>
      <c r="D17" s="8">
        <v>6</v>
      </c>
      <c r="E17" s="8">
        <v>3685677</v>
      </c>
      <c r="F17" s="8">
        <v>3764713</v>
      </c>
      <c r="G17" s="8" t="s">
        <v>300</v>
      </c>
      <c r="H17" s="8" t="s">
        <v>349</v>
      </c>
      <c r="I17" s="8" t="s">
        <v>350</v>
      </c>
      <c r="J17" s="8" t="s">
        <v>327</v>
      </c>
      <c r="K17" s="8" t="s">
        <v>327</v>
      </c>
      <c r="L17" s="8"/>
    </row>
    <row r="18" spans="1:12" x14ac:dyDescent="0.25">
      <c r="A18" t="s">
        <v>130</v>
      </c>
      <c r="B18" s="8" t="s">
        <v>351</v>
      </c>
      <c r="C18" s="8" t="s">
        <v>333</v>
      </c>
      <c r="D18" s="8">
        <v>6</v>
      </c>
      <c r="E18" s="8">
        <v>3962594</v>
      </c>
      <c r="F18" s="8">
        <v>3968375</v>
      </c>
      <c r="G18" s="8" t="s">
        <v>300</v>
      </c>
      <c r="H18" s="8" t="s">
        <v>351</v>
      </c>
      <c r="I18" s="8" t="s">
        <v>352</v>
      </c>
      <c r="J18" s="8" t="s">
        <v>327</v>
      </c>
      <c r="K18" s="8" t="s">
        <v>327</v>
      </c>
      <c r="L18" s="8"/>
    </row>
    <row r="19" spans="1:12" x14ac:dyDescent="0.25">
      <c r="A19" t="s">
        <v>130</v>
      </c>
      <c r="B19" s="8" t="s">
        <v>353</v>
      </c>
      <c r="C19" s="8" t="s">
        <v>333</v>
      </c>
      <c r="D19" s="8">
        <v>6</v>
      </c>
      <c r="E19" s="8">
        <v>4600840</v>
      </c>
      <c r="F19" s="8">
        <v>4643381</v>
      </c>
      <c r="G19" s="8" t="s">
        <v>301</v>
      </c>
      <c r="H19" s="8" t="s">
        <v>353</v>
      </c>
      <c r="I19" s="8" t="s">
        <v>354</v>
      </c>
      <c r="J19" s="8" t="s">
        <v>710</v>
      </c>
      <c r="K19" s="8" t="s">
        <v>327</v>
      </c>
      <c r="L19" s="8"/>
    </row>
    <row r="20" spans="1:12" x14ac:dyDescent="0.25">
      <c r="A20" t="s">
        <v>130</v>
      </c>
      <c r="B20" s="8" t="s">
        <v>134</v>
      </c>
      <c r="C20" s="8" t="s">
        <v>328</v>
      </c>
      <c r="D20" s="8">
        <v>6</v>
      </c>
      <c r="E20" s="8">
        <v>4674350</v>
      </c>
      <c r="F20" s="8">
        <v>4747204</v>
      </c>
      <c r="G20" s="8" t="s">
        <v>300</v>
      </c>
      <c r="H20" s="8" t="s">
        <v>134</v>
      </c>
      <c r="I20" s="8" t="s">
        <v>356</v>
      </c>
      <c r="J20" s="8" t="s">
        <v>327</v>
      </c>
      <c r="K20" s="8" t="s">
        <v>327</v>
      </c>
      <c r="L20" s="8"/>
    </row>
    <row r="21" spans="1:12" x14ac:dyDescent="0.25">
      <c r="A21" t="s">
        <v>130</v>
      </c>
      <c r="B21" s="8" t="s">
        <v>297</v>
      </c>
      <c r="C21" s="8" t="s">
        <v>328</v>
      </c>
      <c r="D21" s="8">
        <v>6</v>
      </c>
      <c r="E21" s="8">
        <v>4747306</v>
      </c>
      <c r="F21" s="8">
        <v>4760517</v>
      </c>
      <c r="G21" s="8" t="s">
        <v>301</v>
      </c>
      <c r="H21" s="8" t="s">
        <v>297</v>
      </c>
      <c r="I21" s="8" t="s">
        <v>357</v>
      </c>
      <c r="J21" s="8" t="s">
        <v>327</v>
      </c>
      <c r="K21" s="8" t="s">
        <v>327</v>
      </c>
      <c r="L21" s="8"/>
    </row>
    <row r="22" spans="1:12" x14ac:dyDescent="0.25">
      <c r="A22" t="s">
        <v>130</v>
      </c>
      <c r="B22" s="8" t="s">
        <v>358</v>
      </c>
      <c r="C22" s="8" t="s">
        <v>333</v>
      </c>
      <c r="D22" s="8">
        <v>6</v>
      </c>
      <c r="E22" s="8">
        <v>4902917</v>
      </c>
      <c r="F22" s="8">
        <v>5165661</v>
      </c>
      <c r="G22" s="8" t="s">
        <v>301</v>
      </c>
      <c r="H22" s="8" t="s">
        <v>358</v>
      </c>
      <c r="I22" s="8" t="s">
        <v>359</v>
      </c>
      <c r="J22" s="8" t="s">
        <v>327</v>
      </c>
      <c r="K22" s="8" t="s">
        <v>327</v>
      </c>
      <c r="L22" s="8"/>
    </row>
    <row r="23" spans="1:12" x14ac:dyDescent="0.25">
      <c r="A23" t="s">
        <v>130</v>
      </c>
      <c r="B23" s="8" t="s">
        <v>360</v>
      </c>
      <c r="C23" s="8" t="s">
        <v>333</v>
      </c>
      <c r="D23" s="8">
        <v>6</v>
      </c>
      <c r="E23" s="8">
        <v>5220852</v>
      </c>
      <c r="F23" s="8">
        <v>5256286</v>
      </c>
      <c r="G23" s="8" t="s">
        <v>300</v>
      </c>
      <c r="H23" s="8" t="s">
        <v>360</v>
      </c>
      <c r="I23" s="8" t="s">
        <v>361</v>
      </c>
      <c r="J23" s="8"/>
      <c r="K23" s="8" t="s">
        <v>327</v>
      </c>
    </row>
    <row r="24" spans="1:12" x14ac:dyDescent="0.25">
      <c r="A24" t="s">
        <v>130</v>
      </c>
      <c r="B24" s="8" t="s">
        <v>362</v>
      </c>
      <c r="C24" s="8" t="s">
        <v>333</v>
      </c>
      <c r="D24" s="8">
        <v>6</v>
      </c>
      <c r="E24" s="8">
        <v>5264147</v>
      </c>
      <c r="F24" s="8">
        <v>5298455</v>
      </c>
      <c r="G24" s="8" t="s">
        <v>300</v>
      </c>
      <c r="H24" s="8" t="s">
        <v>362</v>
      </c>
      <c r="I24" s="8" t="s">
        <v>363</v>
      </c>
      <c r="J24" s="8"/>
      <c r="K24" s="8" t="s">
        <v>327</v>
      </c>
    </row>
    <row r="25" spans="1:12" x14ac:dyDescent="0.25">
      <c r="A25" t="s">
        <v>130</v>
      </c>
      <c r="B25" s="8" t="s">
        <v>364</v>
      </c>
      <c r="C25" s="8" t="s">
        <v>333</v>
      </c>
      <c r="D25" s="8">
        <v>6</v>
      </c>
      <c r="E25" s="8">
        <v>5383386</v>
      </c>
      <c r="F25" s="8">
        <v>5433022</v>
      </c>
      <c r="G25" s="8" t="s">
        <v>301</v>
      </c>
      <c r="H25" s="8" t="s">
        <v>364</v>
      </c>
      <c r="I25" s="8" t="s">
        <v>365</v>
      </c>
      <c r="J25" s="8" t="s">
        <v>327</v>
      </c>
      <c r="K25" s="8" t="s">
        <v>327</v>
      </c>
      <c r="L25" s="8"/>
    </row>
    <row r="26" spans="1:12" x14ac:dyDescent="0.25">
      <c r="A26" t="s">
        <v>130</v>
      </c>
      <c r="B26" s="8" t="s">
        <v>366</v>
      </c>
      <c r="C26" s="8" t="s">
        <v>333</v>
      </c>
      <c r="D26" s="8">
        <v>6</v>
      </c>
      <c r="E26" s="8">
        <v>6877805</v>
      </c>
      <c r="F26" s="8">
        <v>6882085</v>
      </c>
      <c r="G26" s="8" t="s">
        <v>300</v>
      </c>
      <c r="H26" s="8" t="s">
        <v>366</v>
      </c>
      <c r="I26" s="8" t="s">
        <v>367</v>
      </c>
      <c r="J26" s="8"/>
      <c r="K26" s="8" t="s">
        <v>327</v>
      </c>
    </row>
    <row r="27" spans="1:12" x14ac:dyDescent="0.25">
      <c r="A27" t="s">
        <v>130</v>
      </c>
      <c r="B27" s="8" t="s">
        <v>135</v>
      </c>
      <c r="C27" s="8" t="s">
        <v>328</v>
      </c>
      <c r="D27" s="8">
        <v>6</v>
      </c>
      <c r="E27" s="8">
        <v>30723547</v>
      </c>
      <c r="F27" s="8">
        <v>30748455</v>
      </c>
      <c r="G27" s="8" t="s">
        <v>301</v>
      </c>
      <c r="H27" s="8" t="s">
        <v>135</v>
      </c>
      <c r="I27" s="8" t="s">
        <v>368</v>
      </c>
      <c r="J27" s="8" t="s">
        <v>327</v>
      </c>
      <c r="K27" s="8" t="s">
        <v>327</v>
      </c>
      <c r="L27" s="8"/>
    </row>
    <row r="28" spans="1:12" x14ac:dyDescent="0.25">
      <c r="A28" t="s">
        <v>130</v>
      </c>
      <c r="B28" s="8" t="s">
        <v>302</v>
      </c>
      <c r="C28" s="8" t="s">
        <v>333</v>
      </c>
      <c r="D28" s="8">
        <v>6</v>
      </c>
      <c r="E28" s="8">
        <v>30747554</v>
      </c>
      <c r="F28" s="8">
        <v>30896794</v>
      </c>
      <c r="G28" s="8" t="s">
        <v>300</v>
      </c>
      <c r="H28" s="8" t="s">
        <v>302</v>
      </c>
      <c r="I28" s="8" t="s">
        <v>369</v>
      </c>
      <c r="J28" s="8" t="s">
        <v>327</v>
      </c>
      <c r="K28" s="8" t="s">
        <v>327</v>
      </c>
      <c r="L28" s="8"/>
    </row>
    <row r="29" spans="1:12" x14ac:dyDescent="0.25">
      <c r="A29" t="s">
        <v>130</v>
      </c>
      <c r="B29" s="8" t="s">
        <v>370</v>
      </c>
      <c r="C29" s="8" t="s">
        <v>333</v>
      </c>
      <c r="D29" s="8">
        <v>6</v>
      </c>
      <c r="E29" s="8">
        <v>30956021</v>
      </c>
      <c r="F29" s="8">
        <v>30958990</v>
      </c>
      <c r="G29" s="8" t="s">
        <v>300</v>
      </c>
      <c r="H29" s="8" t="s">
        <v>370</v>
      </c>
      <c r="I29" s="8" t="s">
        <v>371</v>
      </c>
      <c r="J29" s="8" t="s">
        <v>327</v>
      </c>
      <c r="K29" s="8" t="s">
        <v>327</v>
      </c>
      <c r="L29" s="8"/>
    </row>
    <row r="30" spans="1:12" x14ac:dyDescent="0.25">
      <c r="A30" t="s">
        <v>130</v>
      </c>
      <c r="B30" s="8" t="s">
        <v>372</v>
      </c>
      <c r="C30" s="8" t="s">
        <v>328</v>
      </c>
      <c r="D30" s="8">
        <v>6</v>
      </c>
      <c r="E30" s="8">
        <v>58905234</v>
      </c>
      <c r="F30" s="8">
        <v>58907126</v>
      </c>
      <c r="G30" s="8" t="s">
        <v>300</v>
      </c>
      <c r="H30" s="8" t="s">
        <v>372</v>
      </c>
      <c r="I30" s="8" t="s">
        <v>373</v>
      </c>
      <c r="J30" s="8" t="s">
        <v>327</v>
      </c>
      <c r="K30" s="8" t="s">
        <v>327</v>
      </c>
      <c r="L30" s="8"/>
    </row>
    <row r="31" spans="1:12" x14ac:dyDescent="0.25">
      <c r="A31" t="s">
        <v>130</v>
      </c>
      <c r="B31" s="8" t="s">
        <v>374</v>
      </c>
      <c r="C31" s="8" t="s">
        <v>333</v>
      </c>
      <c r="D31" s="8">
        <v>6</v>
      </c>
      <c r="E31" s="8">
        <v>102163306</v>
      </c>
      <c r="F31" s="8">
        <v>102464667</v>
      </c>
      <c r="G31" s="8" t="s">
        <v>300</v>
      </c>
      <c r="H31" s="8" t="s">
        <v>374</v>
      </c>
      <c r="I31" s="8" t="s">
        <v>375</v>
      </c>
      <c r="J31" s="8"/>
      <c r="K31" s="8" t="s">
        <v>327</v>
      </c>
    </row>
    <row r="32" spans="1:12" x14ac:dyDescent="0.25">
      <c r="A32" t="s">
        <v>130</v>
      </c>
      <c r="B32" s="8" t="s">
        <v>376</v>
      </c>
      <c r="C32" s="8" t="s">
        <v>333</v>
      </c>
      <c r="D32" s="8">
        <v>6</v>
      </c>
      <c r="E32" s="8">
        <v>129045901</v>
      </c>
      <c r="F32" s="8">
        <v>129057471</v>
      </c>
      <c r="G32" s="8" t="s">
        <v>301</v>
      </c>
      <c r="H32" s="8" t="s">
        <v>376</v>
      </c>
      <c r="I32" s="8" t="s">
        <v>377</v>
      </c>
      <c r="J32" s="8"/>
      <c r="K32" s="8" t="s">
        <v>327</v>
      </c>
    </row>
    <row r="33" spans="1:12" x14ac:dyDescent="0.25">
      <c r="A33" t="s">
        <v>130</v>
      </c>
      <c r="B33" s="8" t="s">
        <v>378</v>
      </c>
      <c r="C33" s="8" t="s">
        <v>333</v>
      </c>
      <c r="D33" s="8">
        <v>7</v>
      </c>
      <c r="E33" s="8">
        <v>6675443</v>
      </c>
      <c r="F33" s="8">
        <v>6696450</v>
      </c>
      <c r="G33" s="8" t="s">
        <v>300</v>
      </c>
      <c r="H33" s="8" t="s">
        <v>378</v>
      </c>
      <c r="I33" s="8" t="s">
        <v>379</v>
      </c>
      <c r="J33" s="8" t="s">
        <v>327</v>
      </c>
      <c r="K33" s="8" t="s">
        <v>327</v>
      </c>
      <c r="L33" s="8"/>
    </row>
    <row r="34" spans="1:12" x14ac:dyDescent="0.25">
      <c r="A34" t="s">
        <v>130</v>
      </c>
      <c r="B34" s="8" t="s">
        <v>136</v>
      </c>
      <c r="C34" s="8" t="s">
        <v>328</v>
      </c>
      <c r="D34" s="8">
        <v>7</v>
      </c>
      <c r="E34" s="8">
        <v>6703892</v>
      </c>
      <c r="F34" s="8">
        <v>6730421</v>
      </c>
      <c r="G34" s="8" t="s">
        <v>300</v>
      </c>
      <c r="H34" s="8" t="s">
        <v>136</v>
      </c>
      <c r="I34" s="8" t="s">
        <v>380</v>
      </c>
      <c r="J34" s="8" t="s">
        <v>327</v>
      </c>
      <c r="K34" s="8" t="s">
        <v>327</v>
      </c>
      <c r="L34" s="8"/>
    </row>
    <row r="35" spans="1:12" x14ac:dyDescent="0.25">
      <c r="A35" t="s">
        <v>130</v>
      </c>
      <c r="B35" s="8" t="s">
        <v>381</v>
      </c>
      <c r="C35" s="8" t="s">
        <v>328</v>
      </c>
      <c r="D35" s="8">
        <v>7</v>
      </c>
      <c r="E35" s="8">
        <v>6961160</v>
      </c>
      <c r="F35" s="8">
        <v>6963769</v>
      </c>
      <c r="G35" s="8" t="s">
        <v>301</v>
      </c>
      <c r="H35" s="8" t="s">
        <v>381</v>
      </c>
      <c r="I35" s="8" t="s">
        <v>382</v>
      </c>
      <c r="J35" s="8" t="s">
        <v>327</v>
      </c>
      <c r="K35" s="8" t="s">
        <v>327</v>
      </c>
      <c r="L35" s="8"/>
    </row>
    <row r="36" spans="1:12" x14ac:dyDescent="0.25">
      <c r="A36" t="s">
        <v>130</v>
      </c>
      <c r="B36" s="8" t="s">
        <v>383</v>
      </c>
      <c r="C36" s="8" t="s">
        <v>333</v>
      </c>
      <c r="D36" s="8">
        <v>7</v>
      </c>
      <c r="E36" s="8">
        <v>25757273</v>
      </c>
      <c r="F36" s="8">
        <v>25788705</v>
      </c>
      <c r="G36" s="8" t="s">
        <v>300</v>
      </c>
      <c r="H36" s="8" t="s">
        <v>383</v>
      </c>
      <c r="I36" s="8" t="s">
        <v>384</v>
      </c>
      <c r="J36" s="8" t="s">
        <v>327</v>
      </c>
      <c r="K36" s="8" t="s">
        <v>327</v>
      </c>
      <c r="L36" s="8"/>
    </row>
    <row r="37" spans="1:12" x14ac:dyDescent="0.25">
      <c r="A37" t="s">
        <v>130</v>
      </c>
      <c r="B37" s="8" t="s">
        <v>385</v>
      </c>
      <c r="C37" s="8" t="s">
        <v>333</v>
      </c>
      <c r="D37" s="8">
        <v>7</v>
      </c>
      <c r="E37" s="8">
        <v>58658202</v>
      </c>
      <c r="F37" s="8">
        <v>58829426</v>
      </c>
      <c r="G37" s="8" t="s">
        <v>301</v>
      </c>
      <c r="H37" s="8" t="s">
        <v>385</v>
      </c>
      <c r="I37" s="8" t="s">
        <v>386</v>
      </c>
      <c r="J37" s="8"/>
      <c r="K37" s="8" t="s">
        <v>327</v>
      </c>
    </row>
    <row r="38" spans="1:12" x14ac:dyDescent="0.25">
      <c r="A38" t="s">
        <v>130</v>
      </c>
      <c r="B38" s="8" t="s">
        <v>387</v>
      </c>
      <c r="C38" s="8" t="s">
        <v>333</v>
      </c>
      <c r="D38" s="8">
        <v>7</v>
      </c>
      <c r="E38" s="8">
        <v>59228752</v>
      </c>
      <c r="F38" s="8">
        <v>59306727</v>
      </c>
      <c r="G38" s="8" t="s">
        <v>301</v>
      </c>
      <c r="H38" s="8" t="s">
        <v>387</v>
      </c>
      <c r="I38" s="8" t="s">
        <v>388</v>
      </c>
      <c r="J38" s="8" t="s">
        <v>327</v>
      </c>
      <c r="K38" s="8" t="s">
        <v>327</v>
      </c>
      <c r="L38" s="8"/>
    </row>
    <row r="39" spans="1:12" x14ac:dyDescent="0.25">
      <c r="A39" t="s">
        <v>130</v>
      </c>
      <c r="B39" s="8" t="s">
        <v>137</v>
      </c>
      <c r="C39" s="8" t="s">
        <v>328</v>
      </c>
      <c r="D39" s="8">
        <v>7</v>
      </c>
      <c r="E39" s="8">
        <v>59982495</v>
      </c>
      <c r="F39" s="8">
        <v>60140219</v>
      </c>
      <c r="G39" s="8" t="s">
        <v>300</v>
      </c>
      <c r="H39" s="8" t="s">
        <v>137</v>
      </c>
      <c r="I39" s="8" t="s">
        <v>389</v>
      </c>
      <c r="J39" s="8" t="s">
        <v>327</v>
      </c>
      <c r="K39" s="8" t="s">
        <v>327</v>
      </c>
      <c r="L39" s="8"/>
    </row>
    <row r="40" spans="1:12" x14ac:dyDescent="0.25">
      <c r="A40" t="s">
        <v>130</v>
      </c>
      <c r="B40" s="8" t="s">
        <v>390</v>
      </c>
      <c r="C40" s="8" t="s">
        <v>328</v>
      </c>
      <c r="D40" s="8">
        <v>7</v>
      </c>
      <c r="E40" s="8">
        <v>59995449</v>
      </c>
      <c r="F40" s="8">
        <v>60005049</v>
      </c>
      <c r="G40" s="8" t="s">
        <v>300</v>
      </c>
      <c r="H40" s="8" t="s">
        <v>390</v>
      </c>
      <c r="I40" s="8" t="s">
        <v>391</v>
      </c>
      <c r="J40" s="8" t="s">
        <v>327</v>
      </c>
      <c r="K40" s="8" t="s">
        <v>327</v>
      </c>
      <c r="L40" s="8"/>
    </row>
    <row r="41" spans="1:12" x14ac:dyDescent="0.25">
      <c r="A41" t="s">
        <v>130</v>
      </c>
      <c r="B41" s="8" t="s">
        <v>138</v>
      </c>
      <c r="C41" s="8" t="s">
        <v>328</v>
      </c>
      <c r="D41" s="8">
        <v>7</v>
      </c>
      <c r="E41" s="8">
        <v>62348277</v>
      </c>
      <c r="F41" s="8">
        <v>62349928</v>
      </c>
      <c r="G41" s="8" t="s">
        <v>301</v>
      </c>
      <c r="H41" s="8" t="s">
        <v>138</v>
      </c>
      <c r="I41" s="8" t="s">
        <v>392</v>
      </c>
      <c r="J41" s="8" t="s">
        <v>327</v>
      </c>
      <c r="K41" s="8" t="s">
        <v>327</v>
      </c>
      <c r="L41" s="8"/>
    </row>
    <row r="42" spans="1:12" x14ac:dyDescent="0.25">
      <c r="A42" t="s">
        <v>130</v>
      </c>
      <c r="B42" s="8" t="s">
        <v>139</v>
      </c>
      <c r="C42" s="8" t="s">
        <v>328</v>
      </c>
      <c r="D42" s="8">
        <v>7</v>
      </c>
      <c r="E42" s="8">
        <v>62376979</v>
      </c>
      <c r="F42" s="8">
        <v>62381640</v>
      </c>
      <c r="G42" s="8" t="s">
        <v>301</v>
      </c>
      <c r="H42" s="8" t="s">
        <v>139</v>
      </c>
      <c r="I42" s="8" t="s">
        <v>393</v>
      </c>
      <c r="J42" s="8" t="s">
        <v>327</v>
      </c>
      <c r="K42" s="8" t="s">
        <v>327</v>
      </c>
      <c r="L42" s="8"/>
    </row>
    <row r="43" spans="1:12" x14ac:dyDescent="0.25">
      <c r="A43" t="s">
        <v>130</v>
      </c>
      <c r="B43" s="8" t="s">
        <v>140</v>
      </c>
      <c r="C43" s="8" t="s">
        <v>328</v>
      </c>
      <c r="D43" s="8">
        <v>7</v>
      </c>
      <c r="E43" s="8">
        <v>62417593</v>
      </c>
      <c r="F43" s="8">
        <v>62420139</v>
      </c>
      <c r="G43" s="8" t="s">
        <v>300</v>
      </c>
      <c r="H43" s="8" t="s">
        <v>140</v>
      </c>
      <c r="I43" s="8" t="s">
        <v>394</v>
      </c>
      <c r="J43" s="8" t="s">
        <v>327</v>
      </c>
      <c r="K43" s="8" t="s">
        <v>327</v>
      </c>
      <c r="L43" s="8"/>
    </row>
    <row r="44" spans="1:12" x14ac:dyDescent="0.25">
      <c r="A44" t="s">
        <v>130</v>
      </c>
      <c r="B44" s="8" t="s">
        <v>141</v>
      </c>
      <c r="C44" s="8" t="s">
        <v>328</v>
      </c>
      <c r="D44" s="8">
        <v>7</v>
      </c>
      <c r="E44" s="8">
        <v>62461871</v>
      </c>
      <c r="F44" s="8">
        <v>62464510</v>
      </c>
      <c r="G44" s="8" t="s">
        <v>300</v>
      </c>
      <c r="H44" s="8" t="s">
        <v>141</v>
      </c>
      <c r="I44" s="8" t="s">
        <v>395</v>
      </c>
      <c r="J44" s="8" t="s">
        <v>327</v>
      </c>
      <c r="K44" s="8" t="s">
        <v>327</v>
      </c>
      <c r="L44" s="8"/>
    </row>
    <row r="45" spans="1:12" x14ac:dyDescent="0.25">
      <c r="A45" t="s">
        <v>130</v>
      </c>
      <c r="B45" s="8" t="s">
        <v>396</v>
      </c>
      <c r="C45" s="8" t="s">
        <v>333</v>
      </c>
      <c r="D45" s="8">
        <v>7</v>
      </c>
      <c r="E45" s="8">
        <v>102096879</v>
      </c>
      <c r="F45" s="8">
        <v>102102845</v>
      </c>
      <c r="G45" s="8" t="s">
        <v>300</v>
      </c>
      <c r="H45" s="8" t="s">
        <v>396</v>
      </c>
      <c r="I45" s="8" t="s">
        <v>397</v>
      </c>
      <c r="J45" s="8"/>
      <c r="K45" s="8" t="s">
        <v>327</v>
      </c>
    </row>
    <row r="46" spans="1:12" x14ac:dyDescent="0.25">
      <c r="A46" t="s">
        <v>130</v>
      </c>
      <c r="B46" s="8" t="s">
        <v>398</v>
      </c>
      <c r="C46" s="8" t="s">
        <v>333</v>
      </c>
      <c r="D46" s="8">
        <v>7</v>
      </c>
      <c r="E46" s="8">
        <v>110768206</v>
      </c>
      <c r="F46" s="8">
        <v>110812405</v>
      </c>
      <c r="G46" s="8" t="s">
        <v>301</v>
      </c>
      <c r="H46" s="8" t="s">
        <v>398</v>
      </c>
      <c r="I46" s="8" t="s">
        <v>399</v>
      </c>
      <c r="J46" s="8"/>
      <c r="K46" s="8" t="s">
        <v>327</v>
      </c>
    </row>
    <row r="47" spans="1:12" x14ac:dyDescent="0.25">
      <c r="A47" t="s">
        <v>130</v>
      </c>
      <c r="B47" s="8" t="s">
        <v>142</v>
      </c>
      <c r="C47" s="8" t="s">
        <v>328</v>
      </c>
      <c r="D47" s="8">
        <v>7</v>
      </c>
      <c r="E47" s="8">
        <v>128611328</v>
      </c>
      <c r="F47" s="8">
        <v>128696425</v>
      </c>
      <c r="G47" s="8" t="s">
        <v>301</v>
      </c>
      <c r="H47" s="8" t="s">
        <v>142</v>
      </c>
      <c r="I47" s="8" t="s">
        <v>400</v>
      </c>
      <c r="J47" s="8" t="s">
        <v>327</v>
      </c>
      <c r="K47" s="8" t="s">
        <v>327</v>
      </c>
      <c r="L47" s="8"/>
    </row>
    <row r="48" spans="1:12" x14ac:dyDescent="0.25">
      <c r="A48" t="s">
        <v>130</v>
      </c>
      <c r="B48" s="8" t="s">
        <v>143</v>
      </c>
      <c r="C48" s="8" t="s">
        <v>333</v>
      </c>
      <c r="D48" s="8">
        <v>7</v>
      </c>
      <c r="E48" s="8">
        <v>142575529</v>
      </c>
      <c r="F48" s="8">
        <v>142578143</v>
      </c>
      <c r="G48" s="8" t="s">
        <v>300</v>
      </c>
      <c r="H48" s="8" t="s">
        <v>143</v>
      </c>
      <c r="I48" s="8" t="s">
        <v>401</v>
      </c>
      <c r="J48" s="8" t="s">
        <v>327</v>
      </c>
      <c r="K48" s="8" t="s">
        <v>327</v>
      </c>
      <c r="L48" s="8"/>
    </row>
    <row r="49" spans="1:12" x14ac:dyDescent="0.25">
      <c r="A49" t="s">
        <v>130</v>
      </c>
      <c r="B49" s="8" t="s">
        <v>190</v>
      </c>
      <c r="C49" s="8" t="s">
        <v>328</v>
      </c>
      <c r="D49" s="8">
        <v>7</v>
      </c>
      <c r="E49" s="8">
        <v>142650766</v>
      </c>
      <c r="F49" s="8">
        <v>142666816</v>
      </c>
      <c r="G49" s="8" t="s">
        <v>300</v>
      </c>
      <c r="H49" s="8" t="s">
        <v>190</v>
      </c>
      <c r="I49" s="8" t="s">
        <v>402</v>
      </c>
      <c r="J49" s="8" t="s">
        <v>327</v>
      </c>
      <c r="K49" s="8" t="s">
        <v>327</v>
      </c>
      <c r="L49" s="8"/>
    </row>
    <row r="50" spans="1:12" x14ac:dyDescent="0.25">
      <c r="A50" t="s">
        <v>130</v>
      </c>
      <c r="B50" s="8" t="s">
        <v>403</v>
      </c>
      <c r="C50" s="8" t="s">
        <v>328</v>
      </c>
      <c r="D50" s="8">
        <v>7</v>
      </c>
      <c r="E50" s="8">
        <v>142659693</v>
      </c>
      <c r="F50" s="8">
        <v>142670356</v>
      </c>
      <c r="G50" s="8" t="s">
        <v>301</v>
      </c>
      <c r="H50" s="8" t="s">
        <v>403</v>
      </c>
      <c r="I50" s="8" t="s">
        <v>404</v>
      </c>
      <c r="J50" s="8" t="s">
        <v>327</v>
      </c>
      <c r="K50" s="8" t="s">
        <v>327</v>
      </c>
      <c r="L50" s="8"/>
    </row>
    <row r="51" spans="1:12" x14ac:dyDescent="0.25">
      <c r="A51" t="s">
        <v>130</v>
      </c>
      <c r="B51" s="8" t="s">
        <v>405</v>
      </c>
      <c r="C51" s="8" t="s">
        <v>328</v>
      </c>
      <c r="D51" s="8">
        <v>7</v>
      </c>
      <c r="E51" s="8">
        <v>142678656</v>
      </c>
      <c r="F51" s="8">
        <v>142699510</v>
      </c>
      <c r="G51" s="8" t="s">
        <v>300</v>
      </c>
      <c r="H51" s="8" t="s">
        <v>405</v>
      </c>
      <c r="I51" s="8" t="s">
        <v>406</v>
      </c>
      <c r="J51" s="8" t="s">
        <v>327</v>
      </c>
      <c r="K51" s="8" t="s">
        <v>327</v>
      </c>
      <c r="L51" s="8"/>
    </row>
    <row r="52" spans="1:12" x14ac:dyDescent="0.25">
      <c r="A52" t="s">
        <v>130</v>
      </c>
      <c r="B52" s="8" t="s">
        <v>407</v>
      </c>
      <c r="C52" s="8" t="s">
        <v>333</v>
      </c>
      <c r="D52" s="8">
        <v>7</v>
      </c>
      <c r="E52" s="8">
        <v>142892752</v>
      </c>
      <c r="F52" s="8">
        <v>142931128</v>
      </c>
      <c r="G52" s="8" t="s">
        <v>300</v>
      </c>
      <c r="H52" s="8" t="s">
        <v>407</v>
      </c>
      <c r="I52" s="8" t="s">
        <v>408</v>
      </c>
      <c r="J52" s="8" t="s">
        <v>327</v>
      </c>
      <c r="K52" s="8" t="s">
        <v>327</v>
      </c>
      <c r="L52" s="8"/>
    </row>
    <row r="53" spans="1:12" x14ac:dyDescent="0.25">
      <c r="A53" t="s">
        <v>130</v>
      </c>
      <c r="B53" s="8" t="s">
        <v>193</v>
      </c>
      <c r="C53" s="8" t="s">
        <v>333</v>
      </c>
      <c r="D53" s="8">
        <v>7</v>
      </c>
      <c r="E53" s="8">
        <v>142966822</v>
      </c>
      <c r="F53" s="8">
        <v>142969264</v>
      </c>
      <c r="G53" s="8" t="s">
        <v>300</v>
      </c>
      <c r="H53" s="8" t="s">
        <v>193</v>
      </c>
      <c r="I53" s="8" t="s">
        <v>409</v>
      </c>
      <c r="J53" s="8" t="s">
        <v>327</v>
      </c>
      <c r="K53" s="8" t="s">
        <v>327</v>
      </c>
      <c r="L53" s="8"/>
    </row>
    <row r="54" spans="1:12" x14ac:dyDescent="0.25">
      <c r="A54" t="s">
        <v>130</v>
      </c>
      <c r="B54" s="8" t="s">
        <v>410</v>
      </c>
      <c r="C54" s="8" t="s">
        <v>333</v>
      </c>
      <c r="D54" s="8">
        <v>7</v>
      </c>
      <c r="E54" s="8">
        <v>143005046</v>
      </c>
      <c r="F54" s="8">
        <v>143019644</v>
      </c>
      <c r="G54" s="8" t="s">
        <v>301</v>
      </c>
      <c r="H54" s="8" t="s">
        <v>410</v>
      </c>
      <c r="I54" s="8" t="s">
        <v>411</v>
      </c>
      <c r="J54" s="8" t="s">
        <v>327</v>
      </c>
      <c r="K54" s="8" t="s">
        <v>327</v>
      </c>
      <c r="L54" s="8"/>
    </row>
    <row r="55" spans="1:12" x14ac:dyDescent="0.25">
      <c r="A55" t="s">
        <v>130</v>
      </c>
      <c r="B55" s="8" t="s">
        <v>195</v>
      </c>
      <c r="C55" s="8" t="s">
        <v>333</v>
      </c>
      <c r="D55" s="8">
        <v>7</v>
      </c>
      <c r="E55" s="8">
        <v>143052739</v>
      </c>
      <c r="F55" s="8">
        <v>143067934</v>
      </c>
      <c r="G55" s="8" t="s">
        <v>301</v>
      </c>
      <c r="H55" s="8" t="s">
        <v>195</v>
      </c>
      <c r="I55" s="8" t="s">
        <v>412</v>
      </c>
      <c r="J55" s="8" t="s">
        <v>327</v>
      </c>
      <c r="K55" s="8" t="s">
        <v>327</v>
      </c>
      <c r="L55" s="8"/>
    </row>
    <row r="56" spans="1:12" x14ac:dyDescent="0.25">
      <c r="A56" t="s">
        <v>130</v>
      </c>
      <c r="B56" s="8" t="s">
        <v>197</v>
      </c>
      <c r="C56" s="8" t="s">
        <v>333</v>
      </c>
      <c r="D56" s="8">
        <v>7</v>
      </c>
      <c r="E56" s="8">
        <v>143069249</v>
      </c>
      <c r="F56" s="8">
        <v>143071093</v>
      </c>
      <c r="G56" s="8" t="s">
        <v>301</v>
      </c>
      <c r="H56" s="8" t="s">
        <v>197</v>
      </c>
      <c r="I56" s="8" t="s">
        <v>413</v>
      </c>
      <c r="J56" s="8" t="s">
        <v>327</v>
      </c>
      <c r="K56" s="8" t="s">
        <v>327</v>
      </c>
      <c r="L56" s="8"/>
    </row>
    <row r="57" spans="1:12" x14ac:dyDescent="0.25">
      <c r="A57" t="s">
        <v>130</v>
      </c>
      <c r="B57" s="8" t="s">
        <v>145</v>
      </c>
      <c r="C57" s="8" t="s">
        <v>333</v>
      </c>
      <c r="D57" s="8">
        <v>7</v>
      </c>
      <c r="E57" s="8">
        <v>143107254</v>
      </c>
      <c r="F57" s="8">
        <v>143427042</v>
      </c>
      <c r="G57" s="8" t="s">
        <v>301</v>
      </c>
      <c r="H57" s="8" t="s">
        <v>145</v>
      </c>
      <c r="I57" s="8" t="s">
        <v>414</v>
      </c>
      <c r="J57" s="8" t="s">
        <v>327</v>
      </c>
      <c r="K57" s="8" t="s">
        <v>327</v>
      </c>
      <c r="L57" s="8"/>
    </row>
    <row r="58" spans="1:12" x14ac:dyDescent="0.25">
      <c r="A58" t="s">
        <v>130</v>
      </c>
      <c r="B58" s="8" t="s">
        <v>200</v>
      </c>
      <c r="C58" s="8" t="s">
        <v>328</v>
      </c>
      <c r="D58" s="8">
        <v>7</v>
      </c>
      <c r="E58" s="8">
        <v>143213111</v>
      </c>
      <c r="F58" s="8">
        <v>143296547</v>
      </c>
      <c r="G58" s="8" t="s">
        <v>300</v>
      </c>
      <c r="H58" s="8" t="s">
        <v>200</v>
      </c>
      <c r="I58" s="8" t="s">
        <v>415</v>
      </c>
      <c r="J58" s="8" t="s">
        <v>327</v>
      </c>
      <c r="K58" s="8" t="s">
        <v>327</v>
      </c>
      <c r="L58" s="8"/>
    </row>
    <row r="59" spans="1:12" x14ac:dyDescent="0.25">
      <c r="A59" t="s">
        <v>130</v>
      </c>
      <c r="B59" s="8" t="s">
        <v>146</v>
      </c>
      <c r="C59" s="8" t="s">
        <v>333</v>
      </c>
      <c r="D59" s="8">
        <v>7</v>
      </c>
      <c r="E59" s="8">
        <v>143458350</v>
      </c>
      <c r="F59" s="8">
        <v>143461050</v>
      </c>
      <c r="G59" s="8" t="s">
        <v>300</v>
      </c>
      <c r="H59" s="8" t="s">
        <v>146</v>
      </c>
      <c r="I59" s="8" t="s">
        <v>416</v>
      </c>
      <c r="J59" s="8" t="s">
        <v>327</v>
      </c>
      <c r="K59" s="8" t="s">
        <v>327</v>
      </c>
      <c r="L59" s="8"/>
    </row>
    <row r="60" spans="1:12" x14ac:dyDescent="0.25">
      <c r="A60" t="s">
        <v>130</v>
      </c>
      <c r="B60" s="8" t="s">
        <v>205</v>
      </c>
      <c r="C60" s="8" t="s">
        <v>333</v>
      </c>
      <c r="D60" s="8">
        <v>7</v>
      </c>
      <c r="E60" s="8">
        <v>143473721</v>
      </c>
      <c r="F60" s="8">
        <v>143499334</v>
      </c>
      <c r="G60" s="8" t="s">
        <v>301</v>
      </c>
      <c r="H60" s="8" t="s">
        <v>205</v>
      </c>
      <c r="I60" s="8" t="s">
        <v>417</v>
      </c>
      <c r="J60" s="8" t="s">
        <v>327</v>
      </c>
      <c r="K60" s="8" t="s">
        <v>327</v>
      </c>
      <c r="L60" s="8"/>
    </row>
    <row r="61" spans="1:12" x14ac:dyDescent="0.25">
      <c r="A61" t="s">
        <v>130</v>
      </c>
      <c r="B61" s="8" t="s">
        <v>147</v>
      </c>
      <c r="C61" s="8" t="s">
        <v>333</v>
      </c>
      <c r="D61" s="8">
        <v>7</v>
      </c>
      <c r="E61" s="8">
        <v>143501545</v>
      </c>
      <c r="F61" s="8">
        <v>143502541</v>
      </c>
      <c r="G61" s="8" t="s">
        <v>300</v>
      </c>
      <c r="H61" s="8" t="s">
        <v>147</v>
      </c>
      <c r="I61" s="8" t="s">
        <v>418</v>
      </c>
      <c r="J61" s="8" t="s">
        <v>327</v>
      </c>
      <c r="K61" s="8" t="s">
        <v>327</v>
      </c>
      <c r="L61" s="8"/>
    </row>
    <row r="62" spans="1:12" x14ac:dyDescent="0.25">
      <c r="A62" t="s">
        <v>130</v>
      </c>
      <c r="B62" s="8" t="s">
        <v>419</v>
      </c>
      <c r="C62" s="8" t="s">
        <v>333</v>
      </c>
      <c r="D62" s="8">
        <v>7</v>
      </c>
      <c r="E62" s="8">
        <v>143513579</v>
      </c>
      <c r="F62" s="8">
        <v>143549090</v>
      </c>
      <c r="G62" s="8" t="s">
        <v>300</v>
      </c>
      <c r="H62" s="8" t="s">
        <v>419</v>
      </c>
      <c r="I62" s="8" t="s">
        <v>420</v>
      </c>
      <c r="J62" s="8"/>
      <c r="K62" s="8" t="s">
        <v>327</v>
      </c>
    </row>
    <row r="63" spans="1:12" x14ac:dyDescent="0.25">
      <c r="A63" t="s">
        <v>130</v>
      </c>
      <c r="B63" s="8" t="s">
        <v>210</v>
      </c>
      <c r="C63" s="8" t="s">
        <v>333</v>
      </c>
      <c r="D63" s="8">
        <v>7</v>
      </c>
      <c r="E63" s="8">
        <v>143665809</v>
      </c>
      <c r="F63" s="8">
        <v>143685872</v>
      </c>
      <c r="G63" s="8" t="s">
        <v>300</v>
      </c>
      <c r="H63" s="8" t="s">
        <v>210</v>
      </c>
      <c r="I63" s="8" t="s">
        <v>421</v>
      </c>
      <c r="J63" s="8" t="s">
        <v>355</v>
      </c>
      <c r="K63" s="8" t="s">
        <v>327</v>
      </c>
      <c r="L63" s="8"/>
    </row>
    <row r="64" spans="1:12" x14ac:dyDescent="0.25">
      <c r="A64" t="s">
        <v>130</v>
      </c>
      <c r="B64" s="8" t="s">
        <v>212</v>
      </c>
      <c r="C64" s="8" t="s">
        <v>333</v>
      </c>
      <c r="D64" s="8">
        <v>7</v>
      </c>
      <c r="E64" s="8">
        <v>143688762</v>
      </c>
      <c r="F64" s="8">
        <v>143756985</v>
      </c>
      <c r="G64" s="8" t="s">
        <v>300</v>
      </c>
      <c r="H64" s="8" t="s">
        <v>212</v>
      </c>
      <c r="I64" s="8" t="s">
        <v>422</v>
      </c>
      <c r="J64" s="8"/>
      <c r="K64" s="8" t="s">
        <v>327</v>
      </c>
    </row>
    <row r="65" spans="1:12" x14ac:dyDescent="0.25">
      <c r="A65" t="s">
        <v>130</v>
      </c>
      <c r="B65" s="8" t="s">
        <v>423</v>
      </c>
      <c r="C65" s="8" t="s">
        <v>333</v>
      </c>
      <c r="D65" s="8">
        <v>7</v>
      </c>
      <c r="E65" s="8">
        <v>143823145</v>
      </c>
      <c r="F65" s="8">
        <v>143848410</v>
      </c>
      <c r="G65" s="8" t="s">
        <v>301</v>
      </c>
      <c r="H65" s="8" t="s">
        <v>423</v>
      </c>
      <c r="I65" s="8" t="s">
        <v>424</v>
      </c>
      <c r="J65" s="8"/>
      <c r="K65" s="8" t="s">
        <v>327</v>
      </c>
    </row>
    <row r="66" spans="1:12" x14ac:dyDescent="0.25">
      <c r="A66" t="s">
        <v>130</v>
      </c>
      <c r="B66" s="8" t="s">
        <v>425</v>
      </c>
      <c r="C66" s="8" t="s">
        <v>328</v>
      </c>
      <c r="D66" s="8">
        <v>9</v>
      </c>
      <c r="E66" s="8">
        <v>89909775</v>
      </c>
      <c r="F66" s="8">
        <v>90026976</v>
      </c>
      <c r="G66" s="8" t="s">
        <v>301</v>
      </c>
      <c r="H66" s="8" t="s">
        <v>425</v>
      </c>
      <c r="I66" s="8" t="s">
        <v>426</v>
      </c>
      <c r="J66" s="8" t="s">
        <v>327</v>
      </c>
      <c r="K66" s="8" t="s">
        <v>327</v>
      </c>
      <c r="L66" s="8"/>
    </row>
    <row r="67" spans="1:12" x14ac:dyDescent="0.25">
      <c r="A67" t="s">
        <v>130</v>
      </c>
      <c r="B67" s="8" t="s">
        <v>427</v>
      </c>
      <c r="C67" s="8" t="s">
        <v>333</v>
      </c>
      <c r="D67" s="8">
        <v>9</v>
      </c>
      <c r="E67" s="8">
        <v>107906889</v>
      </c>
      <c r="F67" s="8">
        <v>107920383</v>
      </c>
      <c r="G67" s="8" t="s">
        <v>301</v>
      </c>
      <c r="H67" s="8" t="s">
        <v>427</v>
      </c>
      <c r="I67" s="8" t="s">
        <v>428</v>
      </c>
      <c r="J67" s="8"/>
      <c r="K67" s="8" t="s">
        <v>327</v>
      </c>
    </row>
    <row r="68" spans="1:12" x14ac:dyDescent="0.25">
      <c r="A68" t="s">
        <v>130</v>
      </c>
      <c r="B68" s="8" t="s">
        <v>151</v>
      </c>
      <c r="C68" s="8" t="s">
        <v>328</v>
      </c>
      <c r="D68" s="8">
        <v>10</v>
      </c>
      <c r="E68" s="8">
        <v>13090691</v>
      </c>
      <c r="F68" s="8">
        <v>13131694</v>
      </c>
      <c r="G68" s="8" t="s">
        <v>301</v>
      </c>
      <c r="H68" s="8" t="s">
        <v>151</v>
      </c>
      <c r="I68" s="8" t="s">
        <v>429</v>
      </c>
      <c r="J68" s="8" t="s">
        <v>327</v>
      </c>
      <c r="K68" s="8" t="s">
        <v>327</v>
      </c>
      <c r="L68" s="8"/>
    </row>
    <row r="69" spans="1:12" x14ac:dyDescent="0.25">
      <c r="A69" t="s">
        <v>130</v>
      </c>
      <c r="B69" s="8" t="s">
        <v>430</v>
      </c>
      <c r="C69" s="8" t="s">
        <v>333</v>
      </c>
      <c r="D69" s="8">
        <v>10</v>
      </c>
      <c r="E69" s="8">
        <v>13207717</v>
      </c>
      <c r="F69" s="8">
        <v>13474396</v>
      </c>
      <c r="G69" s="8" t="s">
        <v>300</v>
      </c>
      <c r="H69" s="8" t="s">
        <v>430</v>
      </c>
      <c r="I69" s="8" t="s">
        <v>431</v>
      </c>
      <c r="J69" s="8" t="s">
        <v>327</v>
      </c>
      <c r="K69" s="8" t="s">
        <v>327</v>
      </c>
      <c r="L69" s="8"/>
    </row>
    <row r="70" spans="1:12" x14ac:dyDescent="0.25">
      <c r="A70" t="s">
        <v>130</v>
      </c>
      <c r="B70" s="8" t="s">
        <v>432</v>
      </c>
      <c r="C70" s="8" t="s">
        <v>333</v>
      </c>
      <c r="D70" s="8">
        <v>10</v>
      </c>
      <c r="E70" s="8">
        <v>97479500</v>
      </c>
      <c r="F70" s="8">
        <v>97518162</v>
      </c>
      <c r="G70" s="8" t="s">
        <v>301</v>
      </c>
      <c r="H70" s="8" t="s">
        <v>432</v>
      </c>
      <c r="I70" s="8" t="s">
        <v>433</v>
      </c>
      <c r="J70" s="8"/>
      <c r="K70" s="8" t="s">
        <v>327</v>
      </c>
    </row>
    <row r="71" spans="1:12" x14ac:dyDescent="0.25">
      <c r="A71" t="s">
        <v>130</v>
      </c>
      <c r="B71" s="8" t="s">
        <v>434</v>
      </c>
      <c r="C71" s="8" t="s">
        <v>328</v>
      </c>
      <c r="D71" s="8">
        <v>11</v>
      </c>
      <c r="E71" s="8">
        <v>11814101</v>
      </c>
      <c r="F71" s="8">
        <v>11898144</v>
      </c>
      <c r="G71" s="8" t="s">
        <v>300</v>
      </c>
      <c r="H71" s="8" t="s">
        <v>434</v>
      </c>
      <c r="I71" s="8" t="s">
        <v>435</v>
      </c>
      <c r="J71" s="8" t="s">
        <v>327</v>
      </c>
      <c r="K71" s="8" t="s">
        <v>327</v>
      </c>
      <c r="L71" s="8"/>
    </row>
    <row r="72" spans="1:12" x14ac:dyDescent="0.25">
      <c r="A72" t="s">
        <v>130</v>
      </c>
      <c r="B72" s="8" t="s">
        <v>152</v>
      </c>
      <c r="C72" s="8" t="s">
        <v>333</v>
      </c>
      <c r="D72" s="8">
        <v>11</v>
      </c>
      <c r="E72" s="8">
        <v>11930508</v>
      </c>
      <c r="F72" s="8">
        <v>12038683</v>
      </c>
      <c r="G72" s="8" t="s">
        <v>300</v>
      </c>
      <c r="H72" s="8" t="s">
        <v>152</v>
      </c>
      <c r="I72" s="8" t="s">
        <v>436</v>
      </c>
      <c r="J72" s="8" t="s">
        <v>327</v>
      </c>
      <c r="K72" s="8" t="s">
        <v>327</v>
      </c>
      <c r="L72" s="8"/>
    </row>
    <row r="73" spans="1:12" x14ac:dyDescent="0.25">
      <c r="A73" t="s">
        <v>130</v>
      </c>
      <c r="B73" s="8" t="s">
        <v>437</v>
      </c>
      <c r="C73" s="8" t="s">
        <v>333</v>
      </c>
      <c r="D73" s="8">
        <v>11</v>
      </c>
      <c r="E73" s="8">
        <v>12236608</v>
      </c>
      <c r="F73" s="8">
        <v>12464960</v>
      </c>
      <c r="G73" s="8" t="s">
        <v>300</v>
      </c>
      <c r="H73" s="8" t="s">
        <v>437</v>
      </c>
      <c r="I73" s="8" t="s">
        <v>438</v>
      </c>
      <c r="J73" s="8" t="s">
        <v>355</v>
      </c>
      <c r="K73" s="8" t="s">
        <v>327</v>
      </c>
      <c r="L73" s="8"/>
    </row>
    <row r="74" spans="1:12" x14ac:dyDescent="0.25">
      <c r="A74" t="s">
        <v>130</v>
      </c>
      <c r="B74" s="8" t="s">
        <v>153</v>
      </c>
      <c r="C74" s="8" t="s">
        <v>333</v>
      </c>
      <c r="D74" s="8">
        <v>11</v>
      </c>
      <c r="E74" s="8">
        <v>22834744</v>
      </c>
      <c r="F74" s="8">
        <v>22982382</v>
      </c>
      <c r="G74" s="8" t="s">
        <v>300</v>
      </c>
      <c r="H74" s="8" t="s">
        <v>153</v>
      </c>
      <c r="I74" s="8" t="s">
        <v>439</v>
      </c>
      <c r="J74" s="8" t="s">
        <v>327</v>
      </c>
      <c r="K74" s="8" t="s">
        <v>327</v>
      </c>
      <c r="L74" s="8"/>
    </row>
    <row r="75" spans="1:12" x14ac:dyDescent="0.25">
      <c r="A75" t="s">
        <v>130</v>
      </c>
      <c r="B75" s="8" t="s">
        <v>303</v>
      </c>
      <c r="C75" s="8" t="s">
        <v>328</v>
      </c>
      <c r="D75" s="8">
        <v>11</v>
      </c>
      <c r="E75" s="8">
        <v>22972005</v>
      </c>
      <c r="F75" s="8">
        <v>22976496</v>
      </c>
      <c r="G75" s="8" t="s">
        <v>301</v>
      </c>
      <c r="H75" s="8" t="s">
        <v>303</v>
      </c>
      <c r="I75" s="8" t="s">
        <v>440</v>
      </c>
      <c r="J75" s="8" t="s">
        <v>327</v>
      </c>
      <c r="K75" s="8" t="s">
        <v>327</v>
      </c>
      <c r="L75" s="8"/>
    </row>
    <row r="76" spans="1:12" x14ac:dyDescent="0.25">
      <c r="A76" t="s">
        <v>130</v>
      </c>
      <c r="B76" s="8" t="s">
        <v>441</v>
      </c>
      <c r="C76" s="8" t="s">
        <v>333</v>
      </c>
      <c r="D76" s="8">
        <v>12</v>
      </c>
      <c r="E76" s="8">
        <v>40059769</v>
      </c>
      <c r="F76" s="8">
        <v>40134228</v>
      </c>
      <c r="G76" s="8" t="s">
        <v>300</v>
      </c>
      <c r="H76" s="8" t="s">
        <v>441</v>
      </c>
      <c r="I76" s="8" t="s">
        <v>442</v>
      </c>
      <c r="J76" s="8"/>
      <c r="K76" s="8" t="s">
        <v>327</v>
      </c>
    </row>
    <row r="77" spans="1:12" x14ac:dyDescent="0.25">
      <c r="A77" t="s">
        <v>130</v>
      </c>
      <c r="B77" s="8" t="s">
        <v>443</v>
      </c>
      <c r="C77" s="8" t="s">
        <v>328</v>
      </c>
      <c r="D77" s="8">
        <v>12</v>
      </c>
      <c r="E77" s="8">
        <v>109032187</v>
      </c>
      <c r="F77" s="8">
        <v>109068217</v>
      </c>
      <c r="G77" s="8" t="s">
        <v>300</v>
      </c>
      <c r="H77" s="8" t="s">
        <v>443</v>
      </c>
      <c r="I77" s="8" t="s">
        <v>444</v>
      </c>
      <c r="J77" s="8" t="s">
        <v>327</v>
      </c>
      <c r="K77" s="8" t="s">
        <v>327</v>
      </c>
      <c r="L77" s="8"/>
    </row>
    <row r="78" spans="1:12" x14ac:dyDescent="0.25">
      <c r="A78" t="s">
        <v>130</v>
      </c>
      <c r="B78" s="8" t="s">
        <v>445</v>
      </c>
      <c r="C78" s="8" t="s">
        <v>328</v>
      </c>
      <c r="D78" s="8">
        <v>12</v>
      </c>
      <c r="E78" s="8">
        <v>109452823</v>
      </c>
      <c r="F78" s="8">
        <v>109463336</v>
      </c>
      <c r="G78" s="8" t="s">
        <v>301</v>
      </c>
      <c r="H78" s="8" t="s">
        <v>445</v>
      </c>
      <c r="I78" s="8" t="s">
        <v>446</v>
      </c>
      <c r="J78" s="8" t="s">
        <v>327</v>
      </c>
      <c r="K78" s="8" t="s">
        <v>327</v>
      </c>
      <c r="L78" s="8"/>
    </row>
    <row r="79" spans="1:12" x14ac:dyDescent="0.25">
      <c r="A79" t="s">
        <v>130</v>
      </c>
      <c r="B79" s="8" t="s">
        <v>154</v>
      </c>
      <c r="C79" s="8" t="s">
        <v>333</v>
      </c>
      <c r="D79" s="8">
        <v>12</v>
      </c>
      <c r="E79" s="8">
        <v>109541001</v>
      </c>
      <c r="F79" s="8">
        <v>109571726</v>
      </c>
      <c r="G79" s="8" t="s">
        <v>301</v>
      </c>
      <c r="H79" s="8" t="s">
        <v>154</v>
      </c>
      <c r="I79" s="8" t="s">
        <v>447</v>
      </c>
      <c r="J79" s="8" t="s">
        <v>327</v>
      </c>
      <c r="K79" s="8" t="s">
        <v>327</v>
      </c>
      <c r="L79" s="8"/>
    </row>
    <row r="80" spans="1:12" x14ac:dyDescent="0.25">
      <c r="A80" t="s">
        <v>130</v>
      </c>
      <c r="B80" s="8" t="s">
        <v>448</v>
      </c>
      <c r="C80" s="8" t="s">
        <v>328</v>
      </c>
      <c r="D80" s="8">
        <v>12</v>
      </c>
      <c r="E80" s="8">
        <v>109589194</v>
      </c>
      <c r="F80" s="8">
        <v>109600330</v>
      </c>
      <c r="G80" s="8" t="s">
        <v>300</v>
      </c>
      <c r="H80" s="8" t="s">
        <v>448</v>
      </c>
      <c r="I80" s="8" t="s">
        <v>449</v>
      </c>
      <c r="J80" s="8" t="s">
        <v>327</v>
      </c>
      <c r="K80" s="8" t="s">
        <v>327</v>
      </c>
      <c r="L80" s="8"/>
    </row>
    <row r="81" spans="1:12" x14ac:dyDescent="0.25">
      <c r="A81" t="s">
        <v>130</v>
      </c>
      <c r="B81" s="8" t="s">
        <v>450</v>
      </c>
      <c r="C81" s="8" t="s">
        <v>328</v>
      </c>
      <c r="D81" s="8">
        <v>12</v>
      </c>
      <c r="E81" s="8">
        <v>110279068</v>
      </c>
      <c r="F81" s="8">
        <v>110281097</v>
      </c>
      <c r="G81" s="8" t="s">
        <v>301</v>
      </c>
      <c r="H81" s="8" t="s">
        <v>450</v>
      </c>
      <c r="I81" s="8" t="s">
        <v>451</v>
      </c>
      <c r="J81" s="8" t="s">
        <v>327</v>
      </c>
      <c r="K81" s="8" t="s">
        <v>327</v>
      </c>
      <c r="L81" s="8"/>
    </row>
    <row r="82" spans="1:12" x14ac:dyDescent="0.25">
      <c r="A82" t="s">
        <v>130</v>
      </c>
      <c r="B82" s="8" t="s">
        <v>452</v>
      </c>
      <c r="C82" s="8" t="s">
        <v>333</v>
      </c>
      <c r="D82" s="8">
        <v>13</v>
      </c>
      <c r="E82" s="8">
        <v>24327420</v>
      </c>
      <c r="F82" s="8">
        <v>24477285</v>
      </c>
      <c r="G82" s="8" t="s">
        <v>301</v>
      </c>
      <c r="H82" s="8" t="s">
        <v>452</v>
      </c>
      <c r="I82" s="8" t="s">
        <v>453</v>
      </c>
      <c r="J82" s="8"/>
      <c r="K82" s="8" t="s">
        <v>327</v>
      </c>
    </row>
    <row r="83" spans="1:12" x14ac:dyDescent="0.25">
      <c r="A83" t="s">
        <v>130</v>
      </c>
      <c r="B83" s="8" t="s">
        <v>454</v>
      </c>
      <c r="C83" s="8" t="s">
        <v>333</v>
      </c>
      <c r="D83" s="8">
        <v>13</v>
      </c>
      <c r="E83" s="8">
        <v>54051186</v>
      </c>
      <c r="F83" s="8">
        <v>54055658</v>
      </c>
      <c r="G83" s="8" t="s">
        <v>300</v>
      </c>
      <c r="H83" s="8" t="s">
        <v>454</v>
      </c>
      <c r="I83" s="8" t="s">
        <v>455</v>
      </c>
      <c r="J83" s="8"/>
      <c r="K83" s="8" t="s">
        <v>327</v>
      </c>
    </row>
    <row r="84" spans="1:12" x14ac:dyDescent="0.25">
      <c r="A84" t="s">
        <v>130</v>
      </c>
      <c r="B84" s="8" t="s">
        <v>456</v>
      </c>
      <c r="C84" s="8" t="s">
        <v>328</v>
      </c>
      <c r="D84" s="8">
        <v>13</v>
      </c>
      <c r="E84" s="8">
        <v>108449948</v>
      </c>
      <c r="F84" s="8">
        <v>109953461</v>
      </c>
      <c r="G84" s="8" t="s">
        <v>301</v>
      </c>
      <c r="H84" s="8" t="s">
        <v>456</v>
      </c>
      <c r="I84" s="8" t="s">
        <v>457</v>
      </c>
      <c r="J84" s="8"/>
      <c r="K84" s="8" t="s">
        <v>327</v>
      </c>
    </row>
    <row r="85" spans="1:12" x14ac:dyDescent="0.25">
      <c r="A85" t="s">
        <v>130</v>
      </c>
      <c r="B85" s="8" t="s">
        <v>458</v>
      </c>
      <c r="C85" s="8" t="s">
        <v>333</v>
      </c>
      <c r="D85" s="8">
        <v>14</v>
      </c>
      <c r="E85" s="8">
        <v>74640840</v>
      </c>
      <c r="F85" s="8">
        <v>74706859</v>
      </c>
      <c r="G85" s="8" t="s">
        <v>301</v>
      </c>
      <c r="H85" s="8" t="s">
        <v>458</v>
      </c>
      <c r="I85" s="8" t="s">
        <v>459</v>
      </c>
      <c r="J85" s="8" t="s">
        <v>327</v>
      </c>
      <c r="K85" s="8" t="s">
        <v>327</v>
      </c>
      <c r="L85" s="8"/>
    </row>
    <row r="86" spans="1:12" x14ac:dyDescent="0.25">
      <c r="A86" t="s">
        <v>130</v>
      </c>
      <c r="B86" s="8" t="s">
        <v>460</v>
      </c>
      <c r="C86" s="8" t="s">
        <v>333</v>
      </c>
      <c r="D86" s="8">
        <v>15</v>
      </c>
      <c r="E86" s="8">
        <v>72512119</v>
      </c>
      <c r="F86" s="8">
        <v>72546279</v>
      </c>
      <c r="G86" s="8" t="s">
        <v>300</v>
      </c>
      <c r="H86" s="8" t="s">
        <v>460</v>
      </c>
      <c r="I86" s="8" t="s">
        <v>461</v>
      </c>
      <c r="J86" s="8" t="s">
        <v>327</v>
      </c>
      <c r="K86" s="8" t="s">
        <v>327</v>
      </c>
      <c r="L86" s="8"/>
    </row>
    <row r="87" spans="1:12" x14ac:dyDescent="0.25">
      <c r="A87" t="s">
        <v>130</v>
      </c>
      <c r="B87" s="8" t="s">
        <v>155</v>
      </c>
      <c r="C87" s="8" t="s">
        <v>333</v>
      </c>
      <c r="D87" s="8">
        <v>15</v>
      </c>
      <c r="E87" s="8">
        <v>72589621</v>
      </c>
      <c r="F87" s="8">
        <v>73061204</v>
      </c>
      <c r="G87" s="8" t="s">
        <v>300</v>
      </c>
      <c r="H87" s="8" t="s">
        <v>155</v>
      </c>
      <c r="I87" s="8" t="s">
        <v>462</v>
      </c>
      <c r="J87" s="8"/>
      <c r="K87" s="8" t="s">
        <v>327</v>
      </c>
    </row>
    <row r="88" spans="1:12" x14ac:dyDescent="0.25">
      <c r="A88" t="s">
        <v>130</v>
      </c>
      <c r="B88" s="8" t="s">
        <v>156</v>
      </c>
      <c r="C88" s="8" t="s">
        <v>328</v>
      </c>
      <c r="D88" s="8">
        <v>15</v>
      </c>
      <c r="E88" s="8">
        <v>96994823</v>
      </c>
      <c r="F88" s="8">
        <v>97055956</v>
      </c>
      <c r="G88" s="8" t="s">
        <v>300</v>
      </c>
      <c r="H88" s="8" t="s">
        <v>156</v>
      </c>
      <c r="I88" s="8" t="s">
        <v>463</v>
      </c>
      <c r="J88" s="8" t="s">
        <v>327</v>
      </c>
      <c r="K88" s="8" t="s">
        <v>327</v>
      </c>
      <c r="L88" s="8"/>
    </row>
    <row r="89" spans="1:12" x14ac:dyDescent="0.25">
      <c r="A89" t="s">
        <v>130</v>
      </c>
      <c r="B89" s="8" t="s">
        <v>464</v>
      </c>
      <c r="C89" s="8" t="s">
        <v>333</v>
      </c>
      <c r="D89" s="8">
        <v>16</v>
      </c>
      <c r="E89" s="8">
        <v>36963460</v>
      </c>
      <c r="F89" s="8">
        <v>36990467</v>
      </c>
      <c r="G89" s="8" t="s">
        <v>300</v>
      </c>
      <c r="H89" s="8" t="s">
        <v>464</v>
      </c>
      <c r="I89" s="8" t="s">
        <v>465</v>
      </c>
      <c r="J89" s="8"/>
      <c r="K89" s="8" t="s">
        <v>327</v>
      </c>
    </row>
    <row r="90" spans="1:12" x14ac:dyDescent="0.25">
      <c r="A90" t="s">
        <v>130</v>
      </c>
      <c r="B90" s="8" t="s">
        <v>249</v>
      </c>
      <c r="C90" s="8" t="s">
        <v>333</v>
      </c>
      <c r="D90" s="8">
        <v>17</v>
      </c>
      <c r="E90" s="8">
        <v>8525372</v>
      </c>
      <c r="F90" s="8">
        <v>8986648</v>
      </c>
      <c r="G90" s="8" t="s">
        <v>301</v>
      </c>
      <c r="H90" s="8" t="s">
        <v>249</v>
      </c>
      <c r="I90" s="8" t="s">
        <v>466</v>
      </c>
      <c r="J90" s="8" t="s">
        <v>327</v>
      </c>
      <c r="K90" s="8" t="s">
        <v>327</v>
      </c>
      <c r="L90" s="8"/>
    </row>
    <row r="91" spans="1:12" x14ac:dyDescent="0.25">
      <c r="A91" t="s">
        <v>130</v>
      </c>
      <c r="B91" s="8" t="s">
        <v>255</v>
      </c>
      <c r="C91" s="8" t="s">
        <v>333</v>
      </c>
      <c r="D91" s="8">
        <v>17</v>
      </c>
      <c r="E91" s="8">
        <v>12419972</v>
      </c>
      <c r="F91" s="8">
        <v>12507704</v>
      </c>
      <c r="G91" s="8" t="s">
        <v>300</v>
      </c>
      <c r="H91" s="8" t="s">
        <v>255</v>
      </c>
      <c r="I91" s="8" t="s">
        <v>467</v>
      </c>
      <c r="J91" s="8" t="s">
        <v>327</v>
      </c>
      <c r="K91" s="8" t="s">
        <v>327</v>
      </c>
      <c r="L91" s="8"/>
    </row>
    <row r="92" spans="1:12" x14ac:dyDescent="0.25">
      <c r="A92" t="s">
        <v>130</v>
      </c>
      <c r="B92" s="8" t="s">
        <v>468</v>
      </c>
      <c r="C92" s="8" t="s">
        <v>333</v>
      </c>
      <c r="D92" s="8">
        <v>17</v>
      </c>
      <c r="E92" s="8">
        <v>12584189</v>
      </c>
      <c r="F92" s="8">
        <v>12628465</v>
      </c>
      <c r="G92" s="8" t="s">
        <v>301</v>
      </c>
      <c r="H92" s="8" t="s">
        <v>468</v>
      </c>
      <c r="I92" s="8" t="s">
        <v>469</v>
      </c>
      <c r="J92" s="8" t="s">
        <v>327</v>
      </c>
      <c r="K92" s="8" t="s">
        <v>327</v>
      </c>
      <c r="L92" s="8"/>
    </row>
    <row r="93" spans="1:12" x14ac:dyDescent="0.25">
      <c r="A93" t="s">
        <v>130</v>
      </c>
      <c r="B93" s="8" t="s">
        <v>157</v>
      </c>
      <c r="C93" s="8" t="s">
        <v>333</v>
      </c>
      <c r="D93" s="8">
        <v>17</v>
      </c>
      <c r="E93" s="8">
        <v>12682406</v>
      </c>
      <c r="F93" s="8">
        <v>12769664</v>
      </c>
      <c r="G93" s="8" t="s">
        <v>300</v>
      </c>
      <c r="H93" s="8" t="s">
        <v>157</v>
      </c>
      <c r="I93" s="8" t="s">
        <v>470</v>
      </c>
      <c r="J93" s="8" t="s">
        <v>327</v>
      </c>
      <c r="K93" s="8" t="s">
        <v>327</v>
      </c>
      <c r="L93" s="8"/>
    </row>
    <row r="94" spans="1:12" x14ac:dyDescent="0.25">
      <c r="A94" t="s">
        <v>130</v>
      </c>
      <c r="B94" s="8" t="s">
        <v>257</v>
      </c>
      <c r="C94" s="8" t="s">
        <v>328</v>
      </c>
      <c r="D94" s="8">
        <v>17</v>
      </c>
      <c r="E94" s="8">
        <v>12741311</v>
      </c>
      <c r="F94" s="8">
        <v>12860122</v>
      </c>
      <c r="G94" s="8" t="s">
        <v>301</v>
      </c>
      <c r="H94" s="8" t="s">
        <v>257</v>
      </c>
      <c r="I94" s="8" t="s">
        <v>471</v>
      </c>
      <c r="J94" s="8" t="s">
        <v>327</v>
      </c>
      <c r="K94" s="8" t="s">
        <v>327</v>
      </c>
      <c r="L94" s="8"/>
    </row>
    <row r="95" spans="1:12" x14ac:dyDescent="0.25">
      <c r="A95" t="s">
        <v>130</v>
      </c>
      <c r="B95" s="8" t="s">
        <v>472</v>
      </c>
      <c r="C95" s="8" t="s">
        <v>333</v>
      </c>
      <c r="D95" s="8">
        <v>17</v>
      </c>
      <c r="E95" s="8">
        <v>79051906</v>
      </c>
      <c r="F95" s="8">
        <v>79090243</v>
      </c>
      <c r="G95" s="8" t="s">
        <v>301</v>
      </c>
      <c r="H95" s="8" t="s">
        <v>472</v>
      </c>
      <c r="I95" s="8" t="s">
        <v>473</v>
      </c>
      <c r="J95" s="8"/>
      <c r="K95" s="8" t="s">
        <v>327</v>
      </c>
    </row>
    <row r="96" spans="1:12" x14ac:dyDescent="0.25">
      <c r="A96" t="s">
        <v>130</v>
      </c>
      <c r="B96" s="8" t="s">
        <v>158</v>
      </c>
      <c r="C96" s="8" t="s">
        <v>328</v>
      </c>
      <c r="D96" s="8">
        <v>18</v>
      </c>
      <c r="E96" s="8">
        <v>12972252</v>
      </c>
      <c r="F96" s="8">
        <v>12992948</v>
      </c>
      <c r="G96" s="8" t="s">
        <v>301</v>
      </c>
      <c r="H96" s="8" t="s">
        <v>158</v>
      </c>
      <c r="I96" s="8" t="s">
        <v>474</v>
      </c>
      <c r="J96" s="8" t="s">
        <v>327</v>
      </c>
      <c r="K96" s="8" t="s">
        <v>327</v>
      </c>
      <c r="L96" s="8"/>
    </row>
    <row r="97" spans="1:12" x14ac:dyDescent="0.25">
      <c r="A97" s="13" t="s">
        <v>130</v>
      </c>
      <c r="B97" s="8" t="s">
        <v>475</v>
      </c>
      <c r="C97" s="8" t="s">
        <v>328</v>
      </c>
      <c r="D97" s="8">
        <v>19</v>
      </c>
      <c r="E97" s="8">
        <v>38836579</v>
      </c>
      <c r="F97" s="8">
        <v>38919923</v>
      </c>
      <c r="G97" s="8" t="s">
        <v>301</v>
      </c>
      <c r="H97" s="8" t="s">
        <v>475</v>
      </c>
      <c r="I97" s="8" t="s">
        <v>476</v>
      </c>
      <c r="J97" s="8"/>
      <c r="K97" s="8" t="s">
        <v>327</v>
      </c>
      <c r="L97" s="13"/>
    </row>
    <row r="98" spans="1:12" x14ac:dyDescent="0.25">
      <c r="A98" s="13" t="s">
        <v>130</v>
      </c>
      <c r="B98" s="8" t="s">
        <v>477</v>
      </c>
      <c r="C98" s="8" t="s">
        <v>328</v>
      </c>
      <c r="D98" s="8">
        <v>19</v>
      </c>
      <c r="E98" s="8">
        <v>52264323</v>
      </c>
      <c r="F98" s="8">
        <v>52265456</v>
      </c>
      <c r="G98" s="8" t="s">
        <v>301</v>
      </c>
      <c r="H98" s="8" t="s">
        <v>477</v>
      </c>
      <c r="I98" s="8" t="s">
        <v>478</v>
      </c>
      <c r="J98" s="8"/>
      <c r="K98" s="8" t="s">
        <v>327</v>
      </c>
      <c r="L98" s="13"/>
    </row>
    <row r="99" spans="1:12" x14ac:dyDescent="0.25">
      <c r="A99" s="13" t="s">
        <v>149</v>
      </c>
      <c r="B99" s="20" t="s">
        <v>479</v>
      </c>
      <c r="C99" s="20" t="s">
        <v>328</v>
      </c>
      <c r="D99" s="8">
        <v>5</v>
      </c>
      <c r="E99" s="8">
        <v>135291704</v>
      </c>
      <c r="F99" s="8">
        <v>135349991</v>
      </c>
      <c r="G99" s="8" t="s">
        <v>300</v>
      </c>
      <c r="H99" s="8" t="s">
        <v>479</v>
      </c>
      <c r="I99" s="8" t="s">
        <v>480</v>
      </c>
      <c r="J99" s="34"/>
      <c r="K99" s="34"/>
      <c r="L99" s="20" t="s">
        <v>499</v>
      </c>
    </row>
    <row r="100" spans="1:12" x14ac:dyDescent="0.25">
      <c r="A100" s="13" t="s">
        <v>149</v>
      </c>
      <c r="B100" s="8" t="s">
        <v>481</v>
      </c>
      <c r="C100" s="8" t="s">
        <v>333</v>
      </c>
      <c r="D100" s="8">
        <v>7</v>
      </c>
      <c r="E100" s="8">
        <v>143607685</v>
      </c>
      <c r="F100" s="8">
        <v>143627845</v>
      </c>
      <c r="G100" s="8" t="s">
        <v>300</v>
      </c>
      <c r="H100" s="8" t="s">
        <v>481</v>
      </c>
      <c r="I100" s="8" t="s">
        <v>482</v>
      </c>
      <c r="J100" s="8" t="s">
        <v>327</v>
      </c>
      <c r="K100" s="8"/>
      <c r="L100" s="13" t="s">
        <v>500</v>
      </c>
    </row>
    <row r="101" spans="1:12" x14ac:dyDescent="0.25">
      <c r="A101" s="13" t="s">
        <v>149</v>
      </c>
      <c r="B101" s="8" t="s">
        <v>208</v>
      </c>
      <c r="C101" s="8" t="s">
        <v>333</v>
      </c>
      <c r="D101" s="8">
        <v>7</v>
      </c>
      <c r="E101" s="8">
        <v>143634806</v>
      </c>
      <c r="F101" s="8">
        <v>143649661</v>
      </c>
      <c r="G101" s="8" t="s">
        <v>300</v>
      </c>
      <c r="H101" s="8" t="s">
        <v>208</v>
      </c>
      <c r="I101" s="8" t="s">
        <v>483</v>
      </c>
      <c r="J101" s="8" t="s">
        <v>327</v>
      </c>
      <c r="K101" s="8"/>
      <c r="L101" s="13" t="s">
        <v>500</v>
      </c>
    </row>
    <row r="102" spans="1:12" x14ac:dyDescent="0.25">
      <c r="A102" s="13" t="s">
        <v>149</v>
      </c>
      <c r="B102" s="8" t="s">
        <v>484</v>
      </c>
      <c r="C102" s="8" t="s">
        <v>333</v>
      </c>
      <c r="D102" s="8">
        <v>7</v>
      </c>
      <c r="E102" s="8">
        <v>144588549</v>
      </c>
      <c r="F102" s="8">
        <v>144751974</v>
      </c>
      <c r="G102" s="8" t="s">
        <v>300</v>
      </c>
      <c r="H102" s="8" t="s">
        <v>484</v>
      </c>
      <c r="I102" s="8" t="s">
        <v>485</v>
      </c>
      <c r="J102" s="8" t="s">
        <v>355</v>
      </c>
      <c r="K102" s="8"/>
      <c r="L102" s="13" t="s">
        <v>501</v>
      </c>
    </row>
    <row r="103" spans="1:12" x14ac:dyDescent="0.25">
      <c r="A103" s="13" t="s">
        <v>149</v>
      </c>
      <c r="B103" s="8" t="s">
        <v>148</v>
      </c>
      <c r="C103" s="8" t="s">
        <v>328</v>
      </c>
      <c r="D103" s="8">
        <v>8</v>
      </c>
      <c r="E103" s="8">
        <v>80764434</v>
      </c>
      <c r="F103" s="8">
        <v>80880479</v>
      </c>
      <c r="G103" s="8" t="s">
        <v>300</v>
      </c>
      <c r="H103" s="8" t="s">
        <v>148</v>
      </c>
      <c r="I103" s="8" t="s">
        <v>486</v>
      </c>
      <c r="J103" s="8" t="s">
        <v>327</v>
      </c>
      <c r="K103" s="8"/>
      <c r="L103" s="13" t="s">
        <v>502</v>
      </c>
    </row>
    <row r="104" spans="1:12" x14ac:dyDescent="0.25">
      <c r="A104" s="13" t="s">
        <v>149</v>
      </c>
      <c r="B104" s="8" t="s">
        <v>150</v>
      </c>
      <c r="C104" s="8" t="s">
        <v>328</v>
      </c>
      <c r="D104" s="8">
        <v>8</v>
      </c>
      <c r="E104" s="8">
        <v>122848374</v>
      </c>
      <c r="F104" s="8">
        <v>122867397</v>
      </c>
      <c r="G104" s="8" t="s">
        <v>301</v>
      </c>
      <c r="H104" s="8" t="s">
        <v>150</v>
      </c>
      <c r="I104" s="8" t="s">
        <v>487</v>
      </c>
      <c r="J104" s="8" t="s">
        <v>327</v>
      </c>
      <c r="K104" s="8"/>
      <c r="L104" s="13" t="s">
        <v>503</v>
      </c>
    </row>
    <row r="105" spans="1:12" x14ac:dyDescent="0.25">
      <c r="A105" s="13" t="s">
        <v>149</v>
      </c>
      <c r="B105" s="43" t="s">
        <v>488</v>
      </c>
      <c r="C105" s="8" t="s">
        <v>328</v>
      </c>
      <c r="D105" s="8">
        <v>11</v>
      </c>
      <c r="E105" s="8">
        <v>51189833</v>
      </c>
      <c r="F105" s="8">
        <v>51220418</v>
      </c>
      <c r="G105" s="8" t="s">
        <v>300</v>
      </c>
      <c r="H105" s="8" t="s">
        <v>224</v>
      </c>
      <c r="I105" s="8" t="s">
        <v>489</v>
      </c>
      <c r="J105" s="8"/>
      <c r="K105" s="8"/>
      <c r="L105" s="13" t="s">
        <v>504</v>
      </c>
    </row>
    <row r="106" spans="1:12" x14ac:dyDescent="0.25">
      <c r="A106" s="13" t="s">
        <v>149</v>
      </c>
      <c r="B106" s="8" t="s">
        <v>230</v>
      </c>
      <c r="C106" s="8" t="s">
        <v>328</v>
      </c>
      <c r="D106" s="8">
        <v>12</v>
      </c>
      <c r="E106" s="8">
        <v>81026808</v>
      </c>
      <c r="F106" s="8">
        <v>81186414</v>
      </c>
      <c r="G106" s="8" t="s">
        <v>301</v>
      </c>
      <c r="H106" s="8" t="s">
        <v>230</v>
      </c>
      <c r="I106" s="8" t="s">
        <v>490</v>
      </c>
      <c r="J106" s="8"/>
      <c r="K106" s="8"/>
      <c r="L106" s="13" t="s">
        <v>505</v>
      </c>
    </row>
    <row r="107" spans="1:12" x14ac:dyDescent="0.25">
      <c r="A107" s="13" t="s">
        <v>149</v>
      </c>
      <c r="B107" s="8" t="s">
        <v>241</v>
      </c>
      <c r="C107" s="8" t="s">
        <v>333</v>
      </c>
      <c r="D107" s="8">
        <v>17</v>
      </c>
      <c r="E107" s="8">
        <v>4994332</v>
      </c>
      <c r="F107" s="8">
        <v>5347656</v>
      </c>
      <c r="G107" s="8" t="s">
        <v>301</v>
      </c>
      <c r="H107" s="8" t="s">
        <v>241</v>
      </c>
      <c r="I107" s="8" t="s">
        <v>491</v>
      </c>
      <c r="J107" s="8"/>
      <c r="K107" s="8"/>
      <c r="L107" s="13" t="s">
        <v>506</v>
      </c>
    </row>
    <row r="108" spans="1:12" x14ac:dyDescent="0.25">
      <c r="A108" s="13" t="s">
        <v>149</v>
      </c>
      <c r="B108" s="8" t="s">
        <v>253</v>
      </c>
      <c r="C108" s="8" t="s">
        <v>333</v>
      </c>
      <c r="D108" s="8">
        <v>17</v>
      </c>
      <c r="E108" s="8">
        <v>10840392</v>
      </c>
      <c r="F108" s="8">
        <v>11635446</v>
      </c>
      <c r="G108" s="8" t="s">
        <v>301</v>
      </c>
      <c r="H108" s="8" t="s">
        <v>253</v>
      </c>
      <c r="I108" s="8" t="s">
        <v>492</v>
      </c>
      <c r="J108" s="8"/>
      <c r="K108" s="8"/>
      <c r="L108" s="8" t="s">
        <v>507</v>
      </c>
    </row>
    <row r="109" spans="1:12" x14ac:dyDescent="0.25">
      <c r="A109" s="13" t="s">
        <v>149</v>
      </c>
      <c r="B109" s="8" t="s">
        <v>260</v>
      </c>
      <c r="C109" s="8" t="s">
        <v>333</v>
      </c>
      <c r="D109" s="8">
        <v>17</v>
      </c>
      <c r="E109" s="8">
        <v>14195231</v>
      </c>
      <c r="F109" s="8">
        <v>14203831</v>
      </c>
      <c r="G109" s="8" t="s">
        <v>300</v>
      </c>
      <c r="H109" s="8" t="s">
        <v>260</v>
      </c>
      <c r="I109" s="8" t="s">
        <v>493</v>
      </c>
      <c r="J109" s="8"/>
      <c r="K109" s="8"/>
      <c r="L109" s="13" t="s">
        <v>508</v>
      </c>
    </row>
    <row r="110" spans="1:12" x14ac:dyDescent="0.25">
      <c r="A110" s="13" t="s">
        <v>149</v>
      </c>
      <c r="B110" s="8" t="s">
        <v>494</v>
      </c>
      <c r="C110" s="8" t="s">
        <v>333</v>
      </c>
      <c r="D110" s="8">
        <v>17</v>
      </c>
      <c r="E110" s="8">
        <v>14279506</v>
      </c>
      <c r="F110" s="8">
        <v>14404790</v>
      </c>
      <c r="G110" s="8" t="s">
        <v>301</v>
      </c>
      <c r="H110" s="8" t="s">
        <v>494</v>
      </c>
      <c r="I110" s="8" t="s">
        <v>495</v>
      </c>
      <c r="J110" s="8"/>
      <c r="K110" s="8"/>
      <c r="L110" s="13" t="s">
        <v>506</v>
      </c>
    </row>
    <row r="111" spans="1:12" x14ac:dyDescent="0.25">
      <c r="A111" s="13" t="s">
        <v>149</v>
      </c>
      <c r="B111" s="8" t="s">
        <v>496</v>
      </c>
      <c r="C111" s="8" t="s">
        <v>333</v>
      </c>
      <c r="D111" s="8">
        <v>17</v>
      </c>
      <c r="E111" s="8">
        <v>14665500</v>
      </c>
      <c r="F111" s="8">
        <v>14694262</v>
      </c>
      <c r="G111" s="8" t="s">
        <v>300</v>
      </c>
      <c r="H111" s="8" t="s">
        <v>496</v>
      </c>
      <c r="I111" s="8" t="s">
        <v>497</v>
      </c>
      <c r="J111" s="8"/>
      <c r="K111" s="8"/>
      <c r="L111" s="13" t="s">
        <v>506</v>
      </c>
    </row>
  </sheetData>
  <conditionalFormatting sqref="B99:B111">
    <cfRule type="duplicateValues" dxfId="1" priority="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workbookViewId="0">
      <selection activeCell="B9" sqref="B9"/>
    </sheetView>
  </sheetViews>
  <sheetFormatPr defaultRowHeight="15" x14ac:dyDescent="0.25"/>
  <cols>
    <col min="1" max="1" width="25.42578125" customWidth="1"/>
    <col min="2" max="2" width="11.140625" bestFit="1" customWidth="1"/>
    <col min="3" max="3" width="22" bestFit="1" customWidth="1"/>
    <col min="4" max="4" width="21.85546875" bestFit="1" customWidth="1"/>
    <col min="5" max="5" width="31.140625" bestFit="1" customWidth="1"/>
    <col min="6" max="6" width="16.140625" bestFit="1" customWidth="1"/>
    <col min="7" max="7" width="23.42578125" style="13" bestFit="1" customWidth="1"/>
    <col min="8" max="8" width="15.7109375" bestFit="1" customWidth="1"/>
    <col min="9" max="9" width="15.42578125" style="13" bestFit="1" customWidth="1"/>
    <col min="10" max="10" width="16.140625" style="13" bestFit="1" customWidth="1"/>
    <col min="11" max="11" width="11.140625" style="13" bestFit="1" customWidth="1"/>
    <col min="12" max="12" width="21.28515625" style="13" customWidth="1"/>
    <col min="13" max="13" width="21.85546875" style="13" bestFit="1" customWidth="1"/>
  </cols>
  <sheetData>
    <row r="1" spans="1:13" x14ac:dyDescent="0.25">
      <c r="A1" s="68" t="s">
        <v>711</v>
      </c>
      <c r="B1" s="13"/>
      <c r="C1" s="13"/>
      <c r="D1" s="13"/>
      <c r="E1" s="13"/>
      <c r="F1" s="13"/>
    </row>
    <row r="2" spans="1:13" x14ac:dyDescent="0.25">
      <c r="A2" s="1" t="s">
        <v>262</v>
      </c>
      <c r="B2" s="47" t="s">
        <v>308</v>
      </c>
      <c r="C2" s="47" t="s">
        <v>320</v>
      </c>
      <c r="D2" s="30" t="s">
        <v>293</v>
      </c>
      <c r="E2" s="30" t="s">
        <v>540</v>
      </c>
      <c r="F2" s="30" t="s">
        <v>585</v>
      </c>
      <c r="G2" s="30" t="s">
        <v>592</v>
      </c>
      <c r="H2" s="30" t="s">
        <v>591</v>
      </c>
      <c r="I2" s="30" t="s">
        <v>587</v>
      </c>
      <c r="M2"/>
    </row>
    <row r="3" spans="1:13" x14ac:dyDescent="0.25">
      <c r="A3" s="13" t="s">
        <v>164</v>
      </c>
      <c r="B3" s="32" t="s">
        <v>309</v>
      </c>
      <c r="C3" s="32" t="s">
        <v>321</v>
      </c>
      <c r="D3" s="73" t="s">
        <v>590</v>
      </c>
      <c r="E3" s="32" t="s">
        <v>535</v>
      </c>
      <c r="F3" s="69" t="s">
        <v>578</v>
      </c>
      <c r="G3" s="69" t="s">
        <v>593</v>
      </c>
      <c r="H3" s="69" t="s">
        <v>530</v>
      </c>
      <c r="I3" s="28" t="s">
        <v>588</v>
      </c>
      <c r="M3"/>
    </row>
    <row r="4" spans="1:13" x14ac:dyDescent="0.25">
      <c r="A4" s="35" t="s">
        <v>175</v>
      </c>
      <c r="B4" s="42" t="s">
        <v>309</v>
      </c>
      <c r="C4" s="42" t="s">
        <v>522</v>
      </c>
      <c r="D4" s="42" t="s">
        <v>16</v>
      </c>
      <c r="E4" s="42" t="s">
        <v>533</v>
      </c>
      <c r="F4" s="42" t="s">
        <v>579</v>
      </c>
      <c r="G4" s="42" t="s">
        <v>594</v>
      </c>
      <c r="H4" s="42" t="s">
        <v>543</v>
      </c>
      <c r="I4" s="42" t="s">
        <v>588</v>
      </c>
      <c r="M4"/>
    </row>
    <row r="5" spans="1:13" x14ac:dyDescent="0.25">
      <c r="A5" s="35" t="s">
        <v>176</v>
      </c>
      <c r="B5" s="40" t="s">
        <v>309</v>
      </c>
      <c r="C5" s="42" t="s">
        <v>321</v>
      </c>
      <c r="D5" s="42" t="s">
        <v>16</v>
      </c>
      <c r="E5" s="42" t="s">
        <v>533</v>
      </c>
      <c r="F5" s="42" t="s">
        <v>580</v>
      </c>
      <c r="G5" s="42" t="s">
        <v>595</v>
      </c>
      <c r="H5" s="42" t="s">
        <v>530</v>
      </c>
      <c r="I5" s="42" t="s">
        <v>588</v>
      </c>
      <c r="M5"/>
    </row>
    <row r="6" spans="1:13" x14ac:dyDescent="0.25">
      <c r="A6" s="35" t="s">
        <v>177</v>
      </c>
      <c r="B6" s="42" t="s">
        <v>309</v>
      </c>
      <c r="C6" s="42" t="s">
        <v>521</v>
      </c>
      <c r="D6" s="72" t="s">
        <v>178</v>
      </c>
      <c r="E6" s="42" t="s">
        <v>536</v>
      </c>
      <c r="F6" s="49" t="s">
        <v>16</v>
      </c>
      <c r="G6" s="49"/>
      <c r="H6" s="42" t="s">
        <v>16</v>
      </c>
      <c r="I6" s="42" t="s">
        <v>16</v>
      </c>
      <c r="M6"/>
    </row>
    <row r="7" spans="1:13" x14ac:dyDescent="0.25">
      <c r="A7" s="35" t="s">
        <v>215</v>
      </c>
      <c r="B7" s="36" t="s">
        <v>309</v>
      </c>
      <c r="C7" s="36" t="s">
        <v>317</v>
      </c>
      <c r="D7" s="70" t="s">
        <v>148</v>
      </c>
      <c r="E7" s="49" t="s">
        <v>541</v>
      </c>
      <c r="F7" s="49" t="s">
        <v>581</v>
      </c>
      <c r="G7" s="49" t="s">
        <v>596</v>
      </c>
      <c r="H7" s="49" t="s">
        <v>530</v>
      </c>
      <c r="I7" s="49" t="s">
        <v>589</v>
      </c>
      <c r="M7"/>
    </row>
    <row r="8" spans="1:13" x14ac:dyDescent="0.25">
      <c r="A8" s="10" t="s">
        <v>217</v>
      </c>
      <c r="B8" s="36" t="s">
        <v>309</v>
      </c>
      <c r="C8" s="36" t="s">
        <v>321</v>
      </c>
      <c r="D8" s="71" t="s">
        <v>218</v>
      </c>
      <c r="E8" s="50" t="s">
        <v>531</v>
      </c>
      <c r="F8" s="50" t="s">
        <v>582</v>
      </c>
      <c r="G8" s="50" t="s">
        <v>597</v>
      </c>
      <c r="H8" s="50" t="s">
        <v>530</v>
      </c>
      <c r="I8" s="50" t="s">
        <v>588</v>
      </c>
      <c r="M8"/>
    </row>
    <row r="9" spans="1:13" x14ac:dyDescent="0.25">
      <c r="A9" s="35" t="s">
        <v>223</v>
      </c>
      <c r="B9" s="36" t="s">
        <v>309</v>
      </c>
      <c r="C9" s="36" t="s">
        <v>321</v>
      </c>
      <c r="D9" s="70" t="s">
        <v>488</v>
      </c>
      <c r="E9" s="49" t="s">
        <v>537</v>
      </c>
      <c r="F9" s="49" t="s">
        <v>583</v>
      </c>
      <c r="G9" s="49" t="s">
        <v>598</v>
      </c>
      <c r="H9" s="49" t="s">
        <v>530</v>
      </c>
      <c r="I9" s="49" t="s">
        <v>588</v>
      </c>
      <c r="M9"/>
    </row>
    <row r="10" spans="1:13" x14ac:dyDescent="0.25">
      <c r="A10" s="10" t="s">
        <v>225</v>
      </c>
      <c r="B10" s="36" t="s">
        <v>309</v>
      </c>
      <c r="C10" s="36" t="s">
        <v>319</v>
      </c>
      <c r="D10" s="71" t="s">
        <v>226</v>
      </c>
      <c r="E10" s="50" t="s">
        <v>538</v>
      </c>
      <c r="F10" s="49" t="s">
        <v>16</v>
      </c>
      <c r="G10" s="50"/>
      <c r="H10" s="50" t="s">
        <v>16</v>
      </c>
      <c r="I10" s="50" t="s">
        <v>311</v>
      </c>
      <c r="M10"/>
    </row>
    <row r="11" spans="1:13" x14ac:dyDescent="0.25">
      <c r="A11" s="10" t="s">
        <v>229</v>
      </c>
      <c r="B11" s="36" t="s">
        <v>309</v>
      </c>
      <c r="C11" s="36" t="s">
        <v>321</v>
      </c>
      <c r="D11" s="71" t="s">
        <v>230</v>
      </c>
      <c r="E11" s="50" t="s">
        <v>532</v>
      </c>
      <c r="F11" s="50" t="s">
        <v>578</v>
      </c>
      <c r="G11" s="50" t="s">
        <v>599</v>
      </c>
      <c r="H11" s="50" t="s">
        <v>586</v>
      </c>
      <c r="I11" s="50" t="s">
        <v>589</v>
      </c>
      <c r="M11"/>
    </row>
    <row r="12" spans="1:13" x14ac:dyDescent="0.25">
      <c r="A12" s="35" t="s">
        <v>233</v>
      </c>
      <c r="B12" s="36" t="s">
        <v>309</v>
      </c>
      <c r="C12" s="36" t="s">
        <v>319</v>
      </c>
      <c r="D12" s="70" t="s">
        <v>156</v>
      </c>
      <c r="E12" s="49" t="s">
        <v>539</v>
      </c>
      <c r="F12" s="49" t="s">
        <v>16</v>
      </c>
      <c r="G12" s="49"/>
      <c r="H12" s="49" t="s">
        <v>16</v>
      </c>
      <c r="I12" s="42" t="s">
        <v>16</v>
      </c>
      <c r="M12"/>
    </row>
    <row r="13" spans="1:13" x14ac:dyDescent="0.25">
      <c r="A13" s="35" t="s">
        <v>234</v>
      </c>
      <c r="B13" s="36" t="s">
        <v>309</v>
      </c>
      <c r="C13" s="36" t="s">
        <v>321</v>
      </c>
      <c r="D13" s="49" t="s">
        <v>16</v>
      </c>
      <c r="E13" s="49" t="s">
        <v>534</v>
      </c>
      <c r="F13" s="49" t="s">
        <v>16</v>
      </c>
      <c r="G13" s="49"/>
      <c r="H13" s="49" t="s">
        <v>16</v>
      </c>
      <c r="I13" s="42" t="s">
        <v>16</v>
      </c>
      <c r="M13"/>
    </row>
    <row r="14" spans="1:13" x14ac:dyDescent="0.25">
      <c r="A14" s="35" t="s">
        <v>235</v>
      </c>
      <c r="B14" s="36" t="s">
        <v>309</v>
      </c>
      <c r="C14" s="36" t="s">
        <v>310</v>
      </c>
      <c r="D14" s="49" t="s">
        <v>16</v>
      </c>
      <c r="E14" s="49" t="s">
        <v>534</v>
      </c>
      <c r="F14" s="49" t="s">
        <v>16</v>
      </c>
      <c r="G14" s="49"/>
      <c r="H14" s="49" t="s">
        <v>16</v>
      </c>
      <c r="I14" s="42" t="s">
        <v>16</v>
      </c>
      <c r="M14"/>
    </row>
    <row r="15" spans="1:13" x14ac:dyDescent="0.25">
      <c r="A15" s="35" t="s">
        <v>236</v>
      </c>
      <c r="B15" s="36" t="s">
        <v>309</v>
      </c>
      <c r="C15" s="36" t="s">
        <v>321</v>
      </c>
      <c r="D15" s="49" t="s">
        <v>16</v>
      </c>
      <c r="E15" s="49" t="s">
        <v>534</v>
      </c>
      <c r="F15" s="49" t="s">
        <v>16</v>
      </c>
      <c r="G15" s="49"/>
      <c r="H15" s="49" t="s">
        <v>16</v>
      </c>
      <c r="I15" s="42" t="s">
        <v>16</v>
      </c>
      <c r="M15"/>
    </row>
    <row r="16" spans="1:13" x14ac:dyDescent="0.25">
      <c r="A16" s="35" t="s">
        <v>237</v>
      </c>
      <c r="B16" s="36" t="s">
        <v>309</v>
      </c>
      <c r="C16" s="36" t="s">
        <v>321</v>
      </c>
      <c r="D16" s="49" t="s">
        <v>16</v>
      </c>
      <c r="E16" s="49" t="s">
        <v>534</v>
      </c>
      <c r="F16" s="49" t="s">
        <v>584</v>
      </c>
      <c r="G16" s="49" t="s">
        <v>600</v>
      </c>
      <c r="H16" s="49" t="s">
        <v>530</v>
      </c>
      <c r="I16" s="49" t="s">
        <v>588</v>
      </c>
      <c r="M16"/>
    </row>
    <row r="17" spans="1:13" x14ac:dyDescent="0.25">
      <c r="A17" s="35" t="s">
        <v>238</v>
      </c>
      <c r="B17" s="36" t="s">
        <v>311</v>
      </c>
      <c r="C17" s="49" t="s">
        <v>16</v>
      </c>
      <c r="D17" s="70" t="s">
        <v>239</v>
      </c>
      <c r="E17" s="49" t="s">
        <v>542</v>
      </c>
      <c r="F17" s="49" t="s">
        <v>16</v>
      </c>
      <c r="G17" s="49"/>
      <c r="H17" s="49" t="s">
        <v>16</v>
      </c>
      <c r="I17" s="42" t="s">
        <v>16</v>
      </c>
      <c r="M17"/>
    </row>
    <row r="18" spans="1:13" x14ac:dyDescent="0.25">
      <c r="F18" s="13"/>
      <c r="H18" s="13"/>
      <c r="I18"/>
      <c r="J18"/>
      <c r="K18"/>
      <c r="L18"/>
      <c r="M18"/>
    </row>
    <row r="19" spans="1:13" x14ac:dyDescent="0.25">
      <c r="F19" s="13"/>
      <c r="G19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I10" sqref="I10"/>
    </sheetView>
  </sheetViews>
  <sheetFormatPr defaultRowHeight="15" x14ac:dyDescent="0.25"/>
  <cols>
    <col min="1" max="1" width="27" customWidth="1"/>
    <col min="2" max="2" width="16.42578125" bestFit="1" customWidth="1"/>
    <col min="3" max="3" width="22.7109375" bestFit="1" customWidth="1"/>
    <col min="4" max="4" width="18" bestFit="1" customWidth="1"/>
    <col min="5" max="5" width="16" bestFit="1" customWidth="1"/>
  </cols>
  <sheetData>
    <row r="1" spans="1:5" x14ac:dyDescent="0.25">
      <c r="A1" s="68" t="s">
        <v>722</v>
      </c>
    </row>
    <row r="2" spans="1:5" x14ac:dyDescent="0.25">
      <c r="A2" s="1" t="s">
        <v>262</v>
      </c>
      <c r="B2" s="30" t="s">
        <v>585</v>
      </c>
      <c r="C2" s="30" t="s">
        <v>592</v>
      </c>
      <c r="D2" s="30" t="s">
        <v>293</v>
      </c>
      <c r="E2" s="30" t="s">
        <v>587</v>
      </c>
    </row>
    <row r="3" spans="1:5" x14ac:dyDescent="0.25">
      <c r="A3" t="s">
        <v>601</v>
      </c>
      <c r="B3" t="s">
        <v>632</v>
      </c>
      <c r="C3" t="s">
        <v>658</v>
      </c>
      <c r="D3" s="7" t="s">
        <v>16</v>
      </c>
      <c r="E3" t="s">
        <v>588</v>
      </c>
    </row>
    <row r="4" spans="1:5" x14ac:dyDescent="0.25">
      <c r="A4" t="s">
        <v>602</v>
      </c>
      <c r="B4" t="s">
        <v>633</v>
      </c>
      <c r="C4" t="s">
        <v>659</v>
      </c>
      <c r="D4" s="74" t="s">
        <v>690</v>
      </c>
      <c r="E4" t="s">
        <v>589</v>
      </c>
    </row>
    <row r="5" spans="1:5" x14ac:dyDescent="0.25">
      <c r="A5" t="s">
        <v>603</v>
      </c>
      <c r="B5" t="s">
        <v>634</v>
      </c>
      <c r="C5" t="s">
        <v>660</v>
      </c>
      <c r="D5" s="74" t="s">
        <v>691</v>
      </c>
      <c r="E5" t="s">
        <v>588</v>
      </c>
    </row>
    <row r="6" spans="1:5" x14ac:dyDescent="0.25">
      <c r="A6" t="s">
        <v>604</v>
      </c>
      <c r="B6" t="s">
        <v>635</v>
      </c>
      <c r="C6" t="s">
        <v>661</v>
      </c>
      <c r="D6" s="74" t="s">
        <v>692</v>
      </c>
      <c r="E6" t="s">
        <v>588</v>
      </c>
    </row>
    <row r="7" spans="1:5" x14ac:dyDescent="0.25">
      <c r="A7" t="s">
        <v>605</v>
      </c>
      <c r="B7" t="s">
        <v>636</v>
      </c>
      <c r="C7" t="s">
        <v>662</v>
      </c>
      <c r="D7" s="75" t="s">
        <v>693</v>
      </c>
      <c r="E7" t="s">
        <v>588</v>
      </c>
    </row>
    <row r="8" spans="1:5" x14ac:dyDescent="0.25">
      <c r="A8" t="s">
        <v>606</v>
      </c>
      <c r="B8" t="s">
        <v>578</v>
      </c>
      <c r="C8" t="s">
        <v>663</v>
      </c>
      <c r="D8" s="75" t="s">
        <v>694</v>
      </c>
      <c r="E8" t="s">
        <v>589</v>
      </c>
    </row>
    <row r="9" spans="1:5" x14ac:dyDescent="0.25">
      <c r="A9" t="s">
        <v>607</v>
      </c>
      <c r="B9" t="s">
        <v>637</v>
      </c>
      <c r="C9" t="s">
        <v>664</v>
      </c>
      <c r="D9" s="75" t="s">
        <v>695</v>
      </c>
      <c r="E9" t="s">
        <v>588</v>
      </c>
    </row>
    <row r="10" spans="1:5" x14ac:dyDescent="0.25">
      <c r="A10" t="s">
        <v>608</v>
      </c>
      <c r="B10" t="s">
        <v>638</v>
      </c>
      <c r="C10" t="s">
        <v>665</v>
      </c>
      <c r="D10" s="76" t="s">
        <v>16</v>
      </c>
      <c r="E10" t="s">
        <v>588</v>
      </c>
    </row>
    <row r="11" spans="1:5" x14ac:dyDescent="0.25">
      <c r="A11" t="s">
        <v>608</v>
      </c>
      <c r="B11" t="s">
        <v>639</v>
      </c>
      <c r="C11" t="s">
        <v>666</v>
      </c>
      <c r="D11" t="s">
        <v>16</v>
      </c>
      <c r="E11" t="s">
        <v>588</v>
      </c>
    </row>
    <row r="12" spans="1:5" x14ac:dyDescent="0.25">
      <c r="A12" t="s">
        <v>609</v>
      </c>
      <c r="B12" t="s">
        <v>640</v>
      </c>
      <c r="C12" t="s">
        <v>667</v>
      </c>
      <c r="D12" s="75" t="s">
        <v>696</v>
      </c>
      <c r="E12" t="s">
        <v>589</v>
      </c>
    </row>
    <row r="13" spans="1:5" x14ac:dyDescent="0.25">
      <c r="A13" t="s">
        <v>610</v>
      </c>
      <c r="B13" t="s">
        <v>641</v>
      </c>
      <c r="C13" t="s">
        <v>668</v>
      </c>
      <c r="D13" s="75" t="s">
        <v>697</v>
      </c>
      <c r="E13" t="s">
        <v>589</v>
      </c>
    </row>
    <row r="14" spans="1:5" x14ac:dyDescent="0.25">
      <c r="A14" t="s">
        <v>611</v>
      </c>
      <c r="B14" t="s">
        <v>642</v>
      </c>
      <c r="C14" t="s">
        <v>669</v>
      </c>
      <c r="D14" s="75" t="s">
        <v>698</v>
      </c>
      <c r="E14" t="s">
        <v>588</v>
      </c>
    </row>
    <row r="15" spans="1:5" x14ac:dyDescent="0.25">
      <c r="A15" t="s">
        <v>612</v>
      </c>
      <c r="B15" t="s">
        <v>643</v>
      </c>
      <c r="C15" t="s">
        <v>670</v>
      </c>
      <c r="D15" s="75" t="s">
        <v>699</v>
      </c>
      <c r="E15" t="s">
        <v>588</v>
      </c>
    </row>
    <row r="16" spans="1:5" x14ac:dyDescent="0.25">
      <c r="A16" t="s">
        <v>613</v>
      </c>
      <c r="B16" t="s">
        <v>644</v>
      </c>
      <c r="C16" t="s">
        <v>671</v>
      </c>
      <c r="D16" s="76" t="s">
        <v>16</v>
      </c>
      <c r="E16" t="s">
        <v>588</v>
      </c>
    </row>
    <row r="17" spans="1:5" x14ac:dyDescent="0.25">
      <c r="A17" t="s">
        <v>614</v>
      </c>
      <c r="B17" t="s">
        <v>645</v>
      </c>
      <c r="C17" t="s">
        <v>672</v>
      </c>
      <c r="D17" s="76" t="s">
        <v>16</v>
      </c>
      <c r="E17" t="s">
        <v>588</v>
      </c>
    </row>
    <row r="18" spans="1:5" x14ac:dyDescent="0.25">
      <c r="A18" t="s">
        <v>615</v>
      </c>
      <c r="B18" t="s">
        <v>646</v>
      </c>
      <c r="C18" t="s">
        <v>673</v>
      </c>
      <c r="D18" s="75" t="s">
        <v>700</v>
      </c>
      <c r="E18" t="s">
        <v>589</v>
      </c>
    </row>
    <row r="19" spans="1:5" x14ac:dyDescent="0.25">
      <c r="A19" t="s">
        <v>616</v>
      </c>
      <c r="B19" t="s">
        <v>647</v>
      </c>
      <c r="C19" t="s">
        <v>674</v>
      </c>
      <c r="D19" t="s">
        <v>16</v>
      </c>
      <c r="E19" t="s">
        <v>588</v>
      </c>
    </row>
    <row r="20" spans="1:5" x14ac:dyDescent="0.25">
      <c r="A20" t="s">
        <v>617</v>
      </c>
      <c r="B20" t="s">
        <v>648</v>
      </c>
      <c r="C20" t="s">
        <v>675</v>
      </c>
      <c r="D20" t="s">
        <v>16</v>
      </c>
      <c r="E20" t="s">
        <v>588</v>
      </c>
    </row>
    <row r="21" spans="1:5" x14ac:dyDescent="0.25">
      <c r="A21" t="s">
        <v>618</v>
      </c>
      <c r="B21" t="s">
        <v>649</v>
      </c>
      <c r="C21" t="s">
        <v>676</v>
      </c>
      <c r="D21" s="75" t="s">
        <v>701</v>
      </c>
      <c r="E21" t="s">
        <v>709</v>
      </c>
    </row>
    <row r="22" spans="1:5" x14ac:dyDescent="0.25">
      <c r="A22" t="s">
        <v>619</v>
      </c>
      <c r="B22" t="s">
        <v>650</v>
      </c>
      <c r="C22" t="s">
        <v>677</v>
      </c>
      <c r="D22" t="s">
        <v>16</v>
      </c>
      <c r="E22" t="s">
        <v>588</v>
      </c>
    </row>
    <row r="23" spans="1:5" x14ac:dyDescent="0.25">
      <c r="A23" t="s">
        <v>620</v>
      </c>
      <c r="B23" t="s">
        <v>651</v>
      </c>
      <c r="C23" t="s">
        <v>678</v>
      </c>
      <c r="D23" s="75" t="s">
        <v>702</v>
      </c>
      <c r="E23" t="s">
        <v>589</v>
      </c>
    </row>
    <row r="24" spans="1:5" x14ac:dyDescent="0.25">
      <c r="A24" t="s">
        <v>621</v>
      </c>
      <c r="B24" t="s">
        <v>652</v>
      </c>
      <c r="C24" t="s">
        <v>679</v>
      </c>
      <c r="D24" s="75" t="s">
        <v>703</v>
      </c>
      <c r="E24" t="s">
        <v>588</v>
      </c>
    </row>
    <row r="25" spans="1:5" x14ac:dyDescent="0.25">
      <c r="A25" t="s">
        <v>622</v>
      </c>
      <c r="B25" t="s">
        <v>653</v>
      </c>
      <c r="C25" t="s">
        <v>680</v>
      </c>
      <c r="D25" t="s">
        <v>16</v>
      </c>
      <c r="E25" t="s">
        <v>588</v>
      </c>
    </row>
    <row r="26" spans="1:5" x14ac:dyDescent="0.25">
      <c r="A26" t="s">
        <v>623</v>
      </c>
      <c r="B26" t="s">
        <v>581</v>
      </c>
      <c r="C26" t="s">
        <v>681</v>
      </c>
      <c r="D26" s="75" t="s">
        <v>704</v>
      </c>
      <c r="E26" t="s">
        <v>589</v>
      </c>
    </row>
    <row r="27" spans="1:5" x14ac:dyDescent="0.25">
      <c r="A27" t="s">
        <v>624</v>
      </c>
      <c r="B27" t="s">
        <v>654</v>
      </c>
      <c r="C27" t="s">
        <v>682</v>
      </c>
      <c r="D27" s="75" t="s">
        <v>705</v>
      </c>
      <c r="E27" t="s">
        <v>589</v>
      </c>
    </row>
    <row r="28" spans="1:5" x14ac:dyDescent="0.25">
      <c r="A28" t="s">
        <v>625</v>
      </c>
      <c r="B28" t="s">
        <v>634</v>
      </c>
      <c r="C28" t="s">
        <v>683</v>
      </c>
      <c r="D28" s="75" t="s">
        <v>706</v>
      </c>
      <c r="E28" t="s">
        <v>709</v>
      </c>
    </row>
    <row r="29" spans="1:5" x14ac:dyDescent="0.25">
      <c r="A29" t="s">
        <v>626</v>
      </c>
      <c r="B29" t="s">
        <v>655</v>
      </c>
      <c r="C29" t="s">
        <v>684</v>
      </c>
      <c r="D29" t="s">
        <v>16</v>
      </c>
      <c r="E29" t="s">
        <v>588</v>
      </c>
    </row>
    <row r="30" spans="1:5" x14ac:dyDescent="0.25">
      <c r="A30" t="s">
        <v>627</v>
      </c>
      <c r="B30" t="s">
        <v>656</v>
      </c>
      <c r="C30" t="s">
        <v>685</v>
      </c>
      <c r="D30" t="s">
        <v>16</v>
      </c>
      <c r="E30" t="s">
        <v>588</v>
      </c>
    </row>
    <row r="31" spans="1:5" x14ac:dyDescent="0.25">
      <c r="A31" t="s">
        <v>628</v>
      </c>
      <c r="B31" t="s">
        <v>581</v>
      </c>
      <c r="C31" t="s">
        <v>686</v>
      </c>
      <c r="D31" s="75" t="s">
        <v>707</v>
      </c>
      <c r="E31" t="s">
        <v>588</v>
      </c>
    </row>
    <row r="32" spans="1:5" x14ac:dyDescent="0.25">
      <c r="A32" t="s">
        <v>629</v>
      </c>
      <c r="B32" t="s">
        <v>636</v>
      </c>
      <c r="C32" t="s">
        <v>687</v>
      </c>
      <c r="D32" t="s">
        <v>16</v>
      </c>
      <c r="E32" t="s">
        <v>588</v>
      </c>
    </row>
    <row r="33" spans="1:5" x14ac:dyDescent="0.25">
      <c r="A33" t="s">
        <v>630</v>
      </c>
      <c r="B33" t="s">
        <v>655</v>
      </c>
      <c r="C33" t="s">
        <v>688</v>
      </c>
      <c r="D33" s="75" t="s">
        <v>708</v>
      </c>
      <c r="E33" t="s">
        <v>589</v>
      </c>
    </row>
    <row r="34" spans="1:5" x14ac:dyDescent="0.25">
      <c r="A34" t="s">
        <v>631</v>
      </c>
      <c r="B34" t="s">
        <v>657</v>
      </c>
      <c r="C34" t="s">
        <v>689</v>
      </c>
      <c r="D34" t="s">
        <v>16</v>
      </c>
      <c r="E34" t="s">
        <v>588</v>
      </c>
    </row>
  </sheetData>
  <conditionalFormatting sqref="D26 D31 D6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4DB994E6CE854D874F445B242274AA" ma:contentTypeVersion="10" ma:contentTypeDescription="Create a new document." ma:contentTypeScope="" ma:versionID="9774e70472c8eae229c42765c680ce51">
  <xsd:schema xmlns:xsd="http://www.w3.org/2001/XMLSchema" xmlns:xs="http://www.w3.org/2001/XMLSchema" xmlns:p="http://schemas.microsoft.com/office/2006/metadata/properties" xmlns:ns3="b03f571d-7e2d-42b3-8db0-0e7ff201140c" xmlns:ns4="8da691cd-e0c3-451a-af9f-e9f24f412dc4" targetNamespace="http://schemas.microsoft.com/office/2006/metadata/properties" ma:root="true" ma:fieldsID="86bd1ac9cfcabbc30c64223bb1e3a8eb" ns3:_="" ns4:_="">
    <xsd:import namespace="b03f571d-7e2d-42b3-8db0-0e7ff201140c"/>
    <xsd:import namespace="8da691cd-e0c3-451a-af9f-e9f24f412dc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3f571d-7e2d-42b3-8db0-0e7ff201140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a691cd-e0c3-451a-af9f-e9f24f412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24F0CA-96FE-47C6-AE83-CB30CA7782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3f571d-7e2d-42b3-8db0-0e7ff201140c"/>
    <ds:schemaRef ds:uri="8da691cd-e0c3-451a-af9f-e9f24f412d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90FD88-C725-43FC-8C2B-0A07A80408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B96141-D17A-49EE-B041-506DE16AF5DA}">
  <ds:schemaRefs>
    <ds:schemaRef ds:uri="http://purl.org/dc/elements/1.1/"/>
    <ds:schemaRef ds:uri="http://schemas.microsoft.com/office/2006/metadata/properties"/>
    <ds:schemaRef ds:uri="b03f571d-7e2d-42b3-8db0-0e7ff201140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da691cd-e0c3-451a-af9f-e9f24f412dc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>Babraham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Hanna</dc:creator>
  <cp:lastModifiedBy>Courtney Hanna</cp:lastModifiedBy>
  <dcterms:created xsi:type="dcterms:W3CDTF">2018-12-10T14:41:21Z</dcterms:created>
  <dcterms:modified xsi:type="dcterms:W3CDTF">2019-09-19T12:35:20Z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0x0101001B4DB994E6CE854D874F445B242274AA</vt:lpwstr>
  </property>
</Properties>
</file>