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<sst xmlns="http://schemas.openxmlformats.org/spreadsheetml/2006/main" count="187" uniqueCount="179">
  <si>
    <t xml:space="preserve">Table S13. Statistics of photosynthesis-related duplicated genes in mango genome </t>
  </si>
  <si>
    <t>Functional Module</t>
  </si>
  <si>
    <t>KO IDs</t>
  </si>
  <si>
    <t>Gene Name Abbreviation</t>
  </si>
  <si>
    <t>Full Gene Name</t>
  </si>
  <si>
    <t>Gene Number</t>
  </si>
  <si>
    <t>Singleton</t>
  </si>
  <si>
    <t>Dispersed duplication</t>
  </si>
  <si>
    <t>Proximal duplication</t>
  </si>
  <si>
    <t>Tandem duplication</t>
  </si>
  <si>
    <t>Ancient WGD</t>
  </si>
  <si>
    <t>Recent WGD</t>
  </si>
  <si>
    <t>Recent WGD(%)</t>
  </si>
  <si>
    <t>photosystem II</t>
  </si>
  <si>
    <t>K02716</t>
  </si>
  <si>
    <t>psbO</t>
  </si>
  <si>
    <t>photosystem II oxygen-evolving enhancer protein 1</t>
  </si>
  <si>
    <t>K02717</t>
  </si>
  <si>
    <t>psbP</t>
  </si>
  <si>
    <t>photosystem II oxygen-evolving enhancer protein 2</t>
  </si>
  <si>
    <t>K08901</t>
  </si>
  <si>
    <t>psbQ</t>
  </si>
  <si>
    <t>photosystem II oxygen-evolving enhancer protein 3</t>
  </si>
  <si>
    <t>K03541</t>
  </si>
  <si>
    <t>psbR</t>
  </si>
  <si>
    <t>photosystem II 10kDa protein</t>
  </si>
  <si>
    <t>K03542</t>
  </si>
  <si>
    <t>psbS</t>
  </si>
  <si>
    <t>photosystem II 22kDa protein</t>
  </si>
  <si>
    <t>K02721</t>
  </si>
  <si>
    <t>psbW</t>
  </si>
  <si>
    <t>photosystem II PsbW protein</t>
  </si>
  <si>
    <t>K02723</t>
  </si>
  <si>
    <t>psbY</t>
  </si>
  <si>
    <t>photosystem II PsbY protein</t>
  </si>
  <si>
    <t>Subtotal</t>
  </si>
  <si>
    <t>photosysem I</t>
  </si>
  <si>
    <t>K08902</t>
  </si>
  <si>
    <t>psb2</t>
  </si>
  <si>
    <t>photosystem II Psb27 protein</t>
  </si>
  <si>
    <t>K08903</t>
  </si>
  <si>
    <t>photosystem II 13kDa protein</t>
  </si>
  <si>
    <t>K02690</t>
  </si>
  <si>
    <t>psaB</t>
  </si>
  <si>
    <t>photosystem I P700 chlorophyll a apoprotein A2</t>
  </si>
  <si>
    <t>K02692</t>
  </si>
  <si>
    <t>psaD</t>
  </si>
  <si>
    <t>photosystem I subunit II</t>
  </si>
  <si>
    <t>K02693</t>
  </si>
  <si>
    <t>psaE</t>
  </si>
  <si>
    <t>photosystem I subunit IV</t>
  </si>
  <si>
    <t>K02694</t>
  </si>
  <si>
    <t>psaF</t>
  </si>
  <si>
    <t>photosystem I subunit III</t>
  </si>
  <si>
    <t>K02698</t>
  </si>
  <si>
    <t>psaK</t>
  </si>
  <si>
    <t>photosystem I subunit X</t>
  </si>
  <si>
    <t>K02699</t>
  </si>
  <si>
    <t>psaL</t>
  </si>
  <si>
    <t>photosystem I subunit XI</t>
  </si>
  <si>
    <t>K02701</t>
  </si>
  <si>
    <t>psaN</t>
  </si>
  <si>
    <t>photosystem I subunit PsaN</t>
  </si>
  <si>
    <t>K14332</t>
  </si>
  <si>
    <t>psaO</t>
  </si>
  <si>
    <t>photosystem I subunit PsaO</t>
  </si>
  <si>
    <t>cytochrome b6/f complex</t>
  </si>
  <si>
    <t>K02634</t>
  </si>
  <si>
    <t>petA</t>
  </si>
  <si>
    <t>apocytochrome f</t>
  </si>
  <si>
    <t>K02636</t>
  </si>
  <si>
    <t>petC</t>
  </si>
  <si>
    <t>cytochrome b6-f complex iron-sulfur subunit</t>
  </si>
  <si>
    <t>photosyntheisis electron transport</t>
  </si>
  <si>
    <t>K02638</t>
  </si>
  <si>
    <t>petE</t>
  </si>
  <si>
    <t>plastocyanin</t>
  </si>
  <si>
    <t>K02639</t>
  </si>
  <si>
    <t>petF</t>
  </si>
  <si>
    <t>ferredoxin</t>
  </si>
  <si>
    <t>K02641</t>
  </si>
  <si>
    <t>petH</t>
  </si>
  <si>
    <t>ferredoxin--NADP+ reductase</t>
  </si>
  <si>
    <t>K08906</t>
  </si>
  <si>
    <t>petJ</t>
  </si>
  <si>
    <t>cytochrome c6</t>
  </si>
  <si>
    <t>F-type H+-transporting ATPase</t>
  </si>
  <si>
    <t>K02112</t>
  </si>
  <si>
    <t>ATPF1B</t>
  </si>
  <si>
    <t>F-type H+-transporting ATPase subunit beta</t>
  </si>
  <si>
    <t>K02115</t>
  </si>
  <si>
    <t>ATPF1G</t>
  </si>
  <si>
    <t>F-type H+-transporting ATPase subunit gamma</t>
  </si>
  <si>
    <t>K02111</t>
  </si>
  <si>
    <t>ATPF1A</t>
  </si>
  <si>
    <t>F-type H+-transporting ATPase subunit alpha</t>
  </si>
  <si>
    <t>K02113</t>
  </si>
  <si>
    <t>ATPF1D</t>
  </si>
  <si>
    <t>F-type H+-transporting ATPase subunit delta</t>
  </si>
  <si>
    <t>K02109</t>
  </si>
  <si>
    <t>ATPF0B</t>
  </si>
  <si>
    <t>F-type H+-transporting ATPase subunit b</t>
  </si>
  <si>
    <t>K02110</t>
  </si>
  <si>
    <t>ATPF0C</t>
  </si>
  <si>
    <t>F-type H+-transporting ATPase subunit c</t>
  </si>
  <si>
    <t>light-harvesting chlorophyll protein complex</t>
  </si>
  <si>
    <t>K08907</t>
  </si>
  <si>
    <t>LHCA1</t>
  </si>
  <si>
    <t>light-harvesting complex I chlorophyll a/b binding protein 1</t>
  </si>
  <si>
    <t>K08908</t>
  </si>
  <si>
    <t>LHCA2</t>
  </si>
  <si>
    <t>light-harvesting complex I chlorophyll a/b binding protein 2</t>
  </si>
  <si>
    <t>K08909</t>
  </si>
  <si>
    <t>LHCA3</t>
  </si>
  <si>
    <t>light-harvesting complex I chlorophyll a/b binding protein 3</t>
  </si>
  <si>
    <t>K08910</t>
  </si>
  <si>
    <t>LHCA4</t>
  </si>
  <si>
    <t>light-harvesting complex I chlorophyll a/b binding protein 4</t>
  </si>
  <si>
    <t>K08911</t>
  </si>
  <si>
    <t>LHCA5</t>
  </si>
  <si>
    <t>light-harvesting complex I chlorophyll a/b binding protein 5</t>
  </si>
  <si>
    <t>K08912</t>
  </si>
  <si>
    <t>LHCB1</t>
  </si>
  <si>
    <t>light-harvesting complex II chlorophyll a/b binding protein 1</t>
  </si>
  <si>
    <t>K08913</t>
  </si>
  <si>
    <t>LHCB2</t>
  </si>
  <si>
    <t>light-harvesting complex II chlorophyll a/b binding protein 2</t>
  </si>
  <si>
    <t>K08914</t>
  </si>
  <si>
    <t>LHCB3</t>
  </si>
  <si>
    <t>light-harvesting complex II chlorophyll a/b binding protein 3</t>
  </si>
  <si>
    <t>K08915</t>
  </si>
  <si>
    <t>LHCB4</t>
  </si>
  <si>
    <t>light-harvesting complex II chlorophyll a/b binding protein 4</t>
  </si>
  <si>
    <t>K08916</t>
  </si>
  <si>
    <t>LHCB5</t>
  </si>
  <si>
    <t>light-harvesting complex II chlorophyll a/b binding protein 5</t>
  </si>
  <si>
    <t>K08917</t>
  </si>
  <si>
    <t>LHCB6</t>
  </si>
  <si>
    <t>light-harvesting complex II chlorophyll a/b binding protein 6</t>
  </si>
  <si>
    <t>K14172</t>
  </si>
  <si>
    <t>LHCB7</t>
  </si>
  <si>
    <t>light-harvesting complex II chlorophyll a/b binding protein 7</t>
  </si>
  <si>
    <t>Calvin cycle</t>
  </si>
  <si>
    <t>K01602</t>
  </si>
  <si>
    <t>RBCS</t>
  </si>
  <si>
    <t>Ribulose bisphosphate carboxylase, small subunit</t>
  </si>
  <si>
    <t>RBCL</t>
  </si>
  <si>
    <t>Ribulose bisphosphate carboxylase, large subunit</t>
  </si>
  <si>
    <t>K00927</t>
  </si>
  <si>
    <t>PGK</t>
  </si>
  <si>
    <t>phosphoglycerate kinase</t>
  </si>
  <si>
    <t>K05298</t>
  </si>
  <si>
    <t>GAPA</t>
  </si>
  <si>
    <t>glyceraldehyde-3-phosphate dehydrogenase</t>
  </si>
  <si>
    <t>K01803</t>
  </si>
  <si>
    <t>TPI</t>
  </si>
  <si>
    <t>triose-phosphate isomerase</t>
  </si>
  <si>
    <t>K01623</t>
  </si>
  <si>
    <t>TBA</t>
  </si>
  <si>
    <t>Fructose-bisphosphate aldolase</t>
  </si>
  <si>
    <t>K03841</t>
  </si>
  <si>
    <t>FBP</t>
  </si>
  <si>
    <t>fructose-1,6-bisphosphatase</t>
  </si>
  <si>
    <t>K00615</t>
  </si>
  <si>
    <t>TKL</t>
  </si>
  <si>
    <t>Transketolase-1</t>
  </si>
  <si>
    <t>K01783</t>
  </si>
  <si>
    <t>RPE</t>
  </si>
  <si>
    <t>ribulose-phosphate 3-epimerase</t>
  </si>
  <si>
    <t>K00855</t>
  </si>
  <si>
    <t>PRK</t>
  </si>
  <si>
    <t>phosphoribulokinase</t>
  </si>
  <si>
    <t>K01100</t>
  </si>
  <si>
    <t>SBP</t>
  </si>
  <si>
    <t>sedoheptulose-bisphosphatase</t>
  </si>
  <si>
    <t>K01807</t>
  </si>
  <si>
    <t>KPI</t>
  </si>
  <si>
    <t>ribose-5-phosphate isomerase</t>
  </si>
  <si>
    <t>Total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</si>
</sst>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4" borderId="7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176" fontId="1" fillId="3" borderId="2" xfId="0" applyNumberFormat="1" applyFont="1" applyFill="1" applyBorder="1" applyAlignment="1">
      <alignment horizontal="center" vertical="center"/>
    </xf>
    <xf numFmtId="176" fontId="1" fillId="4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3"/>
  <sheetViews>
    <sheetView tabSelected="1" topLeftCell="A7" workbookViewId="0">
      <selection activeCell="A1" sqref="$A1:$XFD1048576"/>
    </sheetView>
  </sheetViews>
  <sheetFormatPr defaultColWidth="9" defaultRowHeight="14"/>
  <cols>
    <col min="1" max="1" width="31.1090909090909" style="1" customWidth="1"/>
    <col min="2" max="2" width="15.7818181818182" style="1" customWidth="1"/>
    <col min="3" max="3" width="16.4454545454545" style="1" customWidth="1"/>
    <col min="4" max="4" width="64.6636363636364" style="1" customWidth="1"/>
    <col min="5" max="16384" width="9" style="1"/>
  </cols>
  <sheetData>
    <row r="1" s="1" customFormat="1" spans="1:12">
      <c r="A1" s="2" t="s">
        <v>0</v>
      </c>
      <c r="B1" s="2"/>
      <c r="C1" s="2"/>
      <c r="D1" s="2"/>
      <c r="E1" s="2"/>
      <c r="F1" s="2"/>
      <c r="G1" s="1"/>
      <c r="H1" s="1"/>
      <c r="I1" s="1"/>
      <c r="J1" s="1"/>
      <c r="K1" s="1"/>
      <c r="L1" s="13"/>
    </row>
    <row r="2" s="1" customFormat="1" spans="1:12">
      <c r="A2" s="3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3" t="s">
        <v>12</v>
      </c>
    </row>
    <row r="3" s="1" customFormat="1" spans="1:12">
      <c r="A3" s="3" t="s">
        <v>13</v>
      </c>
      <c r="B3" s="6" t="s">
        <v>14</v>
      </c>
      <c r="C3" s="6" t="s">
        <v>15</v>
      </c>
      <c r="D3" s="6" t="s">
        <v>16</v>
      </c>
      <c r="E3" s="7">
        <v>2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2</v>
      </c>
      <c r="L3" s="14">
        <v>100</v>
      </c>
    </row>
    <row r="4" s="1" customFormat="1" spans="1:12">
      <c r="A4" s="3"/>
      <c r="B4" s="6" t="s">
        <v>17</v>
      </c>
      <c r="C4" s="6" t="s">
        <v>18</v>
      </c>
      <c r="D4" s="6" t="s">
        <v>19</v>
      </c>
      <c r="E4" s="7">
        <v>4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4</v>
      </c>
      <c r="L4" s="14">
        <v>100</v>
      </c>
    </row>
    <row r="5" s="1" customFormat="1" spans="1:12">
      <c r="A5" s="3"/>
      <c r="B5" s="6" t="s">
        <v>20</v>
      </c>
      <c r="C5" s="6" t="s">
        <v>21</v>
      </c>
      <c r="D5" s="6" t="s">
        <v>22</v>
      </c>
      <c r="E5" s="7">
        <v>4</v>
      </c>
      <c r="F5" s="7">
        <v>0</v>
      </c>
      <c r="G5" s="7">
        <v>2</v>
      </c>
      <c r="H5" s="7">
        <v>0</v>
      </c>
      <c r="I5" s="7">
        <v>0</v>
      </c>
      <c r="J5" s="7">
        <v>0</v>
      </c>
      <c r="K5" s="7">
        <v>2</v>
      </c>
      <c r="L5" s="14">
        <v>50</v>
      </c>
    </row>
    <row r="6" s="1" customFormat="1" spans="1:12">
      <c r="A6" s="3"/>
      <c r="B6" s="6" t="s">
        <v>23</v>
      </c>
      <c r="C6" s="6" t="s">
        <v>24</v>
      </c>
      <c r="D6" s="6" t="s">
        <v>25</v>
      </c>
      <c r="E6" s="7">
        <v>1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15">
        <v>0</v>
      </c>
    </row>
    <row r="7" s="1" customFormat="1" spans="1:12">
      <c r="A7" s="3"/>
      <c r="B7" s="6" t="s">
        <v>26</v>
      </c>
      <c r="C7" s="6" t="s">
        <v>27</v>
      </c>
      <c r="D7" s="6" t="s">
        <v>28</v>
      </c>
      <c r="E7" s="7">
        <v>3</v>
      </c>
      <c r="F7" s="7">
        <v>0</v>
      </c>
      <c r="G7" s="7">
        <v>1</v>
      </c>
      <c r="H7" s="7">
        <v>0</v>
      </c>
      <c r="I7" s="7">
        <v>0</v>
      </c>
      <c r="J7" s="7">
        <v>0</v>
      </c>
      <c r="K7" s="7">
        <v>2</v>
      </c>
      <c r="L7" s="14">
        <v>66.67</v>
      </c>
    </row>
    <row r="8" s="1" customFormat="1" spans="1:12">
      <c r="A8" s="3"/>
      <c r="B8" s="6" t="s">
        <v>29</v>
      </c>
      <c r="C8" s="6" t="s">
        <v>30</v>
      </c>
      <c r="D8" s="6" t="s">
        <v>31</v>
      </c>
      <c r="E8" s="7">
        <v>3</v>
      </c>
      <c r="F8" s="7">
        <v>0</v>
      </c>
      <c r="G8" s="7">
        <v>2</v>
      </c>
      <c r="H8" s="7">
        <v>1</v>
      </c>
      <c r="I8" s="7">
        <v>0</v>
      </c>
      <c r="J8" s="7">
        <v>0</v>
      </c>
      <c r="K8" s="7">
        <v>0</v>
      </c>
      <c r="L8" s="15">
        <v>0</v>
      </c>
    </row>
    <row r="9" s="1" customFormat="1" spans="1:12">
      <c r="A9" s="3"/>
      <c r="B9" s="6" t="s">
        <v>32</v>
      </c>
      <c r="C9" s="6" t="s">
        <v>33</v>
      </c>
      <c r="D9" s="6" t="s">
        <v>34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15">
        <v>100</v>
      </c>
    </row>
    <row r="10" s="1" customFormat="1" spans="1:12">
      <c r="A10" s="3"/>
      <c r="B10" s="8" t="s">
        <v>35</v>
      </c>
      <c r="C10" s="8"/>
      <c r="D10" s="8"/>
      <c r="E10" s="8">
        <f t="shared" ref="E10:K10" si="0">SUM(E3:E9)</f>
        <v>20</v>
      </c>
      <c r="F10" s="8">
        <f t="shared" si="0"/>
        <v>2</v>
      </c>
      <c r="G10" s="8">
        <f t="shared" si="0"/>
        <v>5</v>
      </c>
      <c r="H10" s="8">
        <f t="shared" si="0"/>
        <v>1</v>
      </c>
      <c r="I10" s="8">
        <f t="shared" si="0"/>
        <v>0</v>
      </c>
      <c r="J10" s="8">
        <f t="shared" si="0"/>
        <v>0</v>
      </c>
      <c r="K10" s="16">
        <f t="shared" si="0"/>
        <v>12</v>
      </c>
      <c r="L10" s="17">
        <f>12/19*100</f>
        <v>63.1578947368421</v>
      </c>
    </row>
    <row r="11" s="1" customFormat="1" spans="1:12">
      <c r="A11" s="9" t="s">
        <v>36</v>
      </c>
      <c r="B11" s="10" t="s">
        <v>37</v>
      </c>
      <c r="C11" s="10" t="s">
        <v>38</v>
      </c>
      <c r="D11" s="10" t="s">
        <v>39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8">
        <v>0</v>
      </c>
    </row>
    <row r="12" s="1" customFormat="1" spans="1:12">
      <c r="A12" s="9"/>
      <c r="B12" s="10" t="s">
        <v>40</v>
      </c>
      <c r="C12" s="10" t="s">
        <v>38</v>
      </c>
      <c r="D12" s="10" t="s">
        <v>41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2</v>
      </c>
      <c r="L12" s="19">
        <v>100</v>
      </c>
    </row>
    <row r="13" s="1" customFormat="1" spans="1:12">
      <c r="A13" s="9"/>
      <c r="B13" s="10" t="s">
        <v>42</v>
      </c>
      <c r="C13" s="10" t="s">
        <v>43</v>
      </c>
      <c r="D13" s="10" t="s">
        <v>44</v>
      </c>
      <c r="E13" s="11">
        <v>2</v>
      </c>
      <c r="F13" s="11">
        <v>0</v>
      </c>
      <c r="G13" s="11">
        <v>2</v>
      </c>
      <c r="H13" s="11">
        <v>0</v>
      </c>
      <c r="I13" s="11">
        <v>0</v>
      </c>
      <c r="J13" s="11">
        <v>0</v>
      </c>
      <c r="K13" s="11">
        <v>0</v>
      </c>
      <c r="L13" s="18">
        <v>0</v>
      </c>
    </row>
    <row r="14" s="1" customFormat="1" spans="1:12">
      <c r="A14" s="9"/>
      <c r="B14" s="10" t="s">
        <v>45</v>
      </c>
      <c r="C14" s="10" t="s">
        <v>46</v>
      </c>
      <c r="D14" s="10" t="s">
        <v>47</v>
      </c>
      <c r="E14" s="11">
        <v>6</v>
      </c>
      <c r="F14" s="11">
        <v>0</v>
      </c>
      <c r="G14" s="11">
        <v>0</v>
      </c>
      <c r="H14" s="11">
        <v>0</v>
      </c>
      <c r="I14" s="11">
        <v>0</v>
      </c>
      <c r="J14" s="11">
        <v>2</v>
      </c>
      <c r="K14" s="11">
        <v>4</v>
      </c>
      <c r="L14" s="19">
        <v>66.67</v>
      </c>
    </row>
    <row r="15" s="1" customFormat="1" spans="1:12">
      <c r="A15" s="9"/>
      <c r="B15" s="10" t="s">
        <v>48</v>
      </c>
      <c r="C15" s="10" t="s">
        <v>49</v>
      </c>
      <c r="D15" s="10" t="s">
        <v>50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4</v>
      </c>
      <c r="L15" s="19">
        <v>100</v>
      </c>
    </row>
    <row r="16" s="1" customFormat="1" spans="1:12">
      <c r="A16" s="9"/>
      <c r="B16" s="10" t="s">
        <v>51</v>
      </c>
      <c r="C16" s="10" t="s">
        <v>52</v>
      </c>
      <c r="D16" s="10" t="s">
        <v>53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8">
        <v>0</v>
      </c>
    </row>
    <row r="17" s="1" customFormat="1" spans="1:12">
      <c r="A17" s="9"/>
      <c r="B17" s="10" t="s">
        <v>54</v>
      </c>
      <c r="C17" s="10" t="s">
        <v>55</v>
      </c>
      <c r="D17" s="10" t="s">
        <v>56</v>
      </c>
      <c r="E17" s="11">
        <v>1</v>
      </c>
      <c r="F17" s="11">
        <v>1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8">
        <v>0</v>
      </c>
    </row>
    <row r="18" s="1" customFormat="1" spans="1:12">
      <c r="A18" s="9"/>
      <c r="B18" s="10" t="s">
        <v>57</v>
      </c>
      <c r="C18" s="10" t="s">
        <v>58</v>
      </c>
      <c r="D18" s="10" t="s">
        <v>59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8">
        <v>0</v>
      </c>
    </row>
    <row r="19" s="1" customFormat="1" spans="1:12">
      <c r="A19" s="9"/>
      <c r="B19" s="10" t="s">
        <v>60</v>
      </c>
      <c r="C19" s="10" t="s">
        <v>61</v>
      </c>
      <c r="D19" s="10" t="s">
        <v>62</v>
      </c>
      <c r="E19" s="11">
        <v>3</v>
      </c>
      <c r="F19" s="11">
        <v>0</v>
      </c>
      <c r="G19" s="11">
        <v>3</v>
      </c>
      <c r="H19" s="11">
        <v>0</v>
      </c>
      <c r="I19" s="11">
        <v>0</v>
      </c>
      <c r="J19" s="11">
        <v>0</v>
      </c>
      <c r="K19" s="11">
        <v>0</v>
      </c>
      <c r="L19" s="18">
        <v>0</v>
      </c>
    </row>
    <row r="20" s="1" customFormat="1" spans="1:12">
      <c r="A20" s="9"/>
      <c r="B20" s="10" t="s">
        <v>63</v>
      </c>
      <c r="C20" s="10" t="s">
        <v>64</v>
      </c>
      <c r="D20" s="10" t="s">
        <v>65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8">
        <v>0</v>
      </c>
    </row>
    <row r="21" s="1" customFormat="1" spans="1:12">
      <c r="A21" s="9"/>
      <c r="B21" s="8" t="s">
        <v>35</v>
      </c>
      <c r="C21" s="8"/>
      <c r="D21" s="8"/>
      <c r="E21" s="8">
        <f t="shared" ref="E21:K21" si="1">SUM(E11:E20)</f>
        <v>22</v>
      </c>
      <c r="F21" s="8">
        <f t="shared" si="1"/>
        <v>5</v>
      </c>
      <c r="G21" s="8">
        <f t="shared" si="1"/>
        <v>5</v>
      </c>
      <c r="H21" s="8">
        <f t="shared" si="1"/>
        <v>0</v>
      </c>
      <c r="I21" s="8">
        <f t="shared" si="1"/>
        <v>0</v>
      </c>
      <c r="J21" s="8">
        <f t="shared" si="1"/>
        <v>2</v>
      </c>
      <c r="K21" s="16">
        <f t="shared" si="1"/>
        <v>10</v>
      </c>
      <c r="L21" s="17">
        <f>10/22*100</f>
        <v>45.4545454545455</v>
      </c>
    </row>
    <row r="22" s="1" customFormat="1" spans="1:12">
      <c r="A22" s="9" t="s">
        <v>66</v>
      </c>
      <c r="B22" s="10" t="s">
        <v>67</v>
      </c>
      <c r="C22" s="10" t="s">
        <v>68</v>
      </c>
      <c r="D22" s="10" t="s">
        <v>69</v>
      </c>
      <c r="E22" s="11">
        <v>2</v>
      </c>
      <c r="F22" s="11">
        <v>0</v>
      </c>
      <c r="G22" s="11">
        <v>0</v>
      </c>
      <c r="H22" s="11">
        <v>2</v>
      </c>
      <c r="I22" s="11">
        <v>0</v>
      </c>
      <c r="J22" s="11">
        <v>0</v>
      </c>
      <c r="K22" s="11">
        <v>0</v>
      </c>
      <c r="L22" s="18">
        <v>0</v>
      </c>
    </row>
    <row r="23" s="1" customFormat="1" spans="1:12">
      <c r="A23" s="9"/>
      <c r="B23" s="10" t="s">
        <v>70</v>
      </c>
      <c r="C23" s="10" t="s">
        <v>71</v>
      </c>
      <c r="D23" s="10" t="s">
        <v>72</v>
      </c>
      <c r="E23" s="11">
        <v>6</v>
      </c>
      <c r="F23" s="11">
        <v>0</v>
      </c>
      <c r="G23" s="11">
        <v>2</v>
      </c>
      <c r="H23" s="11">
        <v>0</v>
      </c>
      <c r="I23" s="11">
        <v>0</v>
      </c>
      <c r="J23" s="11">
        <v>0</v>
      </c>
      <c r="K23" s="11">
        <v>4</v>
      </c>
      <c r="L23" s="19">
        <v>100</v>
      </c>
    </row>
    <row r="24" s="1" customFormat="1" spans="1:12">
      <c r="A24" s="9"/>
      <c r="B24" s="8" t="s">
        <v>35</v>
      </c>
      <c r="C24" s="8"/>
      <c r="D24" s="8"/>
      <c r="E24" s="8">
        <v>8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16">
        <v>4</v>
      </c>
      <c r="L24" s="17">
        <v>50</v>
      </c>
    </row>
    <row r="25" s="1" customFormat="1" spans="1:12">
      <c r="A25" s="9" t="s">
        <v>73</v>
      </c>
      <c r="B25" s="10" t="s">
        <v>74</v>
      </c>
      <c r="C25" s="10" t="s">
        <v>75</v>
      </c>
      <c r="D25" s="10" t="s">
        <v>76</v>
      </c>
      <c r="E25" s="11">
        <v>3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2</v>
      </c>
      <c r="L25" s="18">
        <v>0</v>
      </c>
    </row>
    <row r="26" s="1" customFormat="1" spans="1:12">
      <c r="A26" s="9"/>
      <c r="B26" s="10" t="s">
        <v>77</v>
      </c>
      <c r="C26" s="10" t="s">
        <v>78</v>
      </c>
      <c r="D26" s="10" t="s">
        <v>79</v>
      </c>
      <c r="E26" s="11">
        <v>8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4</v>
      </c>
      <c r="L26" s="19">
        <v>50</v>
      </c>
    </row>
    <row r="27" s="1" customFormat="1" spans="1:12">
      <c r="A27" s="9"/>
      <c r="B27" s="10" t="s">
        <v>80</v>
      </c>
      <c r="C27" s="10" t="s">
        <v>81</v>
      </c>
      <c r="D27" s="10" t="s">
        <v>82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4</v>
      </c>
      <c r="L27" s="19">
        <v>66.67</v>
      </c>
    </row>
    <row r="28" s="1" customFormat="1" spans="1:12">
      <c r="A28" s="9"/>
      <c r="B28" s="10" t="s">
        <v>83</v>
      </c>
      <c r="C28" s="10" t="s">
        <v>84</v>
      </c>
      <c r="D28" s="10" t="s">
        <v>85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8">
        <v>0</v>
      </c>
    </row>
    <row r="29" s="1" customFormat="1" spans="1:12">
      <c r="A29" s="9"/>
      <c r="B29" s="8" t="s">
        <v>35</v>
      </c>
      <c r="C29" s="8"/>
      <c r="D29" s="8"/>
      <c r="E29" s="8">
        <f t="shared" ref="E29:K29" si="2">SUM(E25:E28)</f>
        <v>18</v>
      </c>
      <c r="F29" s="8">
        <f t="shared" si="2"/>
        <v>1</v>
      </c>
      <c r="G29" s="8">
        <f t="shared" si="2"/>
        <v>5</v>
      </c>
      <c r="H29" s="8">
        <f t="shared" si="2"/>
        <v>0</v>
      </c>
      <c r="I29" s="8">
        <f t="shared" si="2"/>
        <v>0</v>
      </c>
      <c r="J29" s="8">
        <f t="shared" si="2"/>
        <v>2</v>
      </c>
      <c r="K29" s="16">
        <f t="shared" si="2"/>
        <v>10</v>
      </c>
      <c r="L29" s="17">
        <f>10/18*100</f>
        <v>55.5555555555556</v>
      </c>
    </row>
    <row r="30" s="1" customFormat="1" spans="1:12">
      <c r="A30" s="9" t="s">
        <v>86</v>
      </c>
      <c r="B30" s="10" t="s">
        <v>87</v>
      </c>
      <c r="C30" s="10" t="s">
        <v>88</v>
      </c>
      <c r="D30" s="10" t="s">
        <v>89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8">
        <v>0</v>
      </c>
    </row>
    <row r="31" s="1" customFormat="1" spans="1:12">
      <c r="A31" s="9"/>
      <c r="B31" s="10" t="s">
        <v>90</v>
      </c>
      <c r="C31" s="10" t="s">
        <v>91</v>
      </c>
      <c r="D31" s="10" t="s">
        <v>92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4</v>
      </c>
      <c r="L31" s="19">
        <v>100</v>
      </c>
    </row>
    <row r="32" s="1" customFormat="1" spans="1:12">
      <c r="A32" s="9"/>
      <c r="B32" s="10" t="s">
        <v>93</v>
      </c>
      <c r="C32" s="10" t="s">
        <v>94</v>
      </c>
      <c r="D32" s="10" t="s">
        <v>95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9">
        <v>0</v>
      </c>
    </row>
    <row r="33" s="1" customFormat="1" spans="1:12">
      <c r="A33" s="9"/>
      <c r="B33" s="10" t="s">
        <v>96</v>
      </c>
      <c r="C33" s="10" t="s">
        <v>97</v>
      </c>
      <c r="D33" s="10" t="s">
        <v>98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2</v>
      </c>
      <c r="L33" s="19">
        <v>100</v>
      </c>
    </row>
    <row r="34" s="1" customFormat="1" spans="1:12">
      <c r="A34" s="9"/>
      <c r="B34" s="10" t="s">
        <v>99</v>
      </c>
      <c r="C34" s="10" t="s">
        <v>100</v>
      </c>
      <c r="D34" s="10" t="s">
        <v>101</v>
      </c>
      <c r="E34" s="11">
        <v>4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9">
        <v>100</v>
      </c>
    </row>
    <row r="35" s="1" customFormat="1" spans="1:12">
      <c r="A35" s="9"/>
      <c r="B35" s="10" t="s">
        <v>102</v>
      </c>
      <c r="C35" s="10" t="s">
        <v>103</v>
      </c>
      <c r="D35" s="10" t="s">
        <v>104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9">
        <v>0</v>
      </c>
    </row>
    <row r="36" s="1" customFormat="1" spans="1:12">
      <c r="A36" s="9"/>
      <c r="B36" s="8" t="s">
        <v>35</v>
      </c>
      <c r="C36" s="8"/>
      <c r="D36" s="8"/>
      <c r="E36" s="8">
        <f t="shared" ref="E36:K36" si="3">SUM(E30:E35)</f>
        <v>15</v>
      </c>
      <c r="F36" s="8">
        <f t="shared" si="3"/>
        <v>4</v>
      </c>
      <c r="G36" s="8">
        <f t="shared" si="3"/>
        <v>3</v>
      </c>
      <c r="H36" s="8">
        <f t="shared" si="3"/>
        <v>0</v>
      </c>
      <c r="I36" s="8">
        <f t="shared" si="3"/>
        <v>0</v>
      </c>
      <c r="J36" s="8">
        <f t="shared" si="3"/>
        <v>0</v>
      </c>
      <c r="K36" s="16">
        <f t="shared" si="3"/>
        <v>8</v>
      </c>
      <c r="L36" s="17">
        <f>8/13*100</f>
        <v>61.5384615384615</v>
      </c>
    </row>
    <row r="37" s="1" customFormat="1" spans="1:12">
      <c r="A37" s="9" t="s">
        <v>105</v>
      </c>
      <c r="B37" s="10" t="s">
        <v>106</v>
      </c>
      <c r="C37" s="10" t="s">
        <v>107</v>
      </c>
      <c r="D37" s="10" t="s">
        <v>108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2</v>
      </c>
      <c r="L37" s="19">
        <v>100</v>
      </c>
    </row>
    <row r="38" s="1" customFormat="1" spans="1:12">
      <c r="A38" s="9"/>
      <c r="B38" s="10" t="s">
        <v>109</v>
      </c>
      <c r="C38" s="10" t="s">
        <v>110</v>
      </c>
      <c r="D38" s="10" t="s">
        <v>111</v>
      </c>
      <c r="E38" s="11">
        <v>3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9">
        <v>66.67</v>
      </c>
    </row>
    <row r="39" s="1" customFormat="1" spans="1:12">
      <c r="A39" s="9"/>
      <c r="B39" s="10" t="s">
        <v>112</v>
      </c>
      <c r="C39" s="10" t="s">
        <v>113</v>
      </c>
      <c r="D39" s="10" t="s">
        <v>114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8">
        <v>0</v>
      </c>
    </row>
    <row r="40" s="1" customFormat="1" spans="1:12">
      <c r="A40" s="9"/>
      <c r="B40" s="10" t="s">
        <v>115</v>
      </c>
      <c r="C40" s="10" t="s">
        <v>116</v>
      </c>
      <c r="D40" s="10" t="s">
        <v>117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9">
        <v>100</v>
      </c>
    </row>
    <row r="41" s="1" customFormat="1" spans="1:12">
      <c r="A41" s="9"/>
      <c r="B41" s="10" t="s">
        <v>118</v>
      </c>
      <c r="C41" s="10" t="s">
        <v>119</v>
      </c>
      <c r="D41" s="10" t="s">
        <v>120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8">
        <v>0</v>
      </c>
    </row>
    <row r="42" s="1" customFormat="1" spans="1:12">
      <c r="A42" s="9"/>
      <c r="B42" s="10" t="s">
        <v>121</v>
      </c>
      <c r="C42" s="10" t="s">
        <v>122</v>
      </c>
      <c r="D42" s="10" t="s">
        <v>123</v>
      </c>
      <c r="E42" s="11">
        <v>4</v>
      </c>
      <c r="F42" s="11">
        <v>0</v>
      </c>
      <c r="G42" s="11">
        <v>0</v>
      </c>
      <c r="H42" s="11">
        <v>0</v>
      </c>
      <c r="I42" s="11">
        <v>2</v>
      </c>
      <c r="J42" s="11">
        <v>1</v>
      </c>
      <c r="K42" s="11">
        <v>2</v>
      </c>
      <c r="L42" s="19">
        <v>50</v>
      </c>
    </row>
    <row r="43" s="1" customFormat="1" spans="1:12">
      <c r="A43" s="9"/>
      <c r="B43" s="10" t="s">
        <v>124</v>
      </c>
      <c r="C43" s="10" t="s">
        <v>125</v>
      </c>
      <c r="D43" s="10" t="s">
        <v>126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9">
        <v>100</v>
      </c>
    </row>
    <row r="44" s="1" customFormat="1" spans="1:12">
      <c r="A44" s="9"/>
      <c r="B44" s="10" t="s">
        <v>127</v>
      </c>
      <c r="C44" s="10" t="s">
        <v>128</v>
      </c>
      <c r="D44" s="10" t="s">
        <v>129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2</v>
      </c>
      <c r="L44" s="19">
        <v>100</v>
      </c>
    </row>
    <row r="45" s="1" customFormat="1" spans="1:12">
      <c r="A45" s="9"/>
      <c r="B45" s="10" t="s">
        <v>130</v>
      </c>
      <c r="C45" s="10" t="s">
        <v>131</v>
      </c>
      <c r="D45" s="10" t="s">
        <v>132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0</v>
      </c>
      <c r="L45" s="18">
        <v>0</v>
      </c>
    </row>
    <row r="46" s="1" customFormat="1" spans="1:12">
      <c r="A46" s="9"/>
      <c r="B46" s="10" t="s">
        <v>133</v>
      </c>
      <c r="C46" s="10" t="s">
        <v>134</v>
      </c>
      <c r="D46" s="10" t="s">
        <v>135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8">
        <v>0</v>
      </c>
    </row>
    <row r="47" s="1" customFormat="1" spans="1:12">
      <c r="A47" s="9"/>
      <c r="B47" s="10" t="s">
        <v>136</v>
      </c>
      <c r="C47" s="10" t="s">
        <v>137</v>
      </c>
      <c r="D47" s="10" t="s">
        <v>138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8">
        <v>0</v>
      </c>
    </row>
    <row r="48" s="1" customFormat="1" spans="1:12">
      <c r="A48" s="9"/>
      <c r="B48" s="10" t="s">
        <v>139</v>
      </c>
      <c r="C48" s="10" t="s">
        <v>140</v>
      </c>
      <c r="D48" s="10" t="s">
        <v>141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8">
        <v>0</v>
      </c>
    </row>
    <row r="49" s="1" customFormat="1" spans="1:12">
      <c r="A49" s="9"/>
      <c r="B49" s="8" t="s">
        <v>35</v>
      </c>
      <c r="C49" s="8"/>
      <c r="D49" s="8"/>
      <c r="E49" s="8">
        <f t="shared" ref="E49:K49" si="4">SUM(E37:E48)</f>
        <v>24</v>
      </c>
      <c r="F49" s="8">
        <f t="shared" si="4"/>
        <v>0</v>
      </c>
      <c r="G49" s="8">
        <f t="shared" si="4"/>
        <v>7</v>
      </c>
      <c r="H49" s="8">
        <f t="shared" si="4"/>
        <v>0</v>
      </c>
      <c r="I49" s="8">
        <f t="shared" si="4"/>
        <v>2</v>
      </c>
      <c r="J49" s="8">
        <f t="shared" si="4"/>
        <v>4</v>
      </c>
      <c r="K49" s="16">
        <f t="shared" si="4"/>
        <v>12</v>
      </c>
      <c r="L49" s="17">
        <v>50</v>
      </c>
    </row>
    <row r="50" s="1" customFormat="1" spans="1:12">
      <c r="A50" s="3" t="s">
        <v>142</v>
      </c>
      <c r="B50" s="6" t="s">
        <v>143</v>
      </c>
      <c r="C50" s="6" t="s">
        <v>144</v>
      </c>
      <c r="D50" s="6" t="s">
        <v>145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2</v>
      </c>
      <c r="L50" s="15">
        <v>66.67</v>
      </c>
    </row>
    <row r="51" s="1" customFormat="1" spans="1:12">
      <c r="A51" s="3"/>
      <c r="B51" s="6" t="s">
        <v>143</v>
      </c>
      <c r="C51" s="6" t="s">
        <v>146</v>
      </c>
      <c r="D51" s="6" t="s">
        <v>147</v>
      </c>
      <c r="E51" s="7">
        <v>4</v>
      </c>
      <c r="F51" s="7">
        <v>0</v>
      </c>
      <c r="G51" s="7">
        <v>1</v>
      </c>
      <c r="H51" s="7">
        <v>0</v>
      </c>
      <c r="I51" s="7">
        <v>0</v>
      </c>
      <c r="J51" s="7">
        <v>1</v>
      </c>
      <c r="K51" s="7">
        <v>2</v>
      </c>
      <c r="L51" s="14">
        <v>50</v>
      </c>
    </row>
    <row r="52" s="1" customFormat="1" spans="1:12">
      <c r="A52" s="3"/>
      <c r="B52" s="6" t="s">
        <v>148</v>
      </c>
      <c r="C52" s="6" t="s">
        <v>149</v>
      </c>
      <c r="D52" s="6" t="s">
        <v>150</v>
      </c>
      <c r="E52" s="7">
        <v>5</v>
      </c>
      <c r="F52" s="7">
        <v>0</v>
      </c>
      <c r="G52" s="7">
        <v>1</v>
      </c>
      <c r="H52" s="7">
        <v>1</v>
      </c>
      <c r="I52" s="7">
        <v>1</v>
      </c>
      <c r="J52" s="7">
        <v>0</v>
      </c>
      <c r="K52" s="7">
        <v>2</v>
      </c>
      <c r="L52" s="14">
        <v>40</v>
      </c>
    </row>
    <row r="53" s="1" customFormat="1" spans="1:12">
      <c r="A53" s="3"/>
      <c r="B53" s="6" t="s">
        <v>151</v>
      </c>
      <c r="C53" s="6" t="s">
        <v>152</v>
      </c>
      <c r="D53" s="6" t="s">
        <v>153</v>
      </c>
      <c r="E53" s="7">
        <v>3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2</v>
      </c>
      <c r="L53" s="14">
        <v>66.67</v>
      </c>
    </row>
    <row r="54" s="1" customFormat="1" spans="1:12">
      <c r="A54" s="3"/>
      <c r="B54" s="6" t="s">
        <v>154</v>
      </c>
      <c r="C54" s="6" t="s">
        <v>155</v>
      </c>
      <c r="D54" s="6" t="s">
        <v>156</v>
      </c>
      <c r="E54" s="7">
        <v>7</v>
      </c>
      <c r="F54" s="7">
        <v>0</v>
      </c>
      <c r="G54" s="7">
        <v>1</v>
      </c>
      <c r="H54" s="7">
        <v>0</v>
      </c>
      <c r="I54" s="7">
        <v>0</v>
      </c>
      <c r="J54" s="7">
        <v>2</v>
      </c>
      <c r="K54" s="7">
        <v>4</v>
      </c>
      <c r="L54" s="14">
        <v>57.14</v>
      </c>
    </row>
    <row r="55" s="1" customFormat="1" spans="1:12">
      <c r="A55" s="3"/>
      <c r="B55" s="6" t="s">
        <v>157</v>
      </c>
      <c r="C55" s="6" t="s">
        <v>158</v>
      </c>
      <c r="D55" s="6" t="s">
        <v>159</v>
      </c>
      <c r="E55" s="7">
        <v>10</v>
      </c>
      <c r="F55" s="7">
        <v>0</v>
      </c>
      <c r="G55" s="7">
        <v>2</v>
      </c>
      <c r="H55" s="7">
        <v>0</v>
      </c>
      <c r="I55" s="7">
        <v>0</v>
      </c>
      <c r="J55" s="7">
        <v>2</v>
      </c>
      <c r="K55" s="7">
        <v>6</v>
      </c>
      <c r="L55" s="14">
        <v>60</v>
      </c>
    </row>
    <row r="56" s="1" customFormat="1" spans="1:12">
      <c r="A56" s="3"/>
      <c r="B56" s="6" t="s">
        <v>160</v>
      </c>
      <c r="C56" s="6" t="s">
        <v>161</v>
      </c>
      <c r="D56" s="6" t="s">
        <v>162</v>
      </c>
      <c r="E56" s="7">
        <v>5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4</v>
      </c>
      <c r="L56" s="14">
        <v>80</v>
      </c>
    </row>
    <row r="57" s="1" customFormat="1" spans="1:12">
      <c r="A57" s="3"/>
      <c r="B57" s="6" t="s">
        <v>163</v>
      </c>
      <c r="C57" s="6" t="s">
        <v>164</v>
      </c>
      <c r="D57" s="6" t="s">
        <v>165</v>
      </c>
      <c r="E57" s="7">
        <v>3</v>
      </c>
      <c r="F57" s="7">
        <v>0</v>
      </c>
      <c r="G57" s="7">
        <v>1</v>
      </c>
      <c r="H57" s="7">
        <v>0</v>
      </c>
      <c r="I57" s="7">
        <v>2</v>
      </c>
      <c r="J57" s="7">
        <v>0</v>
      </c>
      <c r="K57" s="7">
        <v>0</v>
      </c>
      <c r="L57" s="15">
        <v>0</v>
      </c>
    </row>
    <row r="58" s="1" customFormat="1" spans="1:12">
      <c r="A58" s="3"/>
      <c r="B58" s="6" t="s">
        <v>166</v>
      </c>
      <c r="C58" s="6" t="s">
        <v>167</v>
      </c>
      <c r="D58" s="6" t="s">
        <v>168</v>
      </c>
      <c r="E58" s="7">
        <v>5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4</v>
      </c>
      <c r="L58" s="14">
        <v>80</v>
      </c>
    </row>
    <row r="59" s="1" customFormat="1" spans="1:12">
      <c r="A59" s="3"/>
      <c r="B59" s="6" t="s">
        <v>169</v>
      </c>
      <c r="C59" s="6" t="s">
        <v>170</v>
      </c>
      <c r="D59" s="6" t="s">
        <v>171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14">
        <v>100</v>
      </c>
    </row>
    <row r="60" s="1" customFormat="1" spans="1:12">
      <c r="A60" s="3"/>
      <c r="B60" s="6" t="s">
        <v>172</v>
      </c>
      <c r="C60" s="6" t="s">
        <v>173</v>
      </c>
      <c r="D60" s="6" t="s">
        <v>174</v>
      </c>
      <c r="E60" s="7">
        <v>3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2</v>
      </c>
      <c r="L60" s="14">
        <v>66.67</v>
      </c>
    </row>
    <row r="61" s="1" customFormat="1" spans="1:12">
      <c r="A61" s="3"/>
      <c r="B61" s="6" t="s">
        <v>175</v>
      </c>
      <c r="C61" s="6" t="s">
        <v>176</v>
      </c>
      <c r="D61" s="6" t="s">
        <v>177</v>
      </c>
      <c r="E61" s="7">
        <v>7</v>
      </c>
      <c r="F61" s="7">
        <v>0</v>
      </c>
      <c r="G61" s="7">
        <v>3</v>
      </c>
      <c r="H61" s="7">
        <v>2</v>
      </c>
      <c r="I61" s="7">
        <v>0</v>
      </c>
      <c r="J61" s="7">
        <v>0</v>
      </c>
      <c r="K61" s="7">
        <v>2</v>
      </c>
      <c r="L61" s="14">
        <v>28.57</v>
      </c>
    </row>
    <row r="62" s="1" customFormat="1" spans="1:12">
      <c r="A62" s="3"/>
      <c r="B62" s="8" t="s">
        <v>35</v>
      </c>
      <c r="C62" s="8"/>
      <c r="D62" s="8"/>
      <c r="E62" s="8">
        <f t="shared" ref="E62:K62" si="5">SUM(E50:E61)</f>
        <v>57</v>
      </c>
      <c r="F62" s="8">
        <f t="shared" si="5"/>
        <v>0</v>
      </c>
      <c r="G62" s="8">
        <f t="shared" si="5"/>
        <v>13</v>
      </c>
      <c r="H62" s="8">
        <f t="shared" si="5"/>
        <v>3</v>
      </c>
      <c r="I62" s="8">
        <f t="shared" si="5"/>
        <v>3</v>
      </c>
      <c r="J62" s="8">
        <f t="shared" si="5"/>
        <v>6</v>
      </c>
      <c r="K62" s="16">
        <f t="shared" si="5"/>
        <v>32</v>
      </c>
      <c r="L62" s="17">
        <f>32/57*100</f>
        <v>56.140350877193</v>
      </c>
    </row>
    <row r="63" s="1" customFormat="1" spans="1:12">
      <c r="A63" s="12" t="s">
        <v>178</v>
      </c>
      <c r="B63" s="12"/>
      <c r="C63" s="12"/>
      <c r="D63" s="12"/>
      <c r="E63" s="12">
        <v>164</v>
      </c>
      <c r="F63" s="12">
        <v>12</v>
      </c>
      <c r="G63" s="12">
        <v>40</v>
      </c>
      <c r="H63" s="12">
        <v>5</v>
      </c>
      <c r="I63" s="12">
        <v>5</v>
      </c>
      <c r="J63" s="12">
        <v>14</v>
      </c>
      <c r="K63" s="12">
        <v>88</v>
      </c>
      <c r="L63" s="20">
        <f>88/164*100</f>
        <v>53.6585365853659</v>
      </c>
    </row>
  </sheetData>
  <mergeCells count="16">
    <mergeCell ref="A1:F1"/>
    <mergeCell ref="B10:C10"/>
    <mergeCell ref="B21:C21"/>
    <mergeCell ref="B24:C24"/>
    <mergeCell ref="B29:C29"/>
    <mergeCell ref="B36:C36"/>
    <mergeCell ref="B49:C49"/>
    <mergeCell ref="B62:C62"/>
    <mergeCell ref="A63:D63"/>
    <mergeCell ref="A3:A10"/>
    <mergeCell ref="A11:A21"/>
    <mergeCell ref="A22:A24"/>
    <mergeCell ref="A25:A29"/>
    <mergeCell ref="A30:A36"/>
    <mergeCell ref="A37:A49"/>
    <mergeCell ref="A50:A6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2020-02-09T04:58:34Z</dcterms:created>
  <dcterms:modified xsi:type="dcterms:W3CDTF">2020-02-09T04:59:01Z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