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<sst xmlns="http://schemas.openxmlformats.org/spreadsheetml/2006/main" count="130" uniqueCount="109">
  <si>
    <t>Table S14. Statistics of sugar metabolism-related duplicated genes in mango genome</t>
  </si>
  <si>
    <t>Pathway</t>
  </si>
  <si>
    <t>KO IDs</t>
  </si>
  <si>
    <t>Gene Full Name</t>
  </si>
  <si>
    <t>Enzyme Commission Number</t>
  </si>
  <si>
    <t>Gene Number</t>
  </si>
  <si>
    <t>Singleton</t>
  </si>
  <si>
    <t>Dispersed duplication</t>
  </si>
  <si>
    <t>Proximal duplication</t>
  </si>
  <si>
    <t>Tandem duplication</t>
  </si>
  <si>
    <t>Ancient WGD</t>
  </si>
  <si>
    <t>Recent WGD</t>
  </si>
  <si>
    <t>Recent WGD(%)</t>
  </si>
  <si>
    <t>Sucrose synthesis</t>
  </si>
  <si>
    <t>K00927</t>
  </si>
  <si>
    <t>phosphoglycerate kinase</t>
  </si>
  <si>
    <t>2.7.2.3</t>
  </si>
  <si>
    <t>K00134</t>
  </si>
  <si>
    <t>glyceraldehyde-3-phosphate dehydrogenase (phosphorylating)</t>
  </si>
  <si>
    <t>1.2.1.12</t>
  </si>
  <si>
    <t>K01623</t>
  </si>
  <si>
    <t>fructose-bisphosphate aldolase</t>
  </si>
  <si>
    <t>4.1.2.13</t>
  </si>
  <si>
    <t>K03841</t>
  </si>
  <si>
    <t>fructose-bisphosphatase</t>
  </si>
  <si>
    <t>3.1.3.11</t>
  </si>
  <si>
    <t>K01810</t>
  </si>
  <si>
    <t>phosphoglucose isomerase</t>
  </si>
  <si>
    <t>5.3.1.9</t>
  </si>
  <si>
    <t>K01792</t>
  </si>
  <si>
    <t>glucose-6-phosphate 1-epimerase</t>
  </si>
  <si>
    <t>5.1.3.15</t>
  </si>
  <si>
    <t>K01835</t>
  </si>
  <si>
    <t>phosphoglucomutase</t>
  </si>
  <si>
    <t>5.4.2.2</t>
  </si>
  <si>
    <t>K00963</t>
  </si>
  <si>
    <t>UTP:glucose-1-phosphate uridylyltransferase</t>
  </si>
  <si>
    <t>2.7.7.9</t>
  </si>
  <si>
    <t>K00696</t>
  </si>
  <si>
    <t>sucrose-phosphate synthase</t>
  </si>
  <si>
    <t>2.4.1.14</t>
  </si>
  <si>
    <t>K07024</t>
  </si>
  <si>
    <t>sucrose-phosphate phosphatase</t>
  </si>
  <si>
    <t>3.1.3.24</t>
  </si>
  <si>
    <t>Subtotal</t>
  </si>
  <si>
    <t>Starch synthesis</t>
  </si>
  <si>
    <t>K00688</t>
  </si>
  <si>
    <t>phosphorylase</t>
  </si>
  <si>
    <t>2.4.1.1</t>
  </si>
  <si>
    <t>K00975</t>
  </si>
  <si>
    <t>glucose-1-phosphate adenylyltransferase</t>
  </si>
  <si>
    <t>2.7.7.27</t>
  </si>
  <si>
    <t>K00703</t>
  </si>
  <si>
    <t>starch synthase</t>
  </si>
  <si>
    <t>2.4.1.21</t>
  </si>
  <si>
    <t>K13679</t>
  </si>
  <si>
    <t>NDP-glucose-starch glucosyltransferase</t>
  </si>
  <si>
    <t>2.4.1.242</t>
  </si>
  <si>
    <t>K00700</t>
  </si>
  <si>
    <t>1,4-alpha-glucan branching enzyme</t>
  </si>
  <si>
    <t>2.4.1.18</t>
  </si>
  <si>
    <t>K01214</t>
  </si>
  <si>
    <t>isoamylase</t>
  </si>
  <si>
    <t>3.2.1.68</t>
  </si>
  <si>
    <t>Glycolysis</t>
  </si>
  <si>
    <t>K00850</t>
  </si>
  <si>
    <t>6-phosphofructokinase</t>
  </si>
  <si>
    <t>2.7.1.11</t>
  </si>
  <si>
    <t>K00895</t>
  </si>
  <si>
    <t>pyrophosphate-dependent phosphofructokinase</t>
  </si>
  <si>
    <t>2.7.1.90</t>
  </si>
  <si>
    <t>K01803</t>
  </si>
  <si>
    <t>triose-phosphate isomerase</t>
  </si>
  <si>
    <t>5.3.1.1</t>
  </si>
  <si>
    <t>K00131</t>
  </si>
  <si>
    <t>glyceraldehyde 3-phosphate dehydrogenase</t>
  </si>
  <si>
    <t>1.2.1.9</t>
  </si>
  <si>
    <t>K15634</t>
  </si>
  <si>
    <t>AT3G08590.2</t>
  </si>
  <si>
    <t>5.4.2.12</t>
  </si>
  <si>
    <t>K01689</t>
  </si>
  <si>
    <t>phosphopyruvate hydratase</t>
  </si>
  <si>
    <t>4.2.1.11</t>
  </si>
  <si>
    <t>K00873</t>
  </si>
  <si>
    <t>pyruvate kinase</t>
  </si>
  <si>
    <t>2.7.1.40</t>
  </si>
  <si>
    <t>Citrate cycle</t>
  </si>
  <si>
    <t>K00026</t>
  </si>
  <si>
    <t>malate dehydrogenase</t>
  </si>
  <si>
    <t>1.1.1.37</t>
  </si>
  <si>
    <t>K01647</t>
  </si>
  <si>
    <t>citrate synthase</t>
  </si>
  <si>
    <t>2.3.3.1</t>
  </si>
  <si>
    <t>K01681</t>
  </si>
  <si>
    <t>aconitase</t>
  </si>
  <si>
    <t>4.2.1.3</t>
  </si>
  <si>
    <t>K00030</t>
  </si>
  <si>
    <t>NAD+-dependent isocitrate dehydrogenase</t>
  </si>
  <si>
    <t>1.1.1.41</t>
  </si>
  <si>
    <t>K00235</t>
  </si>
  <si>
    <t>succinate dehydrogenase (ubiquinone)</t>
  </si>
  <si>
    <t>1.3.5.1</t>
  </si>
  <si>
    <t>K01679</t>
  </si>
  <si>
    <t>fumarate hydratase</t>
  </si>
  <si>
    <t>4.2.1.2</t>
  </si>
  <si>
    <t>K00028</t>
  </si>
  <si>
    <t>NAD-dependent malate dehydrogenase (decarboxylating)</t>
  </si>
  <si>
    <t>1.1.1.39</t>
  </si>
  <si>
    <t>Total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</si>
</sst>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6" borderId="10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5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16" fillId="16" borderId="1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176" fontId="2" fillId="4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A1" sqref="$A1:$XFD1048576"/>
    </sheetView>
  </sheetViews>
  <sheetFormatPr defaultColWidth="9" defaultRowHeight="14"/>
  <cols>
    <col min="1" max="1" width="22" style="1" customWidth="1"/>
    <col min="2" max="2" width="9" style="1"/>
    <col min="3" max="3" width="64.8909090909091" style="1" customWidth="1"/>
    <col min="4" max="4" width="28.6636363636364" style="1" customWidth="1"/>
    <col min="5" max="5" width="12.8909090909091" style="1" customWidth="1"/>
    <col min="6" max="16384" width="9" style="1"/>
  </cols>
  <sheetData>
    <row r="1" s="1" customFormat="1" spans="1:12">
      <c r="A1" s="2" t="s">
        <v>0</v>
      </c>
      <c r="B1" s="2"/>
      <c r="C1" s="2"/>
      <c r="D1" s="2"/>
      <c r="E1" s="2"/>
      <c r="F1" s="2"/>
      <c r="G1" s="2"/>
      <c r="H1" s="1"/>
      <c r="I1" s="1"/>
      <c r="J1" s="1"/>
      <c r="K1" s="19"/>
      <c r="L1" s="19"/>
    </row>
    <row r="2" s="1" customForma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0" t="s">
        <v>12</v>
      </c>
    </row>
    <row r="3" s="1" customFormat="1" spans="1:12">
      <c r="A3" s="4" t="s">
        <v>13</v>
      </c>
      <c r="B3" s="5" t="s">
        <v>14</v>
      </c>
      <c r="C3" s="5" t="s">
        <v>15</v>
      </c>
      <c r="D3" s="5" t="s">
        <v>16</v>
      </c>
      <c r="E3" s="6">
        <v>5</v>
      </c>
      <c r="F3" s="6">
        <v>0</v>
      </c>
      <c r="G3" s="6">
        <v>1</v>
      </c>
      <c r="H3" s="6">
        <v>1</v>
      </c>
      <c r="I3" s="6">
        <v>1</v>
      </c>
      <c r="J3" s="6">
        <v>0</v>
      </c>
      <c r="K3" s="21">
        <v>2</v>
      </c>
      <c r="L3" s="22">
        <f t="shared" ref="L3:L41" si="0">K3/$E3*100</f>
        <v>40</v>
      </c>
    </row>
    <row r="4" s="1" customFormat="1" spans="1:12">
      <c r="A4" s="7"/>
      <c r="B4" s="5" t="s">
        <v>17</v>
      </c>
      <c r="C4" s="5" t="s">
        <v>18</v>
      </c>
      <c r="D4" s="5" t="s">
        <v>19</v>
      </c>
      <c r="E4" s="6">
        <v>10</v>
      </c>
      <c r="F4" s="6">
        <v>0</v>
      </c>
      <c r="G4" s="6">
        <v>0</v>
      </c>
      <c r="H4" s="6">
        <v>2</v>
      </c>
      <c r="I4" s="6">
        <v>0</v>
      </c>
      <c r="J4" s="6">
        <v>4</v>
      </c>
      <c r="K4" s="21">
        <v>4</v>
      </c>
      <c r="L4" s="22">
        <f t="shared" si="0"/>
        <v>40</v>
      </c>
    </row>
    <row r="5" s="1" customFormat="1" spans="1:12">
      <c r="A5" s="7"/>
      <c r="B5" s="5" t="s">
        <v>20</v>
      </c>
      <c r="C5" s="5" t="s">
        <v>21</v>
      </c>
      <c r="D5" s="5" t="s">
        <v>22</v>
      </c>
      <c r="E5" s="6">
        <v>10</v>
      </c>
      <c r="F5" s="6">
        <v>0</v>
      </c>
      <c r="G5" s="6">
        <v>2</v>
      </c>
      <c r="H5" s="6">
        <v>0</v>
      </c>
      <c r="I5" s="6">
        <v>0</v>
      </c>
      <c r="J5" s="6">
        <v>2</v>
      </c>
      <c r="K5" s="21">
        <v>6</v>
      </c>
      <c r="L5" s="22">
        <f t="shared" si="0"/>
        <v>60</v>
      </c>
    </row>
    <row r="6" s="1" customFormat="1" spans="1:12">
      <c r="A6" s="7"/>
      <c r="B6" s="5" t="s">
        <v>23</v>
      </c>
      <c r="C6" s="5" t="s">
        <v>24</v>
      </c>
      <c r="D6" s="5" t="s">
        <v>25</v>
      </c>
      <c r="E6" s="6">
        <v>5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21">
        <v>4</v>
      </c>
      <c r="L6" s="22">
        <f t="shared" si="0"/>
        <v>80</v>
      </c>
    </row>
    <row r="7" s="1" customFormat="1" spans="1:12">
      <c r="A7" s="7"/>
      <c r="B7" s="5" t="s">
        <v>26</v>
      </c>
      <c r="C7" s="5" t="s">
        <v>27</v>
      </c>
      <c r="D7" s="5" t="s">
        <v>28</v>
      </c>
      <c r="E7" s="6">
        <v>3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21">
        <v>2</v>
      </c>
      <c r="L7" s="22">
        <f t="shared" si="0"/>
        <v>66.6666666666667</v>
      </c>
    </row>
    <row r="8" s="1" customFormat="1" spans="1:12">
      <c r="A8" s="7"/>
      <c r="B8" s="5" t="s">
        <v>29</v>
      </c>
      <c r="C8" s="5" t="s">
        <v>30</v>
      </c>
      <c r="D8" s="5" t="s">
        <v>31</v>
      </c>
      <c r="E8" s="6">
        <v>10</v>
      </c>
      <c r="F8" s="6">
        <v>0</v>
      </c>
      <c r="G8" s="6">
        <v>2</v>
      </c>
      <c r="H8" s="6">
        <v>0</v>
      </c>
      <c r="I8" s="6">
        <v>0</v>
      </c>
      <c r="J8" s="6">
        <v>4</v>
      </c>
      <c r="K8" s="21">
        <v>4</v>
      </c>
      <c r="L8" s="22">
        <f t="shared" si="0"/>
        <v>40</v>
      </c>
    </row>
    <row r="9" s="1" customFormat="1" spans="1:12">
      <c r="A9" s="7"/>
      <c r="B9" s="5" t="s">
        <v>32</v>
      </c>
      <c r="C9" s="5" t="s">
        <v>33</v>
      </c>
      <c r="D9" s="5" t="s">
        <v>34</v>
      </c>
      <c r="E9" s="6">
        <v>5</v>
      </c>
      <c r="F9" s="6">
        <v>0</v>
      </c>
      <c r="G9" s="6">
        <v>1</v>
      </c>
      <c r="H9" s="6">
        <v>2</v>
      </c>
      <c r="I9" s="6">
        <v>0</v>
      </c>
      <c r="J9" s="6">
        <v>0</v>
      </c>
      <c r="K9" s="21">
        <v>2</v>
      </c>
      <c r="L9" s="22">
        <f t="shared" si="0"/>
        <v>40</v>
      </c>
    </row>
    <row r="10" s="1" customFormat="1" spans="1:12">
      <c r="A10" s="7"/>
      <c r="B10" s="5" t="s">
        <v>35</v>
      </c>
      <c r="C10" s="5" t="s">
        <v>36</v>
      </c>
      <c r="D10" s="5" t="s">
        <v>37</v>
      </c>
      <c r="E10" s="6">
        <v>3</v>
      </c>
      <c r="F10" s="6">
        <v>0</v>
      </c>
      <c r="G10" s="6">
        <v>1</v>
      </c>
      <c r="H10" s="6">
        <v>0</v>
      </c>
      <c r="I10" s="6">
        <v>0</v>
      </c>
      <c r="J10" s="6">
        <v>2</v>
      </c>
      <c r="K10" s="21">
        <v>0</v>
      </c>
      <c r="L10" s="23">
        <f t="shared" si="0"/>
        <v>0</v>
      </c>
    </row>
    <row r="11" s="1" customFormat="1" spans="1:12">
      <c r="A11" s="7"/>
      <c r="B11" s="5" t="s">
        <v>38</v>
      </c>
      <c r="C11" s="5" t="s">
        <v>39</v>
      </c>
      <c r="D11" s="5" t="s">
        <v>40</v>
      </c>
      <c r="E11" s="6">
        <v>9</v>
      </c>
      <c r="F11" s="6">
        <v>0</v>
      </c>
      <c r="G11" s="6">
        <v>5</v>
      </c>
      <c r="H11" s="6">
        <v>4</v>
      </c>
      <c r="I11" s="6">
        <v>0</v>
      </c>
      <c r="J11" s="6">
        <v>0</v>
      </c>
      <c r="K11" s="21">
        <v>0</v>
      </c>
      <c r="L11" s="23">
        <f t="shared" si="0"/>
        <v>0</v>
      </c>
    </row>
    <row r="12" s="1" customFormat="1" spans="1:12">
      <c r="A12" s="7"/>
      <c r="B12" s="5" t="s">
        <v>41</v>
      </c>
      <c r="C12" s="5" t="s">
        <v>42</v>
      </c>
      <c r="D12" s="5" t="s">
        <v>43</v>
      </c>
      <c r="E12" s="6">
        <v>3</v>
      </c>
      <c r="F12" s="6">
        <v>0</v>
      </c>
      <c r="G12" s="6">
        <v>0</v>
      </c>
      <c r="H12" s="6">
        <v>0</v>
      </c>
      <c r="I12" s="6">
        <v>1</v>
      </c>
      <c r="J12" s="6">
        <v>2</v>
      </c>
      <c r="K12" s="21">
        <v>0</v>
      </c>
      <c r="L12" s="23">
        <f t="shared" si="0"/>
        <v>0</v>
      </c>
    </row>
    <row r="13" s="1" customFormat="1" spans="1:12">
      <c r="A13" s="8"/>
      <c r="B13" s="9" t="s">
        <v>44</v>
      </c>
      <c r="C13" s="10"/>
      <c r="D13" s="11"/>
      <c r="E13" s="12">
        <v>63</v>
      </c>
      <c r="F13" s="12">
        <f t="shared" ref="F13:I13" si="1">SUM(F3:F12)</f>
        <v>0</v>
      </c>
      <c r="G13" s="12">
        <f t="shared" si="1"/>
        <v>14</v>
      </c>
      <c r="H13" s="12">
        <f t="shared" si="1"/>
        <v>9</v>
      </c>
      <c r="I13" s="12">
        <f t="shared" si="1"/>
        <v>2</v>
      </c>
      <c r="J13" s="12">
        <v>14</v>
      </c>
      <c r="K13" s="12">
        <f>SUM(K3:K12)</f>
        <v>24</v>
      </c>
      <c r="L13" s="24">
        <f t="shared" si="0"/>
        <v>38.0952380952381</v>
      </c>
    </row>
    <row r="14" s="1" customFormat="1" spans="1:12">
      <c r="A14" s="13" t="s">
        <v>45</v>
      </c>
      <c r="B14" s="14" t="s">
        <v>26</v>
      </c>
      <c r="C14" s="14" t="s">
        <v>27</v>
      </c>
      <c r="D14" s="14" t="s">
        <v>28</v>
      </c>
      <c r="E14" s="15">
        <v>3</v>
      </c>
      <c r="F14" s="15">
        <v>0</v>
      </c>
      <c r="G14" s="15">
        <v>1</v>
      </c>
      <c r="H14" s="15">
        <v>0</v>
      </c>
      <c r="I14" s="15">
        <v>0</v>
      </c>
      <c r="J14" s="15">
        <v>0</v>
      </c>
      <c r="K14" s="25">
        <v>2</v>
      </c>
      <c r="L14" s="26">
        <f t="shared" si="0"/>
        <v>66.6666666666667</v>
      </c>
    </row>
    <row r="15" s="1" customFormat="1" spans="1:12">
      <c r="A15" s="16"/>
      <c r="B15" s="14" t="s">
        <v>46</v>
      </c>
      <c r="C15" s="14" t="s">
        <v>47</v>
      </c>
      <c r="D15" s="14" t="s">
        <v>48</v>
      </c>
      <c r="E15" s="15">
        <v>4</v>
      </c>
      <c r="F15" s="15">
        <v>0</v>
      </c>
      <c r="G15" s="15">
        <v>1</v>
      </c>
      <c r="H15" s="15">
        <v>0</v>
      </c>
      <c r="I15" s="15">
        <v>0</v>
      </c>
      <c r="J15" s="15">
        <v>1</v>
      </c>
      <c r="K15" s="25">
        <v>2</v>
      </c>
      <c r="L15" s="26">
        <f t="shared" si="0"/>
        <v>50</v>
      </c>
    </row>
    <row r="16" s="1" customFormat="1" spans="1:12">
      <c r="A16" s="16"/>
      <c r="B16" s="14" t="s">
        <v>29</v>
      </c>
      <c r="C16" s="14" t="s">
        <v>30</v>
      </c>
      <c r="D16" s="14" t="s">
        <v>31</v>
      </c>
      <c r="E16" s="15">
        <v>10</v>
      </c>
      <c r="F16" s="15">
        <v>0</v>
      </c>
      <c r="G16" s="15">
        <v>2</v>
      </c>
      <c r="H16" s="15">
        <v>0</v>
      </c>
      <c r="I16" s="15">
        <v>0</v>
      </c>
      <c r="J16" s="15">
        <v>4</v>
      </c>
      <c r="K16" s="25">
        <v>4</v>
      </c>
      <c r="L16" s="26">
        <f t="shared" si="0"/>
        <v>40</v>
      </c>
    </row>
    <row r="17" s="1" customFormat="1" spans="1:12">
      <c r="A17" s="16"/>
      <c r="B17" s="14" t="s">
        <v>32</v>
      </c>
      <c r="C17" s="14" t="s">
        <v>33</v>
      </c>
      <c r="D17" s="14" t="s">
        <v>34</v>
      </c>
      <c r="E17" s="15">
        <v>5</v>
      </c>
      <c r="F17" s="15">
        <v>0</v>
      </c>
      <c r="G17" s="15">
        <v>2</v>
      </c>
      <c r="H17" s="15">
        <v>1</v>
      </c>
      <c r="I17" s="15">
        <v>0</v>
      </c>
      <c r="J17" s="15">
        <v>0</v>
      </c>
      <c r="K17" s="25">
        <v>2</v>
      </c>
      <c r="L17" s="26">
        <f t="shared" si="0"/>
        <v>40</v>
      </c>
    </row>
    <row r="18" s="1" customFormat="1" spans="1:12">
      <c r="A18" s="16"/>
      <c r="B18" s="14" t="s">
        <v>49</v>
      </c>
      <c r="C18" s="14" t="s">
        <v>50</v>
      </c>
      <c r="D18" s="14" t="s">
        <v>51</v>
      </c>
      <c r="E18" s="15">
        <v>11</v>
      </c>
      <c r="F18" s="15">
        <v>0</v>
      </c>
      <c r="G18" s="15">
        <v>2</v>
      </c>
      <c r="H18" s="15">
        <v>1</v>
      </c>
      <c r="I18" s="15">
        <v>0</v>
      </c>
      <c r="J18" s="15">
        <v>2</v>
      </c>
      <c r="K18" s="25">
        <v>6</v>
      </c>
      <c r="L18" s="26">
        <f t="shared" si="0"/>
        <v>54.5454545454545</v>
      </c>
    </row>
    <row r="19" s="1" customFormat="1" spans="1:12">
      <c r="A19" s="16"/>
      <c r="B19" s="14" t="s">
        <v>52</v>
      </c>
      <c r="C19" s="14" t="s">
        <v>53</v>
      </c>
      <c r="D19" s="14" t="s">
        <v>54</v>
      </c>
      <c r="E19" s="15">
        <v>10</v>
      </c>
      <c r="F19" s="15">
        <v>0</v>
      </c>
      <c r="G19" s="15">
        <v>3</v>
      </c>
      <c r="H19" s="15">
        <v>0</v>
      </c>
      <c r="I19" s="15">
        <v>1</v>
      </c>
      <c r="J19" s="15">
        <v>0</v>
      </c>
      <c r="K19" s="25">
        <v>6</v>
      </c>
      <c r="L19" s="26">
        <f t="shared" si="0"/>
        <v>60</v>
      </c>
    </row>
    <row r="20" s="1" customFormat="1" spans="1:12">
      <c r="A20" s="16"/>
      <c r="B20" s="14" t="s">
        <v>55</v>
      </c>
      <c r="C20" s="14" t="s">
        <v>56</v>
      </c>
      <c r="D20" s="14" t="s">
        <v>57</v>
      </c>
      <c r="E20" s="15">
        <v>4</v>
      </c>
      <c r="F20" s="15">
        <v>0</v>
      </c>
      <c r="G20" s="15">
        <v>0</v>
      </c>
      <c r="H20" s="15">
        <v>0</v>
      </c>
      <c r="I20" s="15">
        <v>0</v>
      </c>
      <c r="J20" s="15">
        <v>2</v>
      </c>
      <c r="K20" s="25">
        <v>2</v>
      </c>
      <c r="L20" s="26">
        <f t="shared" si="0"/>
        <v>50</v>
      </c>
    </row>
    <row r="21" s="1" customFormat="1" spans="1:12">
      <c r="A21" s="16"/>
      <c r="B21" s="14" t="s">
        <v>58</v>
      </c>
      <c r="C21" s="14" t="s">
        <v>59</v>
      </c>
      <c r="D21" s="14" t="s">
        <v>60</v>
      </c>
      <c r="E21" s="15">
        <v>6</v>
      </c>
      <c r="F21" s="15">
        <v>0</v>
      </c>
      <c r="G21" s="15">
        <v>2</v>
      </c>
      <c r="H21" s="15">
        <v>2</v>
      </c>
      <c r="I21" s="15">
        <v>0</v>
      </c>
      <c r="J21" s="15">
        <v>0</v>
      </c>
      <c r="K21" s="25">
        <v>2</v>
      </c>
      <c r="L21" s="26">
        <f t="shared" si="0"/>
        <v>33.3333333333333</v>
      </c>
    </row>
    <row r="22" s="1" customFormat="1" spans="1:12">
      <c r="A22" s="16"/>
      <c r="B22" s="14" t="s">
        <v>61</v>
      </c>
      <c r="C22" s="14" t="s">
        <v>62</v>
      </c>
      <c r="D22" s="14" t="s">
        <v>63</v>
      </c>
      <c r="E22" s="15">
        <v>4</v>
      </c>
      <c r="F22" s="15">
        <v>0</v>
      </c>
      <c r="G22" s="15">
        <v>4</v>
      </c>
      <c r="H22" s="15">
        <v>0</v>
      </c>
      <c r="I22" s="15">
        <v>0</v>
      </c>
      <c r="J22" s="15">
        <v>0</v>
      </c>
      <c r="K22" s="25">
        <v>0</v>
      </c>
      <c r="L22" s="27">
        <f t="shared" si="0"/>
        <v>0</v>
      </c>
    </row>
    <row r="23" s="1" customFormat="1" spans="1:12">
      <c r="A23" s="17"/>
      <c r="B23" s="9" t="s">
        <v>44</v>
      </c>
      <c r="C23" s="10"/>
      <c r="D23" s="11"/>
      <c r="E23" s="12">
        <f t="shared" ref="E23:K23" si="2">SUM(E14:E22)</f>
        <v>57</v>
      </c>
      <c r="F23" s="12">
        <f t="shared" si="2"/>
        <v>0</v>
      </c>
      <c r="G23" s="12">
        <f t="shared" si="2"/>
        <v>17</v>
      </c>
      <c r="H23" s="12">
        <f t="shared" si="2"/>
        <v>4</v>
      </c>
      <c r="I23" s="12">
        <f t="shared" si="2"/>
        <v>1</v>
      </c>
      <c r="J23" s="12">
        <f t="shared" si="2"/>
        <v>9</v>
      </c>
      <c r="K23" s="12">
        <f t="shared" si="2"/>
        <v>26</v>
      </c>
      <c r="L23" s="24">
        <f t="shared" si="0"/>
        <v>45.6140350877193</v>
      </c>
    </row>
    <row r="24" s="1" customFormat="1" spans="1:12">
      <c r="A24" s="13" t="s">
        <v>64</v>
      </c>
      <c r="B24" s="14" t="s">
        <v>65</v>
      </c>
      <c r="C24" s="14" t="s">
        <v>66</v>
      </c>
      <c r="D24" s="14" t="s">
        <v>67</v>
      </c>
      <c r="E24" s="15">
        <v>12</v>
      </c>
      <c r="F24" s="15">
        <v>0</v>
      </c>
      <c r="G24" s="15">
        <v>2</v>
      </c>
      <c r="H24" s="15">
        <v>0</v>
      </c>
      <c r="I24" s="15">
        <v>0</v>
      </c>
      <c r="J24" s="15">
        <v>4</v>
      </c>
      <c r="K24" s="25">
        <v>6</v>
      </c>
      <c r="L24" s="26">
        <f t="shared" si="0"/>
        <v>50</v>
      </c>
    </row>
    <row r="25" s="1" customFormat="1" spans="1:12">
      <c r="A25" s="16"/>
      <c r="B25" s="14" t="s">
        <v>68</v>
      </c>
      <c r="C25" s="14" t="s">
        <v>69</v>
      </c>
      <c r="D25" s="14" t="s">
        <v>70</v>
      </c>
      <c r="E25" s="15">
        <v>9</v>
      </c>
      <c r="F25" s="15">
        <v>0</v>
      </c>
      <c r="G25" s="15">
        <v>3</v>
      </c>
      <c r="H25" s="15">
        <v>0</v>
      </c>
      <c r="I25" s="15">
        <v>0</v>
      </c>
      <c r="J25" s="15">
        <v>4</v>
      </c>
      <c r="K25" s="25">
        <v>2</v>
      </c>
      <c r="L25" s="26">
        <f t="shared" si="0"/>
        <v>22.2222222222222</v>
      </c>
    </row>
    <row r="26" s="1" customFormat="1" spans="1:12">
      <c r="A26" s="16"/>
      <c r="B26" s="14" t="s">
        <v>20</v>
      </c>
      <c r="C26" s="14" t="s">
        <v>21</v>
      </c>
      <c r="D26" s="14" t="s">
        <v>22</v>
      </c>
      <c r="E26" s="15">
        <v>10</v>
      </c>
      <c r="F26" s="15">
        <v>0</v>
      </c>
      <c r="G26" s="15">
        <v>2</v>
      </c>
      <c r="H26" s="15">
        <v>0</v>
      </c>
      <c r="I26" s="15">
        <v>0</v>
      </c>
      <c r="J26" s="15">
        <v>2</v>
      </c>
      <c r="K26" s="25">
        <v>6</v>
      </c>
      <c r="L26" s="26">
        <f t="shared" si="0"/>
        <v>60</v>
      </c>
    </row>
    <row r="27" s="1" customFormat="1" spans="1:12">
      <c r="A27" s="16"/>
      <c r="B27" s="14" t="s">
        <v>71</v>
      </c>
      <c r="C27" s="14" t="s">
        <v>72</v>
      </c>
      <c r="D27" s="14" t="s">
        <v>73</v>
      </c>
      <c r="E27" s="15">
        <v>7</v>
      </c>
      <c r="F27" s="15">
        <v>0</v>
      </c>
      <c r="G27" s="15">
        <v>1</v>
      </c>
      <c r="H27" s="15">
        <v>0</v>
      </c>
      <c r="I27" s="15">
        <v>0</v>
      </c>
      <c r="J27" s="15">
        <v>2</v>
      </c>
      <c r="K27" s="25">
        <v>4</v>
      </c>
      <c r="L27" s="26">
        <f t="shared" si="0"/>
        <v>57.1428571428571</v>
      </c>
    </row>
    <row r="28" s="1" customFormat="1" spans="1:12">
      <c r="A28" s="16"/>
      <c r="B28" s="14" t="s">
        <v>74</v>
      </c>
      <c r="C28" s="14" t="s">
        <v>75</v>
      </c>
      <c r="D28" s="14" t="s">
        <v>76</v>
      </c>
      <c r="E28" s="15">
        <v>4</v>
      </c>
      <c r="F28" s="15">
        <v>0</v>
      </c>
      <c r="G28" s="15">
        <v>1</v>
      </c>
      <c r="H28" s="15">
        <v>1</v>
      </c>
      <c r="I28" s="15">
        <v>0</v>
      </c>
      <c r="J28" s="15">
        <v>0</v>
      </c>
      <c r="K28" s="25">
        <v>2</v>
      </c>
      <c r="L28" s="26">
        <f t="shared" si="0"/>
        <v>50</v>
      </c>
    </row>
    <row r="29" s="1" customFormat="1" spans="1:12">
      <c r="A29" s="16"/>
      <c r="B29" s="14" t="s">
        <v>17</v>
      </c>
      <c r="C29" s="14" t="s">
        <v>18</v>
      </c>
      <c r="D29" s="14" t="s">
        <v>19</v>
      </c>
      <c r="E29" s="15">
        <v>10</v>
      </c>
      <c r="F29" s="15">
        <v>0</v>
      </c>
      <c r="G29" s="15">
        <v>0</v>
      </c>
      <c r="H29" s="15">
        <v>2</v>
      </c>
      <c r="I29" s="15">
        <v>0</v>
      </c>
      <c r="J29" s="15">
        <v>4</v>
      </c>
      <c r="K29" s="25">
        <v>4</v>
      </c>
      <c r="L29" s="26">
        <f t="shared" si="0"/>
        <v>40</v>
      </c>
    </row>
    <row r="30" s="1" customFormat="1" spans="1:12">
      <c r="A30" s="16"/>
      <c r="B30" s="14" t="s">
        <v>14</v>
      </c>
      <c r="C30" s="14" t="s">
        <v>15</v>
      </c>
      <c r="D30" s="14" t="s">
        <v>16</v>
      </c>
      <c r="E30" s="15">
        <v>5</v>
      </c>
      <c r="F30" s="15">
        <v>0</v>
      </c>
      <c r="G30" s="15">
        <v>1</v>
      </c>
      <c r="H30" s="15">
        <v>1</v>
      </c>
      <c r="I30" s="15">
        <v>1</v>
      </c>
      <c r="J30" s="15">
        <v>0</v>
      </c>
      <c r="K30" s="25">
        <v>2</v>
      </c>
      <c r="L30" s="26">
        <f t="shared" si="0"/>
        <v>40</v>
      </c>
    </row>
    <row r="31" s="1" customFormat="1" spans="1:12">
      <c r="A31" s="16"/>
      <c r="B31" s="14" t="s">
        <v>77</v>
      </c>
      <c r="C31" s="14" t="s">
        <v>78</v>
      </c>
      <c r="D31" s="14" t="s">
        <v>79</v>
      </c>
      <c r="E31" s="15">
        <v>2</v>
      </c>
      <c r="F31" s="15">
        <v>0</v>
      </c>
      <c r="G31" s="15">
        <v>0</v>
      </c>
      <c r="H31" s="15">
        <v>0</v>
      </c>
      <c r="I31" s="15">
        <v>0</v>
      </c>
      <c r="J31" s="15">
        <v>2</v>
      </c>
      <c r="K31" s="25">
        <v>0</v>
      </c>
      <c r="L31" s="27">
        <f t="shared" si="0"/>
        <v>0</v>
      </c>
    </row>
    <row r="32" s="1" customFormat="1" spans="1:12">
      <c r="A32" s="16"/>
      <c r="B32" s="14" t="s">
        <v>80</v>
      </c>
      <c r="C32" s="14" t="s">
        <v>81</v>
      </c>
      <c r="D32" s="14" t="s">
        <v>82</v>
      </c>
      <c r="E32" s="15">
        <v>6</v>
      </c>
      <c r="F32" s="15">
        <v>0</v>
      </c>
      <c r="G32" s="15">
        <v>2</v>
      </c>
      <c r="H32" s="15">
        <v>0</v>
      </c>
      <c r="I32" s="15">
        <v>0</v>
      </c>
      <c r="J32" s="15">
        <v>2</v>
      </c>
      <c r="K32" s="25">
        <v>2</v>
      </c>
      <c r="L32" s="26">
        <f t="shared" si="0"/>
        <v>33.3333333333333</v>
      </c>
    </row>
    <row r="33" s="1" customFormat="1" spans="1:12">
      <c r="A33" s="16"/>
      <c r="B33" s="14" t="s">
        <v>83</v>
      </c>
      <c r="C33" s="14" t="s">
        <v>84</v>
      </c>
      <c r="D33" s="14" t="s">
        <v>85</v>
      </c>
      <c r="E33" s="15">
        <v>25</v>
      </c>
      <c r="F33" s="15">
        <v>0</v>
      </c>
      <c r="G33" s="15">
        <v>8</v>
      </c>
      <c r="H33" s="15">
        <v>2</v>
      </c>
      <c r="I33" s="15">
        <v>1</v>
      </c>
      <c r="J33" s="15">
        <v>4</v>
      </c>
      <c r="K33" s="25">
        <v>10</v>
      </c>
      <c r="L33" s="26">
        <f t="shared" si="0"/>
        <v>40</v>
      </c>
    </row>
    <row r="34" s="1" customFormat="1" spans="1:12">
      <c r="A34" s="17"/>
      <c r="B34" s="9" t="s">
        <v>44</v>
      </c>
      <c r="C34" s="10"/>
      <c r="D34" s="11"/>
      <c r="E34" s="12">
        <f t="shared" ref="E34:K34" si="3">SUM(E24:E33)</f>
        <v>90</v>
      </c>
      <c r="F34" s="12">
        <f t="shared" si="3"/>
        <v>0</v>
      </c>
      <c r="G34" s="12">
        <f t="shared" si="3"/>
        <v>20</v>
      </c>
      <c r="H34" s="12">
        <f t="shared" si="3"/>
        <v>6</v>
      </c>
      <c r="I34" s="12">
        <f t="shared" si="3"/>
        <v>2</v>
      </c>
      <c r="J34" s="12">
        <f t="shared" si="3"/>
        <v>24</v>
      </c>
      <c r="K34" s="12">
        <f t="shared" si="3"/>
        <v>38</v>
      </c>
      <c r="L34" s="24">
        <f t="shared" si="0"/>
        <v>42.2222222222222</v>
      </c>
    </row>
    <row r="35" s="1" customFormat="1" spans="1:12">
      <c r="A35" s="13" t="s">
        <v>86</v>
      </c>
      <c r="B35" s="14" t="s">
        <v>87</v>
      </c>
      <c r="C35" s="14" t="s">
        <v>88</v>
      </c>
      <c r="D35" s="14" t="s">
        <v>89</v>
      </c>
      <c r="E35" s="15">
        <v>13</v>
      </c>
      <c r="F35" s="15">
        <v>0</v>
      </c>
      <c r="G35" s="15">
        <v>0</v>
      </c>
      <c r="H35" s="15">
        <v>2</v>
      </c>
      <c r="I35" s="15">
        <v>1</v>
      </c>
      <c r="J35" s="15">
        <v>2</v>
      </c>
      <c r="K35" s="25">
        <v>8</v>
      </c>
      <c r="L35" s="26">
        <f t="shared" si="0"/>
        <v>61.5384615384615</v>
      </c>
    </row>
    <row r="36" s="1" customFormat="1" spans="1:12">
      <c r="A36" s="16"/>
      <c r="B36" s="14" t="s">
        <v>90</v>
      </c>
      <c r="C36" s="14" t="s">
        <v>91</v>
      </c>
      <c r="D36" s="14" t="s">
        <v>92</v>
      </c>
      <c r="E36" s="15">
        <v>4</v>
      </c>
      <c r="F36" s="15">
        <v>0</v>
      </c>
      <c r="G36" s="15">
        <v>4</v>
      </c>
      <c r="H36" s="15">
        <v>0</v>
      </c>
      <c r="I36" s="15">
        <v>0</v>
      </c>
      <c r="J36" s="15">
        <v>0</v>
      </c>
      <c r="K36" s="25">
        <v>0</v>
      </c>
      <c r="L36" s="27">
        <f t="shared" si="0"/>
        <v>0</v>
      </c>
    </row>
    <row r="37" s="1" customFormat="1" spans="1:12">
      <c r="A37" s="16"/>
      <c r="B37" s="14" t="s">
        <v>93</v>
      </c>
      <c r="C37" s="14" t="s">
        <v>94</v>
      </c>
      <c r="D37" s="14" t="s">
        <v>95</v>
      </c>
      <c r="E37" s="15">
        <v>9</v>
      </c>
      <c r="F37" s="15">
        <v>0</v>
      </c>
      <c r="G37" s="15">
        <v>0</v>
      </c>
      <c r="H37" s="15">
        <v>3</v>
      </c>
      <c r="I37" s="15">
        <v>0</v>
      </c>
      <c r="J37" s="15">
        <v>2</v>
      </c>
      <c r="K37" s="25">
        <v>4</v>
      </c>
      <c r="L37" s="26">
        <f t="shared" si="0"/>
        <v>44.4444444444444</v>
      </c>
    </row>
    <row r="38" s="1" customFormat="1" spans="1:12">
      <c r="A38" s="16"/>
      <c r="B38" s="14" t="s">
        <v>96</v>
      </c>
      <c r="C38" s="14" t="s">
        <v>97</v>
      </c>
      <c r="D38" s="14" t="s">
        <v>98</v>
      </c>
      <c r="E38" s="15">
        <v>4</v>
      </c>
      <c r="F38" s="15">
        <v>0</v>
      </c>
      <c r="G38" s="15">
        <v>0</v>
      </c>
      <c r="H38" s="15">
        <v>0</v>
      </c>
      <c r="I38" s="15">
        <v>0</v>
      </c>
      <c r="J38" s="15">
        <v>2</v>
      </c>
      <c r="K38" s="25">
        <v>2</v>
      </c>
      <c r="L38" s="26">
        <f t="shared" si="0"/>
        <v>50</v>
      </c>
    </row>
    <row r="39" s="1" customFormat="1" spans="1:12">
      <c r="A39" s="16"/>
      <c r="B39" s="14" t="s">
        <v>99</v>
      </c>
      <c r="C39" s="14" t="s">
        <v>100</v>
      </c>
      <c r="D39" s="14" t="s">
        <v>101</v>
      </c>
      <c r="E39" s="15">
        <v>3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25">
        <v>2</v>
      </c>
      <c r="L39" s="26">
        <f t="shared" si="0"/>
        <v>66.6666666666667</v>
      </c>
    </row>
    <row r="40" s="1" customFormat="1" spans="1:12">
      <c r="A40" s="16"/>
      <c r="B40" s="14" t="s">
        <v>102</v>
      </c>
      <c r="C40" s="14" t="s">
        <v>103</v>
      </c>
      <c r="D40" s="14" t="s">
        <v>104</v>
      </c>
      <c r="E40" s="15">
        <v>3</v>
      </c>
      <c r="F40" s="15">
        <v>0</v>
      </c>
      <c r="G40" s="15">
        <v>0</v>
      </c>
      <c r="H40" s="15">
        <v>0</v>
      </c>
      <c r="I40" s="15">
        <v>1</v>
      </c>
      <c r="J40" s="15">
        <v>0</v>
      </c>
      <c r="K40" s="25">
        <v>2</v>
      </c>
      <c r="L40" s="26">
        <f t="shared" si="0"/>
        <v>66.6666666666667</v>
      </c>
    </row>
    <row r="41" s="1" customFormat="1" spans="1:12">
      <c r="A41" s="16"/>
      <c r="B41" s="14" t="s">
        <v>105</v>
      </c>
      <c r="C41" s="14" t="s">
        <v>106</v>
      </c>
      <c r="D41" s="14" t="s">
        <v>107</v>
      </c>
      <c r="E41" s="15">
        <v>2</v>
      </c>
      <c r="F41" s="15">
        <v>0</v>
      </c>
      <c r="G41" s="15">
        <v>2</v>
      </c>
      <c r="H41" s="15">
        <v>0</v>
      </c>
      <c r="I41" s="15">
        <v>0</v>
      </c>
      <c r="J41" s="15">
        <v>0</v>
      </c>
      <c r="K41" s="25">
        <v>0</v>
      </c>
      <c r="L41" s="27">
        <f t="shared" si="0"/>
        <v>0</v>
      </c>
    </row>
    <row r="42" s="1" customFormat="1" spans="1:12">
      <c r="A42" s="17"/>
      <c r="B42" s="9" t="s">
        <v>44</v>
      </c>
      <c r="C42" s="10"/>
      <c r="D42" s="11"/>
      <c r="E42" s="12">
        <v>34</v>
      </c>
      <c r="F42" s="12">
        <v>0</v>
      </c>
      <c r="G42" s="12">
        <v>6</v>
      </c>
      <c r="H42" s="12">
        <v>4</v>
      </c>
      <c r="I42" s="12">
        <v>2</v>
      </c>
      <c r="J42" s="12">
        <v>4</v>
      </c>
      <c r="K42" s="12">
        <v>18</v>
      </c>
      <c r="L42" s="24">
        <f>18/34*100</f>
        <v>52.9411764705882</v>
      </c>
    </row>
    <row r="43" s="1" customFormat="1" spans="1:12">
      <c r="A43" s="18" t="s">
        <v>108</v>
      </c>
      <c r="B43" s="18"/>
      <c r="C43" s="18"/>
      <c r="D43" s="18"/>
      <c r="E43" s="18">
        <v>244</v>
      </c>
      <c r="F43" s="18">
        <v>0</v>
      </c>
      <c r="G43" s="18">
        <v>57</v>
      </c>
      <c r="H43" s="18">
        <v>23</v>
      </c>
      <c r="I43" s="18">
        <v>7</v>
      </c>
      <c r="J43" s="18">
        <v>51</v>
      </c>
      <c r="K43" s="18">
        <v>106</v>
      </c>
      <c r="L43" s="28">
        <f>106/244*100</f>
        <v>43.4426229508197</v>
      </c>
    </row>
  </sheetData>
  <mergeCells count="10">
    <mergeCell ref="A1:G1"/>
    <mergeCell ref="B13:D13"/>
    <mergeCell ref="B23:D23"/>
    <mergeCell ref="B34:D34"/>
    <mergeCell ref="B42:D42"/>
    <mergeCell ref="A43:D43"/>
    <mergeCell ref="A3:A13"/>
    <mergeCell ref="A14:A23"/>
    <mergeCell ref="A24:A34"/>
    <mergeCell ref="A35:A4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2020-02-09T04:59:41Z</dcterms:created>
  <dcterms:modified xsi:type="dcterms:W3CDTF">2020-02-09T05:00:46Z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