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Users/schmitz/Desktop/Resubmission documents/"/>
    </mc:Choice>
  </mc:AlternateContent>
  <xr:revisionPtr revIDLastSave="0" documentId="8_{25C96867-4173-0943-B782-27B436B4DF2D}" xr6:coauthVersionLast="45" xr6:coauthVersionMax="45" xr10:uidLastSave="{00000000-0000-0000-0000-000000000000}"/>
  <bookViews>
    <workbookView xWindow="740" yWindow="460" windowWidth="23860" windowHeight="17540" firstSheet="8" activeTab="15" xr2:uid="{621E996E-2186-E847-AA54-3DE17139B52A}"/>
  </bookViews>
  <sheets>
    <sheet name="Table of Contents" sheetId="1" r:id="rId1"/>
    <sheet name="SNPs 13" sheetId="9" r:id="rId2"/>
    <sheet name="SNPs 14" sheetId="19" r:id="rId3"/>
    <sheet name="SNP Enrich" sheetId="20" r:id="rId4"/>
    <sheet name="SNP Rate" sheetId="18" r:id="rId5"/>
    <sheet name="PacBio" sheetId="6" r:id="rId6"/>
    <sheet name="SV calling" sheetId="7" r:id="rId7"/>
    <sheet name="Manual ID SV" sheetId="8" r:id="rId8"/>
    <sheet name="MethylC" sheetId="2" r:id="rId9"/>
    <sheet name="mC Rates" sheetId="10" r:id="rId10"/>
    <sheet name="RNA-seq" sheetId="3" r:id="rId11"/>
    <sheet name="Genome lib" sheetId="17" r:id="rId12"/>
    <sheet name="Genome yield" sheetId="14" r:id="rId13"/>
    <sheet name="Scaffolds" sheetId="16" r:id="rId14"/>
    <sheet name="Divergence" sheetId="11" r:id="rId15"/>
    <sheet name="MethylC Rep" sheetId="21" r:id="rId16"/>
  </sheets>
  <definedNames>
    <definedName name="_xlnm._FilterDatabase" localSheetId="1" hidden="1">'SNPs 13'!$A$2:$J$93</definedName>
    <definedName name="_xlnm._FilterDatabase" localSheetId="2" hidden="1">'SNPs 14'!$A$2:$J$97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8" i="21" l="1"/>
  <c r="C7" i="21"/>
  <c r="C6" i="21"/>
  <c r="C5" i="21"/>
  <c r="C4" i="21"/>
  <c r="C3" i="21"/>
</calcChain>
</file>

<file path=xl/sharedStrings.xml><?xml version="1.0" encoding="utf-8"?>
<sst xmlns="http://schemas.openxmlformats.org/spreadsheetml/2006/main" count="2090" uniqueCount="453">
  <si>
    <t>Tree</t>
  </si>
  <si>
    <t>Branch Name</t>
  </si>
  <si>
    <t>Library Code</t>
  </si>
  <si>
    <t>Total Reads</t>
  </si>
  <si>
    <t>Total Basepairs</t>
  </si>
  <si>
    <t>Single Pass Reads</t>
  </si>
  <si>
    <t>Single Pass Basepairs</t>
  </si>
  <si>
    <t>20kb Reads</t>
  </si>
  <si>
    <t>20kb Basepairs</t>
  </si>
  <si>
    <t>PBAU</t>
  </si>
  <si>
    <t>PBAW</t>
  </si>
  <si>
    <t>PBAT</t>
  </si>
  <si>
    <t>PAZF</t>
  </si>
  <si>
    <t>PAXN</t>
  </si>
  <si>
    <t>PAXL</t>
  </si>
  <si>
    <t>PAYK</t>
  </si>
  <si>
    <t>PAZH</t>
  </si>
  <si>
    <t>mean value</t>
  </si>
  <si>
    <t>total value</t>
  </si>
  <si>
    <t>645 (6.58)</t>
  </si>
  <si>
    <t>297 (1.15)</t>
  </si>
  <si>
    <t>3 (0)</t>
  </si>
  <si>
    <t>0 (0)</t>
  </si>
  <si>
    <t>Insertion</t>
  </si>
  <si>
    <t>Deletion</t>
  </si>
  <si>
    <t>Duplication</t>
  </si>
  <si>
    <t>-</t>
  </si>
  <si>
    <t>Total</t>
  </si>
  <si>
    <t>Sequence</t>
  </si>
  <si>
    <t>Feature</t>
  </si>
  <si>
    <t>Alpha</t>
  </si>
  <si>
    <t>Beta</t>
  </si>
  <si>
    <t>Beta / alpha</t>
  </si>
  <si>
    <t>F-test</t>
  </si>
  <si>
    <t>P-value</t>
  </si>
  <si>
    <t>single</t>
  </si>
  <si>
    <t>regions</t>
  </si>
  <si>
    <t>mRNA</t>
  </si>
  <si>
    <t>intergenic</t>
  </si>
  <si>
    <t>promoter</t>
  </si>
  <si>
    <t>TE</t>
  </si>
  <si>
    <t>CG</t>
  </si>
  <si>
    <t>CHG</t>
  </si>
  <si>
    <t>D.value</t>
  </si>
  <si>
    <t> 83</t>
  </si>
  <si>
    <t> 82</t>
  </si>
  <si>
    <t>Sample 1</t>
  </si>
  <si>
    <t>Sample 2</t>
  </si>
  <si>
    <t>Time of sample 1</t>
  </si>
  <si>
    <t>Time most common ancestor</t>
  </si>
  <si>
    <t>Delta t</t>
  </si>
  <si>
    <t>13.1 r3</t>
  </si>
  <si>
    <t>13.1 r1</t>
  </si>
  <si>
    <t>13.1 r2</t>
  </si>
  <si>
    <t>13.2 r1</t>
  </si>
  <si>
    <t>13.2 r2</t>
  </si>
  <si>
    <t>13.2 r3</t>
  </si>
  <si>
    <t>13.3 r1</t>
  </si>
  <si>
    <t>13.3 r2</t>
  </si>
  <si>
    <t>13.3 r3</t>
  </si>
  <si>
    <t>13.5 r1</t>
  </si>
  <si>
    <t>13.5 r2</t>
  </si>
  <si>
    <t>13.5 r3</t>
  </si>
  <si>
    <t>14.2 r1</t>
  </si>
  <si>
    <t>14.3 r1</t>
  </si>
  <si>
    <t>14.4 r1</t>
  </si>
  <si>
    <t>14.5 r1</t>
  </si>
  <si>
    <t>14.2 r2</t>
  </si>
  <si>
    <t>14.2 r3</t>
  </si>
  <si>
    <t>14.3 r2</t>
  </si>
  <si>
    <t>14.3 r3</t>
  </si>
  <si>
    <t>14.4 r2</t>
  </si>
  <si>
    <t>14.4 r3</t>
  </si>
  <si>
    <t>14.5 r2</t>
  </si>
  <si>
    <t>14.5 r3</t>
  </si>
  <si>
    <t>Cutoff</t>
  </si>
  <si>
    <t>Number of Reads</t>
  </si>
  <si>
    <t>Basepairs</t>
  </si>
  <si>
    <t>Average Read Length</t>
  </si>
  <si>
    <t>Coverage</t>
  </si>
  <si>
    <t>118.58x</t>
  </si>
  <si>
    <t>118.35x</t>
  </si>
  <si>
    <t>117.58x</t>
  </si>
  <si>
    <t>116.27x</t>
  </si>
  <si>
    <t>114.49x</t>
  </si>
  <si>
    <t>112.32x</t>
  </si>
  <si>
    <t>109.76x</t>
  </si>
  <si>
    <t>106.81x</t>
  </si>
  <si>
    <t>103.45x</t>
  </si>
  <si>
    <t>99.69x</t>
  </si>
  <si>
    <t>95.55x</t>
  </si>
  <si>
    <t>91.12x</t>
  </si>
  <si>
    <t>86.50x</t>
  </si>
  <si>
    <t>81.75x</t>
  </si>
  <si>
    <t>76.92x</t>
  </si>
  <si>
    <t>72.10x</t>
  </si>
  <si>
    <t>67.29x</t>
  </si>
  <si>
    <t>62.51x</t>
  </si>
  <si>
    <t>57.76x</t>
  </si>
  <si>
    <t>53.01x</t>
  </si>
  <si>
    <t>Scaffold Size</t>
  </si>
  <si>
    <t>% Non-gap Basepairs</t>
  </si>
  <si>
    <t>5 Mb</t>
  </si>
  <si>
    <t>2.5 Mb</t>
  </si>
  <si>
    <t>1 Mb</t>
  </si>
  <si>
    <t>500 Kb</t>
  </si>
  <si>
    <t>250 Kb</t>
  </si>
  <si>
    <t>100 Kb</t>
  </si>
  <si>
    <t>50 Kb</t>
  </si>
  <si>
    <t>25 Kb</t>
  </si>
  <si>
    <t>10 Kb</t>
  </si>
  <si>
    <t>5 Kb</t>
  </si>
  <si>
    <t>2.5 Kb</t>
  </si>
  <si>
    <t>1 Kb</t>
  </si>
  <si>
    <t>0 bp</t>
  </si>
  <si>
    <t>Minimum scaffold length</t>
  </si>
  <si>
    <t>Number of scaffolds</t>
  </si>
  <si>
    <t>Number of contigs</t>
  </si>
  <si>
    <t>SV calling</t>
  </si>
  <si>
    <t>S3</t>
  </si>
  <si>
    <t>S4</t>
  </si>
  <si>
    <t>S5</t>
  </si>
  <si>
    <t>S6</t>
  </si>
  <si>
    <t>S7</t>
  </si>
  <si>
    <t>S8</t>
  </si>
  <si>
    <t>S9</t>
  </si>
  <si>
    <t>S10</t>
  </si>
  <si>
    <t>S11</t>
  </si>
  <si>
    <t>S12</t>
  </si>
  <si>
    <t>Tree 13</t>
  </si>
  <si>
    <t>Tree 14</t>
  </si>
  <si>
    <t>&gt; 20bp</t>
  </si>
  <si>
    <t>&gt; 100bp</t>
  </si>
  <si>
    <t>&gt; 1kb</t>
  </si>
  <si>
    <t>&gt; 5kb</t>
  </si>
  <si>
    <t>&gt; 10kb</t>
  </si>
  <si>
    <t>&gt; 25kb</t>
  </si>
  <si>
    <t>&gt; 50kb</t>
  </si>
  <si>
    <t>841.25 (8.73)</t>
  </si>
  <si>
    <t>208.0 (5.10)</t>
  </si>
  <si>
    <t>83.25 (1.71)</t>
  </si>
  <si>
    <t>25.75 (1.26)</t>
  </si>
  <si>
    <t>11 (0)</t>
  </si>
  <si>
    <t>617.75 (3.86)</t>
  </si>
  <si>
    <t>28.25 (0.5)</t>
  </si>
  <si>
    <t>88.5 (0.58)</t>
  </si>
  <si>
    <t>59 (0.82)</t>
  </si>
  <si>
    <t>39 (0)</t>
  </si>
  <si>
    <t>14 (0)</t>
  </si>
  <si>
    <t>5 (0)</t>
  </si>
  <si>
    <t>Inversion</t>
  </si>
  <si>
    <t>1 (0)</t>
  </si>
  <si>
    <t>Read Mapping Support</t>
  </si>
  <si>
    <t>Strong</t>
  </si>
  <si>
    <t>Moderate</t>
  </si>
  <si>
    <t>Weak</t>
  </si>
  <si>
    <t>All tested SVs</t>
  </si>
  <si>
    <t>59 (0.694)</t>
  </si>
  <si>
    <t>14 (0.165)</t>
  </si>
  <si>
    <t>12 (0.141)</t>
  </si>
  <si>
    <t>deletions (DEL)</t>
  </si>
  <si>
    <t>30 (0.732)</t>
  </si>
  <si>
    <t>8 (0.195)</t>
  </si>
  <si>
    <t>3 (0.073)</t>
  </si>
  <si>
    <t>duplications (DUP)</t>
  </si>
  <si>
    <t>19 (0.559)</t>
  </si>
  <si>
    <t>6 (0.176)</t>
  </si>
  <si>
    <t>0 (0.0)</t>
  </si>
  <si>
    <t>insertions (INS)</t>
  </si>
  <si>
    <t>20 (1.0)</t>
  </si>
  <si>
    <t>&gt;50kb</t>
  </si>
  <si>
    <t>6 (0.400)</t>
  </si>
  <si>
    <t>7 (0.467)</t>
  </si>
  <si>
    <t>2 (0.133)</t>
  </si>
  <si>
    <t>10kb-50kb</t>
  </si>
  <si>
    <t>8 (0.400)</t>
  </si>
  <si>
    <t>4 (0.200)</t>
  </si>
  <si>
    <t>1kb-10kb</t>
  </si>
  <si>
    <t>27 (0.900)</t>
  </si>
  <si>
    <t>1 (0.033)</t>
  </si>
  <si>
    <t>2 (0.067)</t>
  </si>
  <si>
    <t>20bp-1kb</t>
  </si>
  <si>
    <t>28 (0.933)</t>
  </si>
  <si>
    <t>DEL &gt; 50kb</t>
  </si>
  <si>
    <t>5 (0.455)</t>
  </si>
  <si>
    <t>1 (0.091)</t>
  </si>
  <si>
    <t>DEL 10kb-50kb</t>
  </si>
  <si>
    <t>5 (0.500)</t>
  </si>
  <si>
    <t>3 (0.300)</t>
  </si>
  <si>
    <t>2 (0.200)</t>
  </si>
  <si>
    <t>DEL 1kb-10kb</t>
  </si>
  <si>
    <t>10 (1.0)</t>
  </si>
  <si>
    <t>DEL 20bp-1kb</t>
  </si>
  <si>
    <t>DUP &gt;50kb</t>
  </si>
  <si>
    <t>1 (0.250)</t>
  </si>
  <si>
    <t>2 (0.500)</t>
  </si>
  <si>
    <t>DUP 10kb-50kb</t>
  </si>
  <si>
    <t>1 (0.100)</t>
  </si>
  <si>
    <t>6 (0.600)</t>
  </si>
  <si>
    <t>DUP 1kb-10kb</t>
  </si>
  <si>
    <t>7 (0.700)</t>
  </si>
  <si>
    <t>DUP 20bp-1kb</t>
  </si>
  <si>
    <t>8 (0.800)</t>
  </si>
  <si>
    <t>INS 1kb-10kb</t>
  </si>
  <si>
    <t>INS 20bp-1kb</t>
  </si>
  <si>
    <t>By type</t>
  </si>
  <si>
    <t>By size</t>
  </si>
  <si>
    <t>type &amp; size</t>
  </si>
  <si>
    <t>Branch</t>
  </si>
  <si>
    <t>Input reads</t>
  </si>
  <si>
    <t>Non-conversion (%)</t>
  </si>
  <si>
    <t>Input basepairs</t>
  </si>
  <si>
    <t>Reads map uniquely</t>
  </si>
  <si>
    <t>Reads map &gt;1 time</t>
  </si>
  <si>
    <t>Total reads mapped</t>
  </si>
  <si>
    <t>Overall mapping rate</t>
  </si>
  <si>
    <t>Sequencing platform</t>
  </si>
  <si>
    <t>Average Read/Insert Size</t>
  </si>
  <si>
    <t>Read number</t>
  </si>
  <si>
    <t>Illumina</t>
  </si>
  <si>
    <t>400 +- 50</t>
  </si>
  <si>
    <t>Assembled sequence coverage (x)</t>
  </si>
  <si>
    <t>PacBio</t>
  </si>
  <si>
    <t>Total PacBio sequencing output for the branches used for structural variation analysis.</t>
  </si>
  <si>
    <t>Whole-genome bisulfite sequencing summary statistics.</t>
  </si>
  <si>
    <t xml:space="preserve">Calculated epimutation rates by sequence context and genomic feature. </t>
  </si>
  <si>
    <t>mRNA-seq library and mapping statistics.</t>
  </si>
  <si>
    <t>Summary statistics of the raw output of the MECAT whole genome shotgun assembly.</t>
  </si>
  <si>
    <t xml:space="preserve">Divergence ages between branches used to compute mutation and epimutation rates. </t>
  </si>
  <si>
    <t>CHH</t>
  </si>
  <si>
    <t xml:space="preserve">Depth </t>
  </si>
  <si>
    <t xml:space="preserve">Least square value </t>
  </si>
  <si>
    <t>S1</t>
  </si>
  <si>
    <t>S2</t>
  </si>
  <si>
    <t>S13</t>
  </si>
  <si>
    <t>SNPs 13</t>
  </si>
  <si>
    <t>Chr01</t>
  </si>
  <si>
    <t>T</t>
  </si>
  <si>
    <t>A</t>
  </si>
  <si>
    <t>RR</t>
  </si>
  <si>
    <t>G</t>
  </si>
  <si>
    <t>RA</t>
  </si>
  <si>
    <t>C</t>
  </si>
  <si>
    <t>Chr02</t>
  </si>
  <si>
    <t>Chr03</t>
  </si>
  <si>
    <t>Chr04</t>
  </si>
  <si>
    <t>Chr05</t>
  </si>
  <si>
    <t>Chr06</t>
  </si>
  <si>
    <t>Chr07</t>
  </si>
  <si>
    <t>Chr08</t>
  </si>
  <si>
    <t>Chr10</t>
  </si>
  <si>
    <t>Chr11</t>
  </si>
  <si>
    <t>Chr12</t>
  </si>
  <si>
    <t>Chr13</t>
  </si>
  <si>
    <t>Chr14</t>
  </si>
  <si>
    <t>Chr15</t>
  </si>
  <si>
    <t>Chr16</t>
  </si>
  <si>
    <t>Chr17</t>
  </si>
  <si>
    <t>Chr18</t>
  </si>
  <si>
    <t>Chr19</t>
  </si>
  <si>
    <t>Chromsome</t>
  </si>
  <si>
    <t>Position</t>
  </si>
  <si>
    <t>Reference</t>
  </si>
  <si>
    <t>Alternative</t>
  </si>
  <si>
    <t>13.1 Genotype</t>
  </si>
  <si>
    <t>13.2 Genotype</t>
  </si>
  <si>
    <t>13.3 Genotype</t>
  </si>
  <si>
    <t>13.5 Genotype</t>
  </si>
  <si>
    <t>Chr09</t>
  </si>
  <si>
    <t>14.4 Genotype</t>
  </si>
  <si>
    <t>14.3 Genotype</t>
  </si>
  <si>
    <t>14.2 Genotype</t>
  </si>
  <si>
    <t>Uniquely mapped reads</t>
  </si>
  <si>
    <t>Percent mapped reads</t>
  </si>
  <si>
    <t>Genome coverage</t>
  </si>
  <si>
    <t>10,466.25 (26.42)</t>
  </si>
  <si>
    <t>6,702.25 (39.58)</t>
  </si>
  <si>
    <t>4,539.75 (19.43)</t>
  </si>
  <si>
    <t>3,920.75 (8.77)</t>
  </si>
  <si>
    <t>10,477*</t>
  </si>
  <si>
    <r>
      <rPr>
        <b/>
        <sz val="12"/>
        <color theme="1"/>
        <rFont val="Calibri"/>
        <family val="2"/>
        <scheme val="minor"/>
      </rPr>
      <t xml:space="preserve">Table S13. </t>
    </r>
    <r>
      <rPr>
        <sz val="12"/>
        <color theme="1"/>
        <rFont val="Calibri"/>
        <family val="2"/>
        <scheme val="minor"/>
      </rPr>
      <t>Divergence ages between branches used to compute mutation and epimutation rates. Time of sample 1 and 2 are the number of years of growth since the tree began. Time of ancestor is the number of years of growth to the samples most recent common branch point.</t>
    </r>
  </si>
  <si>
    <t>SNPs 14</t>
  </si>
  <si>
    <t>SNP Rate</t>
  </si>
  <si>
    <t>Manual ID SV</t>
  </si>
  <si>
    <t>Tab Name</t>
  </si>
  <si>
    <t>Table Number</t>
  </si>
  <si>
    <t>Table Description</t>
  </si>
  <si>
    <t>High-confidence SNPS identified in Tree 13 with corresponding branch genotypes.</t>
  </si>
  <si>
    <t>High-confidence SNPS identified in Tree 14 with corresponding branch genotypes.</t>
  </si>
  <si>
    <t>Counts of SVs separated by type and size.</t>
  </si>
  <si>
    <t>Support for SV designation of random subset of SVs based on visual evaluation.</t>
  </si>
  <si>
    <t>mC Rates</t>
  </si>
  <si>
    <t>RNA-seq</t>
  </si>
  <si>
    <t>Genomic libraries included in the Populus trichocarpa var. Stettler14 genome assembly.</t>
  </si>
  <si>
    <t>Genome lib</t>
  </si>
  <si>
    <t>Genome yield</t>
  </si>
  <si>
    <t>PacBio library statistics for total yield of the 64 chips included in the Populus trichocarpa var. Stettler14 genome assembly.</t>
  </si>
  <si>
    <t>Scaffolds</t>
  </si>
  <si>
    <t>Divergence</t>
  </si>
  <si>
    <t>Replicate</t>
  </si>
  <si>
    <t>Rate Estimate</t>
  </si>
  <si>
    <t>Tree 13 Effective GS</t>
  </si>
  <si>
    <t>Tree 14 Effective GS</t>
  </si>
  <si>
    <t>Genomic Feature</t>
  </si>
  <si>
    <t>Helitron-1_PTr</t>
  </si>
  <si>
    <t>Copia45-PTR_I-int</t>
  </si>
  <si>
    <t>Copia-3_PTri-I</t>
  </si>
  <si>
    <t>Gypsy-78_PTr-LTR</t>
  </si>
  <si>
    <t>PtStettler14.01G189300</t>
  </si>
  <si>
    <t>Gypsy7-PTR_I-int</t>
  </si>
  <si>
    <t>hAT-7_PTr</t>
  </si>
  <si>
    <t>PtStettler14.01G238100</t>
  </si>
  <si>
    <t>EnSpm3_PT</t>
  </si>
  <si>
    <t>POPCOP2_I-int</t>
  </si>
  <si>
    <t>Ogre-PT1_I-int</t>
  </si>
  <si>
    <t>Copia-56_PTr-I</t>
  </si>
  <si>
    <t>SINE2-1_PTr</t>
  </si>
  <si>
    <t>PtStettler14.04G046600</t>
  </si>
  <si>
    <t>PtStettler14.04G067400</t>
  </si>
  <si>
    <t>Gypsy-79_PTr-LTR</t>
  </si>
  <si>
    <t>ENSPM1_PT</t>
  </si>
  <si>
    <t>PtStettler14.05G010800</t>
  </si>
  <si>
    <t>DNA-3-1_PTr</t>
  </si>
  <si>
    <t>DNA-3-3_PTr</t>
  </si>
  <si>
    <t>PtStettler14.06G107700</t>
  </si>
  <si>
    <t>PtStettler14.06G133600</t>
  </si>
  <si>
    <t>PtStettler14.06G206800</t>
  </si>
  <si>
    <t>PtStettler14.07G023100</t>
  </si>
  <si>
    <t>PtStettler14.07G026600</t>
  </si>
  <si>
    <t>Gypsy-25_PTr-I</t>
  </si>
  <si>
    <t>DNA-3-2B_PTr</t>
  </si>
  <si>
    <t>Gypsy18-PTR_I-int</t>
  </si>
  <si>
    <t>PtStettler14.10G041500</t>
  </si>
  <si>
    <t>Gypsy-30_PTr-LTR</t>
  </si>
  <si>
    <t>Gypsy-26_PTr-LTR</t>
  </si>
  <si>
    <t>Helitron-N3_PTr</t>
  </si>
  <si>
    <t>POPGY1_I-int</t>
  </si>
  <si>
    <t>Copia-93_PTr-LTR</t>
  </si>
  <si>
    <t>PtStettler14.15G051600</t>
  </si>
  <si>
    <t>PtStettler14.15G057400</t>
  </si>
  <si>
    <t>EnSpm1B_PT</t>
  </si>
  <si>
    <t>PtStettler14.15G095000</t>
  </si>
  <si>
    <t>Gypsy-76_PTr-LTR</t>
  </si>
  <si>
    <t>PtStettler14.16G082600</t>
  </si>
  <si>
    <t>Gypsy-74_PTr-I</t>
  </si>
  <si>
    <t>PtStettler14.17G074500</t>
  </si>
  <si>
    <t>PtStettler14.18G005600</t>
  </si>
  <si>
    <t>PtStettler14.18G096800</t>
  </si>
  <si>
    <t>PtStettler14.18G111600</t>
  </si>
  <si>
    <t>PtStettler14.19G065800</t>
  </si>
  <si>
    <t>Copia46-PTR_I-int</t>
  </si>
  <si>
    <t>Feature Name</t>
  </si>
  <si>
    <t>Copia-92_PTr-I</t>
  </si>
  <si>
    <t>PtStettler14.01G068000</t>
  </si>
  <si>
    <t>Gypsy-25_PTr-LTR</t>
  </si>
  <si>
    <t>PtStettler14.01G332400</t>
  </si>
  <si>
    <t>hAT-1N_PTr</t>
  </si>
  <si>
    <t>PtStettler14.02G071500</t>
  </si>
  <si>
    <t>POPCOP1_I-int</t>
  </si>
  <si>
    <t>PtStettler14.02G186200</t>
  </si>
  <si>
    <t>Gypsy22-PTR_I-int</t>
  </si>
  <si>
    <t>SINE2-2_PTr</t>
  </si>
  <si>
    <t>PtStettler14.03G073200</t>
  </si>
  <si>
    <t>PtStettler14.04G030600</t>
  </si>
  <si>
    <t>Gypsy-28_PTr-I</t>
  </si>
  <si>
    <t>Gypsy-27_PTr-I</t>
  </si>
  <si>
    <t>PtStettler14.04G154900</t>
  </si>
  <si>
    <t>Gypsy-75_PTr-LTR</t>
  </si>
  <si>
    <t>hAT-5_PTr</t>
  </si>
  <si>
    <t>PtStettler14.05G187800</t>
  </si>
  <si>
    <t>PtStettler14.06G133200</t>
  </si>
  <si>
    <t>PtStettler14.07G014700</t>
  </si>
  <si>
    <t>Helitron-N2_PTr</t>
  </si>
  <si>
    <t>PtStettler14.08G111000</t>
  </si>
  <si>
    <t>Caulimovirus-1_PTr</t>
  </si>
  <si>
    <t>EnSpm2_PTr</t>
  </si>
  <si>
    <t>Copia38-PTR_I-int</t>
  </si>
  <si>
    <t>PtStettler14.09G009600</t>
  </si>
  <si>
    <t>Copia19-PTR_I-int</t>
  </si>
  <si>
    <t>Ogre-PT2_I-int</t>
  </si>
  <si>
    <t>PtStettler14.11G025800</t>
  </si>
  <si>
    <t>DNA-3-2_PTr</t>
  </si>
  <si>
    <t>Helitron-N4_PTr</t>
  </si>
  <si>
    <t>PtStettler14.15G004400</t>
  </si>
  <si>
    <t>Copia14-PTR_I-int</t>
  </si>
  <si>
    <t>Copia-54_PTr-I</t>
  </si>
  <si>
    <t>PtStettler14.17G046400</t>
  </si>
  <si>
    <t>Ogre-PT1_LTR</t>
  </si>
  <si>
    <t>PtStettler14.19G100700</t>
  </si>
  <si>
    <t>PtStettler14.19G103800</t>
  </si>
  <si>
    <t>Nucleotide mutation rate estimates for five filtering depths and multiple replicates. GS is the effective genome size.</t>
  </si>
  <si>
    <r>
      <rPr>
        <b/>
        <sz val="12"/>
        <color theme="1"/>
        <rFont val="Calibri"/>
        <family val="2"/>
        <scheme val="minor"/>
      </rPr>
      <t xml:space="preserve">Table S1. </t>
    </r>
    <r>
      <rPr>
        <sz val="12"/>
        <color theme="1"/>
        <rFont val="Calibri"/>
        <family val="2"/>
        <scheme val="minor"/>
      </rPr>
      <t>High-confidence SNPS identified in Tree 13 with corresponding branch genotypes. In the genotypes, "RR" is homozygous for reference allele and "RA" is heterozygous for alternative allele.</t>
    </r>
  </si>
  <si>
    <r>
      <rPr>
        <b/>
        <sz val="12"/>
        <color theme="1"/>
        <rFont val="Calibri"/>
        <family val="2"/>
        <scheme val="minor"/>
      </rPr>
      <t xml:space="preserve">Table S2. </t>
    </r>
    <r>
      <rPr>
        <sz val="12"/>
        <color theme="1"/>
        <rFont val="Calibri"/>
        <family val="2"/>
        <scheme val="minor"/>
      </rPr>
      <t>High-confidence SNPS identified in Tree 14 with corresponding branch genotypes. In the genotypes, "RR" is homozygous for reference allele and "RA" is heterozygous for alternative allele.</t>
    </r>
  </si>
  <si>
    <t>14.5 Genotype</t>
  </si>
  <si>
    <t>Time of sample 2</t>
  </si>
  <si>
    <t>GA-rich</t>
  </si>
  <si>
    <t>PtStettler14.19G076300</t>
  </si>
  <si>
    <t>PtStettler14.08G158100</t>
  </si>
  <si>
    <t>PtStettler14.13G075900</t>
  </si>
  <si>
    <t>Gypsy-37_PT-I</t>
  </si>
  <si>
    <t>PtStettler14.13G033900</t>
  </si>
  <si>
    <t>A-rich</t>
  </si>
  <si>
    <t>PtStettler14.16G045300</t>
  </si>
  <si>
    <t>POPGY1_LTR</t>
  </si>
  <si>
    <t>PtStettler14.01G166800</t>
  </si>
  <si>
    <t>Copia2-PTR_I-int</t>
  </si>
  <si>
    <t>Fold Enrichment</t>
  </si>
  <si>
    <r>
      <rPr>
        <b/>
        <sz val="12"/>
        <color theme="1"/>
        <rFont val="Calibri"/>
        <family val="2"/>
        <scheme val="minor"/>
      </rPr>
      <t>Table S3a.</t>
    </r>
    <r>
      <rPr>
        <sz val="12"/>
        <color theme="1"/>
        <rFont val="Calibri"/>
        <family val="2"/>
        <scheme val="minor"/>
      </rPr>
      <t xml:space="preserve"> Fold-Enrichment of SNPs in different genomic feature types.</t>
    </r>
  </si>
  <si>
    <r>
      <rPr>
        <b/>
        <sz val="12"/>
        <color theme="1"/>
        <rFont val="Calibri"/>
        <family val="2"/>
        <scheme val="minor"/>
      </rPr>
      <t>Table S3b.</t>
    </r>
    <r>
      <rPr>
        <sz val="12"/>
        <color theme="1"/>
        <rFont val="Calibri"/>
        <family val="2"/>
        <scheme val="minor"/>
      </rPr>
      <t xml:space="preserve"> Fold-Enrichment of SNPs in different transposable element classes.</t>
    </r>
  </si>
  <si>
    <t>TE Class</t>
  </si>
  <si>
    <t>Count in Genome (bp)</t>
  </si>
  <si>
    <t>Count in SNPs (bp)</t>
  </si>
  <si>
    <t>Count in SNPs (b)</t>
  </si>
  <si>
    <t>DNA</t>
  </si>
  <si>
    <t>LINE</t>
  </si>
  <si>
    <t>NA</t>
  </si>
  <si>
    <t>Low_complexity</t>
  </si>
  <si>
    <t>LTR/Caulimovirus</t>
  </si>
  <si>
    <t>LTR/Copia</t>
  </si>
  <si>
    <t>LTR/Gypsy</t>
  </si>
  <si>
    <t>RC/Helitron</t>
  </si>
  <si>
    <t>SINE</t>
  </si>
  <si>
    <t>Percent of SNPs</t>
  </si>
  <si>
    <t>SNP Enrich</t>
  </si>
  <si>
    <t>Fold-Enrichment of SNPs in different genomic feature types and transposable element classes.</t>
  </si>
  <si>
    <t>S14</t>
  </si>
  <si>
    <r>
      <rPr>
        <b/>
        <sz val="12"/>
        <color theme="1"/>
        <rFont val="Calibri"/>
        <family val="2"/>
        <scheme val="minor"/>
      </rPr>
      <t xml:space="preserve">Table S4. </t>
    </r>
    <r>
      <rPr>
        <sz val="12"/>
        <color theme="1"/>
        <rFont val="Calibri"/>
        <family val="2"/>
        <scheme val="minor"/>
      </rPr>
      <t>Nucleotide mutation rate estimates for five filtering depths and multiple replicates. GS is the effective genome size.</t>
    </r>
  </si>
  <si>
    <r>
      <rPr>
        <b/>
        <sz val="12"/>
        <color theme="1"/>
        <rFont val="Calibri"/>
        <family val="2"/>
        <scheme val="minor"/>
      </rPr>
      <t>Table S5.</t>
    </r>
    <r>
      <rPr>
        <sz val="12"/>
        <color theme="1"/>
        <rFont val="Calibri"/>
        <family val="2"/>
        <scheme val="minor"/>
      </rPr>
      <t xml:space="preserve"> Total PacBio sequencing output for the branches used for structural variation analysis.</t>
    </r>
  </si>
  <si>
    <r>
      <t xml:space="preserve">Table S6. </t>
    </r>
    <r>
      <rPr>
        <sz val="12"/>
        <color theme="1"/>
        <rFont val="Calibri"/>
        <family val="2"/>
        <scheme val="minor"/>
      </rPr>
      <t xml:space="preserve">Counts of SVs separated by type and size. Count is the mean of four replicates of ‘pbsv call’ with standard deviation in parentheses. </t>
    </r>
  </si>
  <si>
    <r>
      <rPr>
        <b/>
        <sz val="12"/>
        <color theme="1"/>
        <rFont val="Calibri"/>
        <family val="2"/>
        <scheme val="minor"/>
      </rPr>
      <t>Table S7.</t>
    </r>
    <r>
      <rPr>
        <sz val="12"/>
        <color theme="1"/>
        <rFont val="Calibri"/>
        <family val="2"/>
        <scheme val="minor"/>
      </rPr>
      <t xml:space="preserve"> Support for SV designation of random subset of SVs based on visual evaluation of read mapping patterns in IGV. Percentages, by row, in parentheses.</t>
    </r>
  </si>
  <si>
    <r>
      <t xml:space="preserve">Table S8. </t>
    </r>
    <r>
      <rPr>
        <sz val="12"/>
        <color theme="1"/>
        <rFont val="Calibri"/>
        <family val="2"/>
        <scheme val="minor"/>
      </rPr>
      <t>Whole-genome bisulfite sequencing summary statistics.</t>
    </r>
  </si>
  <si>
    <r>
      <rPr>
        <b/>
        <sz val="12"/>
        <color theme="1"/>
        <rFont val="Calibri"/>
        <family val="2"/>
        <scheme val="minor"/>
      </rPr>
      <t xml:space="preserve">Table S10. </t>
    </r>
    <r>
      <rPr>
        <sz val="12"/>
        <color theme="1"/>
        <rFont val="Calibri"/>
        <family val="2"/>
        <scheme val="minor"/>
      </rPr>
      <t>mRNA-seq library and mapping statistics.</t>
    </r>
  </si>
  <si>
    <r>
      <t xml:space="preserve">Table S11. </t>
    </r>
    <r>
      <rPr>
        <sz val="12"/>
        <color theme="1"/>
        <rFont val="Calibri"/>
        <family val="2"/>
        <scheme val="minor"/>
      </rPr>
      <t>Genomic libraries included in the Populus trichocarpa var. Stettler14 genome assembly and their respective assembled sequence coverage levels in the final release. *Average read length of PacBio reads.</t>
    </r>
  </si>
  <si>
    <r>
      <rPr>
        <b/>
        <sz val="12"/>
        <color theme="1"/>
        <rFont val="Calibri"/>
        <family val="2"/>
        <scheme val="minor"/>
      </rPr>
      <t xml:space="preserve">Table S12. </t>
    </r>
    <r>
      <rPr>
        <sz val="12"/>
        <color theme="1"/>
        <rFont val="Calibri"/>
        <family val="2"/>
        <scheme val="minor"/>
      </rPr>
      <t xml:space="preserve">PacBio library statistics for total yield of the 64 chips included in the </t>
    </r>
    <r>
      <rPr>
        <i/>
        <sz val="12"/>
        <color theme="1"/>
        <rFont val="Calibri"/>
        <family val="2"/>
        <scheme val="minor"/>
      </rPr>
      <t>Populus trichocarpa</t>
    </r>
    <r>
      <rPr>
        <sz val="12"/>
        <color theme="1"/>
        <rFont val="Calibri"/>
        <family val="2"/>
        <scheme val="minor"/>
      </rPr>
      <t xml:space="preserve"> var. </t>
    </r>
    <r>
      <rPr>
        <i/>
        <sz val="12"/>
        <color theme="1"/>
        <rFont val="Calibri"/>
        <family val="2"/>
        <scheme val="minor"/>
      </rPr>
      <t>Stettler14</t>
    </r>
    <r>
      <rPr>
        <sz val="12"/>
        <color theme="1"/>
        <rFont val="Calibri"/>
        <family val="2"/>
        <scheme val="minor"/>
      </rPr>
      <t xml:space="preserve"> genome assembly and their respective assembled sequence coverage levels.</t>
    </r>
  </si>
  <si>
    <r>
      <rPr>
        <b/>
        <sz val="12"/>
        <color theme="1"/>
        <rFont val="Calibri"/>
        <family val="2"/>
        <scheme val="minor"/>
      </rPr>
      <t xml:space="preserve">Table S13. </t>
    </r>
    <r>
      <rPr>
        <sz val="12"/>
        <color theme="1"/>
        <rFont val="Calibri"/>
        <family val="2"/>
        <scheme val="minor"/>
      </rPr>
      <t>Summary statistics of the raw output of the MECAT whole genome shotgun assembly. The table shows total contigs and total assembled base pairs for each set of scaffolds greater than the size listed in the left-most column.</t>
    </r>
  </si>
  <si>
    <t>nonDMR single</t>
  </si>
  <si>
    <t>DF Neutral</t>
  </si>
  <si>
    <t>DF Null</t>
  </si>
  <si>
    <r>
      <rPr>
        <b/>
        <sz val="12"/>
        <color theme="1"/>
        <rFont val="Calibri"/>
        <family val="2"/>
        <scheme val="minor"/>
      </rPr>
      <t xml:space="preserve">Table S9. </t>
    </r>
    <r>
      <rPr>
        <sz val="12"/>
        <color theme="1"/>
        <rFont val="Calibri"/>
        <family val="2"/>
        <scheme val="minor"/>
      </rPr>
      <t>Calculated epimutation rates by sequence context and genomic feature. Alpha is the rate of gaining methylation. Beta is the rate of losing methylation. F-test compares the neutral model (degrees of freedom 23) vs null model (d.o.f. 27).</t>
    </r>
  </si>
  <si>
    <t>Mapped reads</t>
  </si>
  <si>
    <t>13.1-2</t>
  </si>
  <si>
    <t>13.2-2</t>
  </si>
  <si>
    <t>13.3-2</t>
  </si>
  <si>
    <t>13.4-2</t>
  </si>
  <si>
    <t>13.5-2</t>
  </si>
  <si>
    <t>14.3-2</t>
  </si>
  <si>
    <t>Sample</t>
  </si>
  <si>
    <t>S15</t>
  </si>
  <si>
    <t>MethylC Rep</t>
  </si>
  <si>
    <t>MethylC</t>
  </si>
  <si>
    <t>Whole-genome bisulfite sequencing summary statistics for replicate samples.</t>
  </si>
  <si>
    <r>
      <rPr>
        <b/>
        <sz val="12"/>
        <color theme="1"/>
        <rFont val="Calibri"/>
        <family val="2"/>
        <scheme val="minor"/>
      </rPr>
      <t>Table S14.</t>
    </r>
    <r>
      <rPr>
        <sz val="12"/>
        <color theme="1"/>
        <rFont val="Calibri"/>
        <family val="2"/>
        <scheme val="minor"/>
      </rPr>
      <t xml:space="preserve"> Whole-genome bisulfite sequencing summary statistics for replicate samples.</t>
    </r>
  </si>
  <si>
    <t>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</si>
</sst>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0"/>
    <numFmt numFmtId="165" formatCode="0.0"/>
    <numFmt numFmtId="166" formatCode="#\ ###\ ##0;\(#\ ###\ ##0\)"/>
    <numFmt numFmtId="167" formatCode="0.000000E+00"/>
    <numFmt numFmtId="168" formatCode="_(* #,##0_);_(* \(#,##0\);_(* &quot;-&quot;??_);_(@_)"/>
    <numFmt numFmtId="169" formatCode="0.0000"/>
    <numFmt numFmtId="170" formatCode="0.0E+00"/>
    <numFmt numFmtId="171" formatCode="0.000000%"/>
  </numFmts>
  <fonts count="7" x14ac:knownFonts="1">
    <font>
      <sz val="12"/>
      <color theme="1"/>
      <name val="Calibri"/>
      <family val="2"/>
      <scheme val="minor"/>
    </font>
    <font>
      <sz val="12"/>
      <color theme="1"/>
      <name val="Calibri"/>
      <family val="2"/>
      <scheme val="minor"/>
    </font>
    <font>
      <sz val="12"/>
      <color rgb="FF000000"/>
      <name val="Lucida Grande"/>
      <family val="2"/>
    </font>
    <font>
      <b/>
      <sz val="12"/>
      <color theme="1"/>
      <name val="Calibri"/>
      <family val="2"/>
      <scheme val="minor"/>
    </font>
    <font>
      <i/>
      <sz val="12"/>
      <color theme="1"/>
      <name val="Calibri"/>
      <family val="2"/>
      <scheme val="minor"/>
    </font>
    <font>
      <sz val="8"/>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8">
    <xf numFmtId="0" fontId="0" fillId="0" borderId="0" xfId="0"/>
    <xf numFmtId="2" fontId="0" fillId="0" borderId="0" xfId="0" applyNumberFormat="1"/>
    <xf numFmtId="0" fontId="0" fillId="0" borderId="0" xfId="0" applyAlignment="1">
      <alignment horizontal="left"/>
    </xf>
    <xf numFmtId="164" fontId="0" fillId="0" borderId="0" xfId="0" applyNumberFormat="1" applyAlignment="1">
      <alignment horizontal="left"/>
    </xf>
    <xf numFmtId="2" fontId="0" fillId="0" borderId="0" xfId="0" applyNumberFormat="1" applyAlignment="1">
      <alignment horizontal="left"/>
    </xf>
    <xf numFmtId="2" fontId="0" fillId="0" borderId="0" xfId="1" applyNumberFormat="1" applyFont="1" applyAlignment="1">
      <alignment horizontal="left"/>
    </xf>
    <xf numFmtId="3" fontId="0" fillId="0" borderId="0" xfId="0" applyNumberFormat="1"/>
    <xf numFmtId="0" fontId="0" fillId="0" borderId="0" xfId="0" applyNumberFormat="1"/>
    <xf numFmtId="0" fontId="0" fillId="0" borderId="0" xfId="0" applyNumberFormat="1" applyAlignment="1"/>
    <xf numFmtId="3" fontId="0" fillId="0" borderId="0" xfId="0" applyNumberFormat="1" applyAlignment="1"/>
    <xf numFmtId="0" fontId="0" fillId="0" borderId="0" xfId="0" applyAlignment="1">
      <alignment horizontal="left" vertical="center"/>
    </xf>
    <xf numFmtId="0" fontId="3" fillId="0" borderId="0" xfId="0" applyFont="1"/>
    <xf numFmtId="0" fontId="0" fillId="0" borderId="0" xfId="0" applyAlignment="1">
      <alignment horizontal="left"/>
    </xf>
    <xf numFmtId="0" fontId="3" fillId="0" borderId="0" xfId="0" applyFont="1" applyAlignment="1">
      <alignment horizontal="left"/>
    </xf>
    <xf numFmtId="0" fontId="0" fillId="0" borderId="0" xfId="0" applyAlignment="1"/>
    <xf numFmtId="0" fontId="2" fillId="0" borderId="0" xfId="0" applyFont="1" applyAlignment="1">
      <alignment horizontal="left"/>
    </xf>
    <xf numFmtId="11" fontId="0" fillId="0" borderId="0" xfId="0" applyNumberFormat="1"/>
    <xf numFmtId="0" fontId="0" fillId="0" borderId="0" xfId="0" applyFill="1"/>
    <xf numFmtId="3" fontId="0" fillId="0" borderId="0" xfId="0" applyNumberFormat="1" applyAlignment="1">
      <alignment horizontal="right"/>
    </xf>
    <xf numFmtId="166" fontId="0" fillId="0" borderId="0" xfId="1" applyNumberFormat="1" applyFont="1" applyAlignment="1">
      <alignment horizontal="right"/>
    </xf>
    <xf numFmtId="166" fontId="0" fillId="0" borderId="0" xfId="0" applyNumberFormat="1" applyAlignment="1">
      <alignment horizontal="right"/>
    </xf>
    <xf numFmtId="166" fontId="0" fillId="0" borderId="0" xfId="1" applyNumberFormat="1" applyFont="1" applyAlignment="1">
      <alignment horizontal="left"/>
    </xf>
    <xf numFmtId="166" fontId="0" fillId="0" borderId="0" xfId="0" applyNumberFormat="1" applyAlignment="1">
      <alignment horizontal="left"/>
    </xf>
    <xf numFmtId="3" fontId="0" fillId="0" borderId="0" xfId="0" applyNumberFormat="1" applyAlignment="1">
      <alignment horizontal="right" vertical="center"/>
    </xf>
    <xf numFmtId="3" fontId="0" fillId="0" borderId="0" xfId="0" applyNumberFormat="1" applyAlignment="1">
      <alignment horizontal="left" vertical="center"/>
    </xf>
    <xf numFmtId="166" fontId="0" fillId="0" borderId="0" xfId="0" applyNumberFormat="1" applyFont="1" applyAlignment="1">
      <alignment horizontal="left" vertical="center"/>
    </xf>
    <xf numFmtId="166" fontId="0" fillId="0" borderId="0" xfId="0" applyNumberFormat="1" applyFont="1" applyAlignment="1">
      <alignment horizontal="right"/>
    </xf>
    <xf numFmtId="0" fontId="0" fillId="0" borderId="0" xfId="0" applyFont="1" applyAlignment="1">
      <alignment horizontal="left"/>
    </xf>
    <xf numFmtId="166" fontId="0" fillId="0" borderId="0" xfId="0" applyNumberFormat="1" applyFont="1" applyAlignment="1"/>
    <xf numFmtId="0" fontId="0" fillId="0" borderId="0" xfId="0" applyFont="1" applyAlignment="1"/>
    <xf numFmtId="3" fontId="0" fillId="0" borderId="0" xfId="0" applyNumberFormat="1" applyFont="1" applyAlignment="1">
      <alignment horizontal="left"/>
    </xf>
    <xf numFmtId="3" fontId="0" fillId="0" borderId="0" xfId="0" applyNumberFormat="1" applyFont="1" applyAlignment="1">
      <alignment horizontal="right"/>
    </xf>
    <xf numFmtId="166" fontId="0" fillId="0" borderId="0" xfId="0" applyNumberFormat="1" applyFont="1" applyAlignment="1">
      <alignment horizontal="left"/>
    </xf>
    <xf numFmtId="167" fontId="0" fillId="0" borderId="0" xfId="0" applyNumberFormat="1" applyFont="1" applyAlignment="1">
      <alignment horizontal="left"/>
    </xf>
    <xf numFmtId="11" fontId="0" fillId="0" borderId="0" xfId="0" applyNumberFormat="1" applyFont="1" applyAlignment="1">
      <alignment horizontal="left"/>
    </xf>
    <xf numFmtId="0" fontId="6" fillId="0" borderId="0" xfId="0" applyFont="1"/>
    <xf numFmtId="168" fontId="0" fillId="0" borderId="0" xfId="1" applyNumberFormat="1" applyFont="1" applyAlignment="1">
      <alignment horizontal="right"/>
    </xf>
    <xf numFmtId="168" fontId="0" fillId="0" borderId="0" xfId="1" applyNumberFormat="1" applyFont="1" applyAlignment="1">
      <alignment horizontal="left"/>
    </xf>
    <xf numFmtId="168" fontId="0" fillId="0" borderId="0" xfId="1" applyNumberFormat="1" applyFont="1"/>
    <xf numFmtId="169" fontId="0" fillId="0" borderId="0" xfId="2" applyNumberFormat="1" applyFont="1"/>
    <xf numFmtId="0" fontId="0" fillId="0" borderId="0" xfId="0" applyFont="1" applyFill="1" applyBorder="1"/>
    <xf numFmtId="11" fontId="0" fillId="0" borderId="0" xfId="0" applyNumberFormat="1" applyFont="1" applyFill="1" applyBorder="1"/>
    <xf numFmtId="2" fontId="0" fillId="0" borderId="0" xfId="0" applyNumberFormat="1" applyFont="1" applyFill="1" applyBorder="1"/>
    <xf numFmtId="0" fontId="0" fillId="0" borderId="0" xfId="0" applyFont="1" applyFill="1" applyBorder="1" applyAlignment="1">
      <alignment wrapText="1"/>
    </xf>
    <xf numFmtId="169" fontId="0" fillId="0" borderId="0" xfId="2" applyNumberFormat="1" applyFont="1" applyAlignment="1"/>
    <xf numFmtId="170" fontId="0" fillId="0" borderId="0" xfId="0" applyNumberFormat="1" applyFont="1" applyFill="1" applyBorder="1"/>
    <xf numFmtId="0" fontId="0" fillId="0" borderId="0" xfId="0" applyFont="1" applyFill="1" applyBorder="1" applyAlignment="1">
      <alignment horizontal="left"/>
    </xf>
    <xf numFmtId="11" fontId="0" fillId="0" borderId="0" xfId="0" applyNumberFormat="1" applyFont="1" applyFill="1" applyBorder="1" applyAlignment="1">
      <alignment horizontal="left"/>
    </xf>
    <xf numFmtId="2" fontId="0" fillId="0" borderId="0" xfId="0" applyNumberFormat="1" applyFont="1" applyFill="1" applyBorder="1" applyAlignment="1">
      <alignment horizontal="left"/>
    </xf>
    <xf numFmtId="165" fontId="0" fillId="0" borderId="0" xfId="0" applyNumberFormat="1" applyFont="1" applyFill="1" applyBorder="1" applyAlignment="1">
      <alignment horizontal="left"/>
    </xf>
    <xf numFmtId="0" fontId="0" fillId="0" borderId="0" xfId="0" applyFont="1" applyFill="1" applyBorder="1" applyAlignment="1">
      <alignment horizontal="right"/>
    </xf>
    <xf numFmtId="11" fontId="0" fillId="0" borderId="0" xfId="0" applyNumberFormat="1" applyFont="1" applyFill="1" applyBorder="1" applyAlignment="1">
      <alignment horizontal="right" wrapText="1"/>
    </xf>
    <xf numFmtId="11" fontId="0" fillId="0" borderId="0" xfId="0" applyNumberFormat="1" applyFont="1" applyFill="1" applyBorder="1" applyAlignment="1">
      <alignment horizontal="right"/>
    </xf>
    <xf numFmtId="0" fontId="0" fillId="0" borderId="0" xfId="0" applyFont="1" applyFill="1" applyBorder="1" applyAlignment="1">
      <alignment horizontal="right" wrapText="1"/>
    </xf>
    <xf numFmtId="4" fontId="0" fillId="0" borderId="0" xfId="0" applyNumberFormat="1" applyFont="1" applyFill="1" applyBorder="1" applyAlignment="1">
      <alignment horizontal="right"/>
    </xf>
    <xf numFmtId="171" fontId="0" fillId="0" borderId="0" xfId="0" applyNumberFormat="1"/>
    <xf numFmtId="164" fontId="0" fillId="0" borderId="0" xfId="0" applyNumberFormat="1"/>
    <xf numFmtId="0" fontId="0" fillId="0" borderId="0" xfId="0"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65D9-B081-3C44-852F-A2B6F7A2D39B}">
  <dimension ref="A1:C16"/>
  <sheetViews>
    <sheetView zoomScale="110" zoomScaleNormal="110" workbookViewId="0">
      <selection activeCell="C17" sqref="C17"/>
    </sheetView>
  </sheetViews>
  <sheetFormatPr baseColWidth="10" defaultRowHeight="16" x14ac:dyDescent="0.2"/>
  <cols>
    <col min="1" max="1" width="15.83203125" customWidth="1"/>
    <col min="3" max="3" width="72.1640625" customWidth="1"/>
  </cols>
  <sheetData>
    <row r="1" spans="1:3" x14ac:dyDescent="0.2">
      <c r="A1" s="11" t="s">
        <v>284</v>
      </c>
      <c r="B1" s="11" t="s">
        <v>285</v>
      </c>
      <c r="C1" s="11" t="s">
        <v>286</v>
      </c>
    </row>
    <row r="2" spans="1:3" x14ac:dyDescent="0.2">
      <c r="A2" s="17" t="s">
        <v>235</v>
      </c>
      <c r="B2" s="17" t="s">
        <v>232</v>
      </c>
      <c r="C2" t="s">
        <v>287</v>
      </c>
    </row>
    <row r="3" spans="1:3" x14ac:dyDescent="0.2">
      <c r="A3" s="17" t="s">
        <v>281</v>
      </c>
      <c r="B3" s="17" t="s">
        <v>233</v>
      </c>
      <c r="C3" t="s">
        <v>288</v>
      </c>
    </row>
    <row r="4" spans="1:3" x14ac:dyDescent="0.2">
      <c r="A4" t="s">
        <v>423</v>
      </c>
      <c r="B4" t="s">
        <v>119</v>
      </c>
      <c r="C4" t="s">
        <v>424</v>
      </c>
    </row>
    <row r="5" spans="1:3" x14ac:dyDescent="0.2">
      <c r="A5" s="17" t="s">
        <v>282</v>
      </c>
      <c r="B5" s="17" t="s">
        <v>120</v>
      </c>
      <c r="C5" t="s">
        <v>390</v>
      </c>
    </row>
    <row r="6" spans="1:3" x14ac:dyDescent="0.2">
      <c r="A6" t="s">
        <v>222</v>
      </c>
      <c r="B6" s="17" t="s">
        <v>121</v>
      </c>
      <c r="C6" t="s">
        <v>223</v>
      </c>
    </row>
    <row r="7" spans="1:3" x14ac:dyDescent="0.2">
      <c r="A7" t="s">
        <v>118</v>
      </c>
      <c r="B7" s="17" t="s">
        <v>122</v>
      </c>
      <c r="C7" t="s">
        <v>289</v>
      </c>
    </row>
    <row r="8" spans="1:3" x14ac:dyDescent="0.2">
      <c r="A8" t="s">
        <v>283</v>
      </c>
      <c r="B8" s="17" t="s">
        <v>123</v>
      </c>
      <c r="C8" t="s">
        <v>290</v>
      </c>
    </row>
    <row r="9" spans="1:3" x14ac:dyDescent="0.2">
      <c r="A9" t="s">
        <v>449</v>
      </c>
      <c r="B9" s="17" t="s">
        <v>124</v>
      </c>
      <c r="C9" t="s">
        <v>224</v>
      </c>
    </row>
    <row r="10" spans="1:3" x14ac:dyDescent="0.2">
      <c r="A10" t="s">
        <v>291</v>
      </c>
      <c r="B10" s="17" t="s">
        <v>125</v>
      </c>
      <c r="C10" t="s">
        <v>225</v>
      </c>
    </row>
    <row r="11" spans="1:3" x14ac:dyDescent="0.2">
      <c r="A11" t="s">
        <v>292</v>
      </c>
      <c r="B11" s="17" t="s">
        <v>126</v>
      </c>
      <c r="C11" t="s">
        <v>226</v>
      </c>
    </row>
    <row r="12" spans="1:3" x14ac:dyDescent="0.2">
      <c r="A12" t="s">
        <v>294</v>
      </c>
      <c r="B12" s="17" t="s">
        <v>127</v>
      </c>
      <c r="C12" t="s">
        <v>293</v>
      </c>
    </row>
    <row r="13" spans="1:3" x14ac:dyDescent="0.2">
      <c r="A13" t="s">
        <v>295</v>
      </c>
      <c r="B13" s="17" t="s">
        <v>128</v>
      </c>
      <c r="C13" t="s">
        <v>296</v>
      </c>
    </row>
    <row r="14" spans="1:3" x14ac:dyDescent="0.2">
      <c r="A14" t="s">
        <v>297</v>
      </c>
      <c r="B14" s="17" t="s">
        <v>234</v>
      </c>
      <c r="C14" t="s">
        <v>227</v>
      </c>
    </row>
    <row r="15" spans="1:3" x14ac:dyDescent="0.2">
      <c r="A15" t="s">
        <v>298</v>
      </c>
      <c r="B15" s="17" t="s">
        <v>425</v>
      </c>
      <c r="C15" t="s">
        <v>228</v>
      </c>
    </row>
    <row r="16" spans="1:3" x14ac:dyDescent="0.2">
      <c r="A16" t="s">
        <v>448</v>
      </c>
      <c r="B16" s="17" t="s">
        <v>447</v>
      </c>
      <c r="C16" t="s">
        <v>450</v>
      </c>
    </row>
  </sheetData>
  <phoneticPr fontId="5" type="noConversion"/>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E9785-1E0D-CE48-81AE-AEC75E380D7A}">
  <sheetPr filterMode="1"/>
  <dimension ref="A1:J120"/>
  <sheetViews>
    <sheetView topLeftCell="A25" workbookViewId="0">
      <selection activeCell="J92" sqref="J92"/>
    </sheetView>
  </sheetViews>
  <sheetFormatPr baseColWidth="10" defaultRowHeight="16" x14ac:dyDescent="0.2"/>
  <cols>
    <col min="1" max="1" width="12.5" customWidth="1"/>
    <col min="2" max="2" width="14" style="36" bestFit="1" customWidth="1"/>
    <col min="3" max="3" width="9.5" bestFit="1" customWidth="1"/>
    <col min="4" max="4" width="10.1640625" bestFit="1" customWidth="1"/>
    <col min="5" max="8" width="13" bestFit="1" customWidth="1"/>
    <col min="10" max="10" width="23.5" customWidth="1"/>
  </cols>
  <sheetData>
    <row r="1" spans="1:10" x14ac:dyDescent="0.2">
      <c r="A1" t="s">
        <v>391</v>
      </c>
    </row>
    <row r="2" spans="1:10" x14ac:dyDescent="0.2">
      <c r="A2" t="s">
        <v>260</v>
      </c>
      <c r="B2" s="37" t="s">
        <v>261</v>
      </c>
      <c r="C2" t="s">
        <v>262</v>
      </c>
      <c r="D2" t="s">
        <v>263</v>
      </c>
      <c r="E2" t="s">
        <v>264</v>
      </c>
      <c r="F2" t="s">
        <v>265</v>
      </c>
      <c r="G2" t="s">
        <v>266</v>
      </c>
      <c r="H2" t="s">
        <v>267</v>
      </c>
      <c r="I2" t="s">
        <v>303</v>
      </c>
      <c r="J2" t="s">
        <v>351</v>
      </c>
    </row>
    <row r="3" spans="1:10" x14ac:dyDescent="0.2">
      <c r="A3" t="s">
        <v>236</v>
      </c>
      <c r="B3" s="38">
        <v>13084368</v>
      </c>
      <c r="C3" t="s">
        <v>237</v>
      </c>
      <c r="D3" t="s">
        <v>240</v>
      </c>
      <c r="E3" t="s">
        <v>239</v>
      </c>
      <c r="F3" t="s">
        <v>241</v>
      </c>
      <c r="G3" t="s">
        <v>239</v>
      </c>
      <c r="H3" t="s">
        <v>239</v>
      </c>
      <c r="I3" t="s">
        <v>40</v>
      </c>
      <c r="J3" t="s">
        <v>304</v>
      </c>
    </row>
    <row r="4" spans="1:10" x14ac:dyDescent="0.2">
      <c r="A4" t="s">
        <v>236</v>
      </c>
      <c r="B4" s="38">
        <v>17000961</v>
      </c>
      <c r="C4" t="s">
        <v>240</v>
      </c>
      <c r="D4" t="s">
        <v>238</v>
      </c>
      <c r="E4" t="s">
        <v>239</v>
      </c>
      <c r="F4" t="s">
        <v>239</v>
      </c>
      <c r="G4" t="s">
        <v>239</v>
      </c>
      <c r="H4" t="s">
        <v>241</v>
      </c>
      <c r="I4" t="s">
        <v>40</v>
      </c>
      <c r="J4" t="s">
        <v>305</v>
      </c>
    </row>
    <row r="5" spans="1:10" x14ac:dyDescent="0.2">
      <c r="A5" t="s">
        <v>236</v>
      </c>
      <c r="B5" s="38">
        <v>19584181</v>
      </c>
      <c r="C5" t="s">
        <v>240</v>
      </c>
      <c r="D5" t="s">
        <v>238</v>
      </c>
      <c r="E5" t="s">
        <v>239</v>
      </c>
      <c r="F5" t="s">
        <v>239</v>
      </c>
      <c r="G5" t="s">
        <v>239</v>
      </c>
      <c r="H5" t="s">
        <v>241</v>
      </c>
      <c r="I5" t="s">
        <v>40</v>
      </c>
      <c r="J5" t="s">
        <v>306</v>
      </c>
    </row>
    <row r="6" spans="1:10" x14ac:dyDescent="0.2">
      <c r="A6" t="s">
        <v>236</v>
      </c>
      <c r="B6" s="38">
        <v>20097387</v>
      </c>
      <c r="C6" t="s">
        <v>242</v>
      </c>
      <c r="D6" t="s">
        <v>237</v>
      </c>
      <c r="E6" t="s">
        <v>239</v>
      </c>
      <c r="F6" t="s">
        <v>241</v>
      </c>
      <c r="G6" t="s">
        <v>239</v>
      </c>
      <c r="H6" t="s">
        <v>239</v>
      </c>
      <c r="I6" t="s">
        <v>40</v>
      </c>
      <c r="J6" t="s">
        <v>307</v>
      </c>
    </row>
    <row r="7" spans="1:10" hidden="1" x14ac:dyDescent="0.2">
      <c r="A7" t="s">
        <v>236</v>
      </c>
      <c r="B7" s="38">
        <v>20099693</v>
      </c>
      <c r="C7" t="s">
        <v>242</v>
      </c>
      <c r="D7" t="s">
        <v>237</v>
      </c>
      <c r="E7" t="s">
        <v>241</v>
      </c>
      <c r="F7" t="s">
        <v>239</v>
      </c>
      <c r="G7" t="s">
        <v>239</v>
      </c>
      <c r="H7" t="s">
        <v>239</v>
      </c>
      <c r="I7" s="35" t="s">
        <v>38</v>
      </c>
    </row>
    <row r="8" spans="1:10" hidden="1" x14ac:dyDescent="0.2">
      <c r="A8" t="s">
        <v>236</v>
      </c>
      <c r="B8" s="38">
        <v>21841528</v>
      </c>
      <c r="C8" t="s">
        <v>242</v>
      </c>
      <c r="D8" t="s">
        <v>237</v>
      </c>
      <c r="E8" t="s">
        <v>239</v>
      </c>
      <c r="F8" t="s">
        <v>239</v>
      </c>
      <c r="G8" t="s">
        <v>239</v>
      </c>
      <c r="H8" t="s">
        <v>241</v>
      </c>
      <c r="I8" s="35" t="s">
        <v>39</v>
      </c>
      <c r="J8" t="s">
        <v>308</v>
      </c>
    </row>
    <row r="9" spans="1:10" x14ac:dyDescent="0.2">
      <c r="A9" t="s">
        <v>236</v>
      </c>
      <c r="B9" s="38">
        <v>22889602</v>
      </c>
      <c r="C9" t="s">
        <v>237</v>
      </c>
      <c r="D9" t="s">
        <v>240</v>
      </c>
      <c r="E9" t="s">
        <v>239</v>
      </c>
      <c r="F9" t="s">
        <v>241</v>
      </c>
      <c r="G9" t="s">
        <v>239</v>
      </c>
      <c r="H9" t="s">
        <v>239</v>
      </c>
      <c r="I9" s="35" t="s">
        <v>40</v>
      </c>
      <c r="J9" t="s">
        <v>309</v>
      </c>
    </row>
    <row r="10" spans="1:10" x14ac:dyDescent="0.2">
      <c r="A10" t="s">
        <v>236</v>
      </c>
      <c r="B10" s="38">
        <v>28693440</v>
      </c>
      <c r="C10" t="s">
        <v>242</v>
      </c>
      <c r="D10" t="s">
        <v>237</v>
      </c>
      <c r="E10" t="s">
        <v>239</v>
      </c>
      <c r="F10" t="s">
        <v>241</v>
      </c>
      <c r="G10" t="s">
        <v>239</v>
      </c>
      <c r="H10" t="s">
        <v>239</v>
      </c>
      <c r="I10" t="s">
        <v>40</v>
      </c>
      <c r="J10" t="s">
        <v>310</v>
      </c>
    </row>
    <row r="11" spans="1:10" hidden="1" x14ac:dyDescent="0.2">
      <c r="A11" t="s">
        <v>236</v>
      </c>
      <c r="B11" s="38">
        <v>29156750</v>
      </c>
      <c r="C11" t="s">
        <v>240</v>
      </c>
      <c r="D11" t="s">
        <v>238</v>
      </c>
      <c r="E11" t="s">
        <v>239</v>
      </c>
      <c r="F11" t="s">
        <v>239</v>
      </c>
      <c r="G11" t="s">
        <v>241</v>
      </c>
      <c r="H11" t="s">
        <v>239</v>
      </c>
      <c r="I11" s="35" t="s">
        <v>39</v>
      </c>
      <c r="J11" t="s">
        <v>311</v>
      </c>
    </row>
    <row r="12" spans="1:10" x14ac:dyDescent="0.2">
      <c r="A12" t="s">
        <v>236</v>
      </c>
      <c r="B12" s="38">
        <v>34853944</v>
      </c>
      <c r="C12" t="s">
        <v>240</v>
      </c>
      <c r="D12" t="s">
        <v>242</v>
      </c>
      <c r="E12" t="s">
        <v>239</v>
      </c>
      <c r="F12" t="s">
        <v>241</v>
      </c>
      <c r="G12" t="s">
        <v>239</v>
      </c>
      <c r="H12" t="s">
        <v>239</v>
      </c>
      <c r="I12" t="s">
        <v>40</v>
      </c>
      <c r="J12" t="s">
        <v>312</v>
      </c>
    </row>
    <row r="13" spans="1:10" hidden="1" x14ac:dyDescent="0.2">
      <c r="A13" t="s">
        <v>236</v>
      </c>
      <c r="B13" s="38">
        <v>35718549</v>
      </c>
      <c r="C13" t="s">
        <v>238</v>
      </c>
      <c r="D13" t="s">
        <v>237</v>
      </c>
      <c r="E13" t="s">
        <v>239</v>
      </c>
      <c r="F13" t="s">
        <v>239</v>
      </c>
      <c r="G13" t="s">
        <v>239</v>
      </c>
      <c r="H13" t="s">
        <v>241</v>
      </c>
      <c r="I13" s="35" t="s">
        <v>38</v>
      </c>
    </row>
    <row r="14" spans="1:10" x14ac:dyDescent="0.2">
      <c r="A14" t="s">
        <v>236</v>
      </c>
      <c r="B14" s="38">
        <v>37908654</v>
      </c>
      <c r="C14" t="s">
        <v>240</v>
      </c>
      <c r="D14" t="s">
        <v>238</v>
      </c>
      <c r="E14" t="s">
        <v>239</v>
      </c>
      <c r="F14" t="s">
        <v>239</v>
      </c>
      <c r="G14" t="s">
        <v>241</v>
      </c>
      <c r="H14" t="s">
        <v>239</v>
      </c>
      <c r="I14" t="s">
        <v>40</v>
      </c>
      <c r="J14" t="s">
        <v>313</v>
      </c>
    </row>
    <row r="15" spans="1:10" hidden="1" x14ac:dyDescent="0.2">
      <c r="A15" t="s">
        <v>236</v>
      </c>
      <c r="B15" s="38">
        <v>38894850</v>
      </c>
      <c r="C15" t="s">
        <v>237</v>
      </c>
      <c r="D15" t="s">
        <v>240</v>
      </c>
      <c r="E15" t="s">
        <v>241</v>
      </c>
      <c r="F15" t="s">
        <v>239</v>
      </c>
      <c r="G15" t="s">
        <v>239</v>
      </c>
      <c r="H15" t="s">
        <v>239</v>
      </c>
      <c r="I15" s="35" t="s">
        <v>38</v>
      </c>
    </row>
    <row r="16" spans="1:10" x14ac:dyDescent="0.2">
      <c r="A16" t="s">
        <v>236</v>
      </c>
      <c r="B16" s="38">
        <v>43319055</v>
      </c>
      <c r="C16" t="s">
        <v>240</v>
      </c>
      <c r="D16" t="s">
        <v>238</v>
      </c>
      <c r="E16" t="s">
        <v>241</v>
      </c>
      <c r="F16" t="s">
        <v>239</v>
      </c>
      <c r="G16" t="s">
        <v>239</v>
      </c>
      <c r="H16" t="s">
        <v>239</v>
      </c>
      <c r="I16" t="s">
        <v>40</v>
      </c>
      <c r="J16" t="s">
        <v>314</v>
      </c>
    </row>
    <row r="17" spans="1:10" hidden="1" x14ac:dyDescent="0.2">
      <c r="A17" t="s">
        <v>236</v>
      </c>
      <c r="B17" s="38">
        <v>8403443</v>
      </c>
      <c r="C17" t="s">
        <v>238</v>
      </c>
      <c r="D17" t="s">
        <v>237</v>
      </c>
      <c r="E17" t="s">
        <v>239</v>
      </c>
      <c r="F17" t="s">
        <v>241</v>
      </c>
      <c r="G17" t="s">
        <v>239</v>
      </c>
      <c r="H17" t="s">
        <v>239</v>
      </c>
      <c r="I17" s="35" t="s">
        <v>38</v>
      </c>
    </row>
    <row r="18" spans="1:10" hidden="1" x14ac:dyDescent="0.2">
      <c r="A18" t="s">
        <v>243</v>
      </c>
      <c r="B18" s="38">
        <v>11670762</v>
      </c>
      <c r="C18" t="s">
        <v>242</v>
      </c>
      <c r="D18" t="s">
        <v>237</v>
      </c>
      <c r="E18" t="s">
        <v>241</v>
      </c>
      <c r="F18" t="s">
        <v>239</v>
      </c>
      <c r="G18" t="s">
        <v>239</v>
      </c>
      <c r="H18" t="s">
        <v>239</v>
      </c>
      <c r="I18" s="35" t="s">
        <v>38</v>
      </c>
    </row>
    <row r="19" spans="1:10" x14ac:dyDescent="0.2">
      <c r="A19" t="s">
        <v>243</v>
      </c>
      <c r="B19" s="38">
        <v>19335598</v>
      </c>
      <c r="C19" t="s">
        <v>240</v>
      </c>
      <c r="D19" t="s">
        <v>238</v>
      </c>
      <c r="E19" t="s">
        <v>239</v>
      </c>
      <c r="F19" t="s">
        <v>241</v>
      </c>
      <c r="G19" t="s">
        <v>239</v>
      </c>
      <c r="H19" t="s">
        <v>239</v>
      </c>
      <c r="I19" t="s">
        <v>40</v>
      </c>
      <c r="J19" t="s">
        <v>333</v>
      </c>
    </row>
    <row r="20" spans="1:10" x14ac:dyDescent="0.2">
      <c r="A20" t="s">
        <v>244</v>
      </c>
      <c r="B20" s="38">
        <v>1232072</v>
      </c>
      <c r="C20" t="s">
        <v>238</v>
      </c>
      <c r="D20" t="s">
        <v>240</v>
      </c>
      <c r="E20" t="s">
        <v>239</v>
      </c>
      <c r="F20" t="s">
        <v>241</v>
      </c>
      <c r="G20" t="s">
        <v>239</v>
      </c>
      <c r="H20" t="s">
        <v>239</v>
      </c>
      <c r="I20" t="s">
        <v>40</v>
      </c>
      <c r="J20" t="s">
        <v>315</v>
      </c>
    </row>
    <row r="21" spans="1:10" hidden="1" x14ac:dyDescent="0.2">
      <c r="A21" t="s">
        <v>244</v>
      </c>
      <c r="B21" s="38">
        <v>15811182</v>
      </c>
      <c r="C21" t="s">
        <v>242</v>
      </c>
      <c r="D21" t="s">
        <v>238</v>
      </c>
      <c r="E21" t="s">
        <v>241</v>
      </c>
      <c r="F21" t="s">
        <v>239</v>
      </c>
      <c r="G21" t="s">
        <v>239</v>
      </c>
      <c r="H21" t="s">
        <v>239</v>
      </c>
      <c r="I21" s="35" t="s">
        <v>38</v>
      </c>
    </row>
    <row r="22" spans="1:10" x14ac:dyDescent="0.2">
      <c r="A22" t="s">
        <v>244</v>
      </c>
      <c r="B22" s="38">
        <v>1585656</v>
      </c>
      <c r="C22" t="s">
        <v>240</v>
      </c>
      <c r="D22" t="s">
        <v>237</v>
      </c>
      <c r="E22" t="s">
        <v>239</v>
      </c>
      <c r="F22" t="s">
        <v>241</v>
      </c>
      <c r="G22" t="s">
        <v>239</v>
      </c>
      <c r="H22" t="s">
        <v>239</v>
      </c>
      <c r="I22" t="s">
        <v>40</v>
      </c>
      <c r="J22" t="s">
        <v>315</v>
      </c>
    </row>
    <row r="23" spans="1:10" x14ac:dyDescent="0.2">
      <c r="A23" t="s">
        <v>244</v>
      </c>
      <c r="B23" s="38">
        <v>20942498</v>
      </c>
      <c r="C23" t="s">
        <v>240</v>
      </c>
      <c r="D23" t="s">
        <v>237</v>
      </c>
      <c r="E23" t="s">
        <v>239</v>
      </c>
      <c r="F23" t="s">
        <v>239</v>
      </c>
      <c r="G23" t="s">
        <v>239</v>
      </c>
      <c r="H23" t="s">
        <v>241</v>
      </c>
      <c r="I23" t="s">
        <v>40</v>
      </c>
      <c r="J23" t="s">
        <v>316</v>
      </c>
    </row>
    <row r="24" spans="1:10" hidden="1" x14ac:dyDescent="0.2">
      <c r="A24" t="s">
        <v>244</v>
      </c>
      <c r="B24" s="38">
        <v>8160019</v>
      </c>
      <c r="C24" t="s">
        <v>240</v>
      </c>
      <c r="D24" t="s">
        <v>237</v>
      </c>
      <c r="E24" t="s">
        <v>241</v>
      </c>
      <c r="F24" t="s">
        <v>239</v>
      </c>
      <c r="G24" t="s">
        <v>239</v>
      </c>
      <c r="H24" t="s">
        <v>239</v>
      </c>
      <c r="I24" s="35" t="s">
        <v>38</v>
      </c>
    </row>
    <row r="25" spans="1:10" x14ac:dyDescent="0.2">
      <c r="A25" t="s">
        <v>245</v>
      </c>
      <c r="B25" s="38">
        <v>11925626</v>
      </c>
      <c r="C25" t="s">
        <v>240</v>
      </c>
      <c r="D25" t="s">
        <v>238</v>
      </c>
      <c r="E25" t="s">
        <v>241</v>
      </c>
      <c r="F25" t="s">
        <v>239</v>
      </c>
      <c r="G25" t="s">
        <v>239</v>
      </c>
      <c r="H25" t="s">
        <v>239</v>
      </c>
      <c r="I25" t="s">
        <v>40</v>
      </c>
      <c r="J25" t="s">
        <v>319</v>
      </c>
    </row>
    <row r="26" spans="1:10" x14ac:dyDescent="0.2">
      <c r="A26" t="s">
        <v>245</v>
      </c>
      <c r="B26" s="38">
        <v>12602059</v>
      </c>
      <c r="C26" t="s">
        <v>242</v>
      </c>
      <c r="D26" t="s">
        <v>237</v>
      </c>
      <c r="E26" t="s">
        <v>239</v>
      </c>
      <c r="F26" t="s">
        <v>239</v>
      </c>
      <c r="G26" t="s">
        <v>239</v>
      </c>
      <c r="H26" t="s">
        <v>241</v>
      </c>
      <c r="I26" t="s">
        <v>40</v>
      </c>
      <c r="J26" t="s">
        <v>320</v>
      </c>
    </row>
    <row r="27" spans="1:10" hidden="1" x14ac:dyDescent="0.2">
      <c r="A27" t="s">
        <v>245</v>
      </c>
      <c r="B27" s="38">
        <v>16751386</v>
      </c>
      <c r="C27" t="s">
        <v>240</v>
      </c>
      <c r="D27" t="s">
        <v>238</v>
      </c>
      <c r="E27" t="s">
        <v>239</v>
      </c>
      <c r="F27" t="s">
        <v>239</v>
      </c>
      <c r="G27" t="s">
        <v>241</v>
      </c>
      <c r="H27" t="s">
        <v>239</v>
      </c>
      <c r="I27" s="35" t="s">
        <v>38</v>
      </c>
    </row>
    <row r="28" spans="1:10" x14ac:dyDescent="0.2">
      <c r="A28" t="s">
        <v>245</v>
      </c>
      <c r="B28" s="38">
        <v>2007485</v>
      </c>
      <c r="C28" t="s">
        <v>237</v>
      </c>
      <c r="D28" t="s">
        <v>240</v>
      </c>
      <c r="E28" t="s">
        <v>241</v>
      </c>
      <c r="F28" t="s">
        <v>239</v>
      </c>
      <c r="G28" t="s">
        <v>239</v>
      </c>
      <c r="H28" t="s">
        <v>239</v>
      </c>
      <c r="I28" t="s">
        <v>40</v>
      </c>
      <c r="J28" t="s">
        <v>315</v>
      </c>
    </row>
    <row r="29" spans="1:10" hidden="1" x14ac:dyDescent="0.2">
      <c r="A29" t="s">
        <v>245</v>
      </c>
      <c r="B29" s="38">
        <v>4310636</v>
      </c>
      <c r="C29" t="s">
        <v>237</v>
      </c>
      <c r="D29" t="s">
        <v>238</v>
      </c>
      <c r="E29" t="s">
        <v>239</v>
      </c>
      <c r="F29" t="s">
        <v>239</v>
      </c>
      <c r="G29" t="s">
        <v>241</v>
      </c>
      <c r="H29" t="s">
        <v>239</v>
      </c>
      <c r="I29" t="s">
        <v>37</v>
      </c>
      <c r="J29" t="s">
        <v>317</v>
      </c>
    </row>
    <row r="30" spans="1:10" hidden="1" x14ac:dyDescent="0.2">
      <c r="A30" t="s">
        <v>245</v>
      </c>
      <c r="B30" s="38">
        <v>5084143</v>
      </c>
      <c r="C30" t="s">
        <v>240</v>
      </c>
      <c r="D30" t="s">
        <v>238</v>
      </c>
      <c r="E30" t="s">
        <v>241</v>
      </c>
      <c r="F30" t="s">
        <v>239</v>
      </c>
      <c r="G30" t="s">
        <v>239</v>
      </c>
      <c r="H30" t="s">
        <v>239</v>
      </c>
      <c r="I30" s="35" t="s">
        <v>38</v>
      </c>
    </row>
    <row r="31" spans="1:10" hidden="1" x14ac:dyDescent="0.2">
      <c r="A31" t="s">
        <v>245</v>
      </c>
      <c r="B31" s="38">
        <v>6419346</v>
      </c>
      <c r="C31" t="s">
        <v>238</v>
      </c>
      <c r="D31" t="s">
        <v>237</v>
      </c>
      <c r="E31" t="s">
        <v>239</v>
      </c>
      <c r="F31" t="s">
        <v>241</v>
      </c>
      <c r="G31" t="s">
        <v>239</v>
      </c>
      <c r="H31" t="s">
        <v>239</v>
      </c>
      <c r="I31" t="s">
        <v>37</v>
      </c>
      <c r="J31" t="s">
        <v>318</v>
      </c>
    </row>
    <row r="32" spans="1:10" hidden="1" x14ac:dyDescent="0.2">
      <c r="A32" t="s">
        <v>245</v>
      </c>
      <c r="B32" s="38">
        <v>6750621</v>
      </c>
      <c r="C32" t="s">
        <v>240</v>
      </c>
      <c r="D32" t="s">
        <v>238</v>
      </c>
      <c r="E32" t="s">
        <v>241</v>
      </c>
      <c r="F32" t="s">
        <v>239</v>
      </c>
      <c r="G32" t="s">
        <v>239</v>
      </c>
      <c r="H32" t="s">
        <v>239</v>
      </c>
      <c r="I32" s="35" t="s">
        <v>38</v>
      </c>
    </row>
    <row r="33" spans="1:10" hidden="1" x14ac:dyDescent="0.2">
      <c r="A33" t="s">
        <v>246</v>
      </c>
      <c r="B33" s="38">
        <v>10930336</v>
      </c>
      <c r="C33" t="s">
        <v>240</v>
      </c>
      <c r="D33" t="s">
        <v>237</v>
      </c>
      <c r="E33" t="s">
        <v>239</v>
      </c>
      <c r="F33" t="s">
        <v>239</v>
      </c>
      <c r="G33" t="s">
        <v>241</v>
      </c>
      <c r="H33" t="s">
        <v>239</v>
      </c>
      <c r="I33" s="35" t="s">
        <v>38</v>
      </c>
    </row>
    <row r="34" spans="1:10" hidden="1" x14ac:dyDescent="0.2">
      <c r="A34" t="s">
        <v>246</v>
      </c>
      <c r="B34" s="38">
        <v>16304960</v>
      </c>
      <c r="C34" t="s">
        <v>240</v>
      </c>
      <c r="D34" t="s">
        <v>238</v>
      </c>
      <c r="E34" t="s">
        <v>239</v>
      </c>
      <c r="F34" t="s">
        <v>239</v>
      </c>
      <c r="G34" t="s">
        <v>239</v>
      </c>
      <c r="H34" t="s">
        <v>241</v>
      </c>
      <c r="I34" s="35" t="s">
        <v>38</v>
      </c>
    </row>
    <row r="35" spans="1:10" x14ac:dyDescent="0.2">
      <c r="A35" t="s">
        <v>246</v>
      </c>
      <c r="B35" s="38">
        <v>16483545</v>
      </c>
      <c r="C35" t="s">
        <v>242</v>
      </c>
      <c r="D35" t="s">
        <v>238</v>
      </c>
      <c r="E35" t="s">
        <v>239</v>
      </c>
      <c r="F35" t="s">
        <v>239</v>
      </c>
      <c r="G35" t="s">
        <v>241</v>
      </c>
      <c r="H35" t="s">
        <v>239</v>
      </c>
      <c r="I35" t="s">
        <v>40</v>
      </c>
      <c r="J35" t="s">
        <v>399</v>
      </c>
    </row>
    <row r="36" spans="1:10" x14ac:dyDescent="0.2">
      <c r="A36" t="s">
        <v>246</v>
      </c>
      <c r="B36" s="38">
        <v>22750874</v>
      </c>
      <c r="C36" t="s">
        <v>242</v>
      </c>
      <c r="D36" t="s">
        <v>237</v>
      </c>
      <c r="E36" t="s">
        <v>239</v>
      </c>
      <c r="F36" t="s">
        <v>239</v>
      </c>
      <c r="G36" t="s">
        <v>239</v>
      </c>
      <c r="H36" t="s">
        <v>241</v>
      </c>
      <c r="I36" t="s">
        <v>40</v>
      </c>
      <c r="J36" t="s">
        <v>322</v>
      </c>
    </row>
    <row r="37" spans="1:10" hidden="1" x14ac:dyDescent="0.2">
      <c r="A37" t="s">
        <v>246</v>
      </c>
      <c r="B37" s="38">
        <v>2530404</v>
      </c>
      <c r="C37" t="s">
        <v>240</v>
      </c>
      <c r="D37" t="s">
        <v>238</v>
      </c>
      <c r="E37" t="s">
        <v>241</v>
      </c>
      <c r="F37" t="s">
        <v>239</v>
      </c>
      <c r="G37" t="s">
        <v>239</v>
      </c>
      <c r="H37" t="s">
        <v>239</v>
      </c>
      <c r="I37" s="35" t="s">
        <v>38</v>
      </c>
    </row>
    <row r="38" spans="1:10" x14ac:dyDescent="0.2">
      <c r="A38" t="s">
        <v>246</v>
      </c>
      <c r="B38" s="38">
        <v>4841986</v>
      </c>
      <c r="C38" t="s">
        <v>240</v>
      </c>
      <c r="D38" t="s">
        <v>238</v>
      </c>
      <c r="E38" t="s">
        <v>239</v>
      </c>
      <c r="F38" t="s">
        <v>239</v>
      </c>
      <c r="G38" t="s">
        <v>239</v>
      </c>
      <c r="H38" t="s">
        <v>241</v>
      </c>
      <c r="I38" t="s">
        <v>40</v>
      </c>
      <c r="J38" t="s">
        <v>395</v>
      </c>
    </row>
    <row r="39" spans="1:10" hidden="1" x14ac:dyDescent="0.2">
      <c r="A39" t="s">
        <v>246</v>
      </c>
      <c r="B39" s="38">
        <v>6750399</v>
      </c>
      <c r="C39" t="s">
        <v>240</v>
      </c>
      <c r="D39" t="s">
        <v>238</v>
      </c>
      <c r="E39" t="s">
        <v>239</v>
      </c>
      <c r="F39" t="s">
        <v>241</v>
      </c>
      <c r="G39" t="s">
        <v>239</v>
      </c>
      <c r="H39" t="s">
        <v>239</v>
      </c>
      <c r="I39" s="35" t="s">
        <v>38</v>
      </c>
    </row>
    <row r="40" spans="1:10" hidden="1" x14ac:dyDescent="0.2">
      <c r="A40" t="s">
        <v>246</v>
      </c>
      <c r="B40" s="38">
        <v>724815</v>
      </c>
      <c r="C40" t="s">
        <v>238</v>
      </c>
      <c r="D40" t="s">
        <v>240</v>
      </c>
      <c r="E40" t="s">
        <v>239</v>
      </c>
      <c r="F40" t="s">
        <v>241</v>
      </c>
      <c r="G40" t="s">
        <v>239</v>
      </c>
      <c r="H40" t="s">
        <v>239</v>
      </c>
      <c r="I40" t="s">
        <v>37</v>
      </c>
      <c r="J40" t="s">
        <v>321</v>
      </c>
    </row>
    <row r="41" spans="1:10" x14ac:dyDescent="0.2">
      <c r="A41" t="s">
        <v>247</v>
      </c>
      <c r="B41" s="38">
        <v>13034017</v>
      </c>
      <c r="C41" t="s">
        <v>240</v>
      </c>
      <c r="D41" t="s">
        <v>238</v>
      </c>
      <c r="E41" t="s">
        <v>239</v>
      </c>
      <c r="F41" t="s">
        <v>241</v>
      </c>
      <c r="G41" t="s">
        <v>239</v>
      </c>
      <c r="H41" t="s">
        <v>239</v>
      </c>
      <c r="I41" t="s">
        <v>40</v>
      </c>
      <c r="J41" t="s">
        <v>314</v>
      </c>
    </row>
    <row r="42" spans="1:10" hidden="1" x14ac:dyDescent="0.2">
      <c r="A42" t="s">
        <v>247</v>
      </c>
      <c r="B42" s="38">
        <v>13156719</v>
      </c>
      <c r="C42" t="s">
        <v>237</v>
      </c>
      <c r="D42" t="s">
        <v>238</v>
      </c>
      <c r="E42" t="s">
        <v>239</v>
      </c>
      <c r="F42" t="s">
        <v>241</v>
      </c>
      <c r="G42" t="s">
        <v>239</v>
      </c>
      <c r="H42" t="s">
        <v>239</v>
      </c>
      <c r="I42" t="s">
        <v>37</v>
      </c>
      <c r="J42" t="s">
        <v>325</v>
      </c>
    </row>
    <row r="43" spans="1:10" hidden="1" x14ac:dyDescent="0.2">
      <c r="A43" t="s">
        <v>247</v>
      </c>
      <c r="B43" s="38">
        <v>23593822</v>
      </c>
      <c r="C43" t="s">
        <v>240</v>
      </c>
      <c r="D43" t="s">
        <v>238</v>
      </c>
      <c r="E43" t="s">
        <v>239</v>
      </c>
      <c r="F43" t="s">
        <v>241</v>
      </c>
      <c r="G43" t="s">
        <v>239</v>
      </c>
      <c r="H43" t="s">
        <v>239</v>
      </c>
      <c r="I43" t="s">
        <v>37</v>
      </c>
      <c r="J43" t="s">
        <v>326</v>
      </c>
    </row>
    <row r="44" spans="1:10" x14ac:dyDescent="0.2">
      <c r="A44" t="s">
        <v>247</v>
      </c>
      <c r="B44" s="38">
        <v>3968535</v>
      </c>
      <c r="C44" t="s">
        <v>240</v>
      </c>
      <c r="D44" t="s">
        <v>238</v>
      </c>
      <c r="E44" t="s">
        <v>239</v>
      </c>
      <c r="F44" t="s">
        <v>239</v>
      </c>
      <c r="G44" t="s">
        <v>241</v>
      </c>
      <c r="H44" t="s">
        <v>239</v>
      </c>
      <c r="I44" t="s">
        <v>40</v>
      </c>
      <c r="J44" t="s">
        <v>322</v>
      </c>
    </row>
    <row r="45" spans="1:10" x14ac:dyDescent="0.2">
      <c r="A45" t="s">
        <v>247</v>
      </c>
      <c r="B45" s="38">
        <v>8430261</v>
      </c>
      <c r="C45" t="s">
        <v>238</v>
      </c>
      <c r="D45" t="s">
        <v>240</v>
      </c>
      <c r="E45" t="s">
        <v>239</v>
      </c>
      <c r="F45" t="s">
        <v>239</v>
      </c>
      <c r="G45" t="s">
        <v>241</v>
      </c>
      <c r="H45" t="s">
        <v>239</v>
      </c>
      <c r="I45" t="s">
        <v>40</v>
      </c>
      <c r="J45" t="s">
        <v>323</v>
      </c>
    </row>
    <row r="46" spans="1:10" hidden="1" x14ac:dyDescent="0.2">
      <c r="A46" t="s">
        <v>247</v>
      </c>
      <c r="B46" s="38">
        <v>9721447</v>
      </c>
      <c r="C46" t="s">
        <v>238</v>
      </c>
      <c r="D46" t="s">
        <v>240</v>
      </c>
      <c r="E46" t="s">
        <v>239</v>
      </c>
      <c r="F46" t="s">
        <v>239</v>
      </c>
      <c r="G46" t="s">
        <v>241</v>
      </c>
      <c r="H46" t="s">
        <v>239</v>
      </c>
      <c r="I46" t="s">
        <v>37</v>
      </c>
      <c r="J46" t="s">
        <v>324</v>
      </c>
    </row>
    <row r="47" spans="1:10" hidden="1" x14ac:dyDescent="0.2">
      <c r="A47" t="s">
        <v>248</v>
      </c>
      <c r="B47" s="38">
        <v>1880034</v>
      </c>
      <c r="C47" t="s">
        <v>240</v>
      </c>
      <c r="D47" t="s">
        <v>238</v>
      </c>
      <c r="E47" t="s">
        <v>241</v>
      </c>
      <c r="F47" t="s">
        <v>239</v>
      </c>
      <c r="G47" t="s">
        <v>239</v>
      </c>
      <c r="H47" t="s">
        <v>239</v>
      </c>
      <c r="I47" s="35" t="s">
        <v>39</v>
      </c>
      <c r="J47" t="s">
        <v>327</v>
      </c>
    </row>
    <row r="48" spans="1:10" hidden="1" x14ac:dyDescent="0.2">
      <c r="A48" t="s">
        <v>248</v>
      </c>
      <c r="B48" s="38">
        <v>2168501</v>
      </c>
      <c r="C48" t="s">
        <v>242</v>
      </c>
      <c r="D48" t="s">
        <v>237</v>
      </c>
      <c r="E48" t="s">
        <v>239</v>
      </c>
      <c r="F48" t="s">
        <v>241</v>
      </c>
      <c r="G48" t="s">
        <v>239</v>
      </c>
      <c r="H48" t="s">
        <v>239</v>
      </c>
      <c r="I48" t="s">
        <v>37</v>
      </c>
      <c r="J48" t="s">
        <v>328</v>
      </c>
    </row>
    <row r="49" spans="1:10" x14ac:dyDescent="0.2">
      <c r="A49" t="s">
        <v>248</v>
      </c>
      <c r="B49" s="38">
        <v>6408023</v>
      </c>
      <c r="C49" t="s">
        <v>240</v>
      </c>
      <c r="D49" t="s">
        <v>238</v>
      </c>
      <c r="E49" t="s">
        <v>239</v>
      </c>
      <c r="F49" t="s">
        <v>239</v>
      </c>
      <c r="G49" t="s">
        <v>241</v>
      </c>
      <c r="H49" t="s">
        <v>239</v>
      </c>
      <c r="I49" t="s">
        <v>40</v>
      </c>
      <c r="J49" t="s">
        <v>329</v>
      </c>
    </row>
    <row r="50" spans="1:10" hidden="1" x14ac:dyDescent="0.2">
      <c r="A50" t="s">
        <v>249</v>
      </c>
      <c r="B50" s="38">
        <v>16938813</v>
      </c>
      <c r="C50" t="s">
        <v>242</v>
      </c>
      <c r="D50" t="s">
        <v>237</v>
      </c>
      <c r="E50" t="s">
        <v>241</v>
      </c>
      <c r="F50" t="s">
        <v>239</v>
      </c>
      <c r="G50" t="s">
        <v>239</v>
      </c>
      <c r="H50" t="s">
        <v>239</v>
      </c>
      <c r="I50" s="35" t="s">
        <v>38</v>
      </c>
    </row>
    <row r="51" spans="1:10" hidden="1" x14ac:dyDescent="0.2">
      <c r="A51" t="s">
        <v>249</v>
      </c>
      <c r="B51" s="38">
        <v>17164868</v>
      </c>
      <c r="C51" t="s">
        <v>240</v>
      </c>
      <c r="D51" t="s">
        <v>238</v>
      </c>
      <c r="E51" t="s">
        <v>241</v>
      </c>
      <c r="F51" t="s">
        <v>239</v>
      </c>
      <c r="G51" t="s">
        <v>239</v>
      </c>
      <c r="H51" t="s">
        <v>239</v>
      </c>
      <c r="I51" s="35" t="s">
        <v>38</v>
      </c>
    </row>
    <row r="52" spans="1:10" x14ac:dyDescent="0.2">
      <c r="A52" t="s">
        <v>249</v>
      </c>
      <c r="B52" s="38">
        <v>4851487</v>
      </c>
      <c r="C52" t="s">
        <v>242</v>
      </c>
      <c r="D52" t="s">
        <v>237</v>
      </c>
      <c r="E52" t="s">
        <v>241</v>
      </c>
      <c r="F52" t="s">
        <v>239</v>
      </c>
      <c r="G52" t="s">
        <v>239</v>
      </c>
      <c r="H52" t="s">
        <v>239</v>
      </c>
      <c r="I52" t="s">
        <v>40</v>
      </c>
      <c r="J52" t="s">
        <v>330</v>
      </c>
    </row>
    <row r="53" spans="1:10" hidden="1" x14ac:dyDescent="0.2">
      <c r="A53" t="s">
        <v>250</v>
      </c>
      <c r="B53" s="38">
        <v>18253568</v>
      </c>
      <c r="C53" t="s">
        <v>240</v>
      </c>
      <c r="D53" t="s">
        <v>237</v>
      </c>
      <c r="E53" t="s">
        <v>241</v>
      </c>
      <c r="F53" t="s">
        <v>239</v>
      </c>
      <c r="G53" t="s">
        <v>239</v>
      </c>
      <c r="H53" t="s">
        <v>239</v>
      </c>
      <c r="I53" s="35" t="s">
        <v>38</v>
      </c>
    </row>
    <row r="54" spans="1:10" hidden="1" x14ac:dyDescent="0.2">
      <c r="A54" t="s">
        <v>250</v>
      </c>
      <c r="B54" s="38">
        <v>223598</v>
      </c>
      <c r="C54" t="s">
        <v>240</v>
      </c>
      <c r="D54" t="s">
        <v>237</v>
      </c>
      <c r="E54" t="s">
        <v>239</v>
      </c>
      <c r="F54" t="s">
        <v>239</v>
      </c>
      <c r="G54" t="s">
        <v>241</v>
      </c>
      <c r="H54" t="s">
        <v>239</v>
      </c>
      <c r="I54" s="35" t="s">
        <v>38</v>
      </c>
    </row>
    <row r="55" spans="1:10" x14ac:dyDescent="0.2">
      <c r="A55" t="s">
        <v>250</v>
      </c>
      <c r="B55" s="38">
        <v>2484333</v>
      </c>
      <c r="C55" t="s">
        <v>242</v>
      </c>
      <c r="D55" t="s">
        <v>237</v>
      </c>
      <c r="E55" t="s">
        <v>241</v>
      </c>
      <c r="F55" t="s">
        <v>239</v>
      </c>
      <c r="G55" t="s">
        <v>239</v>
      </c>
      <c r="H55" t="s">
        <v>239</v>
      </c>
      <c r="I55" t="s">
        <v>40</v>
      </c>
      <c r="J55" t="s">
        <v>333</v>
      </c>
    </row>
    <row r="56" spans="1:10" hidden="1" x14ac:dyDescent="0.2">
      <c r="A56" t="s">
        <v>250</v>
      </c>
      <c r="B56" s="38">
        <v>2645988</v>
      </c>
      <c r="C56" t="s">
        <v>237</v>
      </c>
      <c r="D56" t="s">
        <v>242</v>
      </c>
      <c r="E56" t="s">
        <v>239</v>
      </c>
      <c r="F56" t="s">
        <v>241</v>
      </c>
      <c r="G56" t="s">
        <v>239</v>
      </c>
      <c r="H56" t="s">
        <v>239</v>
      </c>
      <c r="I56" s="35" t="s">
        <v>38</v>
      </c>
    </row>
    <row r="57" spans="1:10" x14ac:dyDescent="0.2">
      <c r="A57" t="s">
        <v>250</v>
      </c>
      <c r="B57" s="38">
        <v>5638948</v>
      </c>
      <c r="C57" t="s">
        <v>242</v>
      </c>
      <c r="D57" t="s">
        <v>237</v>
      </c>
      <c r="E57" t="s">
        <v>239</v>
      </c>
      <c r="F57" t="s">
        <v>239</v>
      </c>
      <c r="G57" t="s">
        <v>239</v>
      </c>
      <c r="H57" t="s">
        <v>241</v>
      </c>
      <c r="I57" t="s">
        <v>40</v>
      </c>
      <c r="J57" t="s">
        <v>331</v>
      </c>
    </row>
    <row r="58" spans="1:10" hidden="1" x14ac:dyDescent="0.2">
      <c r="A58" t="s">
        <v>250</v>
      </c>
      <c r="B58" s="38">
        <v>8199692</v>
      </c>
      <c r="C58" t="s">
        <v>242</v>
      </c>
      <c r="D58" t="s">
        <v>237</v>
      </c>
      <c r="E58" t="s">
        <v>239</v>
      </c>
      <c r="F58" t="s">
        <v>241</v>
      </c>
      <c r="G58" t="s">
        <v>239</v>
      </c>
      <c r="H58" t="s">
        <v>239</v>
      </c>
      <c r="I58" s="35" t="s">
        <v>39</v>
      </c>
      <c r="J58" t="s">
        <v>332</v>
      </c>
    </row>
    <row r="59" spans="1:10" hidden="1" x14ac:dyDescent="0.2">
      <c r="A59" t="s">
        <v>251</v>
      </c>
      <c r="B59" s="38">
        <v>11521364</v>
      </c>
      <c r="C59" t="s">
        <v>240</v>
      </c>
      <c r="D59" t="s">
        <v>238</v>
      </c>
      <c r="E59" t="s">
        <v>239</v>
      </c>
      <c r="F59" t="s">
        <v>241</v>
      </c>
      <c r="G59" t="s">
        <v>239</v>
      </c>
      <c r="H59" t="s">
        <v>239</v>
      </c>
      <c r="I59" s="35" t="s">
        <v>38</v>
      </c>
    </row>
    <row r="60" spans="1:10" x14ac:dyDescent="0.2">
      <c r="A60" t="s">
        <v>252</v>
      </c>
      <c r="B60" s="38">
        <v>10764498</v>
      </c>
      <c r="C60" t="s">
        <v>240</v>
      </c>
      <c r="D60" t="s">
        <v>238</v>
      </c>
      <c r="E60" t="s">
        <v>239</v>
      </c>
      <c r="F60" t="s">
        <v>239</v>
      </c>
      <c r="G60" t="s">
        <v>241</v>
      </c>
      <c r="H60" t="s">
        <v>239</v>
      </c>
      <c r="I60" s="35" t="s">
        <v>40</v>
      </c>
      <c r="J60" t="s">
        <v>335</v>
      </c>
    </row>
    <row r="61" spans="1:10" x14ac:dyDescent="0.2">
      <c r="A61" t="s">
        <v>252</v>
      </c>
      <c r="B61" s="38">
        <v>3178343</v>
      </c>
      <c r="C61" t="s">
        <v>242</v>
      </c>
      <c r="D61" t="s">
        <v>237</v>
      </c>
      <c r="E61" t="s">
        <v>239</v>
      </c>
      <c r="F61" t="s">
        <v>239</v>
      </c>
      <c r="G61" t="s">
        <v>239</v>
      </c>
      <c r="H61" t="s">
        <v>241</v>
      </c>
      <c r="I61" s="35" t="s">
        <v>40</v>
      </c>
      <c r="J61" t="s">
        <v>334</v>
      </c>
    </row>
    <row r="62" spans="1:10" hidden="1" x14ac:dyDescent="0.2">
      <c r="A62" t="s">
        <v>253</v>
      </c>
      <c r="B62" s="38">
        <v>1831348</v>
      </c>
      <c r="C62" t="s">
        <v>240</v>
      </c>
      <c r="D62" t="s">
        <v>238</v>
      </c>
      <c r="E62" t="s">
        <v>241</v>
      </c>
      <c r="F62" t="s">
        <v>239</v>
      </c>
      <c r="G62" t="s">
        <v>239</v>
      </c>
      <c r="H62" t="s">
        <v>239</v>
      </c>
      <c r="I62" s="35" t="s">
        <v>38</v>
      </c>
    </row>
    <row r="63" spans="1:10" hidden="1" x14ac:dyDescent="0.2">
      <c r="A63" t="s">
        <v>253</v>
      </c>
      <c r="B63" s="38">
        <v>2394997</v>
      </c>
      <c r="C63" t="s">
        <v>238</v>
      </c>
      <c r="D63" t="s">
        <v>242</v>
      </c>
      <c r="E63" t="s">
        <v>239</v>
      </c>
      <c r="F63" t="s">
        <v>241</v>
      </c>
      <c r="G63" t="s">
        <v>239</v>
      </c>
      <c r="H63" t="s">
        <v>239</v>
      </c>
      <c r="I63" s="35" t="s">
        <v>39</v>
      </c>
      <c r="J63" t="s">
        <v>400</v>
      </c>
    </row>
    <row r="64" spans="1:10" x14ac:dyDescent="0.2">
      <c r="A64" t="s">
        <v>253</v>
      </c>
      <c r="B64" s="38">
        <v>9938142</v>
      </c>
      <c r="C64" t="s">
        <v>237</v>
      </c>
      <c r="D64" t="s">
        <v>242</v>
      </c>
      <c r="E64" t="s">
        <v>239</v>
      </c>
      <c r="F64" t="s">
        <v>241</v>
      </c>
      <c r="G64" t="s">
        <v>239</v>
      </c>
      <c r="H64" t="s">
        <v>239</v>
      </c>
      <c r="I64" s="35" t="s">
        <v>40</v>
      </c>
      <c r="J64" t="s">
        <v>401</v>
      </c>
    </row>
    <row r="65" spans="1:10" x14ac:dyDescent="0.2">
      <c r="A65" t="s">
        <v>254</v>
      </c>
      <c r="B65" s="38">
        <v>13911806</v>
      </c>
      <c r="C65" t="s">
        <v>238</v>
      </c>
      <c r="D65" t="s">
        <v>242</v>
      </c>
      <c r="E65" t="s">
        <v>239</v>
      </c>
      <c r="F65" t="s">
        <v>239</v>
      </c>
      <c r="G65" t="s">
        <v>239</v>
      </c>
      <c r="H65" t="s">
        <v>241</v>
      </c>
      <c r="I65" s="35" t="s">
        <v>40</v>
      </c>
      <c r="J65" t="s">
        <v>336</v>
      </c>
    </row>
    <row r="66" spans="1:10" hidden="1" x14ac:dyDescent="0.2">
      <c r="A66" t="s">
        <v>254</v>
      </c>
      <c r="B66" s="38">
        <v>14307482</v>
      </c>
      <c r="C66" t="s">
        <v>237</v>
      </c>
      <c r="D66" t="s">
        <v>242</v>
      </c>
      <c r="E66" t="s">
        <v>239</v>
      </c>
      <c r="F66" t="s">
        <v>239</v>
      </c>
      <c r="G66" t="s">
        <v>239</v>
      </c>
      <c r="H66" t="s">
        <v>239</v>
      </c>
      <c r="I66" s="35" t="s">
        <v>38</v>
      </c>
    </row>
    <row r="67" spans="1:10" hidden="1" x14ac:dyDescent="0.2">
      <c r="A67" t="s">
        <v>254</v>
      </c>
      <c r="B67" s="38">
        <v>9051852</v>
      </c>
      <c r="C67" t="s">
        <v>242</v>
      </c>
      <c r="D67" t="s">
        <v>237</v>
      </c>
      <c r="E67" t="s">
        <v>239</v>
      </c>
      <c r="F67" t="s">
        <v>241</v>
      </c>
      <c r="G67" t="s">
        <v>239</v>
      </c>
      <c r="H67" t="s">
        <v>239</v>
      </c>
      <c r="I67" s="35" t="s">
        <v>38</v>
      </c>
    </row>
    <row r="68" spans="1:10" hidden="1" x14ac:dyDescent="0.2">
      <c r="A68" t="s">
        <v>255</v>
      </c>
      <c r="B68" s="38">
        <v>11916633</v>
      </c>
      <c r="C68" t="s">
        <v>242</v>
      </c>
      <c r="D68" t="s">
        <v>240</v>
      </c>
      <c r="E68" t="s">
        <v>239</v>
      </c>
      <c r="F68" t="s">
        <v>239</v>
      </c>
      <c r="G68" t="s">
        <v>241</v>
      </c>
      <c r="H68" t="s">
        <v>239</v>
      </c>
      <c r="I68" s="35" t="s">
        <v>38</v>
      </c>
    </row>
    <row r="69" spans="1:10" hidden="1" x14ac:dyDescent="0.2">
      <c r="A69" t="s">
        <v>255</v>
      </c>
      <c r="B69" s="38">
        <v>12184591</v>
      </c>
      <c r="C69" t="s">
        <v>240</v>
      </c>
      <c r="D69" t="s">
        <v>238</v>
      </c>
      <c r="E69" t="s">
        <v>239</v>
      </c>
      <c r="F69" t="s">
        <v>239</v>
      </c>
      <c r="G69" t="s">
        <v>239</v>
      </c>
      <c r="H69" t="s">
        <v>241</v>
      </c>
      <c r="I69" s="35" t="s">
        <v>38</v>
      </c>
    </row>
    <row r="70" spans="1:10" hidden="1" x14ac:dyDescent="0.2">
      <c r="A70" t="s">
        <v>255</v>
      </c>
      <c r="B70" s="38">
        <v>12599915</v>
      </c>
      <c r="C70" t="s">
        <v>238</v>
      </c>
      <c r="D70" t="s">
        <v>237</v>
      </c>
      <c r="E70" t="s">
        <v>239</v>
      </c>
      <c r="F70" t="s">
        <v>239</v>
      </c>
      <c r="G70" t="s">
        <v>239</v>
      </c>
      <c r="H70" t="s">
        <v>241</v>
      </c>
      <c r="I70" t="s">
        <v>37</v>
      </c>
      <c r="J70" t="s">
        <v>341</v>
      </c>
    </row>
    <row r="71" spans="1:10" hidden="1" x14ac:dyDescent="0.2">
      <c r="A71" t="s">
        <v>255</v>
      </c>
      <c r="B71" s="38">
        <v>5724901</v>
      </c>
      <c r="C71" t="s">
        <v>238</v>
      </c>
      <c r="D71" t="s">
        <v>237</v>
      </c>
      <c r="E71" t="s">
        <v>239</v>
      </c>
      <c r="F71" t="s">
        <v>239</v>
      </c>
      <c r="G71" t="s">
        <v>241</v>
      </c>
      <c r="H71" t="s">
        <v>239</v>
      </c>
      <c r="I71" s="35" t="s">
        <v>38</v>
      </c>
    </row>
    <row r="72" spans="1:10" x14ac:dyDescent="0.2">
      <c r="A72" t="s">
        <v>255</v>
      </c>
      <c r="B72" s="38">
        <v>7447713</v>
      </c>
      <c r="C72" t="s">
        <v>240</v>
      </c>
      <c r="D72" t="s">
        <v>238</v>
      </c>
      <c r="E72" t="s">
        <v>239</v>
      </c>
      <c r="F72" t="s">
        <v>239</v>
      </c>
      <c r="G72" t="s">
        <v>239</v>
      </c>
      <c r="H72" t="s">
        <v>241</v>
      </c>
      <c r="I72" s="35" t="s">
        <v>40</v>
      </c>
      <c r="J72" t="s">
        <v>337</v>
      </c>
    </row>
    <row r="73" spans="1:10" hidden="1" x14ac:dyDescent="0.2">
      <c r="A73" t="s">
        <v>255</v>
      </c>
      <c r="B73" s="38">
        <v>8189459</v>
      </c>
      <c r="C73" t="s">
        <v>242</v>
      </c>
      <c r="D73" t="s">
        <v>237</v>
      </c>
      <c r="E73" t="s">
        <v>239</v>
      </c>
      <c r="F73" t="s">
        <v>241</v>
      </c>
      <c r="G73" t="s">
        <v>239</v>
      </c>
      <c r="H73" t="s">
        <v>239</v>
      </c>
      <c r="I73" t="s">
        <v>37</v>
      </c>
      <c r="J73" t="s">
        <v>338</v>
      </c>
    </row>
    <row r="74" spans="1:10" hidden="1" x14ac:dyDescent="0.2">
      <c r="A74" t="s">
        <v>255</v>
      </c>
      <c r="B74" s="38">
        <v>9103615</v>
      </c>
      <c r="C74" t="s">
        <v>240</v>
      </c>
      <c r="D74" t="s">
        <v>238</v>
      </c>
      <c r="E74" t="s">
        <v>239</v>
      </c>
      <c r="F74" t="s">
        <v>239</v>
      </c>
      <c r="G74" t="s">
        <v>239</v>
      </c>
      <c r="H74" t="s">
        <v>241</v>
      </c>
      <c r="I74" s="35" t="s">
        <v>39</v>
      </c>
      <c r="J74" t="s">
        <v>339</v>
      </c>
    </row>
    <row r="75" spans="1:10" x14ac:dyDescent="0.2">
      <c r="A75" t="s">
        <v>255</v>
      </c>
      <c r="B75" s="38">
        <v>9280803</v>
      </c>
      <c r="C75" t="s">
        <v>242</v>
      </c>
      <c r="D75" t="s">
        <v>238</v>
      </c>
      <c r="E75" t="s">
        <v>241</v>
      </c>
      <c r="F75" t="s">
        <v>239</v>
      </c>
      <c r="G75" t="s">
        <v>239</v>
      </c>
      <c r="H75" t="s">
        <v>239</v>
      </c>
      <c r="I75" s="35" t="s">
        <v>40</v>
      </c>
      <c r="J75" t="s">
        <v>340</v>
      </c>
    </row>
    <row r="76" spans="1:10" x14ac:dyDescent="0.2">
      <c r="A76" t="s">
        <v>256</v>
      </c>
      <c r="B76" s="38">
        <v>10760553</v>
      </c>
      <c r="C76" t="s">
        <v>240</v>
      </c>
      <c r="D76" t="s">
        <v>238</v>
      </c>
      <c r="E76" t="s">
        <v>239</v>
      </c>
      <c r="F76" t="s">
        <v>239</v>
      </c>
      <c r="G76" t="s">
        <v>239</v>
      </c>
      <c r="H76" t="s">
        <v>241</v>
      </c>
      <c r="I76" s="35" t="s">
        <v>40</v>
      </c>
      <c r="J76" t="s">
        <v>335</v>
      </c>
    </row>
    <row r="77" spans="1:10" hidden="1" x14ac:dyDescent="0.2">
      <c r="A77" t="s">
        <v>256</v>
      </c>
      <c r="B77" s="38">
        <v>3473572</v>
      </c>
      <c r="C77" t="s">
        <v>237</v>
      </c>
      <c r="D77" t="s">
        <v>240</v>
      </c>
      <c r="E77" t="s">
        <v>241</v>
      </c>
      <c r="F77" t="s">
        <v>239</v>
      </c>
      <c r="G77" t="s">
        <v>239</v>
      </c>
      <c r="H77" t="s">
        <v>239</v>
      </c>
      <c r="I77" t="s">
        <v>37</v>
      </c>
      <c r="J77" t="s">
        <v>402</v>
      </c>
    </row>
    <row r="78" spans="1:10" x14ac:dyDescent="0.2">
      <c r="A78" t="s">
        <v>256</v>
      </c>
      <c r="B78" s="38">
        <v>5850725</v>
      </c>
      <c r="C78" t="s">
        <v>237</v>
      </c>
      <c r="D78" t="s">
        <v>240</v>
      </c>
      <c r="E78" t="s">
        <v>239</v>
      </c>
      <c r="F78" t="s">
        <v>239</v>
      </c>
      <c r="G78" t="s">
        <v>239</v>
      </c>
      <c r="H78" t="s">
        <v>241</v>
      </c>
      <c r="I78" s="35" t="s">
        <v>40</v>
      </c>
      <c r="J78" t="s">
        <v>342</v>
      </c>
    </row>
    <row r="79" spans="1:10" hidden="1" x14ac:dyDescent="0.2">
      <c r="A79" t="s">
        <v>256</v>
      </c>
      <c r="B79" s="38">
        <v>7736456</v>
      </c>
      <c r="C79" t="s">
        <v>242</v>
      </c>
      <c r="D79" t="s">
        <v>237</v>
      </c>
      <c r="E79" t="s">
        <v>239</v>
      </c>
      <c r="F79" t="s">
        <v>241</v>
      </c>
      <c r="G79" t="s">
        <v>239</v>
      </c>
      <c r="H79" t="s">
        <v>239</v>
      </c>
      <c r="I79" s="35" t="s">
        <v>39</v>
      </c>
      <c r="J79" t="s">
        <v>343</v>
      </c>
    </row>
    <row r="80" spans="1:10" x14ac:dyDescent="0.2">
      <c r="A80" t="s">
        <v>256</v>
      </c>
      <c r="B80" s="38">
        <v>8036782</v>
      </c>
      <c r="C80" t="s">
        <v>242</v>
      </c>
      <c r="D80" t="s">
        <v>237</v>
      </c>
      <c r="E80" t="s">
        <v>239</v>
      </c>
      <c r="F80" t="s">
        <v>241</v>
      </c>
      <c r="G80" t="s">
        <v>239</v>
      </c>
      <c r="H80" t="s">
        <v>239</v>
      </c>
      <c r="I80" s="35" t="s">
        <v>40</v>
      </c>
      <c r="J80" t="s">
        <v>344</v>
      </c>
    </row>
    <row r="81" spans="1:10" hidden="1" x14ac:dyDescent="0.2">
      <c r="A81" t="s">
        <v>257</v>
      </c>
      <c r="B81" s="38">
        <v>10671769</v>
      </c>
      <c r="C81" t="s">
        <v>240</v>
      </c>
      <c r="D81" t="s">
        <v>237</v>
      </c>
      <c r="E81" t="s">
        <v>241</v>
      </c>
      <c r="F81" t="s">
        <v>239</v>
      </c>
      <c r="G81" t="s">
        <v>239</v>
      </c>
      <c r="H81" t="s">
        <v>239</v>
      </c>
      <c r="I81" s="35" t="s">
        <v>39</v>
      </c>
      <c r="J81" t="s">
        <v>345</v>
      </c>
    </row>
    <row r="82" spans="1:10" hidden="1" x14ac:dyDescent="0.2">
      <c r="A82" t="s">
        <v>257</v>
      </c>
      <c r="B82" s="38">
        <v>14433140</v>
      </c>
      <c r="C82" t="s">
        <v>240</v>
      </c>
      <c r="D82" t="s">
        <v>238</v>
      </c>
      <c r="E82" t="s">
        <v>239</v>
      </c>
      <c r="F82" t="s">
        <v>241</v>
      </c>
      <c r="G82" t="s">
        <v>239</v>
      </c>
      <c r="H82" t="s">
        <v>239</v>
      </c>
      <c r="I82" s="35" t="s">
        <v>38</v>
      </c>
    </row>
    <row r="83" spans="1:10" hidden="1" x14ac:dyDescent="0.2">
      <c r="A83" t="s">
        <v>257</v>
      </c>
      <c r="B83" s="38">
        <v>7196478</v>
      </c>
      <c r="C83" t="s">
        <v>240</v>
      </c>
      <c r="D83" t="s">
        <v>238</v>
      </c>
      <c r="E83" t="s">
        <v>239</v>
      </c>
      <c r="F83" t="s">
        <v>239</v>
      </c>
      <c r="G83" t="s">
        <v>241</v>
      </c>
      <c r="H83" t="s">
        <v>239</v>
      </c>
      <c r="I83" s="35" t="s">
        <v>38</v>
      </c>
    </row>
    <row r="84" spans="1:10" hidden="1" x14ac:dyDescent="0.2">
      <c r="A84" t="s">
        <v>258</v>
      </c>
      <c r="B84" s="38">
        <v>13302911</v>
      </c>
      <c r="C84" t="s">
        <v>237</v>
      </c>
      <c r="D84" t="s">
        <v>242</v>
      </c>
      <c r="E84" t="s">
        <v>239</v>
      </c>
      <c r="F84" t="s">
        <v>239</v>
      </c>
      <c r="G84" t="s">
        <v>239</v>
      </c>
      <c r="H84" t="s">
        <v>241</v>
      </c>
      <c r="I84" s="35" t="s">
        <v>39</v>
      </c>
      <c r="J84" t="s">
        <v>347</v>
      </c>
    </row>
    <row r="85" spans="1:10" hidden="1" x14ac:dyDescent="0.2">
      <c r="A85" t="s">
        <v>258</v>
      </c>
      <c r="B85" s="38">
        <v>14520496</v>
      </c>
      <c r="C85" t="s">
        <v>240</v>
      </c>
      <c r="D85" t="s">
        <v>237</v>
      </c>
      <c r="E85" t="s">
        <v>239</v>
      </c>
      <c r="F85" t="s">
        <v>241</v>
      </c>
      <c r="G85" t="s">
        <v>239</v>
      </c>
      <c r="H85" t="s">
        <v>239</v>
      </c>
      <c r="I85" t="s">
        <v>37</v>
      </c>
      <c r="J85" t="s">
        <v>348</v>
      </c>
    </row>
    <row r="86" spans="1:10" hidden="1" x14ac:dyDescent="0.2">
      <c r="A86" t="s">
        <v>258</v>
      </c>
      <c r="B86" s="38">
        <v>550457</v>
      </c>
      <c r="C86" t="s">
        <v>242</v>
      </c>
      <c r="D86" t="s">
        <v>238</v>
      </c>
      <c r="E86" t="s">
        <v>239</v>
      </c>
      <c r="F86" t="s">
        <v>239</v>
      </c>
      <c r="G86" t="s">
        <v>241</v>
      </c>
      <c r="H86" t="s">
        <v>239</v>
      </c>
      <c r="I86" t="s">
        <v>37</v>
      </c>
      <c r="J86" t="s">
        <v>346</v>
      </c>
    </row>
    <row r="87" spans="1:10" hidden="1" x14ac:dyDescent="0.2">
      <c r="A87" t="s">
        <v>258</v>
      </c>
      <c r="B87" s="38">
        <v>7308233</v>
      </c>
      <c r="C87" t="s">
        <v>237</v>
      </c>
      <c r="D87" t="s">
        <v>242</v>
      </c>
      <c r="E87" t="s">
        <v>239</v>
      </c>
      <c r="F87" t="s">
        <v>239</v>
      </c>
      <c r="G87" t="s">
        <v>239</v>
      </c>
      <c r="H87" t="s">
        <v>239</v>
      </c>
      <c r="I87" s="35" t="s">
        <v>38</v>
      </c>
    </row>
    <row r="88" spans="1:10" hidden="1" x14ac:dyDescent="0.2">
      <c r="A88" t="s">
        <v>259</v>
      </c>
      <c r="B88" s="38">
        <v>10872272</v>
      </c>
      <c r="C88" t="s">
        <v>242</v>
      </c>
      <c r="D88" t="s">
        <v>237</v>
      </c>
      <c r="E88" t="s">
        <v>241</v>
      </c>
      <c r="F88" t="s">
        <v>239</v>
      </c>
      <c r="G88" t="s">
        <v>239</v>
      </c>
      <c r="H88" t="s">
        <v>239</v>
      </c>
      <c r="I88" s="35" t="s">
        <v>39</v>
      </c>
      <c r="J88" t="s">
        <v>349</v>
      </c>
    </row>
    <row r="89" spans="1:10" hidden="1" x14ac:dyDescent="0.2">
      <c r="A89" t="s">
        <v>259</v>
      </c>
      <c r="B89" s="38">
        <v>12032059</v>
      </c>
      <c r="C89" t="s">
        <v>242</v>
      </c>
      <c r="D89" t="s">
        <v>238</v>
      </c>
      <c r="E89" t="s">
        <v>239</v>
      </c>
      <c r="F89" t="s">
        <v>239</v>
      </c>
      <c r="G89" t="s">
        <v>241</v>
      </c>
      <c r="H89" t="s">
        <v>239</v>
      </c>
      <c r="I89" s="35" t="s">
        <v>39</v>
      </c>
      <c r="J89" t="s">
        <v>396</v>
      </c>
    </row>
    <row r="90" spans="1:10" x14ac:dyDescent="0.2">
      <c r="A90" t="s">
        <v>259</v>
      </c>
      <c r="B90" s="38">
        <v>14437447</v>
      </c>
      <c r="C90" t="s">
        <v>240</v>
      </c>
      <c r="D90" t="s">
        <v>238</v>
      </c>
      <c r="E90" t="s">
        <v>239</v>
      </c>
      <c r="F90" t="s">
        <v>239</v>
      </c>
      <c r="G90" t="s">
        <v>241</v>
      </c>
      <c r="H90" t="s">
        <v>239</v>
      </c>
      <c r="I90" s="35" t="s">
        <v>40</v>
      </c>
      <c r="J90" t="s">
        <v>350</v>
      </c>
    </row>
    <row r="91" spans="1:10" x14ac:dyDescent="0.2">
      <c r="A91" t="s">
        <v>259</v>
      </c>
      <c r="B91" s="38">
        <v>159694</v>
      </c>
      <c r="C91" t="s">
        <v>240</v>
      </c>
      <c r="D91" t="s">
        <v>238</v>
      </c>
      <c r="E91" t="s">
        <v>239</v>
      </c>
      <c r="F91" t="s">
        <v>239</v>
      </c>
      <c r="G91" t="s">
        <v>241</v>
      </c>
      <c r="H91" t="s">
        <v>239</v>
      </c>
      <c r="I91" s="35" t="s">
        <v>40</v>
      </c>
      <c r="J91" t="s">
        <v>334</v>
      </c>
    </row>
    <row r="92" spans="1:10" x14ac:dyDescent="0.2">
      <c r="A92" t="s">
        <v>259</v>
      </c>
      <c r="B92" s="38">
        <v>7875939</v>
      </c>
      <c r="C92" t="s">
        <v>242</v>
      </c>
      <c r="D92" t="s">
        <v>237</v>
      </c>
      <c r="E92" t="s">
        <v>239</v>
      </c>
      <c r="F92" t="s">
        <v>241</v>
      </c>
      <c r="G92" t="s">
        <v>239</v>
      </c>
      <c r="H92" t="s">
        <v>239</v>
      </c>
      <c r="I92" s="35" t="s">
        <v>40</v>
      </c>
      <c r="J92" t="s">
        <v>403</v>
      </c>
    </row>
    <row r="93" spans="1:10" hidden="1" x14ac:dyDescent="0.2">
      <c r="A93" t="s">
        <v>259</v>
      </c>
      <c r="B93" s="38">
        <v>895499</v>
      </c>
      <c r="C93" t="s">
        <v>238</v>
      </c>
      <c r="D93" t="s">
        <v>240</v>
      </c>
      <c r="E93" t="s">
        <v>239</v>
      </c>
      <c r="F93" t="s">
        <v>239</v>
      </c>
      <c r="G93" t="s">
        <v>241</v>
      </c>
      <c r="H93" t="s">
        <v>239</v>
      </c>
      <c r="I93" s="35" t="s">
        <v>38</v>
      </c>
    </row>
    <row r="94" spans="1:10" x14ac:dyDescent="0.2">
      <c r="B94" s="38"/>
    </row>
    <row r="95" spans="1:10" x14ac:dyDescent="0.2">
      <c r="B95" s="38"/>
    </row>
    <row r="96" spans="1:10" x14ac:dyDescent="0.2">
      <c r="B96" s="38"/>
    </row>
    <row r="97" spans="2:9" x14ac:dyDescent="0.2">
      <c r="B97" s="38"/>
    </row>
    <row r="98" spans="2:9" x14ac:dyDescent="0.2">
      <c r="B98" s="38"/>
    </row>
    <row r="99" spans="2:9" x14ac:dyDescent="0.2">
      <c r="B99" s="38"/>
      <c r="I99" s="35"/>
    </row>
    <row r="100" spans="2:9" x14ac:dyDescent="0.2">
      <c r="B100" s="38"/>
    </row>
    <row r="101" spans="2:9" x14ac:dyDescent="0.2">
      <c r="B101" s="38"/>
    </row>
    <row r="102" spans="2:9" x14ac:dyDescent="0.2">
      <c r="B102" s="38"/>
    </row>
    <row r="103" spans="2:9" x14ac:dyDescent="0.2">
      <c r="B103" s="38"/>
    </row>
    <row r="104" spans="2:9" x14ac:dyDescent="0.2">
      <c r="B104" s="38"/>
      <c r="I104" s="35"/>
    </row>
    <row r="105" spans="2:9" x14ac:dyDescent="0.2">
      <c r="B105" s="38"/>
    </row>
    <row r="106" spans="2:9" x14ac:dyDescent="0.2">
      <c r="B106" s="38"/>
    </row>
    <row r="107" spans="2:9" x14ac:dyDescent="0.2">
      <c r="B107" s="38"/>
      <c r="I107" s="35"/>
    </row>
    <row r="108" spans="2:9" x14ac:dyDescent="0.2">
      <c r="B108" s="38"/>
    </row>
    <row r="109" spans="2:9" x14ac:dyDescent="0.2">
      <c r="B109" s="38"/>
    </row>
    <row r="110" spans="2:9" x14ac:dyDescent="0.2">
      <c r="B110" s="38"/>
    </row>
    <row r="111" spans="2:9" x14ac:dyDescent="0.2">
      <c r="B111" s="38"/>
    </row>
    <row r="112" spans="2:9" x14ac:dyDescent="0.2">
      <c r="B112" s="38"/>
      <c r="I112" s="35"/>
    </row>
    <row r="113" spans="2:9" x14ac:dyDescent="0.2">
      <c r="B113" s="38"/>
    </row>
    <row r="114" spans="2:9" x14ac:dyDescent="0.2">
      <c r="B114" s="38"/>
    </row>
    <row r="115" spans="2:9" x14ac:dyDescent="0.2">
      <c r="B115" s="38"/>
    </row>
    <row r="116" spans="2:9" x14ac:dyDescent="0.2">
      <c r="B116" s="38"/>
      <c r="I116" s="35"/>
    </row>
    <row r="117" spans="2:9" x14ac:dyDescent="0.2">
      <c r="B117" s="38"/>
      <c r="I117" s="35"/>
    </row>
    <row r="118" spans="2:9" x14ac:dyDescent="0.2">
      <c r="B118" s="38"/>
    </row>
    <row r="119" spans="2:9" x14ac:dyDescent="0.2">
      <c r="B119" s="38"/>
    </row>
    <row r="120" spans="2:9" x14ac:dyDescent="0.2">
      <c r="B120" s="38"/>
    </row>
  </sheetData>
  <autoFilter ref="A2:J93" xr:uid="{097B7B02-644C-A247-8C00-B862665EA6AC}">
    <filterColumn colId="8">
      <filters>
        <filter val="TE"/>
      </filters>
    </filterColumn>
  </autoFilter>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615A-F48D-B247-81A7-558D0F59C428}">
  <dimension ref="A1:J145"/>
  <sheetViews>
    <sheetView workbookViewId="0">
      <selection activeCell="A97" sqref="A3:A97"/>
    </sheetView>
  </sheetViews>
  <sheetFormatPr baseColWidth="10" defaultRowHeight="16" x14ac:dyDescent="0.2"/>
  <cols>
    <col min="2" max="2" width="14" style="36" bestFit="1" customWidth="1"/>
  </cols>
  <sheetData>
    <row r="1" spans="1:10" x14ac:dyDescent="0.2">
      <c r="A1" t="s">
        <v>392</v>
      </c>
    </row>
    <row r="2" spans="1:10" x14ac:dyDescent="0.2">
      <c r="A2" t="s">
        <v>260</v>
      </c>
      <c r="B2" s="37" t="s">
        <v>261</v>
      </c>
      <c r="C2" t="s">
        <v>262</v>
      </c>
      <c r="D2" t="s">
        <v>263</v>
      </c>
      <c r="E2" t="s">
        <v>393</v>
      </c>
      <c r="F2" t="s">
        <v>269</v>
      </c>
      <c r="G2" t="s">
        <v>270</v>
      </c>
      <c r="H2" t="s">
        <v>271</v>
      </c>
      <c r="I2" t="s">
        <v>303</v>
      </c>
      <c r="J2" t="s">
        <v>351</v>
      </c>
    </row>
    <row r="3" spans="1:10" x14ac:dyDescent="0.2">
      <c r="A3" t="s">
        <v>236</v>
      </c>
      <c r="B3" s="38">
        <v>16337214</v>
      </c>
      <c r="C3" t="s">
        <v>240</v>
      </c>
      <c r="D3" t="s">
        <v>238</v>
      </c>
      <c r="E3" t="s">
        <v>241</v>
      </c>
      <c r="F3" t="s">
        <v>239</v>
      </c>
      <c r="G3" t="s">
        <v>239</v>
      </c>
      <c r="H3" t="s">
        <v>239</v>
      </c>
      <c r="I3" t="s">
        <v>37</v>
      </c>
      <c r="J3" t="s">
        <v>404</v>
      </c>
    </row>
    <row r="4" spans="1:10" x14ac:dyDescent="0.2">
      <c r="A4" t="s">
        <v>236</v>
      </c>
      <c r="B4" s="38">
        <v>19273170</v>
      </c>
      <c r="C4" t="s">
        <v>242</v>
      </c>
      <c r="D4" t="s">
        <v>237</v>
      </c>
      <c r="E4" t="s">
        <v>239</v>
      </c>
      <c r="F4" t="s">
        <v>241</v>
      </c>
      <c r="G4" t="s">
        <v>239</v>
      </c>
      <c r="H4" t="s">
        <v>239</v>
      </c>
      <c r="I4" t="s">
        <v>40</v>
      </c>
      <c r="J4" t="s">
        <v>333</v>
      </c>
    </row>
    <row r="5" spans="1:10" x14ac:dyDescent="0.2">
      <c r="A5" t="s">
        <v>236</v>
      </c>
      <c r="B5" s="38">
        <v>19500304</v>
      </c>
      <c r="C5" t="s">
        <v>237</v>
      </c>
      <c r="D5" t="s">
        <v>238</v>
      </c>
      <c r="E5" t="s">
        <v>239</v>
      </c>
      <c r="F5" t="s">
        <v>241</v>
      </c>
      <c r="G5" t="s">
        <v>239</v>
      </c>
      <c r="H5" t="s">
        <v>239</v>
      </c>
      <c r="I5" t="s">
        <v>40</v>
      </c>
      <c r="J5" t="s">
        <v>354</v>
      </c>
    </row>
    <row r="6" spans="1:10" x14ac:dyDescent="0.2">
      <c r="A6" t="s">
        <v>236</v>
      </c>
      <c r="B6" s="38">
        <v>21180079</v>
      </c>
      <c r="C6" t="s">
        <v>242</v>
      </c>
      <c r="D6" t="s">
        <v>237</v>
      </c>
      <c r="E6" t="s">
        <v>239</v>
      </c>
      <c r="F6" t="s">
        <v>239</v>
      </c>
      <c r="G6" t="s">
        <v>241</v>
      </c>
      <c r="H6" t="s">
        <v>239</v>
      </c>
      <c r="I6" s="35" t="s">
        <v>38</v>
      </c>
    </row>
    <row r="7" spans="1:10" x14ac:dyDescent="0.2">
      <c r="A7" t="s">
        <v>236</v>
      </c>
      <c r="B7" s="38">
        <v>25248811</v>
      </c>
      <c r="C7" t="s">
        <v>237</v>
      </c>
      <c r="D7" t="s">
        <v>242</v>
      </c>
      <c r="E7" t="s">
        <v>239</v>
      </c>
      <c r="F7" t="s">
        <v>239</v>
      </c>
      <c r="G7" t="s">
        <v>239</v>
      </c>
      <c r="H7" t="s">
        <v>241</v>
      </c>
      <c r="I7" t="s">
        <v>40</v>
      </c>
      <c r="J7" t="s">
        <v>336</v>
      </c>
    </row>
    <row r="8" spans="1:10" x14ac:dyDescent="0.2">
      <c r="A8" t="s">
        <v>236</v>
      </c>
      <c r="B8" s="38">
        <v>3021991</v>
      </c>
      <c r="C8" t="s">
        <v>240</v>
      </c>
      <c r="D8" t="s">
        <v>238</v>
      </c>
      <c r="E8" t="s">
        <v>239</v>
      </c>
      <c r="F8" t="s">
        <v>239</v>
      </c>
      <c r="G8" t="s">
        <v>241</v>
      </c>
      <c r="H8" t="s">
        <v>239</v>
      </c>
      <c r="I8" t="s">
        <v>40</v>
      </c>
      <c r="J8" t="s">
        <v>352</v>
      </c>
    </row>
    <row r="9" spans="1:10" x14ac:dyDescent="0.2">
      <c r="A9" t="s">
        <v>236</v>
      </c>
      <c r="B9" s="38">
        <v>34106911</v>
      </c>
      <c r="C9" t="s">
        <v>238</v>
      </c>
      <c r="D9" t="s">
        <v>237</v>
      </c>
      <c r="E9" t="s">
        <v>239</v>
      </c>
      <c r="F9" t="s">
        <v>239</v>
      </c>
      <c r="G9" t="s">
        <v>239</v>
      </c>
      <c r="H9" t="s">
        <v>241</v>
      </c>
      <c r="I9" s="35" t="s">
        <v>38</v>
      </c>
    </row>
    <row r="10" spans="1:10" x14ac:dyDescent="0.2">
      <c r="A10" t="s">
        <v>236</v>
      </c>
      <c r="B10" s="38">
        <v>3875530</v>
      </c>
      <c r="C10" t="s">
        <v>240</v>
      </c>
      <c r="D10" t="s">
        <v>238</v>
      </c>
      <c r="E10" t="s">
        <v>241</v>
      </c>
      <c r="F10" t="s">
        <v>239</v>
      </c>
      <c r="G10" t="s">
        <v>239</v>
      </c>
      <c r="H10" t="s">
        <v>239</v>
      </c>
      <c r="I10" t="s">
        <v>40</v>
      </c>
      <c r="J10" t="s">
        <v>306</v>
      </c>
    </row>
    <row r="11" spans="1:10" x14ac:dyDescent="0.2">
      <c r="A11" t="s">
        <v>236</v>
      </c>
      <c r="B11" s="38">
        <v>40268412</v>
      </c>
      <c r="C11" t="s">
        <v>240</v>
      </c>
      <c r="D11" t="s">
        <v>238</v>
      </c>
      <c r="E11" t="s">
        <v>239</v>
      </c>
      <c r="F11" t="s">
        <v>241</v>
      </c>
      <c r="G11" t="s">
        <v>239</v>
      </c>
      <c r="H11" t="s">
        <v>239</v>
      </c>
      <c r="I11" s="35" t="s">
        <v>38</v>
      </c>
    </row>
    <row r="12" spans="1:10" x14ac:dyDescent="0.2">
      <c r="A12" t="s">
        <v>236</v>
      </c>
      <c r="B12" s="38">
        <v>40571498</v>
      </c>
      <c r="C12" t="s">
        <v>240</v>
      </c>
      <c r="D12" t="s">
        <v>237</v>
      </c>
      <c r="E12" t="s">
        <v>239</v>
      </c>
      <c r="F12" t="s">
        <v>241</v>
      </c>
      <c r="G12" t="s">
        <v>239</v>
      </c>
      <c r="H12" t="s">
        <v>239</v>
      </c>
      <c r="I12" t="s">
        <v>37</v>
      </c>
      <c r="J12" t="s">
        <v>355</v>
      </c>
    </row>
    <row r="13" spans="1:10" x14ac:dyDescent="0.2">
      <c r="A13" t="s">
        <v>236</v>
      </c>
      <c r="B13" s="38">
        <v>44305840</v>
      </c>
      <c r="C13" t="s">
        <v>240</v>
      </c>
      <c r="D13" t="s">
        <v>238</v>
      </c>
      <c r="E13" t="s">
        <v>239</v>
      </c>
      <c r="F13" t="s">
        <v>239</v>
      </c>
      <c r="G13" t="s">
        <v>239</v>
      </c>
      <c r="H13" t="s">
        <v>241</v>
      </c>
      <c r="I13" s="35" t="s">
        <v>38</v>
      </c>
    </row>
    <row r="14" spans="1:10" x14ac:dyDescent="0.2">
      <c r="A14" t="s">
        <v>236</v>
      </c>
      <c r="B14" s="38">
        <v>6123545</v>
      </c>
      <c r="C14" t="s">
        <v>242</v>
      </c>
      <c r="D14" t="s">
        <v>237</v>
      </c>
      <c r="E14" t="s">
        <v>241</v>
      </c>
      <c r="F14" t="s">
        <v>239</v>
      </c>
      <c r="G14" t="s">
        <v>239</v>
      </c>
      <c r="H14" t="s">
        <v>239</v>
      </c>
      <c r="I14" s="35" t="s">
        <v>39</v>
      </c>
      <c r="J14" t="s">
        <v>353</v>
      </c>
    </row>
    <row r="15" spans="1:10" x14ac:dyDescent="0.2">
      <c r="A15" t="s">
        <v>243</v>
      </c>
      <c r="B15" s="38">
        <v>10222845</v>
      </c>
      <c r="C15" t="s">
        <v>237</v>
      </c>
      <c r="D15" t="s">
        <v>242</v>
      </c>
      <c r="E15" t="s">
        <v>239</v>
      </c>
      <c r="F15" t="s">
        <v>239</v>
      </c>
      <c r="G15" t="s">
        <v>241</v>
      </c>
      <c r="H15" t="s">
        <v>239</v>
      </c>
      <c r="I15" t="s">
        <v>40</v>
      </c>
      <c r="J15" t="s">
        <v>358</v>
      </c>
    </row>
    <row r="16" spans="1:10" x14ac:dyDescent="0.2">
      <c r="A16" t="s">
        <v>243</v>
      </c>
      <c r="B16" s="38">
        <v>12494877</v>
      </c>
      <c r="C16" t="s">
        <v>240</v>
      </c>
      <c r="D16" t="s">
        <v>238</v>
      </c>
      <c r="E16" t="s">
        <v>239</v>
      </c>
      <c r="F16" t="s">
        <v>239</v>
      </c>
      <c r="G16" t="s">
        <v>239</v>
      </c>
      <c r="H16" t="s">
        <v>241</v>
      </c>
      <c r="I16" t="s">
        <v>40</v>
      </c>
      <c r="J16" t="s">
        <v>304</v>
      </c>
    </row>
    <row r="17" spans="1:10" x14ac:dyDescent="0.2">
      <c r="A17" t="s">
        <v>243</v>
      </c>
      <c r="B17" s="38">
        <v>16576976</v>
      </c>
      <c r="C17" t="s">
        <v>240</v>
      </c>
      <c r="D17" t="s">
        <v>238</v>
      </c>
      <c r="E17" t="s">
        <v>239</v>
      </c>
      <c r="F17" t="s">
        <v>239</v>
      </c>
      <c r="G17" t="s">
        <v>239</v>
      </c>
      <c r="H17" t="s">
        <v>241</v>
      </c>
      <c r="I17" s="35" t="s">
        <v>38</v>
      </c>
    </row>
    <row r="18" spans="1:10" x14ac:dyDescent="0.2">
      <c r="A18" t="s">
        <v>243</v>
      </c>
      <c r="B18" s="38">
        <v>16776669</v>
      </c>
      <c r="C18" t="s">
        <v>242</v>
      </c>
      <c r="D18" t="s">
        <v>237</v>
      </c>
      <c r="E18" t="s">
        <v>239</v>
      </c>
      <c r="F18" t="s">
        <v>239</v>
      </c>
      <c r="G18" t="s">
        <v>241</v>
      </c>
      <c r="H18" t="s">
        <v>239</v>
      </c>
      <c r="I18" s="35" t="s">
        <v>39</v>
      </c>
      <c r="J18" t="s">
        <v>359</v>
      </c>
    </row>
    <row r="19" spans="1:10" x14ac:dyDescent="0.2">
      <c r="A19" t="s">
        <v>243</v>
      </c>
      <c r="B19" s="38">
        <v>21491807</v>
      </c>
      <c r="C19" t="s">
        <v>237</v>
      </c>
      <c r="D19" t="s">
        <v>242</v>
      </c>
      <c r="E19" t="s">
        <v>239</v>
      </c>
      <c r="F19" t="s">
        <v>239</v>
      </c>
      <c r="G19" t="s">
        <v>239</v>
      </c>
      <c r="H19" t="s">
        <v>241</v>
      </c>
      <c r="I19" t="s">
        <v>40</v>
      </c>
      <c r="J19" t="s">
        <v>333</v>
      </c>
    </row>
    <row r="20" spans="1:10" x14ac:dyDescent="0.2">
      <c r="A20" t="s">
        <v>243</v>
      </c>
      <c r="B20" s="38">
        <v>21672642</v>
      </c>
      <c r="C20" t="s">
        <v>242</v>
      </c>
      <c r="D20" t="s">
        <v>240</v>
      </c>
      <c r="E20" t="s">
        <v>239</v>
      </c>
      <c r="F20" t="s">
        <v>239</v>
      </c>
      <c r="G20" t="s">
        <v>241</v>
      </c>
      <c r="H20" t="s">
        <v>239</v>
      </c>
      <c r="I20" s="35" t="s">
        <v>38</v>
      </c>
    </row>
    <row r="21" spans="1:10" x14ac:dyDescent="0.2">
      <c r="A21" t="s">
        <v>243</v>
      </c>
      <c r="B21" s="38">
        <v>4265853</v>
      </c>
      <c r="C21" t="s">
        <v>242</v>
      </c>
      <c r="D21" t="s">
        <v>237</v>
      </c>
      <c r="E21" t="s">
        <v>239</v>
      </c>
      <c r="F21" t="s">
        <v>239</v>
      </c>
      <c r="G21" t="s">
        <v>239</v>
      </c>
      <c r="H21" t="s">
        <v>241</v>
      </c>
      <c r="I21" t="s">
        <v>40</v>
      </c>
      <c r="J21" t="s">
        <v>356</v>
      </c>
    </row>
    <row r="22" spans="1:10" x14ac:dyDescent="0.2">
      <c r="A22" t="s">
        <v>243</v>
      </c>
      <c r="B22" s="38">
        <v>5371222</v>
      </c>
      <c r="C22" t="s">
        <v>242</v>
      </c>
      <c r="D22" t="s">
        <v>237</v>
      </c>
      <c r="E22" t="s">
        <v>239</v>
      </c>
      <c r="F22" t="s">
        <v>239</v>
      </c>
      <c r="G22" t="s">
        <v>239</v>
      </c>
      <c r="H22" t="s">
        <v>241</v>
      </c>
      <c r="I22" s="35" t="s">
        <v>39</v>
      </c>
      <c r="J22" t="s">
        <v>357</v>
      </c>
    </row>
    <row r="23" spans="1:10" x14ac:dyDescent="0.2">
      <c r="A23" t="s">
        <v>244</v>
      </c>
      <c r="B23" s="38">
        <v>12401934</v>
      </c>
      <c r="C23" t="s">
        <v>238</v>
      </c>
      <c r="D23" t="s">
        <v>240</v>
      </c>
      <c r="E23" t="s">
        <v>241</v>
      </c>
      <c r="F23" t="s">
        <v>239</v>
      </c>
      <c r="G23" t="s">
        <v>239</v>
      </c>
      <c r="H23" t="s">
        <v>239</v>
      </c>
      <c r="I23" t="s">
        <v>37</v>
      </c>
      <c r="J23" t="s">
        <v>362</v>
      </c>
    </row>
    <row r="24" spans="1:10" x14ac:dyDescent="0.2">
      <c r="A24" t="s">
        <v>244</v>
      </c>
      <c r="B24" s="38">
        <v>1395920</v>
      </c>
      <c r="C24" t="s">
        <v>238</v>
      </c>
      <c r="D24" t="s">
        <v>240</v>
      </c>
      <c r="E24" t="s">
        <v>239</v>
      </c>
      <c r="F24" t="s">
        <v>241</v>
      </c>
      <c r="G24" t="s">
        <v>239</v>
      </c>
      <c r="H24" t="s">
        <v>239</v>
      </c>
      <c r="I24" t="s">
        <v>40</v>
      </c>
      <c r="J24" t="s">
        <v>319</v>
      </c>
    </row>
    <row r="25" spans="1:10" x14ac:dyDescent="0.2">
      <c r="A25" t="s">
        <v>244</v>
      </c>
      <c r="B25" s="38">
        <v>15547882</v>
      </c>
      <c r="C25" t="s">
        <v>240</v>
      </c>
      <c r="D25" t="s">
        <v>238</v>
      </c>
      <c r="E25" t="s">
        <v>239</v>
      </c>
      <c r="F25" t="s">
        <v>241</v>
      </c>
      <c r="G25" t="s">
        <v>239</v>
      </c>
      <c r="H25" t="s">
        <v>239</v>
      </c>
      <c r="I25" s="35" t="s">
        <v>38</v>
      </c>
    </row>
    <row r="26" spans="1:10" x14ac:dyDescent="0.2">
      <c r="A26" t="s">
        <v>244</v>
      </c>
      <c r="B26" s="38">
        <v>217197</v>
      </c>
      <c r="C26" t="s">
        <v>240</v>
      </c>
      <c r="D26" t="s">
        <v>238</v>
      </c>
      <c r="E26" t="s">
        <v>239</v>
      </c>
      <c r="F26" t="s">
        <v>239</v>
      </c>
      <c r="G26" t="s">
        <v>239</v>
      </c>
      <c r="H26" t="s">
        <v>241</v>
      </c>
      <c r="I26" s="35" t="s">
        <v>38</v>
      </c>
    </row>
    <row r="27" spans="1:10" x14ac:dyDescent="0.2">
      <c r="A27" t="s">
        <v>244</v>
      </c>
      <c r="B27" s="38">
        <v>22340624</v>
      </c>
      <c r="C27" t="s">
        <v>237</v>
      </c>
      <c r="D27" t="s">
        <v>240</v>
      </c>
      <c r="E27" t="s">
        <v>239</v>
      </c>
      <c r="F27" t="s">
        <v>239</v>
      </c>
      <c r="G27" t="s">
        <v>241</v>
      </c>
      <c r="H27" t="s">
        <v>239</v>
      </c>
      <c r="I27" s="35" t="s">
        <v>38</v>
      </c>
    </row>
    <row r="28" spans="1:10" x14ac:dyDescent="0.2">
      <c r="A28" t="s">
        <v>244</v>
      </c>
      <c r="B28" s="38">
        <v>3823775</v>
      </c>
      <c r="C28" t="s">
        <v>242</v>
      </c>
      <c r="D28" t="s">
        <v>237</v>
      </c>
      <c r="E28" t="s">
        <v>239</v>
      </c>
      <c r="F28" t="s">
        <v>239</v>
      </c>
      <c r="G28" t="s">
        <v>239</v>
      </c>
      <c r="H28" t="s">
        <v>241</v>
      </c>
      <c r="I28" t="s">
        <v>40</v>
      </c>
      <c r="J28" t="s">
        <v>360</v>
      </c>
    </row>
    <row r="29" spans="1:10" x14ac:dyDescent="0.2">
      <c r="A29" t="s">
        <v>244</v>
      </c>
      <c r="B29" s="38">
        <v>7342298</v>
      </c>
      <c r="C29" t="s">
        <v>242</v>
      </c>
      <c r="D29" t="s">
        <v>237</v>
      </c>
      <c r="E29" t="s">
        <v>239</v>
      </c>
      <c r="F29" t="s">
        <v>239</v>
      </c>
      <c r="G29" t="s">
        <v>241</v>
      </c>
      <c r="H29" t="s">
        <v>239</v>
      </c>
      <c r="I29" t="s">
        <v>40</v>
      </c>
      <c r="J29" t="s">
        <v>361</v>
      </c>
    </row>
    <row r="30" spans="1:10" x14ac:dyDescent="0.2">
      <c r="A30" t="s">
        <v>245</v>
      </c>
      <c r="B30" s="38">
        <v>11844929</v>
      </c>
      <c r="C30" t="s">
        <v>240</v>
      </c>
      <c r="D30" t="s">
        <v>238</v>
      </c>
      <c r="E30" t="s">
        <v>239</v>
      </c>
      <c r="F30" t="s">
        <v>239</v>
      </c>
      <c r="G30" t="s">
        <v>239</v>
      </c>
      <c r="H30" t="s">
        <v>241</v>
      </c>
      <c r="I30" t="s">
        <v>40</v>
      </c>
      <c r="J30" t="s">
        <v>364</v>
      </c>
    </row>
    <row r="31" spans="1:10" x14ac:dyDescent="0.2">
      <c r="A31" t="s">
        <v>245</v>
      </c>
      <c r="B31" s="38">
        <v>12667744</v>
      </c>
      <c r="C31" t="s">
        <v>242</v>
      </c>
      <c r="D31" t="s">
        <v>237</v>
      </c>
      <c r="E31" t="s">
        <v>239</v>
      </c>
      <c r="F31" t="s">
        <v>241</v>
      </c>
      <c r="G31" t="s">
        <v>239</v>
      </c>
      <c r="H31" t="s">
        <v>239</v>
      </c>
      <c r="I31" t="s">
        <v>40</v>
      </c>
      <c r="J31" t="s">
        <v>365</v>
      </c>
    </row>
    <row r="32" spans="1:10" x14ac:dyDescent="0.2">
      <c r="A32" t="s">
        <v>245</v>
      </c>
      <c r="B32" s="38">
        <v>13298886</v>
      </c>
      <c r="C32" t="s">
        <v>242</v>
      </c>
      <c r="D32" t="s">
        <v>238</v>
      </c>
      <c r="E32" t="s">
        <v>239</v>
      </c>
      <c r="F32" t="s">
        <v>239</v>
      </c>
      <c r="G32" t="s">
        <v>241</v>
      </c>
      <c r="H32" t="s">
        <v>239</v>
      </c>
      <c r="I32" s="35" t="s">
        <v>38</v>
      </c>
    </row>
    <row r="33" spans="1:10" x14ac:dyDescent="0.2">
      <c r="A33" t="s">
        <v>245</v>
      </c>
      <c r="B33" s="38">
        <v>1369</v>
      </c>
      <c r="C33" t="s">
        <v>237</v>
      </c>
      <c r="D33" t="s">
        <v>238</v>
      </c>
      <c r="E33" t="s">
        <v>239</v>
      </c>
      <c r="F33" t="s">
        <v>241</v>
      </c>
      <c r="G33" t="s">
        <v>239</v>
      </c>
      <c r="H33" t="s">
        <v>239</v>
      </c>
      <c r="I33" s="35" t="s">
        <v>38</v>
      </c>
    </row>
    <row r="34" spans="1:10" x14ac:dyDescent="0.2">
      <c r="A34" t="s">
        <v>245</v>
      </c>
      <c r="B34" s="38">
        <v>17448141</v>
      </c>
      <c r="C34" t="s">
        <v>240</v>
      </c>
      <c r="D34" t="s">
        <v>238</v>
      </c>
      <c r="E34" t="s">
        <v>239</v>
      </c>
      <c r="F34" t="s">
        <v>239</v>
      </c>
      <c r="G34" t="s">
        <v>241</v>
      </c>
      <c r="H34" t="s">
        <v>239</v>
      </c>
      <c r="I34" s="35" t="s">
        <v>38</v>
      </c>
    </row>
    <row r="35" spans="1:10" x14ac:dyDescent="0.2">
      <c r="A35" t="s">
        <v>245</v>
      </c>
      <c r="B35" s="38">
        <v>19020051</v>
      </c>
      <c r="C35" t="s">
        <v>242</v>
      </c>
      <c r="D35" t="s">
        <v>237</v>
      </c>
      <c r="E35" t="s">
        <v>239</v>
      </c>
      <c r="F35" t="s">
        <v>239</v>
      </c>
      <c r="G35" t="s">
        <v>239</v>
      </c>
      <c r="H35" t="s">
        <v>241</v>
      </c>
      <c r="I35" s="35" t="s">
        <v>39</v>
      </c>
      <c r="J35" t="s">
        <v>366</v>
      </c>
    </row>
    <row r="36" spans="1:10" x14ac:dyDescent="0.2">
      <c r="A36" t="s">
        <v>245</v>
      </c>
      <c r="B36" s="38">
        <v>2651778</v>
      </c>
      <c r="C36" t="s">
        <v>240</v>
      </c>
      <c r="D36" t="s">
        <v>238</v>
      </c>
      <c r="E36" t="s">
        <v>239</v>
      </c>
      <c r="F36" t="s">
        <v>239</v>
      </c>
      <c r="G36" t="s">
        <v>239</v>
      </c>
      <c r="H36" t="s">
        <v>241</v>
      </c>
      <c r="I36" s="35" t="s">
        <v>39</v>
      </c>
      <c r="J36" t="s">
        <v>363</v>
      </c>
    </row>
    <row r="37" spans="1:10" x14ac:dyDescent="0.2">
      <c r="A37" t="s">
        <v>245</v>
      </c>
      <c r="B37" s="38">
        <v>778883</v>
      </c>
      <c r="C37" t="s">
        <v>242</v>
      </c>
      <c r="D37" t="s">
        <v>237</v>
      </c>
      <c r="E37" t="s">
        <v>239</v>
      </c>
      <c r="F37" t="s">
        <v>241</v>
      </c>
      <c r="G37" t="s">
        <v>239</v>
      </c>
      <c r="H37" t="s">
        <v>239</v>
      </c>
      <c r="I37" t="s">
        <v>40</v>
      </c>
      <c r="J37" t="s">
        <v>314</v>
      </c>
    </row>
    <row r="38" spans="1:10" x14ac:dyDescent="0.2">
      <c r="A38" t="s">
        <v>246</v>
      </c>
      <c r="B38" s="38">
        <v>17269379</v>
      </c>
      <c r="C38" t="s">
        <v>242</v>
      </c>
      <c r="D38" t="s">
        <v>237</v>
      </c>
      <c r="E38" t="s">
        <v>239</v>
      </c>
      <c r="F38" t="s">
        <v>241</v>
      </c>
      <c r="G38" t="s">
        <v>239</v>
      </c>
      <c r="H38" t="s">
        <v>239</v>
      </c>
      <c r="I38" t="s">
        <v>40</v>
      </c>
      <c r="J38" t="s">
        <v>368</v>
      </c>
    </row>
    <row r="39" spans="1:10" x14ac:dyDescent="0.2">
      <c r="A39" t="s">
        <v>246</v>
      </c>
      <c r="B39" s="38">
        <v>17961503</v>
      </c>
      <c r="C39" t="s">
        <v>238</v>
      </c>
      <c r="D39" t="s">
        <v>240</v>
      </c>
      <c r="E39" t="s">
        <v>239</v>
      </c>
      <c r="F39" t="s">
        <v>239</v>
      </c>
      <c r="G39" t="s">
        <v>239</v>
      </c>
      <c r="H39" t="s">
        <v>239</v>
      </c>
      <c r="I39" s="35" t="s">
        <v>38</v>
      </c>
    </row>
    <row r="40" spans="1:10" x14ac:dyDescent="0.2">
      <c r="A40" t="s">
        <v>246</v>
      </c>
      <c r="B40" s="38">
        <v>18037876</v>
      </c>
      <c r="C40" t="s">
        <v>237</v>
      </c>
      <c r="D40" t="s">
        <v>240</v>
      </c>
      <c r="E40" t="s">
        <v>239</v>
      </c>
      <c r="F40" t="s">
        <v>239</v>
      </c>
      <c r="G40" t="s">
        <v>239</v>
      </c>
      <c r="H40" t="s">
        <v>241</v>
      </c>
      <c r="I40" s="35" t="s">
        <v>38</v>
      </c>
    </row>
    <row r="41" spans="1:10" x14ac:dyDescent="0.2">
      <c r="A41" t="s">
        <v>246</v>
      </c>
      <c r="B41" s="38">
        <v>21319693</v>
      </c>
      <c r="C41" t="s">
        <v>237</v>
      </c>
      <c r="D41" t="s">
        <v>238</v>
      </c>
      <c r="E41" t="s">
        <v>239</v>
      </c>
      <c r="F41" t="s">
        <v>241</v>
      </c>
      <c r="G41" t="s">
        <v>239</v>
      </c>
      <c r="H41" t="s">
        <v>239</v>
      </c>
      <c r="I41" t="s">
        <v>37</v>
      </c>
      <c r="J41" t="s">
        <v>369</v>
      </c>
    </row>
    <row r="42" spans="1:10" x14ac:dyDescent="0.2">
      <c r="A42" t="s">
        <v>246</v>
      </c>
      <c r="B42" s="38">
        <v>23808853</v>
      </c>
      <c r="C42" t="s">
        <v>242</v>
      </c>
      <c r="D42" t="s">
        <v>240</v>
      </c>
      <c r="E42" t="s">
        <v>239</v>
      </c>
      <c r="F42" t="s">
        <v>241</v>
      </c>
      <c r="G42" t="s">
        <v>239</v>
      </c>
      <c r="H42" t="s">
        <v>239</v>
      </c>
      <c r="I42" s="35" t="s">
        <v>38</v>
      </c>
    </row>
    <row r="43" spans="1:10" x14ac:dyDescent="0.2">
      <c r="A43" t="s">
        <v>246</v>
      </c>
      <c r="B43" s="38">
        <v>7945329</v>
      </c>
      <c r="C43" t="s">
        <v>242</v>
      </c>
      <c r="D43" t="s">
        <v>237</v>
      </c>
      <c r="E43" t="s">
        <v>239</v>
      </c>
      <c r="F43" t="s">
        <v>241</v>
      </c>
      <c r="G43" t="s">
        <v>239</v>
      </c>
      <c r="H43" t="s">
        <v>239</v>
      </c>
      <c r="I43" t="s">
        <v>40</v>
      </c>
      <c r="J43" t="s">
        <v>306</v>
      </c>
    </row>
    <row r="44" spans="1:10" x14ac:dyDescent="0.2">
      <c r="A44" t="s">
        <v>246</v>
      </c>
      <c r="B44" s="38">
        <v>8553289</v>
      </c>
      <c r="C44" t="s">
        <v>240</v>
      </c>
      <c r="D44" t="s">
        <v>238</v>
      </c>
      <c r="E44" t="s">
        <v>239</v>
      </c>
      <c r="F44" t="s">
        <v>239</v>
      </c>
      <c r="G44" t="s">
        <v>241</v>
      </c>
      <c r="H44" t="s">
        <v>239</v>
      </c>
      <c r="I44" t="s">
        <v>40</v>
      </c>
      <c r="J44" t="s">
        <v>367</v>
      </c>
    </row>
    <row r="45" spans="1:10" x14ac:dyDescent="0.2">
      <c r="A45" t="s">
        <v>247</v>
      </c>
      <c r="B45" s="38">
        <v>12879227</v>
      </c>
      <c r="C45" t="s">
        <v>242</v>
      </c>
      <c r="D45" t="s">
        <v>237</v>
      </c>
      <c r="E45" t="s">
        <v>239</v>
      </c>
      <c r="F45" t="s">
        <v>241</v>
      </c>
      <c r="G45" t="s">
        <v>239</v>
      </c>
      <c r="H45" t="s">
        <v>239</v>
      </c>
      <c r="I45" s="35" t="s">
        <v>38</v>
      </c>
    </row>
    <row r="46" spans="1:10" x14ac:dyDescent="0.2">
      <c r="A46" t="s">
        <v>247</v>
      </c>
      <c r="B46" s="38">
        <v>13078823</v>
      </c>
      <c r="C46" t="s">
        <v>242</v>
      </c>
      <c r="D46" t="s">
        <v>237</v>
      </c>
      <c r="E46" t="s">
        <v>239</v>
      </c>
      <c r="F46" t="s">
        <v>239</v>
      </c>
      <c r="G46" t="s">
        <v>241</v>
      </c>
      <c r="H46" t="s">
        <v>239</v>
      </c>
      <c r="I46" s="35" t="s">
        <v>39</v>
      </c>
      <c r="J46" t="s">
        <v>370</v>
      </c>
    </row>
    <row r="47" spans="1:10" x14ac:dyDescent="0.2">
      <c r="A47" t="s">
        <v>247</v>
      </c>
      <c r="B47" s="38">
        <v>13113622</v>
      </c>
      <c r="C47" t="s">
        <v>240</v>
      </c>
      <c r="D47" t="s">
        <v>238</v>
      </c>
      <c r="E47" t="s">
        <v>239</v>
      </c>
      <c r="F47" t="s">
        <v>241</v>
      </c>
      <c r="G47" t="s">
        <v>239</v>
      </c>
      <c r="H47" t="s">
        <v>239</v>
      </c>
      <c r="I47" t="s">
        <v>40</v>
      </c>
      <c r="J47" t="s">
        <v>320</v>
      </c>
    </row>
    <row r="48" spans="1:10" x14ac:dyDescent="0.2">
      <c r="A48" t="s">
        <v>247</v>
      </c>
      <c r="B48" s="38">
        <v>19961041</v>
      </c>
      <c r="C48" t="s">
        <v>237</v>
      </c>
      <c r="D48" t="s">
        <v>238</v>
      </c>
      <c r="E48" t="s">
        <v>239</v>
      </c>
      <c r="F48" t="s">
        <v>241</v>
      </c>
      <c r="G48" t="s">
        <v>239</v>
      </c>
      <c r="H48" t="s">
        <v>239</v>
      </c>
      <c r="I48" s="35" t="s">
        <v>38</v>
      </c>
    </row>
    <row r="49" spans="1:10" x14ac:dyDescent="0.2">
      <c r="A49" t="s">
        <v>247</v>
      </c>
      <c r="B49" s="38">
        <v>23464524</v>
      </c>
      <c r="C49" t="s">
        <v>242</v>
      </c>
      <c r="D49" t="s">
        <v>237</v>
      </c>
      <c r="E49" t="s">
        <v>239</v>
      </c>
      <c r="F49" t="s">
        <v>239</v>
      </c>
      <c r="G49" t="s">
        <v>241</v>
      </c>
      <c r="H49" t="s">
        <v>239</v>
      </c>
      <c r="I49" s="35" t="s">
        <v>38</v>
      </c>
    </row>
    <row r="50" spans="1:10" x14ac:dyDescent="0.2">
      <c r="A50" t="s">
        <v>247</v>
      </c>
      <c r="B50" s="38">
        <v>26643547</v>
      </c>
      <c r="C50" t="s">
        <v>242</v>
      </c>
      <c r="D50" t="s">
        <v>237</v>
      </c>
      <c r="E50" t="s">
        <v>239</v>
      </c>
      <c r="F50" t="s">
        <v>241</v>
      </c>
      <c r="G50" t="s">
        <v>239</v>
      </c>
      <c r="H50" t="s">
        <v>239</v>
      </c>
      <c r="I50" s="35" t="s">
        <v>38</v>
      </c>
    </row>
    <row r="51" spans="1:10" x14ac:dyDescent="0.2">
      <c r="A51" t="s">
        <v>247</v>
      </c>
      <c r="B51" s="38">
        <v>8432769</v>
      </c>
      <c r="C51" t="s">
        <v>240</v>
      </c>
      <c r="D51" t="s">
        <v>238</v>
      </c>
      <c r="E51" t="s">
        <v>239</v>
      </c>
      <c r="F51" t="s">
        <v>239</v>
      </c>
      <c r="G51" t="s">
        <v>241</v>
      </c>
      <c r="H51" t="s">
        <v>239</v>
      </c>
      <c r="I51" t="s">
        <v>40</v>
      </c>
      <c r="J51" t="s">
        <v>322</v>
      </c>
    </row>
    <row r="52" spans="1:10" x14ac:dyDescent="0.2">
      <c r="A52" t="s">
        <v>248</v>
      </c>
      <c r="B52" s="38">
        <v>1179431</v>
      </c>
      <c r="C52" t="s">
        <v>237</v>
      </c>
      <c r="D52" t="s">
        <v>242</v>
      </c>
      <c r="E52" t="s">
        <v>241</v>
      </c>
      <c r="F52" t="s">
        <v>239</v>
      </c>
      <c r="G52" t="s">
        <v>239</v>
      </c>
      <c r="H52" t="s">
        <v>239</v>
      </c>
      <c r="I52" t="s">
        <v>37</v>
      </c>
      <c r="J52" t="s">
        <v>371</v>
      </c>
    </row>
    <row r="53" spans="1:10" x14ac:dyDescent="0.2">
      <c r="A53" t="s">
        <v>248</v>
      </c>
      <c r="B53" s="38">
        <v>14430205</v>
      </c>
      <c r="C53" t="s">
        <v>242</v>
      </c>
      <c r="D53" t="s">
        <v>237</v>
      </c>
      <c r="E53" t="s">
        <v>239</v>
      </c>
      <c r="F53" t="s">
        <v>239</v>
      </c>
      <c r="G53" t="s">
        <v>241</v>
      </c>
      <c r="H53" t="s">
        <v>239</v>
      </c>
      <c r="I53" t="s">
        <v>40</v>
      </c>
      <c r="J53" t="s">
        <v>372</v>
      </c>
    </row>
    <row r="54" spans="1:10" x14ac:dyDescent="0.2">
      <c r="A54" t="s">
        <v>248</v>
      </c>
      <c r="B54" s="38">
        <v>3364242</v>
      </c>
      <c r="C54" t="s">
        <v>240</v>
      </c>
      <c r="D54" t="s">
        <v>237</v>
      </c>
      <c r="E54" t="s">
        <v>239</v>
      </c>
      <c r="F54" t="s">
        <v>239</v>
      </c>
      <c r="G54" t="s">
        <v>241</v>
      </c>
      <c r="H54" t="s">
        <v>239</v>
      </c>
      <c r="I54" s="35" t="s">
        <v>38</v>
      </c>
    </row>
    <row r="55" spans="1:10" x14ac:dyDescent="0.2">
      <c r="A55" t="s">
        <v>248</v>
      </c>
      <c r="B55" s="38">
        <v>3954801</v>
      </c>
      <c r="C55" t="s">
        <v>242</v>
      </c>
      <c r="D55" t="s">
        <v>240</v>
      </c>
      <c r="E55" t="s">
        <v>239</v>
      </c>
      <c r="F55" t="s">
        <v>239</v>
      </c>
      <c r="G55" t="s">
        <v>241</v>
      </c>
      <c r="H55" t="s">
        <v>239</v>
      </c>
      <c r="I55" s="35" t="s">
        <v>38</v>
      </c>
    </row>
    <row r="56" spans="1:10" x14ac:dyDescent="0.2">
      <c r="A56" t="s">
        <v>248</v>
      </c>
      <c r="B56" s="38">
        <v>8131543</v>
      </c>
      <c r="C56" t="s">
        <v>238</v>
      </c>
      <c r="D56" t="s">
        <v>237</v>
      </c>
      <c r="E56" t="s">
        <v>239</v>
      </c>
      <c r="F56" t="s">
        <v>239</v>
      </c>
      <c r="G56" t="s">
        <v>239</v>
      </c>
      <c r="H56" t="s">
        <v>241</v>
      </c>
      <c r="I56" s="35" t="s">
        <v>38</v>
      </c>
    </row>
    <row r="57" spans="1:10" x14ac:dyDescent="0.2">
      <c r="A57" t="s">
        <v>249</v>
      </c>
      <c r="B57" s="38">
        <v>11966249</v>
      </c>
      <c r="C57" t="s">
        <v>240</v>
      </c>
      <c r="D57" t="s">
        <v>238</v>
      </c>
      <c r="E57" t="s">
        <v>239</v>
      </c>
      <c r="F57" t="s">
        <v>241</v>
      </c>
      <c r="G57" t="s">
        <v>239</v>
      </c>
      <c r="H57" t="s">
        <v>239</v>
      </c>
      <c r="I57" s="35" t="s">
        <v>39</v>
      </c>
      <c r="J57" t="s">
        <v>397</v>
      </c>
    </row>
    <row r="58" spans="1:10" x14ac:dyDescent="0.2">
      <c r="A58" t="s">
        <v>249</v>
      </c>
      <c r="B58" s="38">
        <v>14099204</v>
      </c>
      <c r="C58" t="s">
        <v>238</v>
      </c>
      <c r="D58" t="s">
        <v>237</v>
      </c>
      <c r="E58" t="s">
        <v>239</v>
      </c>
      <c r="F58" t="s">
        <v>239</v>
      </c>
      <c r="G58" t="s">
        <v>239</v>
      </c>
      <c r="H58" t="s">
        <v>241</v>
      </c>
      <c r="I58" t="s">
        <v>40</v>
      </c>
      <c r="J58" t="s">
        <v>340</v>
      </c>
    </row>
    <row r="59" spans="1:10" x14ac:dyDescent="0.2">
      <c r="A59" t="s">
        <v>249</v>
      </c>
      <c r="B59" s="38">
        <v>15136351</v>
      </c>
      <c r="C59" t="s">
        <v>242</v>
      </c>
      <c r="D59" t="s">
        <v>237</v>
      </c>
      <c r="E59" t="s">
        <v>239</v>
      </c>
      <c r="F59" t="s">
        <v>239</v>
      </c>
      <c r="G59" t="s">
        <v>239</v>
      </c>
      <c r="H59" t="s">
        <v>239</v>
      </c>
      <c r="I59" t="s">
        <v>40</v>
      </c>
      <c r="J59" t="s">
        <v>333</v>
      </c>
    </row>
    <row r="60" spans="1:10" x14ac:dyDescent="0.2">
      <c r="A60" t="s">
        <v>249</v>
      </c>
      <c r="B60" s="38">
        <v>17354843</v>
      </c>
      <c r="C60" t="s">
        <v>242</v>
      </c>
      <c r="D60" t="s">
        <v>238</v>
      </c>
      <c r="E60" t="s">
        <v>239</v>
      </c>
      <c r="F60" t="s">
        <v>241</v>
      </c>
      <c r="G60" t="s">
        <v>239</v>
      </c>
      <c r="H60" t="s">
        <v>239</v>
      </c>
      <c r="I60" t="s">
        <v>40</v>
      </c>
      <c r="J60" t="s">
        <v>320</v>
      </c>
    </row>
    <row r="61" spans="1:10" x14ac:dyDescent="0.2">
      <c r="A61" t="s">
        <v>249</v>
      </c>
      <c r="B61" s="38">
        <v>17625342</v>
      </c>
      <c r="C61" t="s">
        <v>237</v>
      </c>
      <c r="D61" t="s">
        <v>242</v>
      </c>
      <c r="E61" t="s">
        <v>239</v>
      </c>
      <c r="F61" t="s">
        <v>239</v>
      </c>
      <c r="G61" t="s">
        <v>241</v>
      </c>
      <c r="H61" t="s">
        <v>239</v>
      </c>
      <c r="I61" t="s">
        <v>40</v>
      </c>
      <c r="J61" t="s">
        <v>315</v>
      </c>
    </row>
    <row r="62" spans="1:10" x14ac:dyDescent="0.2">
      <c r="A62" t="s">
        <v>249</v>
      </c>
      <c r="B62" s="38">
        <v>18026447</v>
      </c>
      <c r="C62" t="s">
        <v>240</v>
      </c>
      <c r="D62" t="s">
        <v>237</v>
      </c>
      <c r="E62" t="s">
        <v>239</v>
      </c>
      <c r="F62" t="s">
        <v>241</v>
      </c>
      <c r="G62" t="s">
        <v>239</v>
      </c>
      <c r="H62" t="s">
        <v>239</v>
      </c>
      <c r="I62" t="s">
        <v>40</v>
      </c>
      <c r="J62" t="s">
        <v>374</v>
      </c>
    </row>
    <row r="63" spans="1:10" x14ac:dyDescent="0.2">
      <c r="A63" t="s">
        <v>249</v>
      </c>
      <c r="B63" s="38">
        <v>18830197</v>
      </c>
      <c r="C63" t="s">
        <v>240</v>
      </c>
      <c r="D63" t="s">
        <v>238</v>
      </c>
      <c r="E63" t="s">
        <v>239</v>
      </c>
      <c r="F63" t="s">
        <v>241</v>
      </c>
      <c r="G63" t="s">
        <v>239</v>
      </c>
      <c r="H63" t="s">
        <v>239</v>
      </c>
      <c r="I63" t="s">
        <v>40</v>
      </c>
      <c r="J63" t="s">
        <v>375</v>
      </c>
    </row>
    <row r="64" spans="1:10" x14ac:dyDescent="0.2">
      <c r="A64" t="s">
        <v>249</v>
      </c>
      <c r="B64" s="38">
        <v>18830272</v>
      </c>
      <c r="C64" t="s">
        <v>242</v>
      </c>
      <c r="D64" t="s">
        <v>237</v>
      </c>
      <c r="E64" t="s">
        <v>239</v>
      </c>
      <c r="F64" t="s">
        <v>241</v>
      </c>
      <c r="G64" t="s">
        <v>239</v>
      </c>
      <c r="H64" t="s">
        <v>239</v>
      </c>
      <c r="I64" t="s">
        <v>40</v>
      </c>
      <c r="J64" t="s">
        <v>375</v>
      </c>
    </row>
    <row r="65" spans="1:10" x14ac:dyDescent="0.2">
      <c r="A65" t="s">
        <v>249</v>
      </c>
      <c r="B65" s="38">
        <v>19613054</v>
      </c>
      <c r="C65" t="s">
        <v>242</v>
      </c>
      <c r="D65" t="s">
        <v>238</v>
      </c>
      <c r="E65" t="s">
        <v>239</v>
      </c>
      <c r="F65" t="s">
        <v>241</v>
      </c>
      <c r="G65" t="s">
        <v>239</v>
      </c>
      <c r="H65" t="s">
        <v>239</v>
      </c>
      <c r="I65" s="35" t="s">
        <v>38</v>
      </c>
    </row>
    <row r="66" spans="1:10" x14ac:dyDescent="0.2">
      <c r="A66" t="s">
        <v>249</v>
      </c>
      <c r="B66" s="38">
        <v>264175</v>
      </c>
      <c r="C66" t="s">
        <v>240</v>
      </c>
      <c r="D66" t="s">
        <v>237</v>
      </c>
      <c r="E66" t="s">
        <v>239</v>
      </c>
      <c r="F66" t="s">
        <v>241</v>
      </c>
      <c r="G66" t="s">
        <v>239</v>
      </c>
      <c r="H66" t="s">
        <v>239</v>
      </c>
      <c r="I66" t="s">
        <v>40</v>
      </c>
      <c r="J66" t="s">
        <v>405</v>
      </c>
    </row>
    <row r="67" spans="1:10" x14ac:dyDescent="0.2">
      <c r="A67" t="s">
        <v>249</v>
      </c>
      <c r="B67" s="38">
        <v>7991443</v>
      </c>
      <c r="C67" t="s">
        <v>240</v>
      </c>
      <c r="D67" t="s">
        <v>238</v>
      </c>
      <c r="E67" t="s">
        <v>239</v>
      </c>
      <c r="F67" t="s">
        <v>241</v>
      </c>
      <c r="G67" t="s">
        <v>239</v>
      </c>
      <c r="H67" t="s">
        <v>239</v>
      </c>
      <c r="I67" s="35" t="s">
        <v>39</v>
      </c>
      <c r="J67" t="s">
        <v>373</v>
      </c>
    </row>
    <row r="68" spans="1:10" x14ac:dyDescent="0.2">
      <c r="A68" t="s">
        <v>268</v>
      </c>
      <c r="B68" s="38">
        <v>11302511</v>
      </c>
      <c r="C68" t="s">
        <v>237</v>
      </c>
      <c r="D68" t="s">
        <v>242</v>
      </c>
      <c r="E68" t="s">
        <v>239</v>
      </c>
      <c r="F68" t="s">
        <v>239</v>
      </c>
      <c r="G68" t="s">
        <v>239</v>
      </c>
      <c r="H68" t="s">
        <v>241</v>
      </c>
      <c r="I68" t="s">
        <v>40</v>
      </c>
      <c r="J68" t="s">
        <v>378</v>
      </c>
    </row>
    <row r="69" spans="1:10" x14ac:dyDescent="0.2">
      <c r="A69" t="s">
        <v>268</v>
      </c>
      <c r="B69" s="38">
        <v>2321924</v>
      </c>
      <c r="C69" t="s">
        <v>240</v>
      </c>
      <c r="D69" t="s">
        <v>238</v>
      </c>
      <c r="E69" t="s">
        <v>239</v>
      </c>
      <c r="F69" t="s">
        <v>239</v>
      </c>
      <c r="G69" t="s">
        <v>239</v>
      </c>
      <c r="H69" t="s">
        <v>241</v>
      </c>
      <c r="I69" s="35" t="s">
        <v>39</v>
      </c>
      <c r="J69" t="s">
        <v>377</v>
      </c>
    </row>
    <row r="70" spans="1:10" x14ac:dyDescent="0.2">
      <c r="A70" t="s">
        <v>251</v>
      </c>
      <c r="B70" s="38">
        <v>12727094</v>
      </c>
      <c r="C70" t="s">
        <v>242</v>
      </c>
      <c r="D70" t="s">
        <v>238</v>
      </c>
      <c r="E70" t="s">
        <v>239</v>
      </c>
      <c r="F70" t="s">
        <v>239</v>
      </c>
      <c r="G70" t="s">
        <v>241</v>
      </c>
      <c r="H70" t="s">
        <v>239</v>
      </c>
      <c r="I70" t="s">
        <v>40</v>
      </c>
      <c r="J70" t="s">
        <v>331</v>
      </c>
    </row>
    <row r="71" spans="1:10" x14ac:dyDescent="0.2">
      <c r="A71" t="s">
        <v>251</v>
      </c>
      <c r="B71" s="38">
        <v>14264394</v>
      </c>
      <c r="C71" t="s">
        <v>242</v>
      </c>
      <c r="D71" t="s">
        <v>237</v>
      </c>
      <c r="E71" t="s">
        <v>239</v>
      </c>
      <c r="F71" t="s">
        <v>239</v>
      </c>
      <c r="G71" t="s">
        <v>241</v>
      </c>
      <c r="H71" t="s">
        <v>239</v>
      </c>
      <c r="I71" s="35" t="s">
        <v>38</v>
      </c>
    </row>
    <row r="72" spans="1:10" x14ac:dyDescent="0.2">
      <c r="A72" t="s">
        <v>251</v>
      </c>
      <c r="B72" s="38">
        <v>2434004</v>
      </c>
      <c r="C72" t="s">
        <v>238</v>
      </c>
      <c r="D72" t="s">
        <v>240</v>
      </c>
      <c r="E72" t="s">
        <v>239</v>
      </c>
      <c r="F72" t="s">
        <v>239</v>
      </c>
      <c r="G72" t="s">
        <v>239</v>
      </c>
      <c r="H72" t="s">
        <v>241</v>
      </c>
      <c r="I72" t="s">
        <v>40</v>
      </c>
      <c r="J72" t="s">
        <v>379</v>
      </c>
    </row>
    <row r="73" spans="1:10" x14ac:dyDescent="0.2">
      <c r="A73" t="s">
        <v>251</v>
      </c>
      <c r="B73" s="38">
        <v>2588249</v>
      </c>
      <c r="C73" t="s">
        <v>240</v>
      </c>
      <c r="D73" t="s">
        <v>237</v>
      </c>
      <c r="E73" t="s">
        <v>241</v>
      </c>
      <c r="F73" t="s">
        <v>239</v>
      </c>
      <c r="G73" t="s">
        <v>239</v>
      </c>
      <c r="H73" t="s">
        <v>239</v>
      </c>
      <c r="I73" s="35" t="s">
        <v>39</v>
      </c>
      <c r="J73" t="s">
        <v>380</v>
      </c>
    </row>
    <row r="74" spans="1:10" x14ac:dyDescent="0.2">
      <c r="A74" t="s">
        <v>251</v>
      </c>
      <c r="B74" s="38">
        <v>8034697</v>
      </c>
      <c r="C74" t="s">
        <v>242</v>
      </c>
      <c r="D74" t="s">
        <v>237</v>
      </c>
      <c r="E74" t="s">
        <v>239</v>
      </c>
      <c r="F74" t="s">
        <v>241</v>
      </c>
      <c r="G74" t="s">
        <v>239</v>
      </c>
      <c r="H74" t="s">
        <v>239</v>
      </c>
      <c r="I74" t="s">
        <v>40</v>
      </c>
      <c r="J74" t="s">
        <v>304</v>
      </c>
    </row>
    <row r="75" spans="1:10" x14ac:dyDescent="0.2">
      <c r="A75" t="s">
        <v>252</v>
      </c>
      <c r="B75" s="38">
        <v>4325795</v>
      </c>
      <c r="C75" t="s">
        <v>237</v>
      </c>
      <c r="D75" t="s">
        <v>242</v>
      </c>
      <c r="E75" t="s">
        <v>239</v>
      </c>
      <c r="F75" t="s">
        <v>241</v>
      </c>
      <c r="G75" t="s">
        <v>239</v>
      </c>
      <c r="H75" t="s">
        <v>239</v>
      </c>
      <c r="I75" s="35" t="s">
        <v>38</v>
      </c>
    </row>
    <row r="76" spans="1:10" x14ac:dyDescent="0.2">
      <c r="A76" t="s">
        <v>253</v>
      </c>
      <c r="B76" s="38">
        <v>13734311</v>
      </c>
      <c r="C76" t="s">
        <v>240</v>
      </c>
      <c r="D76" t="s">
        <v>238</v>
      </c>
      <c r="E76" t="s">
        <v>241</v>
      </c>
      <c r="F76" t="s">
        <v>239</v>
      </c>
      <c r="G76" t="s">
        <v>239</v>
      </c>
      <c r="H76" t="s">
        <v>239</v>
      </c>
      <c r="I76" s="35" t="s">
        <v>38</v>
      </c>
    </row>
    <row r="77" spans="1:10" x14ac:dyDescent="0.2">
      <c r="A77" t="s">
        <v>253</v>
      </c>
      <c r="B77" s="38">
        <v>15498389</v>
      </c>
      <c r="C77" t="s">
        <v>238</v>
      </c>
      <c r="D77" t="s">
        <v>242</v>
      </c>
      <c r="E77" t="s">
        <v>239</v>
      </c>
      <c r="F77" t="s">
        <v>239</v>
      </c>
      <c r="G77" t="s">
        <v>241</v>
      </c>
      <c r="H77" t="s">
        <v>239</v>
      </c>
      <c r="I77" t="s">
        <v>40</v>
      </c>
      <c r="J77" t="s">
        <v>382</v>
      </c>
    </row>
    <row r="78" spans="1:10" x14ac:dyDescent="0.2">
      <c r="A78" t="s">
        <v>253</v>
      </c>
      <c r="B78" s="38">
        <v>1689009</v>
      </c>
      <c r="C78" t="s">
        <v>240</v>
      </c>
      <c r="D78" t="s">
        <v>238</v>
      </c>
      <c r="E78" t="s">
        <v>239</v>
      </c>
      <c r="F78" t="s">
        <v>241</v>
      </c>
      <c r="G78" t="s">
        <v>239</v>
      </c>
      <c r="H78" t="s">
        <v>239</v>
      </c>
      <c r="I78" t="s">
        <v>40</v>
      </c>
      <c r="J78" t="s">
        <v>381</v>
      </c>
    </row>
    <row r="79" spans="1:10" x14ac:dyDescent="0.2">
      <c r="A79" t="s">
        <v>253</v>
      </c>
      <c r="B79" s="38">
        <v>5555523</v>
      </c>
      <c r="C79" t="s">
        <v>240</v>
      </c>
      <c r="D79" t="s">
        <v>238</v>
      </c>
      <c r="E79" t="s">
        <v>241</v>
      </c>
      <c r="F79" t="s">
        <v>239</v>
      </c>
      <c r="G79" t="s">
        <v>239</v>
      </c>
      <c r="H79" t="s">
        <v>239</v>
      </c>
      <c r="I79" t="s">
        <v>40</v>
      </c>
      <c r="J79" t="s">
        <v>320</v>
      </c>
    </row>
    <row r="80" spans="1:10" x14ac:dyDescent="0.2">
      <c r="A80" t="s">
        <v>253</v>
      </c>
      <c r="B80" s="38">
        <v>7123591</v>
      </c>
      <c r="C80" t="s">
        <v>240</v>
      </c>
      <c r="D80" t="s">
        <v>238</v>
      </c>
      <c r="E80" t="s">
        <v>239</v>
      </c>
      <c r="F80" t="s">
        <v>241</v>
      </c>
      <c r="G80" t="s">
        <v>239</v>
      </c>
      <c r="H80" t="s">
        <v>239</v>
      </c>
      <c r="I80" s="35" t="s">
        <v>39</v>
      </c>
      <c r="J80" t="s">
        <v>398</v>
      </c>
    </row>
    <row r="81" spans="1:10" x14ac:dyDescent="0.2">
      <c r="A81" t="s">
        <v>253</v>
      </c>
      <c r="B81" s="38">
        <v>7127671</v>
      </c>
      <c r="C81" t="s">
        <v>242</v>
      </c>
      <c r="D81" t="s">
        <v>237</v>
      </c>
      <c r="E81" t="s">
        <v>239</v>
      </c>
      <c r="F81" t="s">
        <v>239</v>
      </c>
      <c r="G81" t="s">
        <v>241</v>
      </c>
      <c r="H81" t="s">
        <v>239</v>
      </c>
      <c r="I81" s="35" t="s">
        <v>38</v>
      </c>
    </row>
    <row r="82" spans="1:10" x14ac:dyDescent="0.2">
      <c r="A82" t="s">
        <v>254</v>
      </c>
      <c r="B82" s="38">
        <v>12782248</v>
      </c>
      <c r="C82" t="s">
        <v>240</v>
      </c>
      <c r="D82" t="s">
        <v>238</v>
      </c>
      <c r="E82" t="s">
        <v>241</v>
      </c>
      <c r="F82" t="s">
        <v>239</v>
      </c>
      <c r="G82" t="s">
        <v>239</v>
      </c>
      <c r="H82" t="s">
        <v>239</v>
      </c>
      <c r="I82" s="35" t="s">
        <v>38</v>
      </c>
    </row>
    <row r="83" spans="1:10" x14ac:dyDescent="0.2">
      <c r="A83" t="s">
        <v>254</v>
      </c>
      <c r="B83" s="38">
        <v>15171872</v>
      </c>
      <c r="C83" t="s">
        <v>237</v>
      </c>
      <c r="D83" t="s">
        <v>242</v>
      </c>
      <c r="E83" t="s">
        <v>239</v>
      </c>
      <c r="F83" t="s">
        <v>241</v>
      </c>
      <c r="G83" t="s">
        <v>239</v>
      </c>
      <c r="H83" t="s">
        <v>239</v>
      </c>
      <c r="I83" t="s">
        <v>40</v>
      </c>
      <c r="J83" t="s">
        <v>403</v>
      </c>
    </row>
    <row r="84" spans="1:10" x14ac:dyDescent="0.2">
      <c r="A84" t="s">
        <v>254</v>
      </c>
      <c r="B84" s="38">
        <v>8344067</v>
      </c>
      <c r="C84" t="s">
        <v>240</v>
      </c>
      <c r="D84" t="s">
        <v>238</v>
      </c>
      <c r="E84" t="s">
        <v>241</v>
      </c>
      <c r="F84" t="s">
        <v>239</v>
      </c>
      <c r="G84" t="s">
        <v>239</v>
      </c>
      <c r="H84" t="s">
        <v>239</v>
      </c>
      <c r="I84" t="s">
        <v>40</v>
      </c>
      <c r="J84" t="s">
        <v>361</v>
      </c>
    </row>
    <row r="85" spans="1:10" x14ac:dyDescent="0.2">
      <c r="A85" t="s">
        <v>254</v>
      </c>
      <c r="B85" s="38">
        <v>9659457</v>
      </c>
      <c r="C85" t="s">
        <v>242</v>
      </c>
      <c r="D85" t="s">
        <v>237</v>
      </c>
      <c r="E85" t="s">
        <v>239</v>
      </c>
      <c r="F85" t="s">
        <v>239</v>
      </c>
      <c r="G85" t="s">
        <v>239</v>
      </c>
      <c r="H85" t="s">
        <v>241</v>
      </c>
      <c r="I85" s="35" t="s">
        <v>38</v>
      </c>
    </row>
    <row r="86" spans="1:10" x14ac:dyDescent="0.2">
      <c r="A86" t="s">
        <v>255</v>
      </c>
      <c r="B86" s="38">
        <v>10593027</v>
      </c>
      <c r="C86" t="s">
        <v>238</v>
      </c>
      <c r="D86" t="s">
        <v>242</v>
      </c>
      <c r="E86" t="s">
        <v>239</v>
      </c>
      <c r="F86" t="s">
        <v>241</v>
      </c>
      <c r="G86" t="s">
        <v>239</v>
      </c>
      <c r="H86" t="s">
        <v>239</v>
      </c>
      <c r="I86" t="s">
        <v>40</v>
      </c>
      <c r="J86" t="s">
        <v>376</v>
      </c>
    </row>
    <row r="87" spans="1:10" x14ac:dyDescent="0.2">
      <c r="A87" t="s">
        <v>255</v>
      </c>
      <c r="B87" s="38">
        <v>321961</v>
      </c>
      <c r="C87" t="s">
        <v>240</v>
      </c>
      <c r="D87" t="s">
        <v>238</v>
      </c>
      <c r="E87" t="s">
        <v>239</v>
      </c>
      <c r="F87" t="s">
        <v>241</v>
      </c>
      <c r="G87" t="s">
        <v>239</v>
      </c>
      <c r="H87" t="s">
        <v>239</v>
      </c>
      <c r="I87" s="35" t="s">
        <v>39</v>
      </c>
      <c r="J87" t="s">
        <v>383</v>
      </c>
    </row>
    <row r="88" spans="1:10" x14ac:dyDescent="0.2">
      <c r="A88" t="s">
        <v>255</v>
      </c>
      <c r="B88" s="38">
        <v>5121942</v>
      </c>
      <c r="C88" t="s">
        <v>240</v>
      </c>
      <c r="D88" t="s">
        <v>238</v>
      </c>
      <c r="E88" t="s">
        <v>239</v>
      </c>
      <c r="F88" t="s">
        <v>239</v>
      </c>
      <c r="G88" t="s">
        <v>241</v>
      </c>
      <c r="H88" t="s">
        <v>239</v>
      </c>
      <c r="I88" t="s">
        <v>40</v>
      </c>
      <c r="J88" t="s">
        <v>384</v>
      </c>
    </row>
    <row r="89" spans="1:10" x14ac:dyDescent="0.2">
      <c r="A89" t="s">
        <v>256</v>
      </c>
      <c r="B89" s="38">
        <v>12796344</v>
      </c>
      <c r="C89" t="s">
        <v>240</v>
      </c>
      <c r="D89" t="s">
        <v>238</v>
      </c>
      <c r="E89" t="s">
        <v>239</v>
      </c>
      <c r="F89" t="s">
        <v>239</v>
      </c>
      <c r="G89" t="s">
        <v>239</v>
      </c>
      <c r="H89" t="s">
        <v>241</v>
      </c>
      <c r="I89" t="s">
        <v>40</v>
      </c>
      <c r="J89" t="s">
        <v>361</v>
      </c>
    </row>
    <row r="90" spans="1:10" x14ac:dyDescent="0.2">
      <c r="A90" t="s">
        <v>257</v>
      </c>
      <c r="B90" s="38">
        <v>11369541</v>
      </c>
      <c r="C90" t="s">
        <v>240</v>
      </c>
      <c r="D90" t="s">
        <v>238</v>
      </c>
      <c r="E90" t="s">
        <v>239</v>
      </c>
      <c r="F90" t="s">
        <v>241</v>
      </c>
      <c r="G90" t="s">
        <v>239</v>
      </c>
      <c r="H90" t="s">
        <v>239</v>
      </c>
      <c r="I90" t="s">
        <v>40</v>
      </c>
      <c r="J90" t="s">
        <v>320</v>
      </c>
    </row>
    <row r="91" spans="1:10" x14ac:dyDescent="0.2">
      <c r="A91" t="s">
        <v>257</v>
      </c>
      <c r="B91" s="38">
        <v>419018</v>
      </c>
      <c r="C91" t="s">
        <v>238</v>
      </c>
      <c r="D91" t="s">
        <v>240</v>
      </c>
      <c r="E91" t="s">
        <v>239</v>
      </c>
      <c r="F91" t="s">
        <v>239</v>
      </c>
      <c r="G91" t="s">
        <v>239</v>
      </c>
      <c r="H91" t="s">
        <v>241</v>
      </c>
      <c r="I91" t="s">
        <v>40</v>
      </c>
      <c r="J91" t="s">
        <v>385</v>
      </c>
    </row>
    <row r="92" spans="1:10" x14ac:dyDescent="0.2">
      <c r="A92" t="s">
        <v>257</v>
      </c>
      <c r="B92" s="38">
        <v>4938558</v>
      </c>
      <c r="C92" t="s">
        <v>240</v>
      </c>
      <c r="D92" t="s">
        <v>238</v>
      </c>
      <c r="E92" t="s">
        <v>241</v>
      </c>
      <c r="F92" t="s">
        <v>239</v>
      </c>
      <c r="G92" t="s">
        <v>239</v>
      </c>
      <c r="H92" t="s">
        <v>239</v>
      </c>
      <c r="I92" s="35" t="s">
        <v>39</v>
      </c>
      <c r="J92" t="s">
        <v>386</v>
      </c>
    </row>
    <row r="93" spans="1:10" x14ac:dyDescent="0.2">
      <c r="A93" t="s">
        <v>257</v>
      </c>
      <c r="B93" s="38">
        <v>9533134</v>
      </c>
      <c r="C93" t="s">
        <v>242</v>
      </c>
      <c r="D93" t="s">
        <v>237</v>
      </c>
      <c r="E93" t="s">
        <v>239</v>
      </c>
      <c r="F93" t="s">
        <v>241</v>
      </c>
      <c r="G93" t="s">
        <v>239</v>
      </c>
      <c r="H93" t="s">
        <v>239</v>
      </c>
      <c r="I93" s="35" t="s">
        <v>38</v>
      </c>
    </row>
    <row r="94" spans="1:10" x14ac:dyDescent="0.2">
      <c r="A94" t="s">
        <v>259</v>
      </c>
      <c r="B94" s="38">
        <v>11967431</v>
      </c>
      <c r="C94" t="s">
        <v>242</v>
      </c>
      <c r="D94" t="s">
        <v>237</v>
      </c>
      <c r="E94" t="s">
        <v>239</v>
      </c>
      <c r="F94" t="s">
        <v>239</v>
      </c>
      <c r="G94" t="s">
        <v>239</v>
      </c>
      <c r="H94" t="s">
        <v>241</v>
      </c>
      <c r="I94" t="s">
        <v>40</v>
      </c>
      <c r="J94" t="s">
        <v>316</v>
      </c>
    </row>
    <row r="95" spans="1:10" x14ac:dyDescent="0.2">
      <c r="A95" t="s">
        <v>259</v>
      </c>
      <c r="B95" s="38">
        <v>14356907</v>
      </c>
      <c r="C95" t="s">
        <v>240</v>
      </c>
      <c r="D95" t="s">
        <v>242</v>
      </c>
      <c r="E95" t="s">
        <v>241</v>
      </c>
      <c r="F95" t="s">
        <v>239</v>
      </c>
      <c r="G95" t="s">
        <v>239</v>
      </c>
      <c r="H95" t="s">
        <v>239</v>
      </c>
      <c r="I95" t="s">
        <v>37</v>
      </c>
      <c r="J95" t="s">
        <v>388</v>
      </c>
    </row>
    <row r="96" spans="1:10" x14ac:dyDescent="0.2">
      <c r="A96" t="s">
        <v>259</v>
      </c>
      <c r="B96" s="38">
        <v>14661691</v>
      </c>
      <c r="C96" t="s">
        <v>238</v>
      </c>
      <c r="D96" t="s">
        <v>237</v>
      </c>
      <c r="E96" t="s">
        <v>239</v>
      </c>
      <c r="F96" t="s">
        <v>241</v>
      </c>
      <c r="G96" t="s">
        <v>239</v>
      </c>
      <c r="H96" t="s">
        <v>239</v>
      </c>
      <c r="I96" t="s">
        <v>37</v>
      </c>
      <c r="J96" t="s">
        <v>389</v>
      </c>
    </row>
    <row r="97" spans="1:10" x14ac:dyDescent="0.2">
      <c r="A97" t="s">
        <v>259</v>
      </c>
      <c r="B97" s="38">
        <v>982282</v>
      </c>
      <c r="C97" t="s">
        <v>242</v>
      </c>
      <c r="D97" t="s">
        <v>237</v>
      </c>
      <c r="E97" t="s">
        <v>239</v>
      </c>
      <c r="F97" t="s">
        <v>241</v>
      </c>
      <c r="G97" t="s">
        <v>239</v>
      </c>
      <c r="H97" t="s">
        <v>239</v>
      </c>
      <c r="I97" t="s">
        <v>40</v>
      </c>
      <c r="J97" t="s">
        <v>387</v>
      </c>
    </row>
    <row r="98" spans="1:10" x14ac:dyDescent="0.2">
      <c r="B98" s="38"/>
    </row>
    <row r="99" spans="1:10" x14ac:dyDescent="0.2">
      <c r="B99" s="38"/>
    </row>
    <row r="100" spans="1:10" x14ac:dyDescent="0.2">
      <c r="B100" s="38"/>
      <c r="I100" s="35"/>
    </row>
    <row r="101" spans="1:10" x14ac:dyDescent="0.2">
      <c r="B101" s="38"/>
    </row>
    <row r="102" spans="1:10" x14ac:dyDescent="0.2">
      <c r="B102" s="38"/>
    </row>
    <row r="103" spans="1:10" x14ac:dyDescent="0.2">
      <c r="B103" s="38"/>
    </row>
    <row r="104" spans="1:10" x14ac:dyDescent="0.2">
      <c r="B104" s="38"/>
    </row>
    <row r="105" spans="1:10" x14ac:dyDescent="0.2">
      <c r="B105" s="38"/>
    </row>
    <row r="106" spans="1:10" x14ac:dyDescent="0.2">
      <c r="B106" s="38"/>
    </row>
    <row r="107" spans="1:10" x14ac:dyDescent="0.2">
      <c r="B107" s="38"/>
      <c r="I107" s="35"/>
    </row>
    <row r="108" spans="1:10" x14ac:dyDescent="0.2">
      <c r="B108" s="38"/>
    </row>
    <row r="109" spans="1:10" x14ac:dyDescent="0.2">
      <c r="B109" s="38"/>
    </row>
    <row r="110" spans="1:10" x14ac:dyDescent="0.2">
      <c r="B110" s="38"/>
      <c r="I110" s="35"/>
    </row>
    <row r="111" spans="1:10" x14ac:dyDescent="0.2">
      <c r="B111" s="38"/>
    </row>
    <row r="112" spans="1:10" x14ac:dyDescent="0.2">
      <c r="B112" s="38"/>
    </row>
    <row r="113" spans="2:9" x14ac:dyDescent="0.2">
      <c r="B113" s="38"/>
    </row>
    <row r="114" spans="2:9" x14ac:dyDescent="0.2">
      <c r="B114" s="38"/>
    </row>
    <row r="115" spans="2:9" x14ac:dyDescent="0.2">
      <c r="B115" s="38"/>
    </row>
    <row r="116" spans="2:9" x14ac:dyDescent="0.2">
      <c r="B116" s="38"/>
    </row>
    <row r="117" spans="2:9" x14ac:dyDescent="0.2">
      <c r="B117" s="38"/>
    </row>
    <row r="118" spans="2:9" x14ac:dyDescent="0.2">
      <c r="B118" s="38"/>
    </row>
    <row r="119" spans="2:9" x14ac:dyDescent="0.2">
      <c r="B119" s="38"/>
    </row>
    <row r="120" spans="2:9" x14ac:dyDescent="0.2">
      <c r="B120" s="38"/>
      <c r="I120" s="35"/>
    </row>
    <row r="121" spans="2:9" x14ac:dyDescent="0.2">
      <c r="B121" s="38"/>
    </row>
    <row r="122" spans="2:9" x14ac:dyDescent="0.2">
      <c r="B122" s="38"/>
    </row>
    <row r="123" spans="2:9" x14ac:dyDescent="0.2">
      <c r="B123" s="38"/>
    </row>
    <row r="124" spans="2:9" x14ac:dyDescent="0.2">
      <c r="B124" s="38"/>
    </row>
    <row r="125" spans="2:9" x14ac:dyDescent="0.2">
      <c r="B125" s="38"/>
    </row>
    <row r="126" spans="2:9" x14ac:dyDescent="0.2">
      <c r="B126" s="38"/>
    </row>
    <row r="127" spans="2:9" x14ac:dyDescent="0.2">
      <c r="B127" s="38"/>
    </row>
    <row r="128" spans="2:9" x14ac:dyDescent="0.2">
      <c r="B128" s="38"/>
    </row>
    <row r="129" spans="2:9" x14ac:dyDescent="0.2">
      <c r="B129" s="38"/>
    </row>
    <row r="130" spans="2:9" x14ac:dyDescent="0.2">
      <c r="B130" s="38"/>
      <c r="I130" s="35"/>
    </row>
    <row r="131" spans="2:9" x14ac:dyDescent="0.2">
      <c r="B131" s="38"/>
    </row>
    <row r="132" spans="2:9" x14ac:dyDescent="0.2">
      <c r="B132" s="38"/>
    </row>
    <row r="133" spans="2:9" x14ac:dyDescent="0.2">
      <c r="B133" s="38"/>
    </row>
    <row r="134" spans="2:9" x14ac:dyDescent="0.2">
      <c r="B134" s="38"/>
    </row>
    <row r="135" spans="2:9" x14ac:dyDescent="0.2">
      <c r="B135" s="38"/>
    </row>
    <row r="136" spans="2:9" x14ac:dyDescent="0.2">
      <c r="B136" s="38"/>
    </row>
    <row r="137" spans="2:9" x14ac:dyDescent="0.2">
      <c r="B137" s="38"/>
    </row>
    <row r="138" spans="2:9" x14ac:dyDescent="0.2">
      <c r="B138" s="38"/>
      <c r="I138" s="35"/>
    </row>
    <row r="139" spans="2:9" x14ac:dyDescent="0.2">
      <c r="B139" s="38"/>
    </row>
    <row r="140" spans="2:9" x14ac:dyDescent="0.2">
      <c r="B140" s="38"/>
    </row>
    <row r="141" spans="2:9" x14ac:dyDescent="0.2">
      <c r="B141" s="38"/>
    </row>
    <row r="142" spans="2:9" x14ac:dyDescent="0.2">
      <c r="B142" s="38"/>
    </row>
    <row r="143" spans="2:9" x14ac:dyDescent="0.2">
      <c r="B143" s="38"/>
      <c r="I143" s="35"/>
    </row>
    <row r="144" spans="2:9" x14ac:dyDescent="0.2">
      <c r="B144" s="38"/>
    </row>
    <row r="145" spans="2:2" x14ac:dyDescent="0.2">
      <c r="B145" s="38"/>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6752B-286A-A449-B93B-ACDD816C6ACF}">
  <dimension ref="A1:F29"/>
  <sheetViews>
    <sheetView workbookViewId="0">
      <selection activeCell="G21" sqref="G21"/>
    </sheetView>
  </sheetViews>
  <sheetFormatPr baseColWidth="10" defaultRowHeight="16" x14ac:dyDescent="0.2"/>
  <cols>
    <col min="2" max="2" width="16.6640625" customWidth="1"/>
    <col min="3" max="3" width="12.33203125" customWidth="1"/>
    <col min="4" max="4" width="10.83203125" customWidth="1"/>
    <col min="5" max="5" width="10.83203125" style="39"/>
    <col min="6" max="6" width="10.33203125" customWidth="1"/>
    <col min="7" max="7" width="12.1640625" bestFit="1" customWidth="1"/>
  </cols>
  <sheetData>
    <row r="1" spans="1:6" x14ac:dyDescent="0.2">
      <c r="A1" t="s">
        <v>407</v>
      </c>
    </row>
    <row r="2" spans="1:6" s="14" customFormat="1" x14ac:dyDescent="0.2">
      <c r="A2" s="14" t="s">
        <v>0</v>
      </c>
      <c r="B2" s="14" t="s">
        <v>303</v>
      </c>
      <c r="C2" s="14" t="s">
        <v>410</v>
      </c>
      <c r="D2" s="14" t="s">
        <v>411</v>
      </c>
      <c r="E2" s="44" t="s">
        <v>406</v>
      </c>
      <c r="F2" s="14" t="s">
        <v>422</v>
      </c>
    </row>
    <row r="3" spans="1:6" x14ac:dyDescent="0.2">
      <c r="A3" t="s">
        <v>129</v>
      </c>
      <c r="B3" t="s">
        <v>37</v>
      </c>
      <c r="C3">
        <v>118994775</v>
      </c>
      <c r="D3">
        <v>12</v>
      </c>
      <c r="E3" s="39">
        <v>-1.20193458288926</v>
      </c>
      <c r="F3" s="1">
        <v>13.186813186813188</v>
      </c>
    </row>
    <row r="4" spans="1:6" x14ac:dyDescent="0.2">
      <c r="A4" t="s">
        <v>129</v>
      </c>
      <c r="B4" t="s">
        <v>39</v>
      </c>
      <c r="C4">
        <v>46793591</v>
      </c>
      <c r="D4">
        <v>11</v>
      </c>
      <c r="E4" s="39">
        <v>1.9049909624743702E-2</v>
      </c>
      <c r="F4" s="1">
        <v>12.087912087912088</v>
      </c>
    </row>
    <row r="5" spans="1:6" x14ac:dyDescent="0.2">
      <c r="A5" t="s">
        <v>129</v>
      </c>
      <c r="B5" t="s">
        <v>40</v>
      </c>
      <c r="C5">
        <v>103349218</v>
      </c>
      <c r="D5">
        <v>38</v>
      </c>
      <c r="E5" s="39">
        <v>0.66440118421326899</v>
      </c>
      <c r="F5" s="1">
        <v>41.758241758241759</v>
      </c>
    </row>
    <row r="6" spans="1:6" x14ac:dyDescent="0.2">
      <c r="A6" t="s">
        <v>129</v>
      </c>
      <c r="B6" t="s">
        <v>38</v>
      </c>
      <c r="C6">
        <v>123118489</v>
      </c>
      <c r="D6">
        <v>30</v>
      </c>
      <c r="E6" s="39">
        <v>7.0844307836787204E-2</v>
      </c>
      <c r="F6" s="1">
        <v>32.967032967032964</v>
      </c>
    </row>
    <row r="7" spans="1:6" x14ac:dyDescent="0.2">
      <c r="A7" t="s">
        <v>130</v>
      </c>
      <c r="B7" t="s">
        <v>37</v>
      </c>
      <c r="C7">
        <v>118994775</v>
      </c>
      <c r="D7">
        <v>7</v>
      </c>
      <c r="E7" s="39">
        <v>-2.0416031296850701</v>
      </c>
      <c r="F7" s="1">
        <v>7.3684210526315779</v>
      </c>
    </row>
    <row r="8" spans="1:6" x14ac:dyDescent="0.2">
      <c r="A8" t="s">
        <v>130</v>
      </c>
      <c r="B8" t="s">
        <v>39</v>
      </c>
      <c r="C8">
        <v>46793591</v>
      </c>
      <c r="D8">
        <v>13</v>
      </c>
      <c r="E8" s="39">
        <v>0.19799704099628701</v>
      </c>
      <c r="F8" s="1">
        <v>13.684210526315791</v>
      </c>
    </row>
    <row r="9" spans="1:6" x14ac:dyDescent="0.2">
      <c r="A9" t="s">
        <v>130</v>
      </c>
      <c r="B9" t="s">
        <v>40</v>
      </c>
      <c r="C9">
        <v>103349218</v>
      </c>
      <c r="D9">
        <v>45</v>
      </c>
      <c r="E9" s="39">
        <v>0.84626579896710596</v>
      </c>
      <c r="F9" s="1">
        <v>47.368421052631575</v>
      </c>
    </row>
    <row r="10" spans="1:6" x14ac:dyDescent="0.2">
      <c r="A10" t="s">
        <v>130</v>
      </c>
      <c r="B10" t="s">
        <v>38</v>
      </c>
      <c r="C10">
        <v>123118489</v>
      </c>
      <c r="D10">
        <v>30</v>
      </c>
      <c r="E10" s="39">
        <v>8.7833397045355005E-3</v>
      </c>
      <c r="F10" s="1">
        <v>31.578947368421051</v>
      </c>
    </row>
    <row r="12" spans="1:6" x14ac:dyDescent="0.2">
      <c r="A12" t="s">
        <v>408</v>
      </c>
    </row>
    <row r="13" spans="1:6" s="14" customFormat="1" x14ac:dyDescent="0.2">
      <c r="A13" s="14" t="s">
        <v>0</v>
      </c>
      <c r="B13" s="14" t="s">
        <v>409</v>
      </c>
      <c r="C13" s="14" t="s">
        <v>410</v>
      </c>
      <c r="D13" s="14" t="s">
        <v>412</v>
      </c>
      <c r="E13" s="44" t="s">
        <v>406</v>
      </c>
    </row>
    <row r="14" spans="1:6" x14ac:dyDescent="0.2">
      <c r="A14" t="s">
        <v>129</v>
      </c>
      <c r="B14" t="s">
        <v>413</v>
      </c>
      <c r="C14">
        <v>17895006</v>
      </c>
      <c r="D14">
        <v>8</v>
      </c>
      <c r="E14" s="39">
        <v>0.29451230459051098</v>
      </c>
    </row>
    <row r="15" spans="1:6" x14ac:dyDescent="0.2">
      <c r="A15" t="s">
        <v>129</v>
      </c>
      <c r="B15" t="s">
        <v>414</v>
      </c>
      <c r="C15">
        <v>1372328</v>
      </c>
      <c r="D15">
        <v>0</v>
      </c>
      <c r="E15" s="39" t="s">
        <v>415</v>
      </c>
    </row>
    <row r="16" spans="1:6" x14ac:dyDescent="0.2">
      <c r="A16" t="s">
        <v>129</v>
      </c>
      <c r="B16" t="s">
        <v>416</v>
      </c>
      <c r="C16">
        <v>9114091</v>
      </c>
      <c r="D16">
        <v>2</v>
      </c>
      <c r="E16" s="39">
        <v>-0.73210134832629803</v>
      </c>
    </row>
    <row r="17" spans="1:5" x14ac:dyDescent="0.2">
      <c r="A17" t="s">
        <v>129</v>
      </c>
      <c r="B17" t="s">
        <v>417</v>
      </c>
      <c r="C17">
        <v>745656</v>
      </c>
      <c r="D17">
        <v>0</v>
      </c>
      <c r="E17" s="39" t="s">
        <v>415</v>
      </c>
    </row>
    <row r="18" spans="1:5" x14ac:dyDescent="0.2">
      <c r="A18" t="s">
        <v>129</v>
      </c>
      <c r="B18" t="s">
        <v>418</v>
      </c>
      <c r="C18">
        <v>16645143</v>
      </c>
      <c r="D18">
        <v>8</v>
      </c>
      <c r="E18" s="39">
        <v>0.39896806720362199</v>
      </c>
    </row>
    <row r="19" spans="1:5" x14ac:dyDescent="0.2">
      <c r="A19" t="s">
        <v>129</v>
      </c>
      <c r="B19" t="s">
        <v>419</v>
      </c>
      <c r="C19">
        <v>45788982</v>
      </c>
      <c r="D19">
        <v>16</v>
      </c>
      <c r="E19" s="39">
        <v>-6.0931158697341198E-2</v>
      </c>
    </row>
    <row r="20" spans="1:5" x14ac:dyDescent="0.2">
      <c r="A20" t="s">
        <v>129</v>
      </c>
      <c r="B20" t="s">
        <v>420</v>
      </c>
      <c r="C20">
        <v>11174536</v>
      </c>
      <c r="D20">
        <v>3</v>
      </c>
      <c r="E20" s="39">
        <v>-0.44118309487351298</v>
      </c>
    </row>
    <row r="21" spans="1:5" x14ac:dyDescent="0.2">
      <c r="A21" t="s">
        <v>129</v>
      </c>
      <c r="B21" t="s">
        <v>421</v>
      </c>
      <c r="C21">
        <v>1515802</v>
      </c>
      <c r="D21">
        <v>1</v>
      </c>
      <c r="E21" s="39">
        <v>0.855916111618516</v>
      </c>
    </row>
    <row r="22" spans="1:5" x14ac:dyDescent="0.2">
      <c r="A22" t="s">
        <v>130</v>
      </c>
      <c r="B22" t="s">
        <v>413</v>
      </c>
      <c r="C22">
        <v>17895006</v>
      </c>
      <c r="D22">
        <v>11</v>
      </c>
      <c r="E22" s="39">
        <v>0.510018340341719</v>
      </c>
    </row>
    <row r="23" spans="1:5" x14ac:dyDescent="0.2">
      <c r="A23" t="s">
        <v>130</v>
      </c>
      <c r="B23" t="s">
        <v>414</v>
      </c>
      <c r="C23">
        <v>1372328</v>
      </c>
      <c r="D23">
        <v>0</v>
      </c>
      <c r="E23" s="39" t="s">
        <v>415</v>
      </c>
    </row>
    <row r="24" spans="1:5" x14ac:dyDescent="0.2">
      <c r="A24" t="s">
        <v>130</v>
      </c>
      <c r="B24" t="s">
        <v>416</v>
      </c>
      <c r="C24">
        <v>9114091</v>
      </c>
      <c r="D24">
        <v>0</v>
      </c>
      <c r="E24" s="39" t="s">
        <v>415</v>
      </c>
    </row>
    <row r="25" spans="1:5" x14ac:dyDescent="0.2">
      <c r="A25" t="s">
        <v>130</v>
      </c>
      <c r="B25" t="s">
        <v>417</v>
      </c>
      <c r="C25">
        <v>745656</v>
      </c>
      <c r="D25">
        <v>1</v>
      </c>
      <c r="E25" s="39">
        <v>1.63548972610654</v>
      </c>
    </row>
    <row r="26" spans="1:5" x14ac:dyDescent="0.2">
      <c r="A26" t="s">
        <v>130</v>
      </c>
      <c r="B26" t="s">
        <v>418</v>
      </c>
      <c r="C26">
        <v>16645143</v>
      </c>
      <c r="D26">
        <v>10</v>
      </c>
      <c r="E26" s="39">
        <v>0.476970579204895</v>
      </c>
    </row>
    <row r="27" spans="1:5" x14ac:dyDescent="0.2">
      <c r="A27" t="s">
        <v>130</v>
      </c>
      <c r="B27" t="s">
        <v>419</v>
      </c>
      <c r="C27">
        <v>45788982</v>
      </c>
      <c r="D27">
        <v>15</v>
      </c>
      <c r="E27" s="39">
        <v>-0.39796614597491198</v>
      </c>
    </row>
    <row r="28" spans="1:5" x14ac:dyDescent="0.2">
      <c r="A28" t="s">
        <v>130</v>
      </c>
      <c r="B28" t="s">
        <v>420</v>
      </c>
      <c r="C28">
        <v>11174536</v>
      </c>
      <c r="D28">
        <v>4</v>
      </c>
      <c r="E28" s="39">
        <v>-0.27007117848075901</v>
      </c>
    </row>
    <row r="29" spans="1:5" x14ac:dyDescent="0.2">
      <c r="A29" t="s">
        <v>130</v>
      </c>
      <c r="B29" t="s">
        <v>421</v>
      </c>
      <c r="C29">
        <v>1515802</v>
      </c>
      <c r="D29">
        <v>4</v>
      </c>
      <c r="E29" s="39">
        <v>2.6119905287324299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B4F1E-748C-3F41-8C3B-8FB838189E20}">
  <dimension ref="A1:F24"/>
  <sheetViews>
    <sheetView zoomScaleNormal="100" workbookViewId="0">
      <selection activeCell="E8" sqref="E8:E10"/>
    </sheetView>
  </sheetViews>
  <sheetFormatPr baseColWidth="10" defaultRowHeight="16" x14ac:dyDescent="0.2"/>
  <cols>
    <col min="1" max="2" width="10.83203125" style="27"/>
    <col min="3" max="3" width="14.1640625" style="33" customWidth="1"/>
    <col min="4" max="4" width="10.83203125" style="27"/>
    <col min="5" max="5" width="26.5" style="30" customWidth="1"/>
    <col min="6" max="6" width="10.83203125" style="30"/>
    <col min="7" max="16384" width="10.83203125" style="27"/>
  </cols>
  <sheetData>
    <row r="1" spans="1:6" x14ac:dyDescent="0.2">
      <c r="A1" s="27" t="s">
        <v>426</v>
      </c>
    </row>
    <row r="2" spans="1:6" x14ac:dyDescent="0.2">
      <c r="A2" s="27" t="s">
        <v>230</v>
      </c>
      <c r="B2" s="27" t="s">
        <v>299</v>
      </c>
      <c r="C2" s="33" t="s">
        <v>300</v>
      </c>
      <c r="D2" s="27" t="s">
        <v>231</v>
      </c>
      <c r="E2" s="30" t="s">
        <v>301</v>
      </c>
      <c r="F2" s="30" t="s">
        <v>302</v>
      </c>
    </row>
    <row r="3" spans="1:6" x14ac:dyDescent="0.2">
      <c r="A3" s="27">
        <v>20</v>
      </c>
      <c r="B3" s="27">
        <v>1</v>
      </c>
      <c r="C3" s="34">
        <v>1.3258577201027999E-10</v>
      </c>
      <c r="D3" s="34">
        <v>9.2396136941546904E-13</v>
      </c>
      <c r="E3" s="30">
        <v>40388007</v>
      </c>
      <c r="F3" s="30">
        <v>54998919</v>
      </c>
    </row>
    <row r="4" spans="1:6" x14ac:dyDescent="0.2">
      <c r="A4" s="27">
        <v>20</v>
      </c>
      <c r="B4" s="27">
        <v>2</v>
      </c>
      <c r="C4" s="34">
        <v>1.1737497430991601E-10</v>
      </c>
      <c r="D4" s="34">
        <v>7.4581631930834999E-13</v>
      </c>
      <c r="E4" s="30">
        <v>40388007</v>
      </c>
      <c r="F4" s="30">
        <v>54998919</v>
      </c>
    </row>
    <row r="5" spans="1:6" x14ac:dyDescent="0.2">
      <c r="A5" s="27">
        <v>20</v>
      </c>
      <c r="B5" s="27">
        <v>3</v>
      </c>
      <c r="C5" s="34">
        <v>1.2245277025925599E-10</v>
      </c>
      <c r="D5" s="34">
        <v>9.2108059563578306E-13</v>
      </c>
      <c r="E5" s="30">
        <v>40388007</v>
      </c>
      <c r="F5" s="30">
        <v>54998919</v>
      </c>
    </row>
    <row r="6" spans="1:6" x14ac:dyDescent="0.2">
      <c r="A6" s="27">
        <v>25</v>
      </c>
      <c r="B6" s="27">
        <v>1</v>
      </c>
      <c r="C6" s="34">
        <v>1.0414976722981501E-10</v>
      </c>
      <c r="D6" s="34">
        <v>1.01347070091006E-12</v>
      </c>
      <c r="E6" s="30">
        <v>44900782</v>
      </c>
      <c r="F6" s="30">
        <v>58223515</v>
      </c>
    </row>
    <row r="7" spans="1:6" x14ac:dyDescent="0.2">
      <c r="A7" s="27">
        <v>25</v>
      </c>
      <c r="B7" s="27">
        <v>2</v>
      </c>
      <c r="C7" s="34">
        <v>1.09850109360188E-10</v>
      </c>
      <c r="D7" s="34">
        <v>8.72257635786478E-13</v>
      </c>
      <c r="E7" s="30">
        <v>44900782</v>
      </c>
      <c r="F7" s="30">
        <v>58223515</v>
      </c>
    </row>
    <row r="8" spans="1:6" x14ac:dyDescent="0.2">
      <c r="A8" s="27">
        <v>25</v>
      </c>
      <c r="B8" s="27">
        <v>3</v>
      </c>
      <c r="C8" s="34">
        <v>1.17246475895447E-10</v>
      </c>
      <c r="D8" s="34">
        <v>1.10004851996558E-12</v>
      </c>
      <c r="E8" s="30">
        <v>44900782</v>
      </c>
      <c r="F8" s="30">
        <v>58223515</v>
      </c>
    </row>
    <row r="9" spans="1:6" x14ac:dyDescent="0.2">
      <c r="A9" s="27">
        <v>30</v>
      </c>
      <c r="B9" s="27">
        <v>1</v>
      </c>
      <c r="C9" s="34">
        <v>1.0660501395671801E-10</v>
      </c>
      <c r="D9" s="34">
        <v>9.8786775169046397E-13</v>
      </c>
      <c r="E9" s="30">
        <v>38229529</v>
      </c>
      <c r="F9" s="30">
        <v>49555495</v>
      </c>
    </row>
    <row r="10" spans="1:6" x14ac:dyDescent="0.2">
      <c r="A10" s="27">
        <v>30</v>
      </c>
      <c r="B10" s="27">
        <v>2</v>
      </c>
      <c r="C10" s="34">
        <v>1.14181334314236E-10</v>
      </c>
      <c r="D10" s="34">
        <v>9.25610310024006E-13</v>
      </c>
      <c r="E10" s="30">
        <v>38229529</v>
      </c>
      <c r="F10" s="30">
        <v>49555495</v>
      </c>
    </row>
    <row r="11" spans="1:6" x14ac:dyDescent="0.2">
      <c r="A11" s="27">
        <v>30</v>
      </c>
      <c r="B11" s="27">
        <v>3</v>
      </c>
      <c r="C11" s="34">
        <v>1.1202264844940901E-10</v>
      </c>
      <c r="D11" s="34">
        <v>9.5396898884130895E-13</v>
      </c>
      <c r="E11" s="30">
        <v>38229529</v>
      </c>
      <c r="F11" s="30">
        <v>49555495</v>
      </c>
    </row>
    <row r="12" spans="1:6" x14ac:dyDescent="0.2">
      <c r="A12" s="27">
        <v>35</v>
      </c>
      <c r="B12" s="27">
        <v>1</v>
      </c>
      <c r="C12" s="34">
        <v>9.5185131440744898E-11</v>
      </c>
      <c r="D12" s="34">
        <v>1.09839547119306E-12</v>
      </c>
      <c r="E12" s="30">
        <v>32546285</v>
      </c>
      <c r="F12" s="30">
        <v>40561041</v>
      </c>
    </row>
    <row r="13" spans="1:6" x14ac:dyDescent="0.2">
      <c r="A13" s="27">
        <v>35</v>
      </c>
      <c r="B13" s="27">
        <v>2</v>
      </c>
      <c r="C13" s="34">
        <v>9.4421268694324204E-11</v>
      </c>
      <c r="D13" s="34">
        <v>1.1702976516560001E-12</v>
      </c>
      <c r="E13" s="30">
        <v>32546285</v>
      </c>
      <c r="F13" s="30">
        <v>40561041</v>
      </c>
    </row>
    <row r="14" spans="1:6" x14ac:dyDescent="0.2">
      <c r="A14" s="27">
        <v>35</v>
      </c>
      <c r="B14" s="27">
        <v>3</v>
      </c>
      <c r="C14" s="34">
        <v>9.3371338505732701E-11</v>
      </c>
      <c r="D14" s="34">
        <v>1.2119699844154099E-12</v>
      </c>
      <c r="E14" s="30">
        <v>32546285</v>
      </c>
      <c r="F14" s="30">
        <v>40561041</v>
      </c>
    </row>
    <row r="15" spans="1:6" x14ac:dyDescent="0.2">
      <c r="A15" s="27">
        <v>40</v>
      </c>
      <c r="B15" s="27">
        <v>1</v>
      </c>
      <c r="C15" s="34">
        <v>9.0339239828900297E-11</v>
      </c>
      <c r="D15" s="34">
        <v>1.0712670673140999E-12</v>
      </c>
      <c r="E15" s="30">
        <v>24989388</v>
      </c>
      <c r="F15" s="30">
        <v>28972798</v>
      </c>
    </row>
    <row r="16" spans="1:6" x14ac:dyDescent="0.2">
      <c r="A16" s="27">
        <v>40</v>
      </c>
      <c r="B16" s="27">
        <v>2</v>
      </c>
      <c r="C16" s="34">
        <v>8.9437574317287095E-11</v>
      </c>
      <c r="D16" s="34">
        <v>1.08497480530332E-12</v>
      </c>
      <c r="E16" s="30">
        <v>24989388</v>
      </c>
      <c r="F16" s="30">
        <v>28972798</v>
      </c>
    </row>
    <row r="17" spans="1:6" x14ac:dyDescent="0.2">
      <c r="A17" s="27">
        <v>40</v>
      </c>
      <c r="B17" s="27">
        <v>3</v>
      </c>
      <c r="C17" s="34">
        <v>8.9477075057962196E-11</v>
      </c>
      <c r="D17" s="34">
        <v>8.2643230290027896E-13</v>
      </c>
      <c r="E17" s="30">
        <v>24989388</v>
      </c>
      <c r="F17" s="30">
        <v>28972798</v>
      </c>
    </row>
    <row r="18" spans="1:6" x14ac:dyDescent="0.2">
      <c r="A18" s="27">
        <v>45</v>
      </c>
      <c r="B18" s="27">
        <v>1</v>
      </c>
      <c r="C18" s="34">
        <v>7.0347707673021504E-11</v>
      </c>
      <c r="D18" s="34">
        <v>9.1355917855078903E-13</v>
      </c>
      <c r="E18" s="30">
        <v>18264725</v>
      </c>
      <c r="F18" s="30">
        <v>19351957</v>
      </c>
    </row>
    <row r="19" spans="1:6" x14ac:dyDescent="0.2">
      <c r="A19" s="27">
        <v>45</v>
      </c>
      <c r="B19" s="27">
        <v>2</v>
      </c>
      <c r="C19" s="34">
        <v>7.4439836711975394E-11</v>
      </c>
      <c r="D19" s="34">
        <v>8.8490549099673795E-13</v>
      </c>
      <c r="E19" s="30">
        <v>18264725</v>
      </c>
      <c r="F19" s="30">
        <v>19351957</v>
      </c>
    </row>
    <row r="20" spans="1:6" x14ac:dyDescent="0.2">
      <c r="A20" s="27">
        <v>45</v>
      </c>
      <c r="B20" s="27">
        <v>3</v>
      </c>
      <c r="C20" s="34">
        <v>8.1542448841748402E-11</v>
      </c>
      <c r="D20" s="34">
        <v>8.7471136485921604E-13</v>
      </c>
      <c r="E20" s="30">
        <v>18264725</v>
      </c>
      <c r="F20" s="30">
        <v>19351957</v>
      </c>
    </row>
    <row r="24" spans="1:6" x14ac:dyDescent="0.2">
      <c r="E24" s="34"/>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2BFD7-A366-944F-B54F-E8AF90AAB380}">
  <dimension ref="A1:I12"/>
  <sheetViews>
    <sheetView workbookViewId="0">
      <selection activeCell="A2" sqref="A2"/>
    </sheetView>
  </sheetViews>
  <sheetFormatPr baseColWidth="10" defaultRowHeight="16" x14ac:dyDescent="0.2"/>
  <cols>
    <col min="1" max="1" width="10.6640625" style="10" bestFit="1" customWidth="1"/>
    <col min="2" max="2" width="12.33203125" style="10" bestFit="1" customWidth="1"/>
    <col min="3" max="3" width="11.1640625" style="10" bestFit="1" customWidth="1"/>
    <col min="4" max="4" width="10.83203125" style="23" bestFit="1" customWidth="1"/>
    <col min="5" max="5" width="20.1640625" style="23" customWidth="1"/>
    <col min="6" max="6" width="15.83203125" style="23" bestFit="1" customWidth="1"/>
    <col min="7" max="7" width="19" style="23" bestFit="1" customWidth="1"/>
    <col min="8" max="8" width="10.5" style="23" bestFit="1" customWidth="1"/>
    <col min="9" max="9" width="13.5" style="23" bestFit="1" customWidth="1"/>
    <col min="10" max="16384" width="10.83203125" style="10"/>
  </cols>
  <sheetData>
    <row r="1" spans="1:9" x14ac:dyDescent="0.2">
      <c r="A1" s="10" t="s">
        <v>427</v>
      </c>
    </row>
    <row r="2" spans="1:9" x14ac:dyDescent="0.2">
      <c r="A2" s="10" t="s">
        <v>0</v>
      </c>
      <c r="B2" s="10" t="s">
        <v>1</v>
      </c>
      <c r="C2" s="10" t="s">
        <v>2</v>
      </c>
      <c r="D2" s="24" t="s">
        <v>3</v>
      </c>
      <c r="E2" s="24" t="s">
        <v>4</v>
      </c>
      <c r="F2" s="24" t="s">
        <v>5</v>
      </c>
      <c r="G2" s="24" t="s">
        <v>6</v>
      </c>
      <c r="H2" s="24" t="s">
        <v>7</v>
      </c>
      <c r="I2" s="24" t="s">
        <v>8</v>
      </c>
    </row>
    <row r="3" spans="1:9" x14ac:dyDescent="0.2">
      <c r="A3" s="10" t="s">
        <v>129</v>
      </c>
      <c r="B3" s="10">
        <v>13.1</v>
      </c>
      <c r="C3" s="10" t="s">
        <v>9</v>
      </c>
      <c r="D3" s="23">
        <v>3649818</v>
      </c>
      <c r="E3" s="23">
        <v>39102995683</v>
      </c>
      <c r="F3" s="23">
        <v>2980747</v>
      </c>
      <c r="G3" s="23">
        <v>35239027694</v>
      </c>
      <c r="H3" s="23">
        <v>632022</v>
      </c>
      <c r="I3" s="23">
        <v>17945029823</v>
      </c>
    </row>
    <row r="4" spans="1:9" x14ac:dyDescent="0.2">
      <c r="A4" s="10" t="s">
        <v>129</v>
      </c>
      <c r="B4" s="10">
        <v>13.2</v>
      </c>
      <c r="C4" s="10" t="s">
        <v>10</v>
      </c>
      <c r="D4" s="23">
        <v>1457219</v>
      </c>
      <c r="E4" s="23">
        <v>15778516050</v>
      </c>
      <c r="F4" s="23">
        <v>1013763</v>
      </c>
      <c r="G4" s="23">
        <v>13102813747</v>
      </c>
      <c r="H4" s="23">
        <v>279681</v>
      </c>
      <c r="I4" s="23">
        <v>7600620682</v>
      </c>
    </row>
    <row r="5" spans="1:9" x14ac:dyDescent="0.2">
      <c r="A5" s="10" t="s">
        <v>129</v>
      </c>
      <c r="B5" s="10">
        <v>13.3</v>
      </c>
      <c r="C5" s="10" t="s">
        <v>11</v>
      </c>
      <c r="D5" s="23">
        <v>3863624</v>
      </c>
      <c r="E5" s="23">
        <v>39855580888</v>
      </c>
      <c r="F5" s="23">
        <v>3076499</v>
      </c>
      <c r="G5" s="23">
        <v>35493092219</v>
      </c>
      <c r="H5" s="23">
        <v>624581</v>
      </c>
      <c r="I5" s="23">
        <v>17880248612</v>
      </c>
    </row>
    <row r="6" spans="1:9" x14ac:dyDescent="0.2">
      <c r="A6" s="10" t="s">
        <v>129</v>
      </c>
      <c r="B6" s="10">
        <v>13.5</v>
      </c>
      <c r="C6" s="10" t="s">
        <v>12</v>
      </c>
      <c r="D6" s="23">
        <v>2477499</v>
      </c>
      <c r="E6" s="23">
        <v>20286559665</v>
      </c>
      <c r="F6" s="23">
        <v>2185822</v>
      </c>
      <c r="G6" s="23">
        <v>18741157420</v>
      </c>
      <c r="H6" s="23">
        <v>288846</v>
      </c>
      <c r="I6" s="23">
        <v>8101551515</v>
      </c>
    </row>
    <row r="7" spans="1:9" x14ac:dyDescent="0.2">
      <c r="A7" s="10" t="s">
        <v>130</v>
      </c>
      <c r="B7" s="10">
        <v>14.2</v>
      </c>
      <c r="C7" s="10" t="s">
        <v>13</v>
      </c>
      <c r="D7" s="23">
        <v>1934882</v>
      </c>
      <c r="E7" s="23">
        <v>20857551670</v>
      </c>
      <c r="F7" s="23">
        <v>1665573</v>
      </c>
      <c r="G7" s="23">
        <v>19342446966</v>
      </c>
      <c r="H7" s="23">
        <v>344342</v>
      </c>
      <c r="I7" s="23">
        <v>10224080227</v>
      </c>
    </row>
    <row r="8" spans="1:9" x14ac:dyDescent="0.2">
      <c r="A8" s="10" t="s">
        <v>130</v>
      </c>
      <c r="B8" s="10">
        <v>14.3</v>
      </c>
      <c r="C8" s="10" t="s">
        <v>14</v>
      </c>
      <c r="D8" s="23">
        <v>3838857</v>
      </c>
      <c r="E8" s="23">
        <v>32981037681</v>
      </c>
      <c r="F8" s="23">
        <v>3195080</v>
      </c>
      <c r="G8" s="23">
        <v>29347720852</v>
      </c>
      <c r="H8" s="23">
        <v>396508</v>
      </c>
      <c r="I8" s="23">
        <v>10688170010</v>
      </c>
    </row>
    <row r="9" spans="1:9" x14ac:dyDescent="0.2">
      <c r="A9" s="10" t="s">
        <v>130</v>
      </c>
      <c r="B9" s="10">
        <v>14.4</v>
      </c>
      <c r="C9" s="10" t="s">
        <v>15</v>
      </c>
      <c r="D9" s="23">
        <v>3624069</v>
      </c>
      <c r="E9" s="23">
        <v>28300147045</v>
      </c>
      <c r="F9" s="23">
        <v>3142139</v>
      </c>
      <c r="G9" s="23">
        <v>26054497423</v>
      </c>
      <c r="H9" s="23">
        <v>308645</v>
      </c>
      <c r="I9" s="23">
        <v>8204269654</v>
      </c>
    </row>
    <row r="10" spans="1:9" x14ac:dyDescent="0.2">
      <c r="A10" s="10" t="s">
        <v>130</v>
      </c>
      <c r="B10" s="10">
        <v>14.5</v>
      </c>
      <c r="C10" s="10" t="s">
        <v>16</v>
      </c>
      <c r="D10" s="23">
        <v>3549237</v>
      </c>
      <c r="E10" s="23">
        <v>28894702695</v>
      </c>
      <c r="F10" s="23">
        <v>3115179</v>
      </c>
      <c r="G10" s="23">
        <v>26761563517</v>
      </c>
      <c r="H10" s="23">
        <v>340884</v>
      </c>
      <c r="I10" s="23">
        <v>9183104989</v>
      </c>
    </row>
    <row r="11" spans="1:9" x14ac:dyDescent="0.2">
      <c r="C11" s="10" t="s">
        <v>17</v>
      </c>
      <c r="D11" s="23">
        <v>3049401</v>
      </c>
      <c r="E11" s="23">
        <v>28257136422</v>
      </c>
      <c r="F11" s="23">
        <v>2546850</v>
      </c>
      <c r="G11" s="23">
        <v>25510289980</v>
      </c>
      <c r="H11" s="23">
        <v>401939</v>
      </c>
      <c r="I11" s="23">
        <v>11228384439</v>
      </c>
    </row>
    <row r="12" spans="1:9" x14ac:dyDescent="0.2">
      <c r="C12" s="10" t="s">
        <v>18</v>
      </c>
      <c r="D12" s="23">
        <v>24395205</v>
      </c>
      <c r="E12" s="23">
        <v>226057091377</v>
      </c>
      <c r="F12" s="23">
        <v>20374802</v>
      </c>
      <c r="G12" s="23">
        <v>204082319838</v>
      </c>
      <c r="H12" s="23">
        <v>3215509</v>
      </c>
      <c r="I12" s="23">
        <v>89827075512</v>
      </c>
    </row>
  </sheetData>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5005C-3619-FA45-8E24-B796BB8E2C0C}">
  <dimension ref="A1:H6"/>
  <sheetViews>
    <sheetView workbookViewId="0">
      <selection activeCell="A2" sqref="A2"/>
    </sheetView>
  </sheetViews>
  <sheetFormatPr baseColWidth="10" defaultRowHeight="16" x14ac:dyDescent="0.2"/>
  <cols>
    <col min="1" max="1" width="16.6640625" customWidth="1"/>
    <col min="2" max="2" width="15" bestFit="1" customWidth="1"/>
    <col min="3" max="4" width="14" bestFit="1" customWidth="1"/>
    <col min="5" max="5" width="13" bestFit="1" customWidth="1"/>
    <col min="6" max="6" width="10.6640625" bestFit="1" customWidth="1"/>
    <col min="7" max="7" width="11.6640625" bestFit="1" customWidth="1"/>
    <col min="8" max="8" width="7.5" customWidth="1"/>
  </cols>
  <sheetData>
    <row r="1" spans="1:8" x14ac:dyDescent="0.2">
      <c r="A1" s="11" t="s">
        <v>428</v>
      </c>
    </row>
    <row r="2" spans="1:8" x14ac:dyDescent="0.2">
      <c r="B2" t="s">
        <v>131</v>
      </c>
      <c r="C2" t="s">
        <v>132</v>
      </c>
      <c r="D2" t="s">
        <v>133</v>
      </c>
      <c r="E2" t="s">
        <v>134</v>
      </c>
      <c r="F2" t="s">
        <v>135</v>
      </c>
      <c r="G2" t="s">
        <v>136</v>
      </c>
      <c r="H2" t="s">
        <v>137</v>
      </c>
    </row>
    <row r="3" spans="1:8" x14ac:dyDescent="0.2">
      <c r="A3" t="s">
        <v>24</v>
      </c>
      <c r="B3" t="s">
        <v>275</v>
      </c>
      <c r="C3" t="s">
        <v>277</v>
      </c>
      <c r="D3" t="s">
        <v>138</v>
      </c>
      <c r="E3" t="s">
        <v>139</v>
      </c>
      <c r="F3" t="s">
        <v>140</v>
      </c>
      <c r="G3" t="s">
        <v>141</v>
      </c>
      <c r="H3" t="s">
        <v>142</v>
      </c>
    </row>
    <row r="4" spans="1:8" x14ac:dyDescent="0.2">
      <c r="A4" t="s">
        <v>23</v>
      </c>
      <c r="B4" t="s">
        <v>276</v>
      </c>
      <c r="C4" t="s">
        <v>278</v>
      </c>
      <c r="D4" t="s">
        <v>143</v>
      </c>
      <c r="E4" t="s">
        <v>144</v>
      </c>
      <c r="F4" t="s">
        <v>22</v>
      </c>
      <c r="G4" t="s">
        <v>22</v>
      </c>
      <c r="H4" t="s">
        <v>22</v>
      </c>
    </row>
    <row r="5" spans="1:8" x14ac:dyDescent="0.2">
      <c r="A5" t="s">
        <v>25</v>
      </c>
      <c r="B5" t="s">
        <v>19</v>
      </c>
      <c r="C5" t="s">
        <v>20</v>
      </c>
      <c r="D5" t="s">
        <v>145</v>
      </c>
      <c r="E5" t="s">
        <v>146</v>
      </c>
      <c r="F5" t="s">
        <v>147</v>
      </c>
      <c r="G5" t="s">
        <v>148</v>
      </c>
      <c r="H5" t="s">
        <v>149</v>
      </c>
    </row>
    <row r="6" spans="1:8" x14ac:dyDescent="0.2">
      <c r="A6" t="s">
        <v>150</v>
      </c>
      <c r="B6" t="s">
        <v>21</v>
      </c>
      <c r="C6" t="s">
        <v>21</v>
      </c>
      <c r="D6" t="s">
        <v>151</v>
      </c>
      <c r="E6" t="s">
        <v>22</v>
      </c>
      <c r="F6" t="s">
        <v>22</v>
      </c>
      <c r="G6" t="s">
        <v>22</v>
      </c>
      <c r="H6" t="s">
        <v>22</v>
      </c>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F319-BF36-204D-A13C-6E6A289997BC}">
  <dimension ref="A1:F21"/>
  <sheetViews>
    <sheetView zoomScaleNormal="100" workbookViewId="0">
      <selection activeCell="A2" sqref="A2"/>
    </sheetView>
  </sheetViews>
  <sheetFormatPr baseColWidth="10" defaultRowHeight="16" x14ac:dyDescent="0.2"/>
  <cols>
    <col min="1" max="1" width="10.33203125" style="2" bestFit="1" customWidth="1"/>
    <col min="2" max="2" width="16.5" style="2" bestFit="1" customWidth="1"/>
    <col min="3" max="3" width="7.33203125" style="2" customWidth="1"/>
    <col min="4" max="5" width="10.83203125" style="2" customWidth="1"/>
    <col min="6" max="7" width="10.83203125" style="2"/>
    <col min="8" max="8" width="8.33203125" style="2" customWidth="1"/>
    <col min="9" max="16384" width="10.83203125" style="2"/>
  </cols>
  <sheetData>
    <row r="1" spans="1:6" x14ac:dyDescent="0.2">
      <c r="A1" s="2" t="s">
        <v>429</v>
      </c>
    </row>
    <row r="2" spans="1:6" x14ac:dyDescent="0.2">
      <c r="C2" s="14" t="s">
        <v>27</v>
      </c>
      <c r="D2" s="57" t="s">
        <v>152</v>
      </c>
      <c r="E2" s="57"/>
      <c r="F2" s="57"/>
    </row>
    <row r="3" spans="1:6" x14ac:dyDescent="0.2">
      <c r="C3" s="14"/>
      <c r="D3" s="14" t="s">
        <v>153</v>
      </c>
      <c r="E3" s="2" t="s">
        <v>154</v>
      </c>
      <c r="F3" s="2" t="s">
        <v>155</v>
      </c>
    </row>
    <row r="4" spans="1:6" x14ac:dyDescent="0.2">
      <c r="A4" s="2" t="s">
        <v>205</v>
      </c>
      <c r="B4" s="2" t="s">
        <v>156</v>
      </c>
      <c r="C4" s="2">
        <v>85</v>
      </c>
      <c r="D4" s="2" t="s">
        <v>157</v>
      </c>
      <c r="E4" s="2" t="s">
        <v>158</v>
      </c>
      <c r="F4" s="2" t="s">
        <v>159</v>
      </c>
    </row>
    <row r="5" spans="1:6" x14ac:dyDescent="0.2">
      <c r="B5" s="2" t="s">
        <v>160</v>
      </c>
      <c r="C5" s="2">
        <v>41</v>
      </c>
      <c r="D5" s="2" t="s">
        <v>161</v>
      </c>
      <c r="E5" s="2" t="s">
        <v>162</v>
      </c>
      <c r="F5" s="2" t="s">
        <v>163</v>
      </c>
    </row>
    <row r="6" spans="1:6" x14ac:dyDescent="0.2">
      <c r="B6" s="2" t="s">
        <v>164</v>
      </c>
      <c r="C6" s="2">
        <v>34</v>
      </c>
      <c r="D6" s="2" t="s">
        <v>165</v>
      </c>
      <c r="E6" s="2" t="s">
        <v>166</v>
      </c>
      <c r="F6" s="2" t="s">
        <v>167</v>
      </c>
    </row>
    <row r="7" spans="1:6" x14ac:dyDescent="0.2">
      <c r="B7" s="2" t="s">
        <v>168</v>
      </c>
      <c r="C7" s="2">
        <v>20</v>
      </c>
      <c r="D7" s="2" t="s">
        <v>169</v>
      </c>
      <c r="E7" s="2" t="s">
        <v>167</v>
      </c>
      <c r="F7" s="2" t="s">
        <v>167</v>
      </c>
    </row>
    <row r="8" spans="1:6" x14ac:dyDescent="0.2">
      <c r="A8" s="2" t="s">
        <v>206</v>
      </c>
      <c r="B8" s="2" t="s">
        <v>170</v>
      </c>
      <c r="C8" s="2">
        <v>15</v>
      </c>
      <c r="D8" s="2" t="s">
        <v>171</v>
      </c>
      <c r="E8" s="2" t="s">
        <v>172</v>
      </c>
      <c r="F8" s="2" t="s">
        <v>173</v>
      </c>
    </row>
    <row r="9" spans="1:6" x14ac:dyDescent="0.2">
      <c r="B9" s="2" t="s">
        <v>174</v>
      </c>
      <c r="C9" s="2">
        <v>20</v>
      </c>
      <c r="D9" s="2" t="s">
        <v>175</v>
      </c>
      <c r="E9" s="2" t="s">
        <v>176</v>
      </c>
      <c r="F9" s="2" t="s">
        <v>175</v>
      </c>
    </row>
    <row r="10" spans="1:6" x14ac:dyDescent="0.2">
      <c r="B10" s="2" t="s">
        <v>177</v>
      </c>
      <c r="C10" s="2">
        <v>30</v>
      </c>
      <c r="D10" s="2" t="s">
        <v>178</v>
      </c>
      <c r="E10" s="2" t="s">
        <v>179</v>
      </c>
      <c r="F10" s="2" t="s">
        <v>180</v>
      </c>
    </row>
    <row r="11" spans="1:6" x14ac:dyDescent="0.2">
      <c r="B11" s="2" t="s">
        <v>181</v>
      </c>
      <c r="C11" s="2">
        <v>30</v>
      </c>
      <c r="D11" s="2" t="s">
        <v>182</v>
      </c>
      <c r="E11" s="2" t="s">
        <v>180</v>
      </c>
      <c r="F11" s="2" t="s">
        <v>167</v>
      </c>
    </row>
    <row r="12" spans="1:6" x14ac:dyDescent="0.2">
      <c r="A12" s="2" t="s">
        <v>207</v>
      </c>
      <c r="B12" s="2" t="s">
        <v>183</v>
      </c>
      <c r="C12" s="2">
        <v>11</v>
      </c>
      <c r="D12" s="2" t="s">
        <v>184</v>
      </c>
      <c r="E12" s="2" t="s">
        <v>184</v>
      </c>
      <c r="F12" s="2" t="s">
        <v>185</v>
      </c>
    </row>
    <row r="13" spans="1:6" x14ac:dyDescent="0.2">
      <c r="B13" s="2" t="s">
        <v>186</v>
      </c>
      <c r="C13" s="2">
        <v>10</v>
      </c>
      <c r="D13" s="2" t="s">
        <v>187</v>
      </c>
      <c r="E13" s="2" t="s">
        <v>188</v>
      </c>
      <c r="F13" s="2" t="s">
        <v>189</v>
      </c>
    </row>
    <row r="14" spans="1:6" x14ac:dyDescent="0.2">
      <c r="B14" s="2" t="s">
        <v>190</v>
      </c>
      <c r="C14" s="2">
        <v>10</v>
      </c>
      <c r="D14" s="2" t="s">
        <v>191</v>
      </c>
      <c r="E14" s="2" t="s">
        <v>167</v>
      </c>
      <c r="F14" s="2" t="s">
        <v>167</v>
      </c>
    </row>
    <row r="15" spans="1:6" x14ac:dyDescent="0.2">
      <c r="B15" s="2" t="s">
        <v>192</v>
      </c>
      <c r="C15" s="2">
        <v>10</v>
      </c>
      <c r="D15" s="2" t="s">
        <v>191</v>
      </c>
      <c r="E15" s="2" t="s">
        <v>167</v>
      </c>
      <c r="F15" s="2" t="s">
        <v>167</v>
      </c>
    </row>
    <row r="16" spans="1:6" x14ac:dyDescent="0.2">
      <c r="B16" s="2" t="s">
        <v>193</v>
      </c>
      <c r="C16" s="2">
        <v>4</v>
      </c>
      <c r="D16" s="2" t="s">
        <v>194</v>
      </c>
      <c r="E16" s="2" t="s">
        <v>195</v>
      </c>
      <c r="F16" s="2" t="s">
        <v>194</v>
      </c>
    </row>
    <row r="17" spans="2:6" x14ac:dyDescent="0.2">
      <c r="B17" s="2" t="s">
        <v>196</v>
      </c>
      <c r="C17" s="2">
        <v>10</v>
      </c>
      <c r="D17" s="2" t="s">
        <v>197</v>
      </c>
      <c r="E17" s="2" t="s">
        <v>188</v>
      </c>
      <c r="F17" s="2" t="s">
        <v>198</v>
      </c>
    </row>
    <row r="18" spans="2:6" x14ac:dyDescent="0.2">
      <c r="B18" s="2" t="s">
        <v>199</v>
      </c>
      <c r="C18" s="2">
        <v>10</v>
      </c>
      <c r="D18" s="2" t="s">
        <v>197</v>
      </c>
      <c r="E18" s="2" t="s">
        <v>200</v>
      </c>
      <c r="F18" s="2" t="s">
        <v>189</v>
      </c>
    </row>
    <row r="19" spans="2:6" x14ac:dyDescent="0.2">
      <c r="B19" s="2" t="s">
        <v>201</v>
      </c>
      <c r="C19" s="2">
        <v>10</v>
      </c>
      <c r="D19" s="2" t="s">
        <v>202</v>
      </c>
      <c r="E19" s="2" t="s">
        <v>189</v>
      </c>
      <c r="F19" s="2" t="s">
        <v>167</v>
      </c>
    </row>
    <row r="20" spans="2:6" x14ac:dyDescent="0.2">
      <c r="B20" s="2" t="s">
        <v>203</v>
      </c>
      <c r="C20" s="2">
        <v>10</v>
      </c>
      <c r="D20" s="2" t="s">
        <v>191</v>
      </c>
      <c r="E20" s="2" t="s">
        <v>167</v>
      </c>
      <c r="F20" s="2" t="s">
        <v>167</v>
      </c>
    </row>
    <row r="21" spans="2:6" x14ac:dyDescent="0.2">
      <c r="B21" s="2" t="s">
        <v>204</v>
      </c>
      <c r="C21" s="2">
        <v>10</v>
      </c>
      <c r="D21" s="2" t="s">
        <v>191</v>
      </c>
      <c r="E21" s="2" t="s">
        <v>167</v>
      </c>
      <c r="F21" s="2" t="s">
        <v>167</v>
      </c>
    </row>
  </sheetData>
  <mergeCells count="1">
    <mergeCell ref="D2:F2"/>
  </mergeCells>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50762-2F77-1543-9CEB-0197A8D3EF18}">
  <dimension ref="A1:F60"/>
  <sheetViews>
    <sheetView workbookViewId="0">
      <selection activeCell="C2" sqref="C2"/>
    </sheetView>
  </sheetViews>
  <sheetFormatPr baseColWidth="10" defaultRowHeight="16" x14ac:dyDescent="0.2"/>
  <cols>
    <col min="1" max="1" width="19" style="2" customWidth="1"/>
    <col min="2" max="2" width="15" style="19" bestFit="1" customWidth="1"/>
    <col min="3" max="3" width="10.83203125" style="3"/>
    <col min="4" max="4" width="20.33203125" style="19" customWidth="1"/>
    <col min="5" max="5" width="10.83203125" style="4"/>
    <col min="6" max="6" width="10.83203125" style="5"/>
    <col min="7" max="16384" width="10.83203125" style="2"/>
  </cols>
  <sheetData>
    <row r="1" spans="1:6" x14ac:dyDescent="0.2">
      <c r="A1" s="13" t="s">
        <v>430</v>
      </c>
    </row>
    <row r="2" spans="1:6" s="12" customFormat="1" x14ac:dyDescent="0.2">
      <c r="A2" s="12" t="s">
        <v>208</v>
      </c>
      <c r="B2" s="21" t="s">
        <v>209</v>
      </c>
      <c r="C2" s="3" t="s">
        <v>210</v>
      </c>
      <c r="D2" s="21" t="s">
        <v>272</v>
      </c>
      <c r="E2" s="4" t="s">
        <v>273</v>
      </c>
      <c r="F2" s="5" t="s">
        <v>274</v>
      </c>
    </row>
    <row r="3" spans="1:6" x14ac:dyDescent="0.2">
      <c r="A3" s="2">
        <v>13.1</v>
      </c>
      <c r="B3" s="18">
        <v>195656607</v>
      </c>
      <c r="C3" s="2">
        <v>0.152</v>
      </c>
      <c r="D3" s="18">
        <v>105029741</v>
      </c>
      <c r="E3" s="4">
        <v>53.68</v>
      </c>
      <c r="F3" s="4">
        <v>40.159999999999997</v>
      </c>
    </row>
    <row r="4" spans="1:6" x14ac:dyDescent="0.2">
      <c r="A4" s="2">
        <v>13.2</v>
      </c>
      <c r="B4" s="18">
        <v>196639972</v>
      </c>
      <c r="C4" s="2">
        <v>0.124</v>
      </c>
      <c r="D4" s="18">
        <v>106408336</v>
      </c>
      <c r="E4" s="4">
        <v>54.11</v>
      </c>
      <c r="F4" s="4">
        <v>40.69</v>
      </c>
    </row>
    <row r="5" spans="1:6" x14ac:dyDescent="0.2">
      <c r="A5" s="2">
        <v>13.3</v>
      </c>
      <c r="B5" s="18">
        <v>208799824</v>
      </c>
      <c r="C5" s="2">
        <v>0.127</v>
      </c>
      <c r="D5" s="18">
        <v>113022558</v>
      </c>
      <c r="E5" s="4">
        <v>54.13</v>
      </c>
      <c r="F5" s="4">
        <v>43.22</v>
      </c>
    </row>
    <row r="6" spans="1:6" x14ac:dyDescent="0.2">
      <c r="A6" s="2">
        <v>13.5</v>
      </c>
      <c r="B6" s="18">
        <v>183361979</v>
      </c>
      <c r="C6" s="2">
        <v>0.124</v>
      </c>
      <c r="D6" s="18">
        <v>99746602</v>
      </c>
      <c r="E6" s="4">
        <v>54.4</v>
      </c>
      <c r="F6" s="4">
        <v>38.14</v>
      </c>
    </row>
    <row r="7" spans="1:6" x14ac:dyDescent="0.2">
      <c r="A7" s="2">
        <v>14.2</v>
      </c>
      <c r="B7" s="18">
        <v>199024702</v>
      </c>
      <c r="C7" s="2">
        <v>0.158</v>
      </c>
      <c r="D7" s="18">
        <v>107727193</v>
      </c>
      <c r="E7" s="4">
        <v>54.13</v>
      </c>
      <c r="F7" s="4">
        <v>41.2</v>
      </c>
    </row>
    <row r="8" spans="1:6" x14ac:dyDescent="0.2">
      <c r="A8" s="2">
        <v>14.3</v>
      </c>
      <c r="B8" s="18">
        <v>187580466</v>
      </c>
      <c r="C8" s="2">
        <v>0.14599999999999999</v>
      </c>
      <c r="D8" s="18">
        <v>102282378</v>
      </c>
      <c r="E8" s="4">
        <v>54.53</v>
      </c>
      <c r="F8" s="4">
        <v>39.11</v>
      </c>
    </row>
    <row r="9" spans="1:6" x14ac:dyDescent="0.2">
      <c r="A9" s="2">
        <v>14.4</v>
      </c>
      <c r="B9" s="18">
        <v>204539730</v>
      </c>
      <c r="C9" s="2">
        <v>0.155</v>
      </c>
      <c r="D9" s="18">
        <v>111007228</v>
      </c>
      <c r="E9" s="4">
        <v>54.27</v>
      </c>
      <c r="F9" s="4">
        <v>42.45</v>
      </c>
    </row>
    <row r="10" spans="1:6" x14ac:dyDescent="0.2">
      <c r="A10" s="2">
        <v>14.5</v>
      </c>
      <c r="B10" s="18">
        <v>213186674</v>
      </c>
      <c r="C10" s="2">
        <v>0.14899999999999999</v>
      </c>
      <c r="D10" s="18">
        <v>114199385</v>
      </c>
      <c r="E10" s="4">
        <v>53.57</v>
      </c>
      <c r="F10" s="4">
        <v>43.67</v>
      </c>
    </row>
    <row r="22" spans="5:5" x14ac:dyDescent="0.2">
      <c r="E22" s="15"/>
    </row>
    <row r="23" spans="5:5" x14ac:dyDescent="0.2">
      <c r="E23" s="15"/>
    </row>
    <row r="24" spans="5:5" x14ac:dyDescent="0.2">
      <c r="E24" s="15"/>
    </row>
    <row r="25" spans="5:5" x14ac:dyDescent="0.2">
      <c r="E25" s="15"/>
    </row>
    <row r="26" spans="5:5" x14ac:dyDescent="0.2">
      <c r="E26" s="15"/>
    </row>
    <row r="27" spans="5:5" x14ac:dyDescent="0.2">
      <c r="E27" s="15"/>
    </row>
    <row r="28" spans="5:5" x14ac:dyDescent="0.2">
      <c r="E28" s="15"/>
    </row>
    <row r="29" spans="5:5" x14ac:dyDescent="0.2">
      <c r="E29" s="15"/>
    </row>
    <row r="30" spans="5:5" x14ac:dyDescent="0.2">
      <c r="E30" s="15"/>
    </row>
    <row r="31" spans="5:5" x14ac:dyDescent="0.2">
      <c r="E31" s="15"/>
    </row>
    <row r="32" spans="5:5" x14ac:dyDescent="0.2">
      <c r="E32" s="15"/>
    </row>
    <row r="33" spans="5:5" x14ac:dyDescent="0.2">
      <c r="E33" s="15"/>
    </row>
    <row r="34" spans="5:5" x14ac:dyDescent="0.2">
      <c r="E34" s="15"/>
    </row>
    <row r="35" spans="5:5" x14ac:dyDescent="0.2">
      <c r="E35" s="15"/>
    </row>
    <row r="36" spans="5:5" x14ac:dyDescent="0.2">
      <c r="E36" s="15"/>
    </row>
    <row r="37" spans="5:5" x14ac:dyDescent="0.2">
      <c r="E37" s="15"/>
    </row>
    <row r="38" spans="5:5" x14ac:dyDescent="0.2">
      <c r="E38" s="15"/>
    </row>
    <row r="39" spans="5:5" x14ac:dyDescent="0.2">
      <c r="E39" s="15"/>
    </row>
    <row r="40" spans="5:5" x14ac:dyDescent="0.2">
      <c r="E40" s="15"/>
    </row>
    <row r="41" spans="5:5" x14ac:dyDescent="0.2">
      <c r="E41" s="15"/>
    </row>
    <row r="42" spans="5:5" x14ac:dyDescent="0.2">
      <c r="E42" s="15"/>
    </row>
    <row r="43" spans="5:5" x14ac:dyDescent="0.2">
      <c r="E43" s="15"/>
    </row>
    <row r="44" spans="5:5" x14ac:dyDescent="0.2">
      <c r="E44" s="15"/>
    </row>
    <row r="45" spans="5:5" x14ac:dyDescent="0.2">
      <c r="E45" s="15"/>
    </row>
    <row r="46" spans="5:5" x14ac:dyDescent="0.2">
      <c r="E46" s="15"/>
    </row>
    <row r="47" spans="5:5" x14ac:dyDescent="0.2">
      <c r="E47" s="15"/>
    </row>
    <row r="48" spans="5:5" x14ac:dyDescent="0.2">
      <c r="E48" s="15"/>
    </row>
    <row r="49" spans="5:5" x14ac:dyDescent="0.2">
      <c r="E49" s="15"/>
    </row>
    <row r="50" spans="5:5" x14ac:dyDescent="0.2">
      <c r="E50" s="15"/>
    </row>
    <row r="51" spans="5:5" x14ac:dyDescent="0.2">
      <c r="E51" s="15"/>
    </row>
    <row r="52" spans="5:5" x14ac:dyDescent="0.2">
      <c r="E52" s="15"/>
    </row>
    <row r="53" spans="5:5" x14ac:dyDescent="0.2">
      <c r="E53" s="15"/>
    </row>
    <row r="54" spans="5:5" x14ac:dyDescent="0.2">
      <c r="E54" s="15"/>
    </row>
    <row r="55" spans="5:5" x14ac:dyDescent="0.2">
      <c r="E55" s="15"/>
    </row>
    <row r="56" spans="5:5" x14ac:dyDescent="0.2">
      <c r="E56" s="15"/>
    </row>
    <row r="57" spans="5:5" x14ac:dyDescent="0.2">
      <c r="E57" s="15"/>
    </row>
    <row r="58" spans="5:5" x14ac:dyDescent="0.2">
      <c r="E58" s="15"/>
    </row>
    <row r="59" spans="5:5" x14ac:dyDescent="0.2">
      <c r="E59" s="15"/>
    </row>
    <row r="60" spans="5:5" x14ac:dyDescent="0.2">
      <c r="E60" s="15"/>
    </row>
  </sheetData>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EF7DC-DCBA-0341-B157-9C729A260F2F}">
  <dimension ref="A1:J23"/>
  <sheetViews>
    <sheetView zoomScale="140" zoomScaleNormal="140" workbookViewId="0">
      <selection activeCell="E25" sqref="E25"/>
    </sheetView>
  </sheetViews>
  <sheetFormatPr baseColWidth="10" defaultRowHeight="16" x14ac:dyDescent="0.2"/>
  <cols>
    <col min="2" max="2" width="13.5" customWidth="1"/>
    <col min="3" max="4" width="10.83203125" style="16" customWidth="1"/>
    <col min="5" max="5" width="10.83203125" style="1"/>
    <col min="6" max="6" width="11.5" bestFit="1" customWidth="1"/>
  </cols>
  <sheetData>
    <row r="1" spans="1:10" x14ac:dyDescent="0.2">
      <c r="A1" s="40" t="s">
        <v>438</v>
      </c>
      <c r="B1" s="40"/>
      <c r="C1" s="41"/>
      <c r="D1" s="41"/>
      <c r="E1" s="42"/>
      <c r="F1" s="40"/>
      <c r="G1" s="40"/>
      <c r="H1" s="40"/>
      <c r="I1" s="40"/>
      <c r="J1" s="40"/>
    </row>
    <row r="2" spans="1:10" s="12" customFormat="1" x14ac:dyDescent="0.2">
      <c r="A2" s="46" t="s">
        <v>28</v>
      </c>
      <c r="B2" s="46" t="s">
        <v>29</v>
      </c>
      <c r="C2" s="47" t="s">
        <v>30</v>
      </c>
      <c r="D2" s="47" t="s">
        <v>31</v>
      </c>
      <c r="E2" s="48" t="s">
        <v>32</v>
      </c>
      <c r="F2" s="49" t="s">
        <v>33</v>
      </c>
      <c r="G2" s="46" t="s">
        <v>436</v>
      </c>
      <c r="H2" s="46" t="s">
        <v>437</v>
      </c>
      <c r="I2" s="46" t="s">
        <v>34</v>
      </c>
      <c r="J2" s="46"/>
    </row>
    <row r="3" spans="1:10" x14ac:dyDescent="0.2">
      <c r="A3" s="40" t="s">
        <v>41</v>
      </c>
      <c r="B3" s="40" t="s">
        <v>35</v>
      </c>
      <c r="C3" s="45">
        <v>1.7999999999999999E-6</v>
      </c>
      <c r="D3" s="45">
        <v>5.8000000000000004E-6</v>
      </c>
      <c r="E3" s="50">
        <v>3.4</v>
      </c>
      <c r="F3" s="43">
        <v>187</v>
      </c>
      <c r="G3" s="40">
        <v>23</v>
      </c>
      <c r="H3" s="40">
        <v>27</v>
      </c>
      <c r="I3" s="51">
        <v>3.4899999999999998E-17</v>
      </c>
      <c r="J3" s="40"/>
    </row>
    <row r="4" spans="1:10" x14ac:dyDescent="0.2">
      <c r="A4" s="40" t="s">
        <v>41</v>
      </c>
      <c r="B4" s="40" t="s">
        <v>36</v>
      </c>
      <c r="C4" s="45">
        <v>2.0999999999999998E-6</v>
      </c>
      <c r="D4" s="45">
        <v>6.1E-6</v>
      </c>
      <c r="E4" s="50">
        <v>2.8</v>
      </c>
      <c r="F4" s="40">
        <v>78.099999999999994</v>
      </c>
      <c r="G4" s="40">
        <v>23</v>
      </c>
      <c r="H4" s="40">
        <v>27</v>
      </c>
      <c r="I4" s="52">
        <v>4.8399999999999996E-13</v>
      </c>
      <c r="J4" s="40"/>
    </row>
    <row r="5" spans="1:10" x14ac:dyDescent="0.2">
      <c r="A5" s="40" t="s">
        <v>41</v>
      </c>
      <c r="B5" s="40" t="s">
        <v>435</v>
      </c>
      <c r="C5" s="45">
        <v>1.1000000000000001E-6</v>
      </c>
      <c r="D5" s="45">
        <v>3.7000000000000002E-6</v>
      </c>
      <c r="E5" s="50">
        <v>3.3</v>
      </c>
      <c r="F5" s="40">
        <v>140.69999999999999</v>
      </c>
      <c r="G5" s="40">
        <v>23</v>
      </c>
      <c r="H5" s="40">
        <v>27</v>
      </c>
      <c r="I5" s="52">
        <v>8.1400000000000001E-16</v>
      </c>
      <c r="J5" s="40"/>
    </row>
    <row r="6" spans="1:10" x14ac:dyDescent="0.2">
      <c r="A6" s="40" t="s">
        <v>41</v>
      </c>
      <c r="B6" s="40" t="s">
        <v>37</v>
      </c>
      <c r="C6" s="45">
        <v>2.5000000000000002E-6</v>
      </c>
      <c r="D6" s="45">
        <v>2.0000000000000002E-5</v>
      </c>
      <c r="E6" s="50">
        <v>8.4</v>
      </c>
      <c r="F6" s="40">
        <v>295.8</v>
      </c>
      <c r="G6" s="40">
        <v>23</v>
      </c>
      <c r="H6" s="40">
        <v>27</v>
      </c>
      <c r="I6" s="52">
        <v>2.06E-19</v>
      </c>
      <c r="J6" s="40"/>
    </row>
    <row r="7" spans="1:10" x14ac:dyDescent="0.2">
      <c r="A7" s="40" t="s">
        <v>41</v>
      </c>
      <c r="B7" s="40" t="s">
        <v>38</v>
      </c>
      <c r="C7" s="45">
        <v>1.5999999999999999E-6</v>
      </c>
      <c r="D7" s="45">
        <v>5.5999999999999997E-6</v>
      </c>
      <c r="E7" s="50">
        <v>3.5</v>
      </c>
      <c r="F7" s="40">
        <v>168.1</v>
      </c>
      <c r="G7" s="40">
        <v>23</v>
      </c>
      <c r="H7" s="40">
        <v>27</v>
      </c>
      <c r="I7" s="52">
        <v>1.14E-16</v>
      </c>
      <c r="J7" s="40"/>
    </row>
    <row r="8" spans="1:10" x14ac:dyDescent="0.2">
      <c r="A8" s="40" t="s">
        <v>41</v>
      </c>
      <c r="B8" s="40" t="s">
        <v>39</v>
      </c>
      <c r="C8" s="45">
        <v>1.3E-6</v>
      </c>
      <c r="D8" s="45">
        <v>8.1999999999999994E-6</v>
      </c>
      <c r="E8" s="50">
        <v>6.4</v>
      </c>
      <c r="F8" s="40">
        <v>68.2</v>
      </c>
      <c r="G8" s="40">
        <v>23</v>
      </c>
      <c r="H8" s="40">
        <v>27</v>
      </c>
      <c r="I8" s="52">
        <v>2.0400000000000002E-12</v>
      </c>
      <c r="J8" s="40"/>
    </row>
    <row r="9" spans="1:10" x14ac:dyDescent="0.2">
      <c r="A9" s="40" t="s">
        <v>41</v>
      </c>
      <c r="B9" s="40" t="s">
        <v>40</v>
      </c>
      <c r="C9" s="45">
        <v>7.5000000000000002E-7</v>
      </c>
      <c r="D9" s="45">
        <v>2.8000000000000002E-7</v>
      </c>
      <c r="E9" s="50">
        <v>0.37</v>
      </c>
      <c r="F9" s="40">
        <v>28</v>
      </c>
      <c r="G9" s="40">
        <v>23</v>
      </c>
      <c r="H9" s="40">
        <v>27</v>
      </c>
      <c r="I9" s="52">
        <v>1.5300000000000001E-8</v>
      </c>
      <c r="J9" s="40"/>
    </row>
    <row r="10" spans="1:10" x14ac:dyDescent="0.2">
      <c r="A10" s="40" t="s">
        <v>42</v>
      </c>
      <c r="B10" s="40" t="s">
        <v>35</v>
      </c>
      <c r="C10" s="45">
        <v>3.3000000000000002E-7</v>
      </c>
      <c r="D10" s="45">
        <v>4.0999999999999997E-6</v>
      </c>
      <c r="E10" s="50">
        <v>12.1</v>
      </c>
      <c r="F10" s="43">
        <v>33.5</v>
      </c>
      <c r="G10" s="40">
        <v>23</v>
      </c>
      <c r="H10" s="40">
        <v>27</v>
      </c>
      <c r="I10" s="51">
        <v>2.7799999999999999E-9</v>
      </c>
      <c r="J10" s="40"/>
    </row>
    <row r="11" spans="1:10" x14ac:dyDescent="0.2">
      <c r="A11" s="40" t="s">
        <v>42</v>
      </c>
      <c r="B11" s="40" t="s">
        <v>36</v>
      </c>
      <c r="C11" s="45">
        <v>6.9999999999999997E-7</v>
      </c>
      <c r="D11" s="45">
        <v>3.8999999999999999E-6</v>
      </c>
      <c r="E11" s="50">
        <v>5.6</v>
      </c>
      <c r="F11" s="40">
        <v>20.3</v>
      </c>
      <c r="G11" s="40">
        <v>23</v>
      </c>
      <c r="H11" s="40">
        <v>27</v>
      </c>
      <c r="I11" s="52">
        <v>2.8000000000000002E-7</v>
      </c>
      <c r="J11" s="40"/>
    </row>
    <row r="12" spans="1:10" x14ac:dyDescent="0.2">
      <c r="A12" s="40" t="s">
        <v>42</v>
      </c>
      <c r="B12" s="40" t="s">
        <v>435</v>
      </c>
      <c r="C12" s="45">
        <v>1.6E-7</v>
      </c>
      <c r="D12" s="45">
        <v>1.9999999999999999E-6</v>
      </c>
      <c r="E12" s="50">
        <v>12.1</v>
      </c>
      <c r="F12" s="40">
        <v>11.3</v>
      </c>
      <c r="G12" s="40">
        <v>23</v>
      </c>
      <c r="H12" s="40">
        <v>27</v>
      </c>
      <c r="I12" s="52">
        <v>3.2700000000000002E-5</v>
      </c>
      <c r="J12" s="40"/>
    </row>
    <row r="13" spans="1:10" x14ac:dyDescent="0.2">
      <c r="A13" s="40" t="s">
        <v>42</v>
      </c>
      <c r="B13" s="40" t="s">
        <v>37</v>
      </c>
      <c r="C13" s="45">
        <v>2.6E-7</v>
      </c>
      <c r="D13" s="45">
        <v>3.8000000000000002E-5</v>
      </c>
      <c r="E13" s="50">
        <v>148</v>
      </c>
      <c r="F13" s="40">
        <v>18</v>
      </c>
      <c r="G13" s="40">
        <v>23</v>
      </c>
      <c r="H13" s="40">
        <v>27</v>
      </c>
      <c r="I13" s="52">
        <v>7.8599999999999997E-7</v>
      </c>
      <c r="J13" s="40"/>
    </row>
    <row r="14" spans="1:10" x14ac:dyDescent="0.2">
      <c r="A14" s="40" t="s">
        <v>42</v>
      </c>
      <c r="B14" s="40" t="s">
        <v>38</v>
      </c>
      <c r="C14" s="45">
        <v>3.3999999999999997E-7</v>
      </c>
      <c r="D14" s="45">
        <v>3.7000000000000002E-6</v>
      </c>
      <c r="E14" s="50">
        <v>11.1</v>
      </c>
      <c r="F14" s="40">
        <v>38.9</v>
      </c>
      <c r="G14" s="40">
        <v>23</v>
      </c>
      <c r="H14" s="40">
        <v>27</v>
      </c>
      <c r="I14" s="52">
        <v>6.2200000000000002E-10</v>
      </c>
      <c r="J14" s="40"/>
    </row>
    <row r="15" spans="1:10" x14ac:dyDescent="0.2">
      <c r="A15" s="40" t="s">
        <v>42</v>
      </c>
      <c r="B15" s="40" t="s">
        <v>39</v>
      </c>
      <c r="C15" s="45">
        <v>3.7E-7</v>
      </c>
      <c r="D15" s="45">
        <v>6.6139631601276003E-6</v>
      </c>
      <c r="E15" s="50">
        <v>16.399999999999999</v>
      </c>
      <c r="F15" s="40">
        <v>30.9</v>
      </c>
      <c r="G15" s="40">
        <v>23</v>
      </c>
      <c r="H15" s="40">
        <v>27</v>
      </c>
      <c r="I15" s="52">
        <v>5.8999999999999999E-9</v>
      </c>
      <c r="J15" s="40"/>
    </row>
    <row r="16" spans="1:10" x14ac:dyDescent="0.2">
      <c r="A16" s="40" t="s">
        <v>42</v>
      </c>
      <c r="B16" s="40" t="s">
        <v>40</v>
      </c>
      <c r="C16" s="45">
        <v>3.2000000000000001E-7</v>
      </c>
      <c r="D16" s="45">
        <v>2.7000000000000001E-7</v>
      </c>
      <c r="E16" s="50">
        <v>0.84</v>
      </c>
      <c r="F16" s="40">
        <v>9.6999999999999993</v>
      </c>
      <c r="G16" s="40">
        <v>23</v>
      </c>
      <c r="H16" s="40">
        <v>27</v>
      </c>
      <c r="I16" s="52">
        <v>9.6000000000000002E-5</v>
      </c>
      <c r="J16" s="40"/>
    </row>
    <row r="17" spans="1:10" x14ac:dyDescent="0.2">
      <c r="A17" s="40" t="s">
        <v>229</v>
      </c>
      <c r="B17" s="40" t="s">
        <v>35</v>
      </c>
      <c r="C17" s="41" t="s">
        <v>26</v>
      </c>
      <c r="D17" s="45" t="s">
        <v>26</v>
      </c>
      <c r="E17" s="42" t="s">
        <v>26</v>
      </c>
      <c r="F17" s="43">
        <v>2.4E-2</v>
      </c>
      <c r="G17" s="40">
        <v>23</v>
      </c>
      <c r="H17" s="40">
        <v>27</v>
      </c>
      <c r="I17" s="53">
        <v>0.99</v>
      </c>
      <c r="J17" s="40"/>
    </row>
    <row r="18" spans="1:10" x14ac:dyDescent="0.2">
      <c r="A18" s="40" t="s">
        <v>229</v>
      </c>
      <c r="B18" s="40" t="s">
        <v>36</v>
      </c>
      <c r="C18" s="41" t="s">
        <v>26</v>
      </c>
      <c r="D18" s="45" t="s">
        <v>26</v>
      </c>
      <c r="E18" s="42" t="s">
        <v>26</v>
      </c>
      <c r="F18" s="43">
        <v>0</v>
      </c>
      <c r="G18" s="40">
        <v>23</v>
      </c>
      <c r="H18" s="40">
        <v>27</v>
      </c>
      <c r="I18" s="50">
        <v>1</v>
      </c>
      <c r="J18" s="40"/>
    </row>
    <row r="19" spans="1:10" x14ac:dyDescent="0.2">
      <c r="A19" s="40" t="s">
        <v>229</v>
      </c>
      <c r="B19" s="40" t="s">
        <v>37</v>
      </c>
      <c r="C19" s="41" t="s">
        <v>26</v>
      </c>
      <c r="D19" s="41" t="s">
        <v>26</v>
      </c>
      <c r="E19" s="42" t="s">
        <v>26</v>
      </c>
      <c r="F19" s="43">
        <v>5.0000000000000001E-3</v>
      </c>
      <c r="G19" s="40">
        <v>23</v>
      </c>
      <c r="H19" s="40">
        <v>27</v>
      </c>
      <c r="I19" s="50">
        <v>0.99</v>
      </c>
      <c r="J19" s="40"/>
    </row>
    <row r="20" spans="1:10" x14ac:dyDescent="0.2">
      <c r="A20" s="40" t="s">
        <v>229</v>
      </c>
      <c r="B20" s="40" t="s">
        <v>38</v>
      </c>
      <c r="C20" s="41" t="s">
        <v>26</v>
      </c>
      <c r="D20" s="41" t="s">
        <v>26</v>
      </c>
      <c r="E20" s="42" t="s">
        <v>26</v>
      </c>
      <c r="F20" s="43">
        <v>3.4000000000000002E-2</v>
      </c>
      <c r="G20" s="40">
        <v>23</v>
      </c>
      <c r="H20" s="40">
        <v>27</v>
      </c>
      <c r="I20" s="54">
        <v>0.99</v>
      </c>
      <c r="J20" s="40"/>
    </row>
    <row r="21" spans="1:10" x14ac:dyDescent="0.2">
      <c r="A21" s="40" t="s">
        <v>229</v>
      </c>
      <c r="B21" s="40" t="s">
        <v>39</v>
      </c>
      <c r="C21" s="41" t="s">
        <v>26</v>
      </c>
      <c r="D21" s="41" t="s">
        <v>26</v>
      </c>
      <c r="E21" s="42" t="s">
        <v>26</v>
      </c>
      <c r="F21" s="43">
        <v>8.5999999999999993E-2</v>
      </c>
      <c r="G21" s="40">
        <v>23</v>
      </c>
      <c r="H21" s="40">
        <v>27</v>
      </c>
      <c r="I21" s="50">
        <v>0.98</v>
      </c>
      <c r="J21" s="40"/>
    </row>
    <row r="22" spans="1:10" x14ac:dyDescent="0.2">
      <c r="A22" s="40" t="s">
        <v>229</v>
      </c>
      <c r="B22" s="40" t="s">
        <v>40</v>
      </c>
      <c r="C22" s="41" t="s">
        <v>26</v>
      </c>
      <c r="D22" s="41" t="s">
        <v>26</v>
      </c>
      <c r="E22" s="42" t="s">
        <v>26</v>
      </c>
      <c r="F22" s="43">
        <v>0.219</v>
      </c>
      <c r="G22" s="40">
        <v>23</v>
      </c>
      <c r="H22" s="40">
        <v>27</v>
      </c>
      <c r="I22" s="50">
        <v>0.99</v>
      </c>
      <c r="J22" s="40"/>
    </row>
    <row r="23" spans="1:10" x14ac:dyDescent="0.2">
      <c r="A23" s="40"/>
      <c r="B23" s="40"/>
      <c r="C23" s="41"/>
      <c r="D23" s="41"/>
      <c r="E23" s="42"/>
      <c r="F23" s="40"/>
      <c r="G23" s="40"/>
      <c r="H23" s="40"/>
      <c r="I23" s="40"/>
      <c r="J23" s="40"/>
    </row>
  </sheetData>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C7146-0BF0-D646-A8B9-476A807E9130}">
  <dimension ref="A1:G27"/>
  <sheetViews>
    <sheetView workbookViewId="0">
      <selection activeCell="A2" sqref="A2"/>
    </sheetView>
  </sheetViews>
  <sheetFormatPr baseColWidth="10" defaultRowHeight="16" x14ac:dyDescent="0.2"/>
  <cols>
    <col min="1" max="1" width="10.83203125" style="2"/>
    <col min="2" max="2" width="14" style="20" bestFit="1" customWidth="1"/>
    <col min="3" max="3" width="15.83203125" style="20" customWidth="1"/>
    <col min="4" max="4" width="15" style="20" customWidth="1"/>
    <col min="5" max="6" width="10.83203125" style="20"/>
    <col min="7" max="7" width="10.83203125" style="4"/>
    <col min="8" max="16384" width="10.83203125" style="2"/>
  </cols>
  <sheetData>
    <row r="1" spans="1:7" x14ac:dyDescent="0.2">
      <c r="A1" s="2" t="s">
        <v>431</v>
      </c>
    </row>
    <row r="2" spans="1:7" x14ac:dyDescent="0.2">
      <c r="A2" s="2" t="s">
        <v>208</v>
      </c>
      <c r="B2" s="22" t="s">
        <v>211</v>
      </c>
      <c r="C2" s="22" t="s">
        <v>209</v>
      </c>
      <c r="D2" s="22" t="s">
        <v>212</v>
      </c>
      <c r="E2" s="22" t="s">
        <v>213</v>
      </c>
      <c r="F2" s="22" t="s">
        <v>214</v>
      </c>
      <c r="G2" s="4" t="s">
        <v>215</v>
      </c>
    </row>
    <row r="3" spans="1:7" x14ac:dyDescent="0.2">
      <c r="A3" s="2" t="s">
        <v>52</v>
      </c>
      <c r="B3" s="18">
        <v>23869710</v>
      </c>
      <c r="C3" s="18">
        <v>47739420</v>
      </c>
      <c r="D3" s="18">
        <v>40907228</v>
      </c>
      <c r="E3" s="18">
        <v>5529951</v>
      </c>
      <c r="F3" s="18">
        <v>46437179</v>
      </c>
      <c r="G3" s="4">
        <v>97.39</v>
      </c>
    </row>
    <row r="4" spans="1:7" x14ac:dyDescent="0.2">
      <c r="A4" s="2" t="s">
        <v>53</v>
      </c>
      <c r="B4" s="18">
        <v>27985450</v>
      </c>
      <c r="C4" s="18">
        <v>55970900</v>
      </c>
      <c r="D4" s="18">
        <v>49284675</v>
      </c>
      <c r="E4" s="18">
        <v>4995428</v>
      </c>
      <c r="F4" s="18">
        <v>54280103</v>
      </c>
      <c r="G4" s="4">
        <v>97.09</v>
      </c>
    </row>
    <row r="5" spans="1:7" x14ac:dyDescent="0.2">
      <c r="A5" s="2" t="s">
        <v>51</v>
      </c>
      <c r="B5" s="18">
        <v>29318523</v>
      </c>
      <c r="C5" s="18">
        <v>58637046</v>
      </c>
      <c r="D5" s="18">
        <v>45811779</v>
      </c>
      <c r="E5" s="18">
        <v>11277278</v>
      </c>
      <c r="F5" s="18">
        <v>57089057</v>
      </c>
      <c r="G5" s="4">
        <v>97.47</v>
      </c>
    </row>
    <row r="6" spans="1:7" x14ac:dyDescent="0.2">
      <c r="A6" s="2" t="s">
        <v>54</v>
      </c>
      <c r="B6" s="18">
        <v>28007596</v>
      </c>
      <c r="C6" s="18">
        <v>56015192</v>
      </c>
      <c r="D6" s="18">
        <v>48747233</v>
      </c>
      <c r="E6" s="18">
        <v>5643861</v>
      </c>
      <c r="F6" s="18">
        <v>54391094</v>
      </c>
      <c r="G6" s="4">
        <v>97.22</v>
      </c>
    </row>
    <row r="7" spans="1:7" x14ac:dyDescent="0.2">
      <c r="A7" s="2" t="s">
        <v>55</v>
      </c>
      <c r="B7" s="18">
        <v>26738198</v>
      </c>
      <c r="C7" s="18">
        <v>53476396</v>
      </c>
      <c r="D7" s="18">
        <v>46259530</v>
      </c>
      <c r="E7" s="18">
        <v>5615821</v>
      </c>
      <c r="F7" s="18">
        <v>51875351</v>
      </c>
      <c r="G7" s="4">
        <v>97.12</v>
      </c>
    </row>
    <row r="8" spans="1:7" x14ac:dyDescent="0.2">
      <c r="A8" s="2" t="s">
        <v>56</v>
      </c>
      <c r="B8" s="18">
        <v>25412356</v>
      </c>
      <c r="C8" s="18">
        <v>50824712</v>
      </c>
      <c r="D8" s="18">
        <v>39664512</v>
      </c>
      <c r="E8" s="18">
        <v>9738575</v>
      </c>
      <c r="F8" s="18">
        <v>49403087</v>
      </c>
      <c r="G8" s="4">
        <v>97.3</v>
      </c>
    </row>
    <row r="9" spans="1:7" x14ac:dyDescent="0.2">
      <c r="A9" s="2" t="s">
        <v>57</v>
      </c>
      <c r="B9" s="18">
        <v>28057987</v>
      </c>
      <c r="C9" s="18">
        <v>56115974</v>
      </c>
      <c r="D9" s="18">
        <v>51405968</v>
      </c>
      <c r="E9" s="18">
        <v>3022313</v>
      </c>
      <c r="F9" s="18">
        <v>54428281</v>
      </c>
      <c r="G9" s="4">
        <v>97.1</v>
      </c>
    </row>
    <row r="10" spans="1:7" x14ac:dyDescent="0.2">
      <c r="A10" s="2" t="s">
        <v>58</v>
      </c>
      <c r="B10" s="18">
        <v>28194300</v>
      </c>
      <c r="C10" s="18">
        <v>56388600</v>
      </c>
      <c r="D10" s="18">
        <v>41114607</v>
      </c>
      <c r="E10" s="18">
        <v>13778165</v>
      </c>
      <c r="F10" s="18">
        <v>54892772</v>
      </c>
      <c r="G10" s="4">
        <v>97.44</v>
      </c>
    </row>
    <row r="11" spans="1:7" x14ac:dyDescent="0.2">
      <c r="A11" s="2" t="s">
        <v>59</v>
      </c>
      <c r="B11" s="18">
        <v>24355844</v>
      </c>
      <c r="C11" s="18">
        <v>48711688</v>
      </c>
      <c r="D11" s="18">
        <v>38376276</v>
      </c>
      <c r="E11" s="18">
        <v>8888828</v>
      </c>
      <c r="F11" s="18">
        <v>47265104</v>
      </c>
      <c r="G11" s="4">
        <v>97.13</v>
      </c>
    </row>
    <row r="12" spans="1:7" x14ac:dyDescent="0.2">
      <c r="A12" s="2" t="s">
        <v>60</v>
      </c>
      <c r="B12" s="18">
        <v>23303580</v>
      </c>
      <c r="C12" s="18">
        <v>46607160</v>
      </c>
      <c r="D12" s="18">
        <v>41855341</v>
      </c>
      <c r="E12" s="18">
        <v>3313629</v>
      </c>
      <c r="F12" s="18">
        <v>45168970</v>
      </c>
      <c r="G12" s="4">
        <v>97.04</v>
      </c>
    </row>
    <row r="13" spans="1:7" x14ac:dyDescent="0.2">
      <c r="A13" s="2" t="s">
        <v>61</v>
      </c>
      <c r="B13" s="18">
        <v>22709851</v>
      </c>
      <c r="C13" s="18">
        <v>45419702</v>
      </c>
      <c r="D13" s="18">
        <v>40553261</v>
      </c>
      <c r="E13" s="18">
        <v>3636067</v>
      </c>
      <c r="F13" s="18">
        <v>44189328</v>
      </c>
      <c r="G13" s="4">
        <v>97.41</v>
      </c>
    </row>
    <row r="14" spans="1:7" x14ac:dyDescent="0.2">
      <c r="A14" s="2" t="s">
        <v>62</v>
      </c>
      <c r="B14" s="18">
        <v>23718622</v>
      </c>
      <c r="C14" s="18">
        <v>47437244</v>
      </c>
      <c r="D14" s="18">
        <v>40780564</v>
      </c>
      <c r="E14" s="18">
        <v>5355794</v>
      </c>
      <c r="F14" s="18">
        <v>46136358</v>
      </c>
      <c r="G14" s="4">
        <v>97.36</v>
      </c>
    </row>
    <row r="15" spans="1:7" x14ac:dyDescent="0.2">
      <c r="A15" s="2" t="s">
        <v>63</v>
      </c>
      <c r="B15" s="18">
        <v>28117599</v>
      </c>
      <c r="C15" s="18">
        <v>56235198</v>
      </c>
      <c r="D15" s="18">
        <v>50070189</v>
      </c>
      <c r="E15" s="18">
        <v>4261492</v>
      </c>
      <c r="F15" s="18">
        <v>54331681</v>
      </c>
      <c r="G15" s="4">
        <v>96.68</v>
      </c>
    </row>
    <row r="16" spans="1:7" x14ac:dyDescent="0.2">
      <c r="A16" s="2" t="s">
        <v>67</v>
      </c>
      <c r="B16" s="18">
        <v>28597331</v>
      </c>
      <c r="C16" s="18">
        <v>57194662</v>
      </c>
      <c r="D16" s="18">
        <v>50449544</v>
      </c>
      <c r="E16" s="18">
        <v>4607830</v>
      </c>
      <c r="F16" s="18">
        <v>55057374</v>
      </c>
      <c r="G16" s="4">
        <v>96.35</v>
      </c>
    </row>
    <row r="17" spans="1:7" x14ac:dyDescent="0.2">
      <c r="A17" s="2" t="s">
        <v>68</v>
      </c>
      <c r="B17" s="18">
        <v>28579533</v>
      </c>
      <c r="C17" s="18">
        <v>57159066</v>
      </c>
      <c r="D17" s="18">
        <v>45029115</v>
      </c>
      <c r="E17" s="18">
        <v>10145808</v>
      </c>
      <c r="F17" s="18">
        <v>55174923</v>
      </c>
      <c r="G17" s="4">
        <v>96.59</v>
      </c>
    </row>
    <row r="18" spans="1:7" x14ac:dyDescent="0.2">
      <c r="A18" s="2" t="s">
        <v>64</v>
      </c>
      <c r="B18" s="18">
        <v>28560700</v>
      </c>
      <c r="C18" s="18">
        <v>57121400</v>
      </c>
      <c r="D18" s="18">
        <v>48122274</v>
      </c>
      <c r="E18" s="18">
        <v>6169444</v>
      </c>
      <c r="F18" s="18">
        <v>54291718</v>
      </c>
      <c r="G18" s="4">
        <v>95.11</v>
      </c>
    </row>
    <row r="19" spans="1:7" x14ac:dyDescent="0.2">
      <c r="A19" s="2" t="s">
        <v>69</v>
      </c>
      <c r="B19" s="18">
        <v>29843996</v>
      </c>
      <c r="C19" s="18">
        <v>59687992</v>
      </c>
      <c r="D19" s="18">
        <v>35935530</v>
      </c>
      <c r="E19" s="18">
        <v>20880835</v>
      </c>
      <c r="F19" s="18">
        <v>56816365</v>
      </c>
      <c r="G19" s="4">
        <v>95.26</v>
      </c>
    </row>
    <row r="20" spans="1:7" x14ac:dyDescent="0.2">
      <c r="A20" s="2" t="s">
        <v>70</v>
      </c>
      <c r="B20" s="18">
        <v>29637111</v>
      </c>
      <c r="C20" s="18">
        <v>59274222</v>
      </c>
      <c r="D20" s="18">
        <v>51173261</v>
      </c>
      <c r="E20" s="18">
        <v>4854351</v>
      </c>
      <c r="F20" s="18">
        <v>56027612</v>
      </c>
      <c r="G20" s="4">
        <v>94.6</v>
      </c>
    </row>
    <row r="21" spans="1:7" x14ac:dyDescent="0.2">
      <c r="A21" s="2" t="s">
        <v>65</v>
      </c>
      <c r="B21" s="18">
        <v>26168420</v>
      </c>
      <c r="C21" s="18">
        <v>52336840</v>
      </c>
      <c r="D21" s="18">
        <v>42802511</v>
      </c>
      <c r="E21" s="18">
        <v>7078556</v>
      </c>
      <c r="F21" s="18">
        <v>49881067</v>
      </c>
      <c r="G21" s="4">
        <v>95.44</v>
      </c>
    </row>
    <row r="22" spans="1:7" x14ac:dyDescent="0.2">
      <c r="A22" s="2" t="s">
        <v>71</v>
      </c>
      <c r="B22" s="18">
        <v>29913292</v>
      </c>
      <c r="C22" s="18">
        <v>59826584</v>
      </c>
      <c r="D22" s="18">
        <v>45546254</v>
      </c>
      <c r="E22" s="18">
        <v>12513281</v>
      </c>
      <c r="F22" s="18">
        <v>58059535</v>
      </c>
      <c r="G22" s="4">
        <v>97.08</v>
      </c>
    </row>
    <row r="23" spans="1:7" x14ac:dyDescent="0.2">
      <c r="A23" s="2" t="s">
        <v>72</v>
      </c>
      <c r="B23" s="18">
        <v>31980446</v>
      </c>
      <c r="C23" s="18">
        <v>63960892</v>
      </c>
      <c r="D23" s="18">
        <v>52468827</v>
      </c>
      <c r="E23" s="18">
        <v>9845842</v>
      </c>
      <c r="F23" s="18">
        <v>62314669</v>
      </c>
      <c r="G23" s="4">
        <v>97.46</v>
      </c>
    </row>
    <row r="24" spans="1:7" x14ac:dyDescent="0.2">
      <c r="A24" s="2" t="s">
        <v>66</v>
      </c>
      <c r="B24" s="18">
        <v>31008774</v>
      </c>
      <c r="C24" s="18">
        <v>62017548</v>
      </c>
      <c r="D24" s="18">
        <v>50349762</v>
      </c>
      <c r="E24" s="18">
        <v>9728826</v>
      </c>
      <c r="F24" s="18">
        <v>60078588</v>
      </c>
      <c r="G24" s="4">
        <v>96.92</v>
      </c>
    </row>
    <row r="25" spans="1:7" x14ac:dyDescent="0.2">
      <c r="A25" s="2" t="s">
        <v>73</v>
      </c>
      <c r="B25" s="18">
        <v>33774842</v>
      </c>
      <c r="C25" s="18">
        <v>67549684</v>
      </c>
      <c r="D25" s="18">
        <v>58710885</v>
      </c>
      <c r="E25" s="18">
        <v>6931613</v>
      </c>
      <c r="F25" s="18">
        <v>65642498</v>
      </c>
      <c r="G25" s="4">
        <v>97.22</v>
      </c>
    </row>
    <row r="26" spans="1:7" x14ac:dyDescent="0.2">
      <c r="A26" s="2" t="s">
        <v>74</v>
      </c>
      <c r="B26" s="18">
        <v>28940195</v>
      </c>
      <c r="C26" s="18">
        <v>57880390</v>
      </c>
      <c r="D26" s="18">
        <v>47595291</v>
      </c>
      <c r="E26" s="18">
        <v>8755418</v>
      </c>
      <c r="F26" s="18">
        <v>56350709</v>
      </c>
      <c r="G26" s="4">
        <v>97.4</v>
      </c>
    </row>
    <row r="27" spans="1:7" x14ac:dyDescent="0.2">
      <c r="B27" s="19"/>
      <c r="C27" s="19"/>
    </row>
  </sheetData>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89326-C32A-804C-B4C2-C5E4C03D2918}">
  <dimension ref="A1:D4"/>
  <sheetViews>
    <sheetView workbookViewId="0">
      <selection activeCell="A2" sqref="A2"/>
    </sheetView>
  </sheetViews>
  <sheetFormatPr baseColWidth="10" defaultRowHeight="16" x14ac:dyDescent="0.2"/>
  <cols>
    <col min="1" max="1" width="15.6640625" customWidth="1"/>
    <col min="2" max="2" width="13" customWidth="1"/>
    <col min="3" max="3" width="11.1640625" bestFit="1" customWidth="1"/>
  </cols>
  <sheetData>
    <row r="1" spans="1:4" x14ac:dyDescent="0.2">
      <c r="A1" s="11" t="s">
        <v>432</v>
      </c>
    </row>
    <row r="2" spans="1:4" x14ac:dyDescent="0.2">
      <c r="A2" t="s">
        <v>216</v>
      </c>
      <c r="B2" t="s">
        <v>217</v>
      </c>
      <c r="C2" t="s">
        <v>218</v>
      </c>
      <c r="D2" t="s">
        <v>221</v>
      </c>
    </row>
    <row r="3" spans="1:4" x14ac:dyDescent="0.2">
      <c r="A3" t="s">
        <v>219</v>
      </c>
      <c r="B3" t="s">
        <v>220</v>
      </c>
      <c r="C3" s="6">
        <v>906280916</v>
      </c>
      <c r="D3">
        <v>349</v>
      </c>
    </row>
    <row r="4" spans="1:4" x14ac:dyDescent="0.2">
      <c r="A4" t="s">
        <v>222</v>
      </c>
      <c r="B4" t="s">
        <v>279</v>
      </c>
      <c r="C4" s="6">
        <v>4887084</v>
      </c>
      <c r="D4">
        <v>118.58</v>
      </c>
    </row>
  </sheetData>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00215-96C9-9C4D-8847-20AB233D5D75}">
  <dimension ref="A1:E22"/>
  <sheetViews>
    <sheetView workbookViewId="0">
      <selection activeCell="A2" sqref="A2"/>
    </sheetView>
  </sheetViews>
  <sheetFormatPr baseColWidth="10" defaultRowHeight="16" x14ac:dyDescent="0.2"/>
  <cols>
    <col min="1" max="1" width="11" style="32" bestFit="1" customWidth="1"/>
    <col min="2" max="2" width="11" style="26" bestFit="1" customWidth="1"/>
    <col min="3" max="3" width="13.6640625" style="26" bestFit="1" customWidth="1"/>
    <col min="4" max="4" width="11.1640625" style="26" bestFit="1" customWidth="1"/>
    <col min="5" max="16384" width="10.83203125" style="27"/>
  </cols>
  <sheetData>
    <row r="1" spans="1:5" x14ac:dyDescent="0.2">
      <c r="A1" s="25" t="s">
        <v>433</v>
      </c>
    </row>
    <row r="2" spans="1:5" s="29" customFormat="1" x14ac:dyDescent="0.2">
      <c r="A2" s="28" t="s">
        <v>75</v>
      </c>
      <c r="B2" s="28" t="s">
        <v>76</v>
      </c>
      <c r="C2" s="28" t="s">
        <v>77</v>
      </c>
      <c r="D2" s="28" t="s">
        <v>78</v>
      </c>
      <c r="E2" s="29" t="s">
        <v>79</v>
      </c>
    </row>
    <row r="3" spans="1:5" x14ac:dyDescent="0.2">
      <c r="A3" s="30">
        <v>0</v>
      </c>
      <c r="B3" s="31">
        <v>4887084</v>
      </c>
      <c r="C3" s="31">
        <v>59290798933</v>
      </c>
      <c r="D3" s="31">
        <v>10477</v>
      </c>
      <c r="E3" s="27" t="s">
        <v>80</v>
      </c>
    </row>
    <row r="4" spans="1:5" x14ac:dyDescent="0.2">
      <c r="A4" s="30">
        <v>1000</v>
      </c>
      <c r="B4" s="31">
        <v>4682541</v>
      </c>
      <c r="C4" s="31">
        <v>59175547228</v>
      </c>
      <c r="D4" s="31">
        <v>10967</v>
      </c>
      <c r="E4" s="27" t="s">
        <v>81</v>
      </c>
    </row>
    <row r="5" spans="1:5" x14ac:dyDescent="0.2">
      <c r="A5" s="30">
        <v>2000</v>
      </c>
      <c r="B5" s="31">
        <v>4427480</v>
      </c>
      <c r="C5" s="31">
        <v>58791470782</v>
      </c>
      <c r="D5" s="31">
        <v>11595</v>
      </c>
      <c r="E5" s="27" t="s">
        <v>82</v>
      </c>
    </row>
    <row r="6" spans="1:5" x14ac:dyDescent="0.2">
      <c r="A6" s="30">
        <v>3000</v>
      </c>
      <c r="B6" s="31">
        <v>4164497</v>
      </c>
      <c r="C6" s="31">
        <v>58134477994</v>
      </c>
      <c r="D6" s="31">
        <v>12263</v>
      </c>
      <c r="E6" s="27" t="s">
        <v>83</v>
      </c>
    </row>
    <row r="7" spans="1:5" x14ac:dyDescent="0.2">
      <c r="A7" s="30">
        <v>4000</v>
      </c>
      <c r="B7" s="31">
        <v>3910519</v>
      </c>
      <c r="C7" s="31">
        <v>57246542875</v>
      </c>
      <c r="D7" s="31">
        <v>12936</v>
      </c>
      <c r="E7" s="27" t="s">
        <v>84</v>
      </c>
    </row>
    <row r="8" spans="1:5" x14ac:dyDescent="0.2">
      <c r="A8" s="30">
        <v>5000</v>
      </c>
      <c r="B8" s="31">
        <v>3668457</v>
      </c>
      <c r="C8" s="31">
        <v>56158151033</v>
      </c>
      <c r="D8" s="31">
        <v>13604</v>
      </c>
      <c r="E8" s="27" t="s">
        <v>85</v>
      </c>
    </row>
    <row r="9" spans="1:5" x14ac:dyDescent="0.2">
      <c r="A9" s="30">
        <v>6000</v>
      </c>
      <c r="B9" s="31">
        <v>3435698</v>
      </c>
      <c r="C9" s="31">
        <v>54878877846</v>
      </c>
      <c r="D9" s="31">
        <v>14273</v>
      </c>
      <c r="E9" s="27" t="s">
        <v>86</v>
      </c>
    </row>
    <row r="10" spans="1:5" x14ac:dyDescent="0.2">
      <c r="A10" s="30">
        <v>7000</v>
      </c>
      <c r="B10" s="31">
        <v>3208490</v>
      </c>
      <c r="C10" s="31">
        <v>53402831014</v>
      </c>
      <c r="D10" s="31">
        <v>14964</v>
      </c>
      <c r="E10" s="27" t="s">
        <v>87</v>
      </c>
    </row>
    <row r="11" spans="1:5" x14ac:dyDescent="0.2">
      <c r="A11" s="30">
        <v>8000</v>
      </c>
      <c r="B11" s="31">
        <v>2985015</v>
      </c>
      <c r="C11" s="31">
        <v>51727059646</v>
      </c>
      <c r="D11" s="31">
        <v>15673</v>
      </c>
      <c r="E11" s="27" t="s">
        <v>88</v>
      </c>
    </row>
    <row r="12" spans="1:5" x14ac:dyDescent="0.2">
      <c r="A12" s="30">
        <v>9000</v>
      </c>
      <c r="B12" s="31">
        <v>2763432</v>
      </c>
      <c r="C12" s="31">
        <v>49843715135</v>
      </c>
      <c r="D12" s="31">
        <v>16415</v>
      </c>
      <c r="E12" s="27" t="s">
        <v>89</v>
      </c>
    </row>
    <row r="13" spans="1:5" x14ac:dyDescent="0.2">
      <c r="A13" s="30">
        <v>10000</v>
      </c>
      <c r="B13" s="31">
        <v>2545360</v>
      </c>
      <c r="C13" s="31">
        <v>47772740258</v>
      </c>
      <c r="D13" s="31">
        <v>17183</v>
      </c>
      <c r="E13" s="27" t="s">
        <v>90</v>
      </c>
    </row>
    <row r="14" spans="1:5" x14ac:dyDescent="0.2">
      <c r="A14" s="30">
        <v>11000</v>
      </c>
      <c r="B14" s="31">
        <v>2334628</v>
      </c>
      <c r="C14" s="31">
        <v>45560908179</v>
      </c>
      <c r="D14" s="31">
        <v>17961</v>
      </c>
      <c r="E14" s="27" t="s">
        <v>91</v>
      </c>
    </row>
    <row r="15" spans="1:5" x14ac:dyDescent="0.2">
      <c r="A15" s="30">
        <v>12000</v>
      </c>
      <c r="B15" s="31">
        <v>2133544</v>
      </c>
      <c r="C15" s="31">
        <v>43249315386</v>
      </c>
      <c r="D15" s="31">
        <v>18737</v>
      </c>
      <c r="E15" s="27" t="s">
        <v>92</v>
      </c>
    </row>
    <row r="16" spans="1:5" x14ac:dyDescent="0.2">
      <c r="A16" s="30">
        <v>13000</v>
      </c>
      <c r="B16" s="31">
        <v>1943610</v>
      </c>
      <c r="C16" s="31">
        <v>40876304352</v>
      </c>
      <c r="D16" s="31">
        <v>19508</v>
      </c>
      <c r="E16" s="27" t="s">
        <v>93</v>
      </c>
    </row>
    <row r="17" spans="1:5" x14ac:dyDescent="0.2">
      <c r="A17" s="30">
        <v>14000</v>
      </c>
      <c r="B17" s="31">
        <v>1764446</v>
      </c>
      <c r="C17" s="31">
        <v>38458530384</v>
      </c>
      <c r="D17" s="31">
        <v>20265</v>
      </c>
      <c r="E17" s="27" t="s">
        <v>94</v>
      </c>
    </row>
    <row r="18" spans="1:5" x14ac:dyDescent="0.2">
      <c r="A18" s="30">
        <v>15000</v>
      </c>
      <c r="B18" s="31">
        <v>1598408</v>
      </c>
      <c r="C18" s="31">
        <v>36052017988</v>
      </c>
      <c r="D18" s="31">
        <v>21006</v>
      </c>
      <c r="E18" s="27" t="s">
        <v>95</v>
      </c>
    </row>
    <row r="19" spans="1:5" x14ac:dyDescent="0.2">
      <c r="A19" s="30">
        <v>16000</v>
      </c>
      <c r="B19" s="31">
        <v>1443006</v>
      </c>
      <c r="C19" s="31">
        <v>33644348692</v>
      </c>
      <c r="D19" s="31">
        <v>21737</v>
      </c>
      <c r="E19" s="27" t="s">
        <v>96</v>
      </c>
    </row>
    <row r="20" spans="1:5" x14ac:dyDescent="0.2">
      <c r="A20" s="30">
        <v>17000</v>
      </c>
      <c r="B20" s="31">
        <v>1298206</v>
      </c>
      <c r="C20" s="31">
        <v>31255941594</v>
      </c>
      <c r="D20" s="31">
        <v>22456</v>
      </c>
      <c r="E20" s="27" t="s">
        <v>97</v>
      </c>
    </row>
    <row r="21" spans="1:5" x14ac:dyDescent="0.2">
      <c r="A21" s="30">
        <v>18000</v>
      </c>
      <c r="B21" s="31">
        <v>1162260</v>
      </c>
      <c r="C21" s="31">
        <v>28877602421</v>
      </c>
      <c r="D21" s="31">
        <v>23186</v>
      </c>
      <c r="E21" s="27" t="s">
        <v>98</v>
      </c>
    </row>
    <row r="22" spans="1:5" x14ac:dyDescent="0.2">
      <c r="A22" s="30">
        <v>19000</v>
      </c>
      <c r="B22" s="31">
        <v>1033940</v>
      </c>
      <c r="C22" s="31">
        <v>26504349161</v>
      </c>
      <c r="D22" s="31">
        <v>23938</v>
      </c>
      <c r="E22" s="27" t="s">
        <v>99</v>
      </c>
    </row>
  </sheetData>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2F3C7-D069-4D46-BCF6-EFCEBA6874CA}">
  <dimension ref="A1:F15"/>
  <sheetViews>
    <sheetView workbookViewId="0">
      <selection activeCell="A2" sqref="A2"/>
    </sheetView>
  </sheetViews>
  <sheetFormatPr baseColWidth="10" defaultRowHeight="16" x14ac:dyDescent="0.2"/>
  <cols>
    <col min="2" max="3" width="10.83203125" style="6"/>
    <col min="4" max="4" width="12.83203125" style="6" customWidth="1"/>
    <col min="5" max="5" width="13.1640625" style="6" customWidth="1"/>
    <col min="6" max="6" width="13.1640625" style="7" bestFit="1" customWidth="1"/>
  </cols>
  <sheetData>
    <row r="1" spans="1:6" x14ac:dyDescent="0.2">
      <c r="A1" t="s">
        <v>434</v>
      </c>
    </row>
    <row r="2" spans="1:6" x14ac:dyDescent="0.2">
      <c r="A2" t="s">
        <v>115</v>
      </c>
      <c r="B2" s="6" t="s">
        <v>116</v>
      </c>
      <c r="C2" s="6" t="s">
        <v>117</v>
      </c>
      <c r="D2" s="9" t="s">
        <v>100</v>
      </c>
      <c r="E2" s="9" t="s">
        <v>77</v>
      </c>
      <c r="F2" s="8" t="s">
        <v>101</v>
      </c>
    </row>
    <row r="3" spans="1:6" x14ac:dyDescent="0.2">
      <c r="A3" t="s">
        <v>102</v>
      </c>
      <c r="B3" s="6">
        <v>28</v>
      </c>
      <c r="C3" s="18">
        <v>28</v>
      </c>
      <c r="D3" s="6">
        <v>245582290</v>
      </c>
      <c r="E3" s="6">
        <v>245582290</v>
      </c>
      <c r="F3" s="7">
        <v>100</v>
      </c>
    </row>
    <row r="4" spans="1:6" x14ac:dyDescent="0.2">
      <c r="A4" t="s">
        <v>103</v>
      </c>
      <c r="B4" s="6">
        <v>49</v>
      </c>
      <c r="C4" s="18">
        <v>49</v>
      </c>
      <c r="D4" s="6">
        <v>322995609</v>
      </c>
      <c r="E4" s="6">
        <v>322995609</v>
      </c>
      <c r="F4" s="7">
        <v>100</v>
      </c>
    </row>
    <row r="5" spans="1:6" x14ac:dyDescent="0.2">
      <c r="A5" t="s">
        <v>104</v>
      </c>
      <c r="B5" s="6">
        <v>77</v>
      </c>
      <c r="C5" s="18">
        <v>77</v>
      </c>
      <c r="D5" s="6">
        <v>371688077</v>
      </c>
      <c r="E5" s="6">
        <v>371688077</v>
      </c>
      <c r="F5" s="7">
        <v>100</v>
      </c>
    </row>
    <row r="6" spans="1:6" x14ac:dyDescent="0.2">
      <c r="A6" t="s">
        <v>105</v>
      </c>
      <c r="B6" s="6">
        <v>103</v>
      </c>
      <c r="C6" s="18">
        <v>103</v>
      </c>
      <c r="D6" s="6">
        <v>388187453</v>
      </c>
      <c r="E6" s="6">
        <v>388187453</v>
      </c>
      <c r="F6" s="7">
        <v>100</v>
      </c>
    </row>
    <row r="7" spans="1:6" x14ac:dyDescent="0.2">
      <c r="A7" t="s">
        <v>106</v>
      </c>
      <c r="B7" s="6">
        <v>188</v>
      </c>
      <c r="C7" s="18">
        <v>188</v>
      </c>
      <c r="D7" s="6">
        <v>415811552</v>
      </c>
      <c r="E7" s="6">
        <v>415811552</v>
      </c>
      <c r="F7" s="7">
        <v>100</v>
      </c>
    </row>
    <row r="8" spans="1:6" x14ac:dyDescent="0.2">
      <c r="A8" t="s">
        <v>107</v>
      </c>
      <c r="B8" s="6">
        <v>955</v>
      </c>
      <c r="C8" s="18">
        <v>955</v>
      </c>
      <c r="D8" s="6">
        <v>523394177</v>
      </c>
      <c r="E8" s="6">
        <v>523394177</v>
      </c>
      <c r="F8" s="7">
        <v>100</v>
      </c>
    </row>
    <row r="9" spans="1:6" x14ac:dyDescent="0.2">
      <c r="A9" t="s">
        <v>108</v>
      </c>
      <c r="B9" s="6">
        <v>2985</v>
      </c>
      <c r="C9" s="18">
        <v>2985</v>
      </c>
      <c r="D9" s="6">
        <v>664242744</v>
      </c>
      <c r="E9" s="6">
        <v>664242744</v>
      </c>
      <c r="F9" s="7">
        <v>100</v>
      </c>
    </row>
    <row r="10" spans="1:6" x14ac:dyDescent="0.2">
      <c r="A10" t="s">
        <v>109</v>
      </c>
      <c r="B10" s="6">
        <v>3665</v>
      </c>
      <c r="C10" s="18">
        <v>3665</v>
      </c>
      <c r="D10" s="6">
        <v>693169682</v>
      </c>
      <c r="E10" s="6">
        <v>693169682</v>
      </c>
      <c r="F10" s="7">
        <v>100</v>
      </c>
    </row>
    <row r="11" spans="1:6" x14ac:dyDescent="0.2">
      <c r="A11" t="s">
        <v>110</v>
      </c>
      <c r="B11" s="6">
        <v>3693</v>
      </c>
      <c r="C11" s="18">
        <v>3693</v>
      </c>
      <c r="D11" s="6">
        <v>693764729</v>
      </c>
      <c r="E11" s="6">
        <v>693764729</v>
      </c>
      <c r="F11" s="7">
        <v>100</v>
      </c>
    </row>
    <row r="12" spans="1:6" x14ac:dyDescent="0.2">
      <c r="A12" t="s">
        <v>111</v>
      </c>
      <c r="B12" s="6">
        <v>3693</v>
      </c>
      <c r="C12" s="18">
        <v>3693</v>
      </c>
      <c r="D12" s="6">
        <v>693764729</v>
      </c>
      <c r="E12" s="6">
        <v>693764729</v>
      </c>
      <c r="F12" s="7">
        <v>100</v>
      </c>
    </row>
    <row r="13" spans="1:6" x14ac:dyDescent="0.2">
      <c r="A13" t="s">
        <v>112</v>
      </c>
      <c r="B13" s="6">
        <v>3693</v>
      </c>
      <c r="C13" s="18">
        <v>3693</v>
      </c>
      <c r="D13" s="6">
        <v>693764729</v>
      </c>
      <c r="E13" s="6">
        <v>693764729</v>
      </c>
      <c r="F13" s="7">
        <v>100</v>
      </c>
    </row>
    <row r="14" spans="1:6" x14ac:dyDescent="0.2">
      <c r="A14" t="s">
        <v>113</v>
      </c>
      <c r="B14" s="6">
        <v>3693</v>
      </c>
      <c r="C14" s="18">
        <v>3693</v>
      </c>
      <c r="D14" s="6">
        <v>693764729</v>
      </c>
      <c r="E14" s="6">
        <v>693764729</v>
      </c>
      <c r="F14" s="7">
        <v>100</v>
      </c>
    </row>
    <row r="15" spans="1:6" x14ac:dyDescent="0.2">
      <c r="A15" t="s">
        <v>114</v>
      </c>
      <c r="B15" s="6">
        <v>3693</v>
      </c>
      <c r="C15" s="18">
        <v>3693</v>
      </c>
      <c r="D15" s="6">
        <v>693764729</v>
      </c>
      <c r="E15" s="6">
        <v>693764729</v>
      </c>
      <c r="F15" s="7">
        <v>100</v>
      </c>
    </row>
  </sheetData>
  <pageMargins left="0.7" right="0.7" top="0.75" bottom="0.75" header="0.3" footer="0.3"/>
  <pageSetup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7E22-72AF-3543-BC0B-8FB0AF1DDBF2}">
  <dimension ref="A1:G30"/>
  <sheetViews>
    <sheetView workbookViewId="0">
      <selection activeCell="D3" sqref="D3"/>
    </sheetView>
  </sheetViews>
  <sheetFormatPr baseColWidth="10" defaultRowHeight="16" x14ac:dyDescent="0.2"/>
  <sheetData>
    <row r="1" spans="1:7" x14ac:dyDescent="0.2">
      <c r="A1" t="s">
        <v>280</v>
      </c>
    </row>
    <row r="2" spans="1:7" x14ac:dyDescent="0.2">
      <c r="A2" s="2" t="s">
        <v>46</v>
      </c>
      <c r="B2" s="2" t="s">
        <v>47</v>
      </c>
      <c r="C2" s="2" t="s">
        <v>48</v>
      </c>
      <c r="D2" s="2" t="s">
        <v>394</v>
      </c>
      <c r="E2" s="2" t="s">
        <v>49</v>
      </c>
      <c r="F2" s="2" t="s">
        <v>50</v>
      </c>
      <c r="G2" s="2" t="s">
        <v>43</v>
      </c>
    </row>
    <row r="3" spans="1:7" x14ac:dyDescent="0.2">
      <c r="A3" s="2">
        <v>13.1</v>
      </c>
      <c r="B3" s="2">
        <v>13.2</v>
      </c>
      <c r="C3" s="2">
        <v>328</v>
      </c>
      <c r="D3" s="2">
        <v>327</v>
      </c>
      <c r="E3" s="2">
        <v>286</v>
      </c>
      <c r="F3" s="2" t="s">
        <v>44</v>
      </c>
      <c r="G3" s="2">
        <v>2.3571730000000002E-3</v>
      </c>
    </row>
    <row r="4" spans="1:7" x14ac:dyDescent="0.2">
      <c r="A4" s="2">
        <v>13.1</v>
      </c>
      <c r="B4" s="2">
        <v>13.3</v>
      </c>
      <c r="C4" s="2">
        <v>328</v>
      </c>
      <c r="D4" s="2">
        <v>328</v>
      </c>
      <c r="E4" s="2">
        <v>258</v>
      </c>
      <c r="F4" s="2">
        <v>140</v>
      </c>
      <c r="G4" s="2">
        <v>2.956031E-3</v>
      </c>
    </row>
    <row r="5" spans="1:7" x14ac:dyDescent="0.2">
      <c r="A5" s="2">
        <v>13.1</v>
      </c>
      <c r="B5" s="2">
        <v>13.5</v>
      </c>
      <c r="C5" s="2">
        <v>328</v>
      </c>
      <c r="D5" s="2">
        <v>297</v>
      </c>
      <c r="E5" s="2">
        <v>217</v>
      </c>
      <c r="F5" s="2">
        <v>191</v>
      </c>
      <c r="G5" s="2">
        <v>2.8342139999999998E-3</v>
      </c>
    </row>
    <row r="6" spans="1:7" x14ac:dyDescent="0.2">
      <c r="A6" s="2">
        <v>13.1</v>
      </c>
      <c r="B6" s="2">
        <v>14.2</v>
      </c>
      <c r="C6" s="2">
        <v>328</v>
      </c>
      <c r="D6" s="2">
        <v>324</v>
      </c>
      <c r="E6" s="2">
        <v>0</v>
      </c>
      <c r="F6" s="2">
        <v>652</v>
      </c>
      <c r="G6" s="2">
        <v>4.2872190000000001E-3</v>
      </c>
    </row>
    <row r="7" spans="1:7" x14ac:dyDescent="0.2">
      <c r="A7" s="2">
        <v>13.1</v>
      </c>
      <c r="B7" s="2">
        <v>14.3</v>
      </c>
      <c r="C7" s="2">
        <v>328</v>
      </c>
      <c r="D7" s="2">
        <v>324</v>
      </c>
      <c r="E7" s="2">
        <v>0</v>
      </c>
      <c r="F7" s="2">
        <v>652</v>
      </c>
      <c r="G7" s="2">
        <v>4.1659849999999997E-3</v>
      </c>
    </row>
    <row r="8" spans="1:7" x14ac:dyDescent="0.2">
      <c r="A8" s="2">
        <v>13.1</v>
      </c>
      <c r="B8" s="2">
        <v>14.4</v>
      </c>
      <c r="C8" s="2">
        <v>328</v>
      </c>
      <c r="D8" s="2">
        <v>287</v>
      </c>
      <c r="E8" s="2">
        <v>0</v>
      </c>
      <c r="F8" s="2">
        <v>615</v>
      </c>
      <c r="G8" s="2">
        <v>4.3236739999999996E-3</v>
      </c>
    </row>
    <row r="9" spans="1:7" x14ac:dyDescent="0.2">
      <c r="A9" s="2">
        <v>13.1</v>
      </c>
      <c r="B9" s="2">
        <v>14.5</v>
      </c>
      <c r="C9" s="2">
        <v>328</v>
      </c>
      <c r="D9" s="2">
        <v>287</v>
      </c>
      <c r="E9" s="2">
        <v>0</v>
      </c>
      <c r="F9" s="2">
        <v>615</v>
      </c>
      <c r="G9" s="2">
        <v>4.0465529999999996E-3</v>
      </c>
    </row>
    <row r="10" spans="1:7" x14ac:dyDescent="0.2">
      <c r="A10" s="2">
        <v>13.2</v>
      </c>
      <c r="B10" s="2">
        <v>13.3</v>
      </c>
      <c r="C10" s="2">
        <v>327</v>
      </c>
      <c r="D10" s="2">
        <v>328</v>
      </c>
      <c r="E10" s="2">
        <v>258</v>
      </c>
      <c r="F10" s="2">
        <v>139</v>
      </c>
      <c r="G10" s="2">
        <v>2.8463479999999998E-3</v>
      </c>
    </row>
    <row r="11" spans="1:7" x14ac:dyDescent="0.2">
      <c r="A11" s="2">
        <v>13.2</v>
      </c>
      <c r="B11" s="2">
        <v>13.5</v>
      </c>
      <c r="C11" s="2">
        <v>327</v>
      </c>
      <c r="D11" s="2">
        <v>297</v>
      </c>
      <c r="E11" s="2">
        <v>217</v>
      </c>
      <c r="F11" s="2">
        <v>190</v>
      </c>
      <c r="G11" s="2">
        <v>2.693375E-3</v>
      </c>
    </row>
    <row r="12" spans="1:7" x14ac:dyDescent="0.2">
      <c r="A12" s="2">
        <v>13.2</v>
      </c>
      <c r="B12" s="2">
        <v>14.2</v>
      </c>
      <c r="C12" s="2">
        <v>327</v>
      </c>
      <c r="D12" s="2">
        <v>324</v>
      </c>
      <c r="E12" s="2">
        <v>0</v>
      </c>
      <c r="F12" s="2">
        <v>651</v>
      </c>
      <c r="G12" s="2">
        <v>4.261786E-3</v>
      </c>
    </row>
    <row r="13" spans="1:7" x14ac:dyDescent="0.2">
      <c r="A13" s="2">
        <v>13.2</v>
      </c>
      <c r="B13" s="2">
        <v>14.3</v>
      </c>
      <c r="C13" s="2">
        <v>327</v>
      </c>
      <c r="D13" s="2">
        <v>324</v>
      </c>
      <c r="E13" s="2">
        <v>0</v>
      </c>
      <c r="F13" s="2">
        <v>651</v>
      </c>
      <c r="G13" s="2">
        <v>4.1276230000000004E-3</v>
      </c>
    </row>
    <row r="14" spans="1:7" x14ac:dyDescent="0.2">
      <c r="A14" s="2">
        <v>13.2</v>
      </c>
      <c r="B14" s="2">
        <v>14.4</v>
      </c>
      <c r="C14" s="2">
        <v>327</v>
      </c>
      <c r="D14" s="2">
        <v>287</v>
      </c>
      <c r="E14" s="2">
        <v>0</v>
      </c>
      <c r="F14" s="2">
        <v>614</v>
      </c>
      <c r="G14" s="2">
        <v>4.2121900000000002E-3</v>
      </c>
    </row>
    <row r="15" spans="1:7" x14ac:dyDescent="0.2">
      <c r="A15" s="2">
        <v>13.2</v>
      </c>
      <c r="B15" s="2">
        <v>14.5</v>
      </c>
      <c r="C15" s="2">
        <v>327</v>
      </c>
      <c r="D15" s="2">
        <v>287</v>
      </c>
      <c r="E15" s="2">
        <v>0</v>
      </c>
      <c r="F15" s="2">
        <v>614</v>
      </c>
      <c r="G15" s="2">
        <v>3.9951559999999997E-3</v>
      </c>
    </row>
    <row r="16" spans="1:7" x14ac:dyDescent="0.2">
      <c r="A16" s="2">
        <v>13.3</v>
      </c>
      <c r="B16" s="2">
        <v>13.5</v>
      </c>
      <c r="C16" s="2">
        <v>328</v>
      </c>
      <c r="D16" s="2">
        <v>297</v>
      </c>
      <c r="E16" s="2">
        <v>217</v>
      </c>
      <c r="F16" s="2">
        <v>191</v>
      </c>
      <c r="G16" s="2">
        <v>2.778048E-3</v>
      </c>
    </row>
    <row r="17" spans="1:7" x14ac:dyDescent="0.2">
      <c r="A17" s="2">
        <v>13.3</v>
      </c>
      <c r="B17" s="2">
        <v>14.2</v>
      </c>
      <c r="C17" s="2">
        <v>328</v>
      </c>
      <c r="D17" s="2">
        <v>324</v>
      </c>
      <c r="E17" s="2">
        <v>0</v>
      </c>
      <c r="F17" s="2">
        <v>652</v>
      </c>
      <c r="G17" s="2">
        <v>4.3417960000000002E-3</v>
      </c>
    </row>
    <row r="18" spans="1:7" x14ac:dyDescent="0.2">
      <c r="A18" s="2">
        <v>13.3</v>
      </c>
      <c r="B18" s="2">
        <v>14.3</v>
      </c>
      <c r="C18" s="2">
        <v>328</v>
      </c>
      <c r="D18" s="2">
        <v>324</v>
      </c>
      <c r="E18" s="2">
        <v>0</v>
      </c>
      <c r="F18" s="2">
        <v>652</v>
      </c>
      <c r="G18" s="2">
        <v>4.1775359999999999E-3</v>
      </c>
    </row>
    <row r="19" spans="1:7" x14ac:dyDescent="0.2">
      <c r="A19" s="2">
        <v>13.3</v>
      </c>
      <c r="B19" s="2">
        <v>14.4</v>
      </c>
      <c r="C19" s="2">
        <v>328</v>
      </c>
      <c r="D19" s="2">
        <v>287</v>
      </c>
      <c r="E19" s="2">
        <v>0</v>
      </c>
      <c r="F19" s="2">
        <v>615</v>
      </c>
      <c r="G19" s="2">
        <v>4.2559570000000003E-3</v>
      </c>
    </row>
    <row r="20" spans="1:7" x14ac:dyDescent="0.2">
      <c r="A20" s="2">
        <v>13.3</v>
      </c>
      <c r="B20" s="2">
        <v>14.5</v>
      </c>
      <c r="C20" s="2">
        <v>328</v>
      </c>
      <c r="D20" s="2">
        <v>287</v>
      </c>
      <c r="E20" s="2">
        <v>0</v>
      </c>
      <c r="F20" s="2">
        <v>615</v>
      </c>
      <c r="G20" s="2">
        <v>4.0486719999999997E-3</v>
      </c>
    </row>
    <row r="21" spans="1:7" x14ac:dyDescent="0.2">
      <c r="A21" s="2">
        <v>13.5</v>
      </c>
      <c r="B21" s="2">
        <v>14.2</v>
      </c>
      <c r="C21" s="2">
        <v>297</v>
      </c>
      <c r="D21" s="2">
        <v>324</v>
      </c>
      <c r="E21" s="2">
        <v>0</v>
      </c>
      <c r="F21" s="2">
        <v>621</v>
      </c>
      <c r="G21" s="2">
        <v>4.1614809999999999E-3</v>
      </c>
    </row>
    <row r="22" spans="1:7" x14ac:dyDescent="0.2">
      <c r="A22" s="2">
        <v>13.5</v>
      </c>
      <c r="B22" s="2">
        <v>14.3</v>
      </c>
      <c r="C22" s="2">
        <v>297</v>
      </c>
      <c r="D22" s="2">
        <v>324</v>
      </c>
      <c r="E22" s="2">
        <v>0</v>
      </c>
      <c r="F22" s="2">
        <v>621</v>
      </c>
      <c r="G22" s="2">
        <v>3.9747560000000003E-3</v>
      </c>
    </row>
    <row r="23" spans="1:7" x14ac:dyDescent="0.2">
      <c r="A23" s="2">
        <v>13.5</v>
      </c>
      <c r="B23" s="2">
        <v>14.4</v>
      </c>
      <c r="C23" s="2">
        <v>297</v>
      </c>
      <c r="D23" s="2">
        <v>287</v>
      </c>
      <c r="E23" s="2">
        <v>0</v>
      </c>
      <c r="F23" s="2">
        <v>584</v>
      </c>
      <c r="G23" s="2">
        <v>4.040671E-3</v>
      </c>
    </row>
    <row r="24" spans="1:7" x14ac:dyDescent="0.2">
      <c r="A24" s="2">
        <v>13.5</v>
      </c>
      <c r="B24" s="2">
        <v>14.5</v>
      </c>
      <c r="C24" s="2">
        <v>297</v>
      </c>
      <c r="D24" s="2">
        <v>287</v>
      </c>
      <c r="E24" s="2">
        <v>0</v>
      </c>
      <c r="F24" s="2">
        <v>584</v>
      </c>
      <c r="G24" s="2">
        <v>3.7966139999999998E-3</v>
      </c>
    </row>
    <row r="25" spans="1:7" x14ac:dyDescent="0.2">
      <c r="A25" s="2">
        <v>14.2</v>
      </c>
      <c r="B25" s="2">
        <v>14.3</v>
      </c>
      <c r="C25" s="2">
        <v>324</v>
      </c>
      <c r="D25" s="2">
        <v>324</v>
      </c>
      <c r="E25" s="2">
        <v>283</v>
      </c>
      <c r="F25" s="2" t="s">
        <v>45</v>
      </c>
      <c r="G25" s="2">
        <v>2.3430790000000001E-3</v>
      </c>
    </row>
    <row r="26" spans="1:7" x14ac:dyDescent="0.2">
      <c r="A26" s="2">
        <v>14.2</v>
      </c>
      <c r="B26" s="2">
        <v>14.4</v>
      </c>
      <c r="C26" s="2">
        <v>324</v>
      </c>
      <c r="D26" s="2">
        <v>287</v>
      </c>
      <c r="E26" s="2">
        <v>247</v>
      </c>
      <c r="F26" s="2">
        <v>117</v>
      </c>
      <c r="G26" s="2">
        <v>2.7438710000000002E-3</v>
      </c>
    </row>
    <row r="27" spans="1:7" x14ac:dyDescent="0.2">
      <c r="A27" s="2">
        <v>14.2</v>
      </c>
      <c r="B27" s="2">
        <v>14.5</v>
      </c>
      <c r="C27" s="2">
        <v>324</v>
      </c>
      <c r="D27" s="2">
        <v>287</v>
      </c>
      <c r="E27" s="2">
        <v>215</v>
      </c>
      <c r="F27" s="2">
        <v>181</v>
      </c>
      <c r="G27" s="2">
        <v>2.7349689999999999E-3</v>
      </c>
    </row>
    <row r="28" spans="1:7" x14ac:dyDescent="0.2">
      <c r="A28" s="2">
        <v>14.3</v>
      </c>
      <c r="B28" s="2">
        <v>14.4</v>
      </c>
      <c r="C28" s="2">
        <v>324</v>
      </c>
      <c r="D28" s="2">
        <v>287</v>
      </c>
      <c r="E28" s="2">
        <v>247</v>
      </c>
      <c r="F28" s="2">
        <v>117</v>
      </c>
      <c r="G28" s="2">
        <v>2.48307E-3</v>
      </c>
    </row>
    <row r="29" spans="1:7" x14ac:dyDescent="0.2">
      <c r="A29" s="2">
        <v>14.3</v>
      </c>
      <c r="B29" s="2">
        <v>14.5</v>
      </c>
      <c r="C29" s="2">
        <v>324</v>
      </c>
      <c r="D29" s="2">
        <v>287</v>
      </c>
      <c r="E29" s="2">
        <v>215</v>
      </c>
      <c r="F29" s="2">
        <v>181</v>
      </c>
      <c r="G29" s="2">
        <v>2.4820100000000002E-3</v>
      </c>
    </row>
    <row r="30" spans="1:7" x14ac:dyDescent="0.2">
      <c r="A30" s="2">
        <v>14.4</v>
      </c>
      <c r="B30" s="2">
        <v>14.5</v>
      </c>
      <c r="C30" s="2">
        <v>287</v>
      </c>
      <c r="D30" s="2">
        <v>287</v>
      </c>
      <c r="E30" s="2">
        <v>215</v>
      </c>
      <c r="F30" s="2">
        <v>144</v>
      </c>
      <c r="G30" s="2">
        <v>2.5379640000000002E-3</v>
      </c>
    </row>
  </sheetData>
  <pageMargins left="0.7" right="0.7" top="0.75" bottom="0.75" header="0.3" footer="0.3"/>
  <pageSetup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61D84-EAA6-E54C-8308-9FB759BE6EF9}">
  <dimension ref="A1:G19"/>
  <sheetViews>
    <sheetView tabSelected="1" workbookViewId="0">
      <selection activeCell="C19" sqref="C19"/>
    </sheetView>
  </sheetViews>
  <sheetFormatPr baseColWidth="10" defaultRowHeight="16" x14ac:dyDescent="0.2"/>
  <cols>
    <col min="2" max="3" width="15" bestFit="1" customWidth="1"/>
    <col min="5" max="5" width="11" customWidth="1"/>
  </cols>
  <sheetData>
    <row r="1" spans="1:7" x14ac:dyDescent="0.2">
      <c r="A1" t="s">
        <v>451</v>
      </c>
    </row>
    <row r="2" spans="1:7" x14ac:dyDescent="0.2">
      <c r="A2" t="s">
        <v>446</v>
      </c>
      <c r="B2" t="s">
        <v>209</v>
      </c>
      <c r="C2" t="s">
        <v>439</v>
      </c>
      <c r="D2" t="s">
        <v>273</v>
      </c>
      <c r="E2" t="s">
        <v>210</v>
      </c>
    </row>
    <row r="3" spans="1:7" x14ac:dyDescent="0.2">
      <c r="A3" t="s">
        <v>440</v>
      </c>
      <c r="B3" s="38">
        <v>94655758</v>
      </c>
      <c r="C3" s="38">
        <f>26362032 +35683164</f>
        <v>62045196</v>
      </c>
      <c r="D3" s="1">
        <v>65.548253282172226</v>
      </c>
      <c r="E3" s="56">
        <v>0.115962078569</v>
      </c>
      <c r="G3" s="55"/>
    </row>
    <row r="4" spans="1:7" x14ac:dyDescent="0.2">
      <c r="A4" t="s">
        <v>441</v>
      </c>
      <c r="B4" s="38">
        <v>146819367</v>
      </c>
      <c r="C4" s="38">
        <f>49484596 +37986487</f>
        <v>87471083</v>
      </c>
      <c r="D4" s="1">
        <v>59.577346495438846</v>
      </c>
      <c r="E4" s="56">
        <v>0.10351953343</v>
      </c>
      <c r="G4" s="55"/>
    </row>
    <row r="5" spans="1:7" x14ac:dyDescent="0.2">
      <c r="A5" t="s">
        <v>442</v>
      </c>
      <c r="B5" s="38">
        <v>120249160</v>
      </c>
      <c r="C5" s="38">
        <f>38775342 +34205505</f>
        <v>72980847</v>
      </c>
      <c r="D5" s="1">
        <v>60.691357012389943</v>
      </c>
      <c r="E5" s="56">
        <v>0.11954612916700001</v>
      </c>
      <c r="G5" s="55"/>
    </row>
    <row r="6" spans="1:7" x14ac:dyDescent="0.2">
      <c r="A6" t="s">
        <v>443</v>
      </c>
      <c r="B6" s="38">
        <v>172090910</v>
      </c>
      <c r="C6" s="38">
        <f>53712584 +52732077</f>
        <v>106444661</v>
      </c>
      <c r="D6" s="1">
        <v>61.853738236377509</v>
      </c>
      <c r="E6" s="56">
        <v>0.10900987196</v>
      </c>
      <c r="G6" s="55"/>
    </row>
    <row r="7" spans="1:7" x14ac:dyDescent="0.2">
      <c r="A7" t="s">
        <v>444</v>
      </c>
      <c r="B7" s="38">
        <v>131578975</v>
      </c>
      <c r="C7" s="38">
        <f>36124514 +51176909</f>
        <v>87301423</v>
      </c>
      <c r="D7" s="1">
        <v>66.349067546695821</v>
      </c>
      <c r="E7" s="56">
        <v>0.13201374964499998</v>
      </c>
      <c r="G7" s="55"/>
    </row>
    <row r="8" spans="1:7" x14ac:dyDescent="0.2">
      <c r="A8" t="s">
        <v>445</v>
      </c>
      <c r="B8" s="38">
        <v>113163745</v>
      </c>
      <c r="C8" s="38">
        <f>36840699 +31884900</f>
        <v>68725599</v>
      </c>
      <c r="D8" s="1">
        <v>60.731110480657911</v>
      </c>
      <c r="E8" s="56">
        <v>0.11292165715100001</v>
      </c>
      <c r="G8" s="55"/>
    </row>
    <row r="9" spans="1:7" x14ac:dyDescent="0.2">
      <c r="B9" s="38"/>
      <c r="C9" s="38"/>
      <c r="D9" s="1"/>
      <c r="E9" s="56"/>
      <c r="G9" s="55"/>
    </row>
    <row r="10" spans="1:7" x14ac:dyDescent="0.2">
      <c r="B10" s="38"/>
      <c r="C10" s="38"/>
      <c r="D10" s="1"/>
      <c r="E10" s="56"/>
      <c r="G10" s="55"/>
    </row>
    <row r="19" spans="3:3" x14ac:dyDescent="0.2">
      <c r="C19" t="s">
        <v>452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Table of Contents</vt:lpstr>
      <vt:lpstr>SNPs 13</vt:lpstr>
      <vt:lpstr>SNPs 14</vt:lpstr>
      <vt:lpstr>SNP Enrich</vt:lpstr>
      <vt:lpstr>SNP Rate</vt:lpstr>
      <vt:lpstr>PacBio</vt:lpstr>
      <vt:lpstr>SV calling</vt:lpstr>
      <vt:lpstr>Manual ID SV</vt:lpstr>
      <vt:lpstr>MethylC</vt:lpstr>
      <vt:lpstr>mC Rates</vt:lpstr>
      <vt:lpstr>RNA-seq</vt:lpstr>
      <vt:lpstr>Genome lib</vt:lpstr>
      <vt:lpstr>Genome yield</vt:lpstr>
      <vt:lpstr>Scaffolds</vt:lpstr>
      <vt:lpstr>Divergence</vt:lpstr>
      <vt:lpstr>MethylC Rep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2019-12-02T18:23:26Z</cp:lastPrinted>
  <dcterms:created xsi:type="dcterms:W3CDTF">2019-05-20T17:19:59Z</dcterms:created>
  <dcterms:modified xsi:type="dcterms:W3CDTF">2020-06-19T12:50:23Z</dcterms:modified>
</cp:coreProperties>
</file>