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20190210_PhD_QUEX/2019_BM_all_datasets/Manuscript/genome_biology_submission/1st_revisions/1st_minor_revision/"/>
    </mc:Choice>
  </mc:AlternateContent>
  <xr:revisionPtr revIDLastSave="0" documentId="13_ncr:1_{94F862F8-AADF-2740-AB6C-29686EB8B757}" xr6:coauthVersionLast="45" xr6:coauthVersionMax="45" xr10:uidLastSave="{00000000-0000-0000-0000-000000000000}"/>
  <bookViews>
    <workbookView xWindow="-28820" yWindow="1820" windowWidth="28800" windowHeight="17540" activeTab="7" xr2:uid="{3768AF21-4D10-5541-8A3F-A2DB833894E5}"/>
  </bookViews>
  <sheets>
    <sheet name="Legend" sheetId="2" r:id="rId1"/>
    <sheet name="Table S1" sheetId="7" r:id="rId2"/>
    <sheet name="Table S2" sheetId="1" r:id="rId3"/>
    <sheet name="Table S3" sheetId="8" r:id="rId4"/>
    <sheet name="Table S4" sheetId="9" r:id="rId5"/>
    <sheet name="Table S5" sheetId="20" r:id="rId6"/>
    <sheet name="Table S6" sheetId="4" r:id="rId7"/>
    <sheet name="Table S7" sheetId="15" r:id="rId8"/>
  </sheets>
  <definedNames>
    <definedName name="_xlnm._FilterDatabase" localSheetId="7" hidden="1">'Table S7'!$A$4:$F$16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O4" i="7" l="1"/>
  <c r="N4" i="7"/>
  <c r="M4" i="7"/>
  <c r="P4" i="7" s="1"/>
  <c r="G6" i="4" l="1"/>
  <c r="G7" i="4"/>
  <c r="G8" i="4"/>
  <c r="G9" i="4"/>
  <c r="G10" i="4"/>
  <c r="G11" i="4"/>
  <c r="G12" i="4"/>
  <c r="G14" i="4"/>
  <c r="G15" i="4"/>
  <c r="G16" i="4"/>
  <c r="G17" i="4"/>
  <c r="G18" i="4"/>
  <c r="G19" i="4"/>
  <c r="G20" i="4"/>
  <c r="G21" i="4"/>
  <c r="G22" i="4"/>
  <c r="G25" i="4"/>
  <c r="G26" i="4"/>
  <c r="G27" i="4"/>
  <c r="G28" i="4"/>
  <c r="G29" i="4"/>
  <c r="G30" i="4"/>
  <c r="G31" i="4"/>
  <c r="G32" i="4"/>
  <c r="G35" i="4"/>
  <c r="G36" i="4"/>
  <c r="G37" i="4"/>
  <c r="G38" i="4"/>
  <c r="G39" i="4"/>
  <c r="G40" i="4"/>
  <c r="G41" i="4"/>
  <c r="G42" i="4"/>
  <c r="G45" i="4"/>
  <c r="G46" i="4"/>
  <c r="G47" i="4"/>
  <c r="G48" i="4"/>
  <c r="G49" i="4"/>
  <c r="G50" i="4"/>
  <c r="G51" i="4"/>
  <c r="G52" i="4"/>
</calcChain>
</file>

<file path=xl/sharedStrings.xml><?xml version="1.0" encoding="utf-8"?>
<sst xmlns="http://schemas.openxmlformats.org/spreadsheetml/2006/main" count="945" uniqueCount="543">
  <si>
    <t>PEG</t>
  </si>
  <si>
    <t>RA</t>
  </si>
  <si>
    <t>SGPD</t>
  </si>
  <si>
    <t>Control</t>
  </si>
  <si>
    <t>Mean (SD)</t>
  </si>
  <si>
    <t>Median [Min, Max]</t>
  </si>
  <si>
    <t>3.45 [2.70, 6.27]</t>
  </si>
  <si>
    <t>Sex</t>
  </si>
  <si>
    <t>F</t>
  </si>
  <si>
    <t>M</t>
  </si>
  <si>
    <t>NK</t>
  </si>
  <si>
    <t>CD4T</t>
  </si>
  <si>
    <t>Mono</t>
  </si>
  <si>
    <t>Predicted Age</t>
  </si>
  <si>
    <t>(n=161)</t>
  </si>
  <si>
    <t>(n=471)</t>
  </si>
  <si>
    <t>(n=352)</t>
  </si>
  <si>
    <t>(n=333)</t>
  </si>
  <si>
    <t>74.2 (7.07)</t>
  </si>
  <si>
    <t>69.7 (5.92)</t>
  </si>
  <si>
    <t>52.4 (12.0)</t>
  </si>
  <si>
    <t>54.1 (11.4)</t>
  </si>
  <si>
    <t>75.3 [58.2, 90.5]</t>
  </si>
  <si>
    <t>69.1 [56.7, 85.4]</t>
  </si>
  <si>
    <t>54.7 [19.3, 71.0]</t>
  </si>
  <si>
    <t>55.7 [20.9, 72.0]</t>
  </si>
  <si>
    <t>3.61 (0.502)</t>
  </si>
  <si>
    <t>3.58 (0.514)</t>
  </si>
  <si>
    <t>4.04 (1.13)</t>
  </si>
  <si>
    <t>3.92 (1.01)</t>
  </si>
  <si>
    <t>3.49 [2.75, 5.26]</t>
  </si>
  <si>
    <t>3.14 [1.68, 6.48]</t>
  </si>
  <si>
    <t>3.72 [2.25, 7.03]</t>
  </si>
  <si>
    <t>3.50 [2.63, 6.98]</t>
  </si>
  <si>
    <t>91 (56.5%)</t>
  </si>
  <si>
    <t>272 (57.7%)</t>
  </si>
  <si>
    <t>252 (71.6%)</t>
  </si>
  <si>
    <t>238 (71.5%)</t>
  </si>
  <si>
    <t>70 (43.5%)</t>
  </si>
  <si>
    <t>199 (42.3%)</t>
  </si>
  <si>
    <t>100 (28.4%)</t>
  </si>
  <si>
    <t>95 (28.5%)</t>
  </si>
  <si>
    <t>Gran</t>
  </si>
  <si>
    <t xml:space="preserve">Netherlands </t>
  </si>
  <si>
    <t>Individuals passing QC</t>
  </si>
  <si>
    <t>AUS</t>
  </si>
  <si>
    <t xml:space="preserve">KCL </t>
  </si>
  <si>
    <t>Meta-analysis PD</t>
  </si>
  <si>
    <t>Meta-analysis ALS</t>
  </si>
  <si>
    <t>Meta-analysis AD, ALS and PD</t>
  </si>
  <si>
    <t>AUS - Australian amyotrophic lateral sclerosis cohort</t>
  </si>
  <si>
    <t>Netherlands - Netherlands amyotrophic lateral sclerosis cohort</t>
  </si>
  <si>
    <t>KCL - King's College London amyotrophic lateral sclerosis cohort</t>
  </si>
  <si>
    <t>SGPD - Systems Genomics of Parkinson's Disease cohort</t>
  </si>
  <si>
    <t>PEG - Parkinson’s disease, Environment, and Genes (PEG) cohort</t>
  </si>
  <si>
    <t>SCZ - Schizophrenia cohort (UK)</t>
  </si>
  <si>
    <t>RA - Rheumatoid arthritis cohort</t>
  </si>
  <si>
    <t>Chr</t>
  </si>
  <si>
    <t>Probe</t>
  </si>
  <si>
    <t>BP</t>
  </si>
  <si>
    <t>Gene</t>
  </si>
  <si>
    <t>Orien</t>
  </si>
  <si>
    <t>b.META.NDs</t>
  </si>
  <si>
    <t>se.META.NDs</t>
  </si>
  <si>
    <t>p.META.NDs</t>
  </si>
  <si>
    <t>b.META.ALS</t>
  </si>
  <si>
    <t>se.META.ALS</t>
  </si>
  <si>
    <t>p.META.ALS</t>
  </si>
  <si>
    <t>b.META.PD</t>
  </si>
  <si>
    <t>se.META.PD</t>
  </si>
  <si>
    <t>p.META.PD</t>
  </si>
  <si>
    <t>b.AD</t>
  </si>
  <si>
    <t>se.AD</t>
  </si>
  <si>
    <t>p.AD</t>
  </si>
  <si>
    <t>cg03546163</t>
  </si>
  <si>
    <t>FKBP5</t>
  </si>
  <si>
    <t>R</t>
  </si>
  <si>
    <t>cg26272088</t>
  </si>
  <si>
    <t>IGF1R</t>
  </si>
  <si>
    <t>cg24166814</t>
  </si>
  <si>
    <t>cg14195992</t>
  </si>
  <si>
    <t>SPIDR</t>
  </si>
  <si>
    <t>cg17786255</t>
  </si>
  <si>
    <t>RP11-286E11.1;SGMS2</t>
  </si>
  <si>
    <t>cg06690548</t>
  </si>
  <si>
    <t>SLC7A11</t>
  </si>
  <si>
    <t>cg04431254</t>
  </si>
  <si>
    <t>TTC38</t>
  </si>
  <si>
    <t>cg18120259</t>
  </si>
  <si>
    <t>cg17901584</t>
  </si>
  <si>
    <t>RP11-67L3.4;DHCR24</t>
  </si>
  <si>
    <t>cg13953978</t>
  </si>
  <si>
    <t>USP20</t>
  </si>
  <si>
    <t>cg11881599</t>
  </si>
  <si>
    <t>AD - Alzheimer's disease</t>
  </si>
  <si>
    <t>ALS - amyotrophic lateral sclerosis</t>
  </si>
  <si>
    <t>PD - Parkinson's disease</t>
  </si>
  <si>
    <t>se.META.NDs - standard errors of meta-analysis  of all neurodegenerative disorders (AD + ALS + PD)</t>
  </si>
  <si>
    <t>p.META.NDs - p-value of meta-analysis  of all neurodegenerative disorders (AD + ALS + PD)</t>
  </si>
  <si>
    <t>b.META.NDs - effect sizes of meta-analysis  of  all neurodegenerative disorders (AD + ALS + PD)</t>
  </si>
  <si>
    <t>b.META.ALS - effect sizes of meta-analysis  of  all ALS cohorts</t>
  </si>
  <si>
    <t>p.META.ALS - p-value of meta-analysis  of  all ALS cohorts</t>
  </si>
  <si>
    <t>se.META.ALS - standard errors of meta-analysis  of  all ALS cohorts</t>
  </si>
  <si>
    <t>b.META.PD - effect sizes of meta-analysis  of  all PD cohorts</t>
  </si>
  <si>
    <t>p.META.ALS - p-values of meta-analysis  of  all PD cohorts</t>
  </si>
  <si>
    <t>se.META.ALS - standard errors of meta-analysis  of  all PD cohorts</t>
  </si>
  <si>
    <t>SNP</t>
  </si>
  <si>
    <t>A1</t>
  </si>
  <si>
    <t>A2</t>
  </si>
  <si>
    <t>Freq</t>
  </si>
  <si>
    <t>Probe_bp</t>
  </si>
  <si>
    <t>Orientation</t>
  </si>
  <si>
    <t>p.META-GWAS</t>
  </si>
  <si>
    <t>rs9472155</t>
  </si>
  <si>
    <t>T</t>
  </si>
  <si>
    <t>C</t>
  </si>
  <si>
    <t>rs2062800</t>
  </si>
  <si>
    <t>rs56666949</t>
  </si>
  <si>
    <t>Blood mQTLS</t>
  </si>
  <si>
    <t>Brain mQTLS</t>
  </si>
  <si>
    <t>p.META-MOMENT</t>
  </si>
  <si>
    <t>rs9615936</t>
  </si>
  <si>
    <t>G</t>
  </si>
  <si>
    <t>rs6811062</t>
  </si>
  <si>
    <t>A</t>
  </si>
  <si>
    <t>rs1776721</t>
  </si>
  <si>
    <t>rs72807735</t>
  </si>
  <si>
    <t>b.mQTL</t>
  </si>
  <si>
    <t>se.mQTL</t>
  </si>
  <si>
    <t>p.mQTL</t>
  </si>
  <si>
    <t>-</t>
  </si>
  <si>
    <t>(n=613)</t>
  </si>
  <si>
    <t>(n=782)</t>
  </si>
  <si>
    <t>(n=270)</t>
  </si>
  <si>
    <t>(n=1078)</t>
  </si>
  <si>
    <t>(n=212)</t>
  </si>
  <si>
    <t>(n=281)</t>
  </si>
  <si>
    <t>(n=787)</t>
  </si>
  <si>
    <t>(n=851)</t>
  </si>
  <si>
    <t>71.8 (12.2)</t>
  </si>
  <si>
    <t>74.6 (10.0)</t>
  </si>
  <si>
    <t>68.5 (8.49)</t>
  </si>
  <si>
    <t>69.5 (8.67)</t>
  </si>
  <si>
    <t>63.0 [24.8, 88.9]</t>
  </si>
  <si>
    <t>74.8 [38.4, 96.1]</t>
  </si>
  <si>
    <t>76.6 [40.4, 94.7]</t>
  </si>
  <si>
    <t>68.9 [25.2, 92.0]</t>
  </si>
  <si>
    <t>70.2 [35.4, 91.7]</t>
  </si>
  <si>
    <t>3.58 (0.769)</t>
  </si>
  <si>
    <t>3.55 (0.776)</t>
  </si>
  <si>
    <t>3.81 (1.04)</t>
  </si>
  <si>
    <t>3.72 (0.956)</t>
  </si>
  <si>
    <t>3.79 (1.07)</t>
  </si>
  <si>
    <t>3.49 (0.847)</t>
  </si>
  <si>
    <t>3.36 (0.758)</t>
  </si>
  <si>
    <t>3.43 (0.657)</t>
  </si>
  <si>
    <t>3.25 (0.510)</t>
  </si>
  <si>
    <t>3.32 [2.41, 6.54]</t>
  </si>
  <si>
    <t>3.31 [2.25, 6.79]</t>
  </si>
  <si>
    <t>3.37 [2.48, 6.84]</t>
  </si>
  <si>
    <t>3.35 [2.13, 7.45]</t>
  </si>
  <si>
    <t>3.31 [2.36, 7.76]</t>
  </si>
  <si>
    <t>3.37 [1.97, 7.64]</t>
  </si>
  <si>
    <t>3.24 [2.27, 6.73]</t>
  </si>
  <si>
    <t>3.27 [2.36, 6.37]</t>
  </si>
  <si>
    <t>3.13 [2.26, 5.73]</t>
  </si>
  <si>
    <t>333 (54.3%)</t>
  </si>
  <si>
    <t>304 (38.9%)</t>
  </si>
  <si>
    <t>175 (64.8%)</t>
  </si>
  <si>
    <t>419 (38.9%)</t>
  </si>
  <si>
    <t>101 (47.6%)</t>
  </si>
  <si>
    <t>119 (42.3%)</t>
  </si>
  <si>
    <t>401 (51.0%)</t>
  </si>
  <si>
    <t>312 (36.7%)</t>
  </si>
  <si>
    <t>280 (45.7%)</t>
  </si>
  <si>
    <t>478 (61.1%)</t>
  </si>
  <si>
    <t>95 (35.2%)</t>
  </si>
  <si>
    <t>659 (61.1%)</t>
  </si>
  <si>
    <t>111 (52.4%)</t>
  </si>
  <si>
    <t>162 (57.7%)</t>
  </si>
  <si>
    <t>386 (49.0%)</t>
  </si>
  <si>
    <t>539 (63.3%)</t>
  </si>
  <si>
    <t>U = 248,349</t>
  </si>
  <si>
    <t>U = 56,985</t>
  </si>
  <si>
    <t>U = 26,327</t>
  </si>
  <si>
    <t>U = 32,754</t>
  </si>
  <si>
    <t>U = 311,537</t>
  </si>
  <si>
    <t>(n=639)</t>
  </si>
  <si>
    <t>(n=1172)</t>
  </si>
  <si>
    <t>U = 325,922</t>
  </si>
  <si>
    <t>62.4 (8.88)</t>
  </si>
  <si>
    <t>64.3 (9.47)</t>
  </si>
  <si>
    <t>3.66 (0.949)</t>
  </si>
  <si>
    <t>272 (42.6%)</t>
  </si>
  <si>
    <t>367 (57.4%)</t>
  </si>
  <si>
    <t>500 (42.7%)</t>
  </si>
  <si>
    <t>672 (57.3%)</t>
  </si>
  <si>
    <t>Note: Highlighted in yellow are the significant p-values in the ALS or PD meta-analyses that are also significant in the meta-analyses of ALS + AD + PD</t>
  </si>
  <si>
    <t xml:space="preserve">Autosomal probes passing QC, not cross-hybridizing and without SNP overlap, with standard deviation &gt; 0.02 </t>
  </si>
  <si>
    <t>SCZ1</t>
  </si>
  <si>
    <t>SCZ2</t>
  </si>
  <si>
    <t>AIBL</t>
  </si>
  <si>
    <t>Meta-analysis SCZ</t>
  </si>
  <si>
    <t>term</t>
  </si>
  <si>
    <t>statistic</t>
  </si>
  <si>
    <t>p.value</t>
  </si>
  <si>
    <t>(Intercept)</t>
  </si>
  <si>
    <t>B</t>
  </si>
  <si>
    <t>Cohort</t>
  </si>
  <si>
    <t>estimate (log odds)</t>
  </si>
  <si>
    <t>estimate (OR)</t>
  </si>
  <si>
    <t>s.e.</t>
  </si>
  <si>
    <t>Sex (M)</t>
  </si>
  <si>
    <t>Predicted age</t>
  </si>
  <si>
    <t>Smoking score</t>
  </si>
  <si>
    <t>N</t>
  </si>
  <si>
    <t>ADNI</t>
  </si>
  <si>
    <t>AddNeuroMed</t>
  </si>
  <si>
    <t>KCL</t>
  </si>
  <si>
    <t>NL</t>
  </si>
  <si>
    <t>Case</t>
  </si>
  <si>
    <t>(n=202)</t>
  </si>
  <si>
    <t>(n=33)</t>
  </si>
  <si>
    <t>(n=89)</t>
  </si>
  <si>
    <t>(n=84)</t>
  </si>
  <si>
    <t>(n=322)</t>
  </si>
  <si>
    <t>(n=349)</t>
  </si>
  <si>
    <t>(n=405)</t>
  </si>
  <si>
    <t>(n=408)</t>
  </si>
  <si>
    <t>74.8 (6.27)</t>
  </si>
  <si>
    <t>72.0 (8.26)</t>
  </si>
  <si>
    <t>70.6 (5.94)</t>
  </si>
  <si>
    <t>73.7 (6.20)</t>
  </si>
  <si>
    <t>56.1 (10.8)</t>
  </si>
  <si>
    <t>56.4 (11.2)</t>
  </si>
  <si>
    <t>63.2 (9.75)</t>
  </si>
  <si>
    <t>62.9 (10.3)</t>
  </si>
  <si>
    <t>41.5 (14.2)</t>
  </si>
  <si>
    <t>47.1 (14.4)</t>
  </si>
  <si>
    <t>47.8 (11.9)</t>
  </si>
  <si>
    <t>48.0 (13.5)</t>
  </si>
  <si>
    <t>75.0 [59.5, 103]</t>
  </si>
  <si>
    <t>73.0 [51.1, 86.6]</t>
  </si>
  <si>
    <t>71.1 [54.6, 83.0]</t>
  </si>
  <si>
    <t>74.1 [58.6, 91.5]</t>
  </si>
  <si>
    <t>57.1 [13.1, 93.7]</t>
  </si>
  <si>
    <t>58.0 [13.6, 85.9]</t>
  </si>
  <si>
    <t>63.9 [33.3, 85.8]</t>
  </si>
  <si>
    <t>63.6 [26.1, 89.1]</t>
  </si>
  <si>
    <t>65.0 [29.0, 91.8]</t>
  </si>
  <si>
    <t>36.9 [19.4, 83.9]</t>
  </si>
  <si>
    <t>45.6 [17.9, 92.1]</t>
  </si>
  <si>
    <t>49.7 [18.8, 70.6]</t>
  </si>
  <si>
    <t>47.8 [19.5, 85.6]</t>
  </si>
  <si>
    <t>3.21 (0.557)</t>
  </si>
  <si>
    <t>3.18 (0.583)</t>
  </si>
  <si>
    <t>3.34 (0.615)</t>
  </si>
  <si>
    <t>3.31 (0.529)</t>
  </si>
  <si>
    <t>3.82 (0.896)</t>
  </si>
  <si>
    <t>5.23 (1.10)</t>
  </si>
  <si>
    <t>3.96 (1.14)</t>
  </si>
  <si>
    <t>5.09 (1.34)</t>
  </si>
  <si>
    <t>3.11 [2.42, 5.97]</t>
  </si>
  <si>
    <t>3.02 [2.45, 5.19]</t>
  </si>
  <si>
    <t>3.15 [1.68, 5.89]</t>
  </si>
  <si>
    <t>3.20 [2.51, 5.66]</t>
  </si>
  <si>
    <t>3.50 [2.61, 6.72]</t>
  </si>
  <si>
    <t>5.49 [2.74, 7.26]</t>
  </si>
  <si>
    <t>3.40 [2.62, 7.37]</t>
  </si>
  <si>
    <t>5.33 [2.59, 7.74]</t>
  </si>
  <si>
    <t>104 (51.5%)</t>
  </si>
  <si>
    <t>13 (39.4%)</t>
  </si>
  <si>
    <t>54 (60.7%)</t>
  </si>
  <si>
    <t>58 (69.0%)</t>
  </si>
  <si>
    <t>180 (55.9%)</t>
  </si>
  <si>
    <t>98 (28.1%)</t>
  </si>
  <si>
    <t>102 (25.2%)</t>
  </si>
  <si>
    <t>128 (31.4%)</t>
  </si>
  <si>
    <t>98 (48.5%)</t>
  </si>
  <si>
    <t>20 (60.6%)</t>
  </si>
  <si>
    <t>35 (39.3%)</t>
  </si>
  <si>
    <t>26 (31.0%)</t>
  </si>
  <si>
    <t>142 (44.1%)</t>
  </si>
  <si>
    <t>251 (71.9%)</t>
  </si>
  <si>
    <t>303 (74.8%)</t>
  </si>
  <si>
    <t>280 (68.6%)</t>
  </si>
  <si>
    <t>Statistic</t>
  </si>
  <si>
    <t>U = 233,015</t>
  </si>
  <si>
    <t>U = 147,245</t>
  </si>
  <si>
    <t>U = 42,430</t>
  </si>
  <si>
    <t>U = 19,656</t>
  </si>
  <si>
    <t>U = 43,489</t>
  </si>
  <si>
    <t>All probes passing QC</t>
  </si>
  <si>
    <t>cg26033520</t>
  </si>
  <si>
    <t>RP11-693J15.4;CLLU1OS;CLLU1</t>
  </si>
  <si>
    <t>U = 23,083</t>
  </si>
  <si>
    <t>P-value</t>
  </si>
  <si>
    <t>U = 3,933</t>
  </si>
  <si>
    <t>U = 2,679</t>
  </si>
  <si>
    <t>U = 83,609</t>
  </si>
  <si>
    <t>U = 63,103</t>
  </si>
  <si>
    <t>U = 36,036</t>
  </si>
  <si>
    <t>U = 3,509</t>
  </si>
  <si>
    <t>U = 3,673</t>
  </si>
  <si>
    <t>U = 357069</t>
  </si>
  <si>
    <t>U = 392404</t>
  </si>
  <si>
    <t>Chi = 0.0323</t>
  </si>
  <si>
    <t>Chi = 1.21</t>
  </si>
  <si>
    <t xml:space="preserve">Chi = 0.986 </t>
  </si>
  <si>
    <t>Chi = 32.4</t>
  </si>
  <si>
    <t>Chi = 57.9</t>
  </si>
  <si>
    <t>Chi = 0</t>
  </si>
  <si>
    <t>Chi = 33.4</t>
  </si>
  <si>
    <t>Chi = 1.16</t>
  </si>
  <si>
    <t>Chi = 52.3</t>
  </si>
  <si>
    <t>Chi = 3.54</t>
  </si>
  <si>
    <t>Chi 4.15E-30</t>
  </si>
  <si>
    <t>B.cells</t>
  </si>
  <si>
    <t>CD4.T.cells</t>
  </si>
  <si>
    <t>CD8.T.cells</t>
  </si>
  <si>
    <t>Granulocytes</t>
  </si>
  <si>
    <t>Monocytes</t>
  </si>
  <si>
    <t>Characteristic Scores</t>
  </si>
  <si>
    <t>whichBest</t>
  </si>
  <si>
    <t>CD8T cells</t>
  </si>
  <si>
    <t>B cells</t>
  </si>
  <si>
    <t>bp</t>
  </si>
  <si>
    <t>RP11-286E11.1; SGMS2</t>
  </si>
  <si>
    <t>RP11-693J15.4; CLLU1OS;CLLU1</t>
  </si>
  <si>
    <t>RP11-67L3.4; DHCR24</t>
  </si>
  <si>
    <r>
      <t>b</t>
    </r>
    <r>
      <rPr>
        <vertAlign val="subscript"/>
        <sz val="12"/>
        <color theme="1"/>
        <rFont val="Arial"/>
        <family val="2"/>
      </rPr>
      <t>META</t>
    </r>
  </si>
  <si>
    <r>
      <t>s.e</t>
    </r>
    <r>
      <rPr>
        <vertAlign val="subscript"/>
        <sz val="12"/>
        <color theme="1"/>
        <rFont val="Arial"/>
        <family val="2"/>
      </rPr>
      <t>META</t>
    </r>
    <r>
      <rPr>
        <sz val="12"/>
        <color theme="1"/>
        <rFont val="Arial"/>
        <family val="2"/>
      </rPr>
      <t>.</t>
    </r>
  </si>
  <si>
    <r>
      <t>p</t>
    </r>
    <r>
      <rPr>
        <vertAlign val="subscript"/>
        <sz val="12"/>
        <color theme="1"/>
        <rFont val="Arial"/>
        <family val="2"/>
      </rPr>
      <t>META</t>
    </r>
  </si>
  <si>
    <r>
      <t>3.42x10</t>
    </r>
    <r>
      <rPr>
        <vertAlign val="superscript"/>
        <sz val="12"/>
        <color rgb="FF000000"/>
        <rFont val="Arial"/>
        <family val="2"/>
      </rPr>
      <t>-12</t>
    </r>
  </si>
  <si>
    <r>
      <t>5.74x10</t>
    </r>
    <r>
      <rPr>
        <vertAlign val="superscript"/>
        <sz val="12"/>
        <color rgb="FF000000"/>
        <rFont val="Arial"/>
        <family val="2"/>
      </rPr>
      <t>-12</t>
    </r>
  </si>
  <si>
    <r>
      <t>5.60x10</t>
    </r>
    <r>
      <rPr>
        <vertAlign val="superscript"/>
        <sz val="12"/>
        <color rgb="FF000000"/>
        <rFont val="Arial"/>
        <family val="2"/>
      </rPr>
      <t>-11</t>
    </r>
  </si>
  <si>
    <r>
      <t>1x0</t>
    </r>
    <r>
      <rPr>
        <vertAlign val="superscript"/>
        <sz val="12"/>
        <color rgb="FF000000"/>
        <rFont val="Arial"/>
        <family val="2"/>
      </rPr>
      <t>-8</t>
    </r>
  </si>
  <si>
    <r>
      <t>1.36x10</t>
    </r>
    <r>
      <rPr>
        <vertAlign val="superscript"/>
        <sz val="12"/>
        <color rgb="FF000000"/>
        <rFont val="Arial"/>
        <family val="2"/>
      </rPr>
      <t>-8</t>
    </r>
  </si>
  <si>
    <r>
      <t>1.48x10</t>
    </r>
    <r>
      <rPr>
        <vertAlign val="superscript"/>
        <sz val="12"/>
        <color rgb="FF000000"/>
        <rFont val="Arial"/>
        <family val="2"/>
      </rPr>
      <t>-8</t>
    </r>
  </si>
  <si>
    <r>
      <t>3.45x10</t>
    </r>
    <r>
      <rPr>
        <vertAlign val="superscript"/>
        <sz val="12"/>
        <color rgb="FF000000"/>
        <rFont val="Arial"/>
        <family val="2"/>
      </rPr>
      <t>-8</t>
    </r>
  </si>
  <si>
    <r>
      <t>3.57x10</t>
    </r>
    <r>
      <rPr>
        <vertAlign val="superscript"/>
        <sz val="12"/>
        <color rgb="FF000000"/>
        <rFont val="Arial"/>
        <family val="2"/>
      </rPr>
      <t>-8</t>
    </r>
  </si>
  <si>
    <r>
      <t>5.28x10</t>
    </r>
    <r>
      <rPr>
        <vertAlign val="superscript"/>
        <sz val="12"/>
        <color rgb="FF000000"/>
        <rFont val="Arial"/>
        <family val="2"/>
      </rPr>
      <t>-8</t>
    </r>
  </si>
  <si>
    <r>
      <t>1.39x10</t>
    </r>
    <r>
      <rPr>
        <vertAlign val="superscript"/>
        <sz val="12"/>
        <color rgb="FF000000"/>
        <rFont val="Arial"/>
        <family val="2"/>
      </rPr>
      <t>-7</t>
    </r>
  </si>
  <si>
    <r>
      <t>2.29x10</t>
    </r>
    <r>
      <rPr>
        <vertAlign val="superscript"/>
        <sz val="12"/>
        <color rgb="FF000000"/>
        <rFont val="Arial"/>
        <family val="2"/>
      </rPr>
      <t>-7</t>
    </r>
  </si>
  <si>
    <r>
      <t>2.74x10</t>
    </r>
    <r>
      <rPr>
        <vertAlign val="superscript"/>
        <sz val="12"/>
        <color rgb="FF000000"/>
        <rFont val="Arial"/>
        <family val="2"/>
      </rPr>
      <t>-7</t>
    </r>
  </si>
  <si>
    <t>Meta-analysis</t>
  </si>
  <si>
    <t>CHR</t>
  </si>
  <si>
    <t>snpLocId</t>
  </si>
  <si>
    <t>gene</t>
  </si>
  <si>
    <t>geneSymbol</t>
  </si>
  <si>
    <t>p</t>
  </si>
  <si>
    <t>FDR</t>
  </si>
  <si>
    <t>beta</t>
  </si>
  <si>
    <t>A2freq</t>
  </si>
  <si>
    <t>expressionIncreasingAllele</t>
  </si>
  <si>
    <t>strand</t>
  </si>
  <si>
    <t>geneBiotype</t>
  </si>
  <si>
    <t>geneStartPosition</t>
  </si>
  <si>
    <t>geneEndPosition</t>
  </si>
  <si>
    <t>DMP_MOMENT</t>
  </si>
  <si>
    <t>rs11755266</t>
  </si>
  <si>
    <t>6:35162141_C_T</t>
  </si>
  <si>
    <t>ENSG00000196821</t>
  </si>
  <si>
    <t>C6orf106</t>
  </si>
  <si>
    <t>protein_coding</t>
  </si>
  <si>
    <t>rs732594</t>
  </si>
  <si>
    <t>6:35206553_C_A</t>
  </si>
  <si>
    <t>ENSG00000065060</t>
  </si>
  <si>
    <t>UHRF1BP1</t>
  </si>
  <si>
    <t>ENSG00000064995</t>
  </si>
  <si>
    <t>TAF11</t>
  </si>
  <si>
    <t>rs72911076</t>
  </si>
  <si>
    <t>6:35334984_G_A</t>
  </si>
  <si>
    <t>ENSG00000064999</t>
  </si>
  <si>
    <t>ANKS1A</t>
  </si>
  <si>
    <t>rs12203818</t>
  </si>
  <si>
    <t>6:35251317_G_A</t>
  </si>
  <si>
    <t>ENSG00000146197</t>
  </si>
  <si>
    <t>SCUBE3</t>
  </si>
  <si>
    <t>rs4713843</t>
  </si>
  <si>
    <t>6:35203745_T_C</t>
  </si>
  <si>
    <t>ENSG00000198755</t>
  </si>
  <si>
    <t>RPL10A</t>
  </si>
  <si>
    <t>rs2076172</t>
  </si>
  <si>
    <t>6:35436925_C_T</t>
  </si>
  <si>
    <t>ENSG00000197753</t>
  </si>
  <si>
    <t>LHFPL5</t>
  </si>
  <si>
    <t>rs2766522</t>
  </si>
  <si>
    <t>6:35772167_G_A</t>
  </si>
  <si>
    <t>rs9470171</t>
  </si>
  <si>
    <t>6:35880128_C_T</t>
  </si>
  <si>
    <t>ENSG00000096063</t>
  </si>
  <si>
    <t>SRPK1</t>
  </si>
  <si>
    <t>ENSG00000112053</t>
  </si>
  <si>
    <t>SLC26A8</t>
  </si>
  <si>
    <t>rs602932</t>
  </si>
  <si>
    <t>6:35981637_C_T</t>
  </si>
  <si>
    <t>ENSG00000156711</t>
  </si>
  <si>
    <t>MAPK13</t>
  </si>
  <si>
    <t>rs12210946</t>
  </si>
  <si>
    <t>6:36098130_G_A</t>
  </si>
  <si>
    <t>antisense</t>
  </si>
  <si>
    <t>ENSG00000182253</t>
  </si>
  <si>
    <t>SYNM</t>
  </si>
  <si>
    <t>rs3743244</t>
  </si>
  <si>
    <t>15:99670265_C_T</t>
  </si>
  <si>
    <t>ENSG00000103852</t>
  </si>
  <si>
    <t>TTC23</t>
  </si>
  <si>
    <t>rs56315393</t>
  </si>
  <si>
    <t>15:99791339_A_C</t>
  </si>
  <si>
    <t>ENSG00000138035</t>
  </si>
  <si>
    <t>PNPT1</t>
  </si>
  <si>
    <t>rs6545509</t>
  </si>
  <si>
    <t>2:55834597_A_G</t>
  </si>
  <si>
    <t>ENSG00000115380</t>
  </si>
  <si>
    <t>EFEMP1</t>
  </si>
  <si>
    <t>rs7596872</t>
  </si>
  <si>
    <t>2:56128091_C_A</t>
  </si>
  <si>
    <t>ENSG00000231711</t>
  </si>
  <si>
    <t>LINC00899</t>
  </si>
  <si>
    <t>processed_transcript</t>
  </si>
  <si>
    <t>rs7285579</t>
  </si>
  <si>
    <t>22:46441980_C_T</t>
  </si>
  <si>
    <t>ENSG00000130943</t>
  </si>
  <si>
    <t>PKDREJ</t>
  </si>
  <si>
    <t>rs3087501</t>
  </si>
  <si>
    <t>22:46647909_A_G</t>
  </si>
  <si>
    <t>ENSG00000075234</t>
  </si>
  <si>
    <t>rs6007794</t>
  </si>
  <si>
    <t>22:46685017_G_A</t>
  </si>
  <si>
    <t>rs9627422</t>
  </si>
  <si>
    <t>22:46753461_T_G</t>
  </si>
  <si>
    <t>ENSG00000075275</t>
  </si>
  <si>
    <t>CELSR1</t>
  </si>
  <si>
    <t>ENSG00000260708</t>
  </si>
  <si>
    <t>rs12389</t>
  </si>
  <si>
    <t>22:47158179_G_A</t>
  </si>
  <si>
    <t>ENSG00000151012</t>
  </si>
  <si>
    <t>rs4863780</t>
  </si>
  <si>
    <t>4:139230820_C_A</t>
  </si>
  <si>
    <t>ENSG00000251372</t>
  </si>
  <si>
    <t>LINC00499</t>
  </si>
  <si>
    <t>lincRNA</t>
  </si>
  <si>
    <t>rs4873269</t>
  </si>
  <si>
    <t>8:48251764_T_C</t>
  </si>
  <si>
    <t>ENSG00000164808</t>
  </si>
  <si>
    <t>rs1077262</t>
  </si>
  <si>
    <t>8:48294770_C_A</t>
  </si>
  <si>
    <t>ENSG00000104738</t>
  </si>
  <si>
    <t>MCM4</t>
  </si>
  <si>
    <t>ENSG00000138801</t>
  </si>
  <si>
    <t>PAPSS1</t>
  </si>
  <si>
    <t>rs12502059</t>
  </si>
  <si>
    <t>4:108605212_G_A</t>
  </si>
  <si>
    <t>ENSG00000138796</t>
  </si>
  <si>
    <t>HADH</t>
  </si>
  <si>
    <t>rs6832702</t>
  </si>
  <si>
    <t>4:108951058_G_C</t>
  </si>
  <si>
    <t>rs112999651</t>
  </si>
  <si>
    <t>12:93014048_C_T</t>
  </si>
  <si>
    <t>ENSG00000102189</t>
  </si>
  <si>
    <t>EEA1</t>
  </si>
  <si>
    <t>ENSG00000204054</t>
  </si>
  <si>
    <t>LINC00963</t>
  </si>
  <si>
    <t>rs34036994</t>
  </si>
  <si>
    <t>9:132261028_C_T</t>
  </si>
  <si>
    <t>ENSG00000136816</t>
  </si>
  <si>
    <t>TOR1B</t>
  </si>
  <si>
    <t>rs74890065</t>
  </si>
  <si>
    <t>9:132557455_C_T</t>
  </si>
  <si>
    <t>rs7034673</t>
  </si>
  <si>
    <t>9:132588736_A_T</t>
  </si>
  <si>
    <t>ENSG00000136827</t>
  </si>
  <si>
    <t>TOR1A</t>
  </si>
  <si>
    <t>rs7853331</t>
  </si>
  <si>
    <t>9:132653687_C_T</t>
  </si>
  <si>
    <t>ENSG00000187239</t>
  </si>
  <si>
    <t>FNBP1</t>
  </si>
  <si>
    <t>ENSG00000148357</t>
  </si>
  <si>
    <t>HMCN2</t>
  </si>
  <si>
    <t>rs10819629</t>
  </si>
  <si>
    <t>9:133030867_C_G</t>
  </si>
  <si>
    <t>ENSG00000162390</t>
  </si>
  <si>
    <t>ACOT11</t>
  </si>
  <si>
    <t>rs300267</t>
  </si>
  <si>
    <t>1:55046535_C_T</t>
  </si>
  <si>
    <t>rs1616691</t>
  </si>
  <si>
    <t>1:55072726_T_C</t>
  </si>
  <si>
    <t>rs12407085</t>
  </si>
  <si>
    <t>1:55090281_T_C</t>
  </si>
  <si>
    <t>ENSG00000162391</t>
  </si>
  <si>
    <t>FAM151A</t>
  </si>
  <si>
    <t>ENSG00000184313</t>
  </si>
  <si>
    <t>MROH7</t>
  </si>
  <si>
    <t>ENSG00000243725</t>
  </si>
  <si>
    <t>TTC4</t>
  </si>
  <si>
    <t>rs6588529</t>
  </si>
  <si>
    <t>1:55193714_G_C</t>
  </si>
  <si>
    <t>ENSG00000116133</t>
  </si>
  <si>
    <t>DHCR24</t>
  </si>
  <si>
    <t>rs72903545</t>
  </si>
  <si>
    <t>1:55345865_G_A</t>
  </si>
  <si>
    <t>ENSG00000180992</t>
  </si>
  <si>
    <t>MRPL14</t>
  </si>
  <si>
    <t>rs55862642</t>
  </si>
  <si>
    <t>6:44098672_T_G</t>
  </si>
  <si>
    <t>rs4714761</t>
  </si>
  <si>
    <t>6:44117607_C_T</t>
  </si>
  <si>
    <t>ENSG00000137216</t>
  </si>
  <si>
    <t>TMEM63B</t>
  </si>
  <si>
    <t>ENSG00000146221</t>
  </si>
  <si>
    <t>TCTE1</t>
  </si>
  <si>
    <t>rs9688508</t>
  </si>
  <si>
    <t>6:44279111_A_G</t>
  </si>
  <si>
    <t>ENSG00000124608</t>
  </si>
  <si>
    <t>AARS2</t>
  </si>
  <si>
    <t>rs161706</t>
  </si>
  <si>
    <t>6:44274451_G_A</t>
  </si>
  <si>
    <t>ENSG00000122863</t>
  </si>
  <si>
    <t>CHST3</t>
  </si>
  <si>
    <t>rs730334</t>
  </si>
  <si>
    <t>10:73758332_C_T</t>
  </si>
  <si>
    <t>ENSG00000138303</t>
  </si>
  <si>
    <t>ASCC1</t>
  </si>
  <si>
    <t>rs17712800</t>
  </si>
  <si>
    <t>10:74025656_G_C</t>
  </si>
  <si>
    <t>ENSG00000107745</t>
  </si>
  <si>
    <t>MICU1</t>
  </si>
  <si>
    <t>rs3009540</t>
  </si>
  <si>
    <t>10:74362355_T_C</t>
  </si>
  <si>
    <t>Table S1 - Number of DNA methylation probes and individuals passing quality control used in the MWAS analyses for each cohort, and meta-analyses.</t>
  </si>
  <si>
    <t>Table S2 - Descriptive statsitics of covariates analyzed in this study, stratified by case-control status and cohort. Covariates include sex, predicted age, predicted smoking scores.</t>
  </si>
  <si>
    <t>Table S3 - Summary statistics of the 12 genome-wide significantly associated probes for the meta-analysis of all neurodgenerative disorders (AD + ALS + PD), and respective summary statistics in a meta-analysis of the ALS cohorts and meta-analysis of the PD cohorts.</t>
  </si>
  <si>
    <t xml:space="preserve">Table S4 - Top-most associated mQTL SNPs for the top-most significantly associated MOMENT meta-analysis of AD, ALS and PD, DNAm sites and their corresponding p-values in a meta-analysis of  of GWAS summary statistics of AD, ALS and PD. Blood and brain mQTL SNPs were associated with 3 and of the 13 DNAm probes, respectively. None of the mQTLs overlapped with significant SNPs from the meta-analysis of GWAS summary statistics of AD, ALS and PD, and hence we have no evidence for overlap between the MWAS and GWAS results. SNP - single nucleotide polymorphism identifier, Chr - chromosome, BP - SNP base pair position, A1 - mQTL effect allele, A2 - mQTL alternate allele, Freq - allelic frequency of effect allele, Orient – DNA strand orientation, F = forward, R = Reverse. </t>
  </si>
  <si>
    <t>Table S5 - Top eQTLs per gene, passing Bonferroni corection (from AMP-AD consortium), falling in the queried 1Mb window, centered at each of the 12 DMPs from MOMENT meta-analysis. Base pair annotation from hg19 build.</t>
  </si>
  <si>
    <t xml:space="preserve">Table S6 -  Results of logistic regression models used to estimate effect sizes of cell-type proportion for each cohort. </t>
  </si>
  <si>
    <t xml:space="preserve">Table S7 - Characteristic scores (-log10 of Leven's test p-value) reflecting variation in each cell type, for each CpG. </t>
  </si>
  <si>
    <t>Table S2 - Descriptive statsitics of covariates analyzed in this study distributed by cohort. Covariates include case-control status, sex, predicted age, predicted smoking scores,</t>
  </si>
  <si>
    <t xml:space="preserve">Table S4 - Top-most associated mQTL SNPs for the top-most significantly associated MOMENT meta-analysis of AD, ALS and PD, DNAm sites and their corresponding p-values in a meta-analysis of  of GWAS summary statistics of AD, ALS and PD. Blood and brain mQTL SNPs were associated with 4 and of the 12 DNAm probes, respectively. None of the mQTLs overlapped with significant SNPs from the meta-analysis of GWAS summary statistics of AD, ALS and PD, and hence we have no evidence for overlap between the MWAS and GWAS results. SNP - single nucleotide polymorphism identifier, Chr - chromosome, BP - SNP base pair position, A1 - mQTL effect allele, A2 - mQTL alternate allele, Freq - allelic frequency of effect allele, Orient – DNA strand orientation, F = forward, R = Reverse. </t>
  </si>
  <si>
    <t xml:space="preserve">Tale S7 -  Results of logistic regression models used to estimate effect sizes of cell-type proportion for each cohort. </t>
  </si>
  <si>
    <t>Table S7- Characteristic scores (-log10 of Leven's test p-value) reflecting variation in each cell type, for each CpG. A characteristic score is considered significant in that cell-type if it is smaller than 9x10-8.</t>
  </si>
  <si>
    <t>Table S5 - Top eQTLs per gene, passing Bonferroni correction (from AMP-AD consortium), falling in the queried 1Mb window, centered at each of the 12 DMPs from MOMENT meta-analysis. Base pair annotation from hg19 build. DMPs_MOMENT - probe at which 1Mb region was centered.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</si>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</sst>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Arial"/>
      <family val="2"/>
    </font>
    <font>
      <b/>
      <sz val="16"/>
      <color theme="1"/>
      <name val="Arial"/>
      <family val="2"/>
    </font>
    <font>
      <sz val="16"/>
      <color theme="0"/>
      <name val="Arial"/>
      <family val="2"/>
    </font>
    <font>
      <sz val="16"/>
      <color rgb="FF000000"/>
      <name val="Arial"/>
      <family val="2"/>
    </font>
    <font>
      <sz val="16"/>
      <color rgb="FFFFFFFF"/>
      <name val="Arial"/>
      <family val="2"/>
    </font>
    <font>
      <vertAlign val="subscript"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A5A5A5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10" fillId="2" borderId="1" xfId="0" applyFont="1" applyFill="1" applyBorder="1"/>
    <xf numFmtId="3" fontId="5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2" borderId="0" xfId="0" applyFont="1" applyFill="1"/>
    <xf numFmtId="0" fontId="0" fillId="0" borderId="1" xfId="0" applyNumberFormat="1" applyBorder="1"/>
    <xf numFmtId="11" fontId="0" fillId="0" borderId="0" xfId="0" applyNumberFormat="1"/>
    <xf numFmtId="11" fontId="0" fillId="3" borderId="0" xfId="0" applyNumberFormat="1" applyFill="1"/>
    <xf numFmtId="2" fontId="0" fillId="0" borderId="0" xfId="0" applyNumberFormat="1"/>
    <xf numFmtId="0" fontId="0" fillId="4" borderId="0" xfId="0" applyFont="1" applyFill="1"/>
    <xf numFmtId="0" fontId="0" fillId="4" borderId="0" xfId="0" applyFill="1"/>
    <xf numFmtId="0" fontId="11" fillId="4" borderId="0" xfId="0" applyFont="1" applyFill="1"/>
    <xf numFmtId="2" fontId="0" fillId="4" borderId="0" xfId="0" applyNumberFormat="1" applyFont="1" applyFill="1"/>
    <xf numFmtId="11" fontId="12" fillId="0" borderId="0" xfId="0" applyNumberFormat="1" applyFont="1"/>
    <xf numFmtId="11" fontId="0" fillId="4" borderId="0" xfId="0" applyNumberFormat="1" applyFont="1" applyFill="1"/>
    <xf numFmtId="0" fontId="13" fillId="0" borderId="0" xfId="0" applyFont="1"/>
    <xf numFmtId="11" fontId="2" fillId="0" borderId="0" xfId="0" applyNumberFormat="1" applyFont="1"/>
    <xf numFmtId="0" fontId="0" fillId="0" borderId="0" xfId="0" applyNumberFormat="1" applyBorder="1"/>
    <xf numFmtId="0" fontId="2" fillId="0" borderId="0" xfId="0" applyNumberFormat="1" applyFont="1"/>
    <xf numFmtId="0" fontId="0" fillId="5" borderId="0" xfId="0" applyFill="1"/>
    <xf numFmtId="11" fontId="0" fillId="5" borderId="0" xfId="0" applyNumberFormat="1" applyFill="1"/>
    <xf numFmtId="2" fontId="0" fillId="5" borderId="0" xfId="0" applyNumberFormat="1" applyFill="1"/>
    <xf numFmtId="0" fontId="1" fillId="5" borderId="0" xfId="0" applyFont="1" applyFill="1"/>
    <xf numFmtId="0" fontId="3" fillId="5" borderId="0" xfId="0" applyNumberFormat="1" applyFont="1" applyFill="1"/>
    <xf numFmtId="3" fontId="3" fillId="5" borderId="0" xfId="0" applyNumberFormat="1" applyFont="1" applyFill="1"/>
    <xf numFmtId="2" fontId="1" fillId="5" borderId="0" xfId="0" applyNumberFormat="1" applyFont="1" applyFill="1"/>
    <xf numFmtId="11" fontId="1" fillId="5" borderId="0" xfId="0" applyNumberFormat="1" applyFont="1" applyFill="1"/>
    <xf numFmtId="0" fontId="9" fillId="6" borderId="0" xfId="0" applyFont="1" applyFill="1"/>
    <xf numFmtId="0" fontId="6" fillId="0" borderId="0" xfId="0" applyFont="1"/>
    <xf numFmtId="0" fontId="14" fillId="6" borderId="0" xfId="0" applyFont="1" applyFill="1"/>
    <xf numFmtId="0" fontId="15" fillId="0" borderId="0" xfId="0" applyFont="1"/>
    <xf numFmtId="0" fontId="9" fillId="6" borderId="0" xfId="0" applyFont="1" applyFill="1" applyAlignment="1">
      <alignment horizontal="center"/>
    </xf>
    <xf numFmtId="0" fontId="9" fillId="6" borderId="0" xfId="0" applyFont="1" applyFill="1" applyAlignment="1"/>
    <xf numFmtId="0" fontId="16" fillId="7" borderId="0" xfId="0" applyFont="1" applyFill="1"/>
    <xf numFmtId="11" fontId="15" fillId="0" borderId="0" xfId="0" applyNumberFormat="1" applyFont="1"/>
    <xf numFmtId="3" fontId="15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8" borderId="0" xfId="0" applyFont="1" applyFill="1" applyBorder="1"/>
    <xf numFmtId="0" fontId="11" fillId="6" borderId="0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6" fillId="0" borderId="0" xfId="0" applyFont="1"/>
    <xf numFmtId="0" fontId="10" fillId="6" borderId="0" xfId="0" applyFont="1" applyFill="1" applyAlignment="1">
      <alignment horizontal="center"/>
    </xf>
    <xf numFmtId="0" fontId="11" fillId="6" borderId="0" xfId="0" applyFont="1" applyFill="1" applyBorder="1" applyAlignment="1">
      <alignment horizontal="center"/>
    </xf>
  </cellXfs>
  <cellStyles count="1">
    <cellStyle name="Normal" xfId="0" builtinId="0"/>
  </cellStyles>
  <dxfs count="21"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2" formatCode="0.00"/>
    </dxf>
    <dxf>
      <numFmt numFmtId="2" formatCode="0.00"/>
    </dxf>
    <dxf>
      <numFmt numFmtId="15" formatCode="0.00E+00"/>
    </dxf>
    <dxf>
      <numFmt numFmtId="2" formatCode="0.00"/>
    </dxf>
    <dxf>
      <numFmt numFmtId="2" formatCode="0.00"/>
    </dxf>
    <dxf>
      <numFmt numFmtId="15" formatCode="0.00E+00"/>
    </dxf>
    <dxf>
      <numFmt numFmtId="2" formatCode="0.00"/>
    </dxf>
    <dxf>
      <numFmt numFmtId="2" formatCode="0.00"/>
    </dxf>
    <dxf>
      <numFmt numFmtId="15" formatCode="0.00E+00"/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0C174D-AF38-D740-80C2-8F5117BEEEB0}" name="Table4" displayName="Table4" ref="A3:Q15" totalsRowShown="0">
  <autoFilter ref="A3:Q15" xr:uid="{2D245815-4B5A-E542-88EF-2DDEA1181BA4}"/>
  <tableColumns count="17">
    <tableColumn id="1" xr3:uid="{AB6C9AAF-D48D-0D45-8B48-19497C92D549}" name="Chr"/>
    <tableColumn id="2" xr3:uid="{CCD90084-CA53-7046-9F79-C269E6194BC1}" name="Probe"/>
    <tableColumn id="3" xr3:uid="{ADC38F00-57B3-0F42-B96B-D054744095AA}" name="BP"/>
    <tableColumn id="4" xr3:uid="{E8746A5F-1753-3747-834C-84B38E9627C3}" name="Gene"/>
    <tableColumn id="5" xr3:uid="{D224EAF8-4E9E-6347-B773-EE7ED1AEE9D3}" name="Orien"/>
    <tableColumn id="6" xr3:uid="{61DF5F97-5CA4-E541-97C8-1CD575C75F5B}" name="b.META.NDs" dataDxfId="20"/>
    <tableColumn id="7" xr3:uid="{662F0844-FBB2-FD40-B0A9-597A7E7F3EC3}" name="se.META.NDs" dataDxfId="19"/>
    <tableColumn id="8" xr3:uid="{7299F7D5-AE2D-E649-9C70-3ECD954610F2}" name="p.META.NDs" dataDxfId="18"/>
    <tableColumn id="9" xr3:uid="{7F61F3E4-135A-1A4C-8AF5-20259F74A1A0}" name="b.META.ALS" dataDxfId="17"/>
    <tableColumn id="10" xr3:uid="{82FAE3C8-B533-9443-940F-130A9DAA5BB9}" name="se.META.ALS" dataDxfId="16"/>
    <tableColumn id="11" xr3:uid="{E01927A9-F579-5E41-8580-6E0BD4DCD884}" name="p.META.ALS" dataDxfId="15"/>
    <tableColumn id="12" xr3:uid="{1ABB798A-D9CA-1346-9D19-1C9E2140802E}" name="b.META.PD" dataDxfId="14"/>
    <tableColumn id="13" xr3:uid="{CCC593A8-BEE6-2448-B50B-501419EA9AD5}" name="se.META.PD" dataDxfId="13"/>
    <tableColumn id="14" xr3:uid="{AFAE23FB-9939-F940-B1D6-7A8D2FC0CD17}" name="p.META.PD" dataDxfId="12"/>
    <tableColumn id="15" xr3:uid="{9B3EDBC1-C18B-A04C-BB1B-58D04855096D}" name="b.AD" dataDxfId="11"/>
    <tableColumn id="16" xr3:uid="{E3D94B1F-B3E9-7B45-96C1-C8EFDE547599}" name="se.AD" dataDxfId="10"/>
    <tableColumn id="17" xr3:uid="{17458691-6659-B541-AA1F-D4D92AEF3D47}" name="p.AD" dataDxfId="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6BD5052-7D2E-B340-9452-45A3C30ADE10}" name="Table6" displayName="Table6" ref="A3:O12" totalsRowShown="0">
  <autoFilter ref="A3:O12" xr:uid="{3EEDC6D0-FB44-B642-BD9C-877D6A475AA8}"/>
  <tableColumns count="15">
    <tableColumn id="1" xr3:uid="{6BA12FF6-1775-6D4D-AF1F-67D9DDA48510}" name="SNP"/>
    <tableColumn id="2" xr3:uid="{0C8A67FE-8FBD-A74B-A0D2-BE4A24A35A60}" name="Chr"/>
    <tableColumn id="3" xr3:uid="{7D4957D7-EBEB-1148-BD04-25F58E9CAF8C}" name="BP"/>
    <tableColumn id="4" xr3:uid="{C2F39D37-B6A4-E746-8AF2-D8A2CCE8410F}" name="A1"/>
    <tableColumn id="5" xr3:uid="{F35BEC43-C6B8-164C-88EE-1C5CA6AD6C28}" name="A2"/>
    <tableColumn id="6" xr3:uid="{F4EBAA95-CD32-1640-AF99-7C9D9FC7EE1E}" name="Freq"/>
    <tableColumn id="7" xr3:uid="{DAFD85D5-E2E4-374F-9E74-8DFB7C07F8AB}" name="Probe"/>
    <tableColumn id="9" xr3:uid="{BF0B4FD8-ECE9-7B4E-877D-97162908E4F8}" name="Probe_bp"/>
    <tableColumn id="10" xr3:uid="{9291F8B3-FD5A-F441-A2D3-72CEDEEE5752}" name="Gene"/>
    <tableColumn id="11" xr3:uid="{226547BA-88B4-6244-A134-63844D10F4A1}" name="Orientation"/>
    <tableColumn id="12" xr3:uid="{F899ECD9-B7C1-B041-817C-77CE159AB075}" name="b.mQTL"/>
    <tableColumn id="13" xr3:uid="{F2496C01-72D1-284F-8002-9DD5B8E519DB}" name="se.mQTL"/>
    <tableColumn id="14" xr3:uid="{275D8657-B496-504B-A3CC-B09A0A53D3D9}" name="p.mQTL" dataDxfId="8"/>
    <tableColumn id="15" xr3:uid="{16A92D89-086B-624A-BCE6-C1680DDB0951}" name="p.META-GWAS"/>
    <tableColumn id="16" xr3:uid="{A5D75AC9-3DEA-7D4D-9F5F-B34C909617CB}" name="p.META-MOMENT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C20832-B068-D046-9F65-F06CDDE55CA5}" name="Table1" displayName="Table1" ref="A3:S46" totalsRowShown="0">
  <autoFilter ref="A3:S46" xr:uid="{9F11061C-6C0C-3946-8810-16D7444E2479}"/>
  <tableColumns count="19">
    <tableColumn id="1" xr3:uid="{FC2A0564-6C1B-EA42-9706-002F6DF47B1E}" name="DMP_MOMENT"/>
    <tableColumn id="2" xr3:uid="{08E66D81-693C-F44A-BD9C-5D39DDFB80F6}" name="CHR"/>
    <tableColumn id="3" xr3:uid="{CFB5D9BC-428F-AE4B-AC09-E6221B5A6B9F}" name="BP"/>
    <tableColumn id="4" xr3:uid="{E0E42D25-078A-2640-8A6D-6DF579C53829}" name="SNP"/>
    <tableColumn id="5" xr3:uid="{08BA54E7-0C5B-1B40-A7EC-38EE290714A1}" name="snpLocId"/>
    <tableColumn id="6" xr3:uid="{6FB1442C-C2EA-374B-BB1C-D70D17C90B63}" name="gene"/>
    <tableColumn id="7" xr3:uid="{14D43BB7-80CB-8F4B-844B-0AD736A1B47A}" name="geneSymbol"/>
    <tableColumn id="8" xr3:uid="{8EF11ECA-BFF8-0C47-9DEE-43181C476D03}" name="statistic"/>
    <tableColumn id="9" xr3:uid="{92792D6F-9BCB-7B4A-88F1-B4C74E1B18D5}" name="p" dataDxfId="7"/>
    <tableColumn id="10" xr3:uid="{1563379B-1FF2-6E4F-AD34-40C771206100}" name="FDR" dataDxfId="6"/>
    <tableColumn id="11" xr3:uid="{63D99A1D-7E3B-B244-A016-95EE3354CC7A}" name="beta"/>
    <tableColumn id="12" xr3:uid="{8BBCC37C-7EF6-564D-96DD-A98480523B30}" name="A1"/>
    <tableColumn id="13" xr3:uid="{EC7D001E-D6EE-7C46-82A4-1CDE82C455EF}" name="A2"/>
    <tableColumn id="14" xr3:uid="{7DF6F21B-5BBD-044E-B49E-B44FB470A98C}" name="A2freq"/>
    <tableColumn id="15" xr3:uid="{5602ECF5-7EBB-2B48-BE6C-027E5AAD7DFE}" name="expressionIncreasingAllele"/>
    <tableColumn id="16" xr3:uid="{A84B03B9-0906-054E-BBA6-E3F6810DDFB6}" name="strand"/>
    <tableColumn id="17" xr3:uid="{7E76BF3C-E6A3-5448-A3E5-0291C425E1DA}" name="geneBiotype"/>
    <tableColumn id="18" xr3:uid="{0EC1A7E0-56CC-5940-BF20-011650E964E4}" name="geneStartPosition"/>
    <tableColumn id="19" xr3:uid="{841821D9-E74B-0C4E-B961-4575A995D565}" name="geneEndPosition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ADEB883-8B93-8348-8099-5BCC753971FF}" name="Table11" displayName="Table11" ref="A2:H52" totalsRowShown="0">
  <autoFilter ref="A2:H52" xr:uid="{B97122CC-2213-2242-BF88-A049C171A77D}"/>
  <tableColumns count="8">
    <tableColumn id="1" xr3:uid="{A9030F92-FC03-6B4F-9891-867CD9C0CFDB}" name="Cohort"/>
    <tableColumn id="2" xr3:uid="{73EA1FBD-E2F9-F442-BB78-410C57737C9C}" name="term"/>
    <tableColumn id="3" xr3:uid="{5F659EEA-287F-9240-A657-716DEBCD33D0}" name="estimate (log odds)" dataDxfId="5"/>
    <tableColumn id="4" xr3:uid="{AAEB2CFB-A1A2-EE4D-897E-4046C80DF70C}" name="s.e." dataDxfId="4"/>
    <tableColumn id="5" xr3:uid="{1512EE18-CE32-E74D-BEF6-F0FE947A4532}" name="statistic" dataDxfId="3"/>
    <tableColumn id="6" xr3:uid="{699617F5-03B2-1346-9DDE-37BEEF204E43}" name="p.value" dataDxfId="2"/>
    <tableColumn id="7" xr3:uid="{1D7B3129-94D3-5742-B45D-A2E58CF1148B}" name="estimate (OR)" dataDxfId="1">
      <calculatedColumnFormula>EXP(Table11[[#This Row],[estimate (log odds)]])</calculatedColumnFormula>
    </tableColumn>
    <tableColumn id="8" xr3:uid="{0FA7B675-6B0A-E341-8C82-5BF3BA7FBF3A}" name="N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13F8-D79D-144E-9705-699BD7880C03}">
  <dimension ref="A1:A7"/>
  <sheetViews>
    <sheetView zoomScale="101" workbookViewId="0">
      <selection activeCell="E15" sqref="E15"/>
    </sheetView>
  </sheetViews>
  <sheetFormatPr baseColWidth="10" defaultRowHeight="16" x14ac:dyDescent="0.2"/>
  <sheetData>
    <row r="1" spans="1:1" x14ac:dyDescent="0.2">
      <c r="A1" s="1" t="s">
        <v>530</v>
      </c>
    </row>
    <row r="2" spans="1:1" x14ac:dyDescent="0.2">
      <c r="A2" s="1" t="s">
        <v>531</v>
      </c>
    </row>
    <row r="3" spans="1:1" x14ac:dyDescent="0.2">
      <c r="A3" s="1" t="s">
        <v>532</v>
      </c>
    </row>
    <row r="4" spans="1:1" x14ac:dyDescent="0.2">
      <c r="A4" s="1" t="s">
        <v>533</v>
      </c>
    </row>
    <row r="5" spans="1:1" x14ac:dyDescent="0.2">
      <c r="A5" s="1" t="s">
        <v>534</v>
      </c>
    </row>
    <row r="6" spans="1:1" x14ac:dyDescent="0.2">
      <c r="A6" s="1" t="s">
        <v>535</v>
      </c>
    </row>
    <row r="7" spans="1:1" x14ac:dyDescent="0.2">
      <c r="A7" s="1" t="s">
        <v>536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4BE5-C357-1641-8B98-39D1E07B83A7}">
  <dimension ref="A1:P36"/>
  <sheetViews>
    <sheetView workbookViewId="0">
      <selection activeCell="A2" sqref="A2"/>
    </sheetView>
  </sheetViews>
  <sheetFormatPr baseColWidth="10" defaultRowHeight="16" x14ac:dyDescent="0.2"/>
  <cols>
    <col min="1" max="1" width="76.6640625" bestFit="1" customWidth="1"/>
    <col min="2" max="2" width="9.83203125" bestFit="1" customWidth="1"/>
    <col min="3" max="3" width="17.1640625" bestFit="1" customWidth="1"/>
    <col min="4" max="7" width="9.83203125" bestFit="1" customWidth="1"/>
    <col min="8" max="8" width="8.1640625" bestFit="1" customWidth="1"/>
    <col min="9" max="9" width="20.1640625" bestFit="1" customWidth="1"/>
    <col min="10" max="12" width="9.83203125" bestFit="1" customWidth="1"/>
    <col min="13" max="13" width="22" bestFit="1" customWidth="1"/>
    <col min="14" max="14" width="20.83203125" bestFit="1" customWidth="1"/>
    <col min="15" max="15" width="21.83203125" bestFit="1" customWidth="1"/>
    <col min="16" max="16" width="35.83203125" bestFit="1" customWidth="1"/>
  </cols>
  <sheetData>
    <row r="1" spans="1:16" x14ac:dyDescent="0.2">
      <c r="A1" s="1" t="s">
        <v>530</v>
      </c>
    </row>
    <row r="3" spans="1:16" s="5" customFormat="1" ht="21" x14ac:dyDescent="0.25">
      <c r="A3" s="6"/>
      <c r="B3" s="8" t="s">
        <v>45</v>
      </c>
      <c r="C3" s="8" t="s">
        <v>43</v>
      </c>
      <c r="D3" s="9" t="s">
        <v>46</v>
      </c>
      <c r="E3" s="9" t="s">
        <v>2</v>
      </c>
      <c r="F3" s="9" t="s">
        <v>0</v>
      </c>
      <c r="G3" s="9" t="s">
        <v>201</v>
      </c>
      <c r="H3" s="9" t="s">
        <v>216</v>
      </c>
      <c r="I3" s="9" t="s">
        <v>217</v>
      </c>
      <c r="J3" s="10" t="s">
        <v>199</v>
      </c>
      <c r="K3" s="10" t="s">
        <v>200</v>
      </c>
      <c r="L3" s="10" t="s">
        <v>1</v>
      </c>
      <c r="M3" s="15" t="s">
        <v>48</v>
      </c>
      <c r="N3" s="15" t="s">
        <v>47</v>
      </c>
      <c r="O3" s="15" t="s">
        <v>202</v>
      </c>
      <c r="P3" s="15" t="s">
        <v>49</v>
      </c>
    </row>
    <row r="4" spans="1:16" ht="19" x14ac:dyDescent="0.2">
      <c r="A4" s="7" t="s">
        <v>44</v>
      </c>
      <c r="B4" s="11">
        <v>1395</v>
      </c>
      <c r="C4" s="11">
        <v>1811</v>
      </c>
      <c r="D4" s="12">
        <v>1348</v>
      </c>
      <c r="E4" s="12">
        <v>1638</v>
      </c>
      <c r="F4" s="14">
        <v>493</v>
      </c>
      <c r="G4" s="14">
        <v>632</v>
      </c>
      <c r="H4" s="14">
        <v>235</v>
      </c>
      <c r="I4" s="14">
        <v>173</v>
      </c>
      <c r="J4" s="12">
        <v>757</v>
      </c>
      <c r="K4" s="12">
        <v>727</v>
      </c>
      <c r="L4" s="14">
        <v>685</v>
      </c>
      <c r="M4" s="13">
        <f>SUM(B4,C4,D4)</f>
        <v>4554</v>
      </c>
      <c r="N4" s="13">
        <f>SUM(E4,F4)</f>
        <v>2131</v>
      </c>
      <c r="O4" s="13">
        <f>SUM(J4:K4)</f>
        <v>1484</v>
      </c>
      <c r="P4" s="13">
        <f>SUM(M4,N4,G4)</f>
        <v>7317</v>
      </c>
    </row>
    <row r="5" spans="1:16" ht="19" x14ac:dyDescent="0.2">
      <c r="A5" s="7" t="s">
        <v>292</v>
      </c>
      <c r="B5" s="11">
        <v>485139</v>
      </c>
      <c r="C5" s="11">
        <v>485095</v>
      </c>
      <c r="D5" s="12">
        <v>484973</v>
      </c>
      <c r="E5" s="12"/>
      <c r="F5" s="14"/>
      <c r="G5" s="14"/>
      <c r="H5" s="14"/>
      <c r="I5" s="14"/>
      <c r="J5" s="12"/>
      <c r="K5" s="12"/>
      <c r="L5" s="14"/>
      <c r="M5" s="13"/>
      <c r="N5" s="13"/>
      <c r="O5" s="13"/>
      <c r="P5" s="13"/>
    </row>
    <row r="6" spans="1:16" ht="38" x14ac:dyDescent="0.2">
      <c r="A6" s="7" t="s">
        <v>198</v>
      </c>
      <c r="B6" s="11">
        <v>208434</v>
      </c>
      <c r="C6" s="11">
        <v>254118</v>
      </c>
      <c r="D6" s="13">
        <v>206473</v>
      </c>
      <c r="E6" s="13">
        <v>253771</v>
      </c>
      <c r="F6" s="13">
        <v>219712</v>
      </c>
      <c r="G6" s="13">
        <v>373711</v>
      </c>
      <c r="H6" s="13" t="s">
        <v>130</v>
      </c>
      <c r="I6" s="13" t="s">
        <v>130</v>
      </c>
      <c r="J6" s="13">
        <v>224487</v>
      </c>
      <c r="K6" s="13">
        <v>179682</v>
      </c>
      <c r="L6" s="13">
        <v>234936</v>
      </c>
      <c r="M6" s="13">
        <v>194318</v>
      </c>
      <c r="N6" s="13">
        <v>210705</v>
      </c>
      <c r="O6" s="13">
        <v>177420</v>
      </c>
      <c r="P6" s="13">
        <v>151506</v>
      </c>
    </row>
    <row r="8" spans="1:16" x14ac:dyDescent="0.2">
      <c r="A8" t="s">
        <v>50</v>
      </c>
    </row>
    <row r="9" spans="1:16" x14ac:dyDescent="0.2">
      <c r="A9" t="s">
        <v>51</v>
      </c>
    </row>
    <row r="10" spans="1:16" x14ac:dyDescent="0.2">
      <c r="A10" t="s">
        <v>52</v>
      </c>
    </row>
    <row r="11" spans="1:16" x14ac:dyDescent="0.2">
      <c r="A11" t="s">
        <v>53</v>
      </c>
      <c r="L11" s="16"/>
      <c r="M11" s="28"/>
    </row>
    <row r="12" spans="1:16" x14ac:dyDescent="0.2">
      <c r="A12" t="s">
        <v>54</v>
      </c>
    </row>
    <row r="13" spans="1:16" x14ac:dyDescent="0.2">
      <c r="A13" t="s">
        <v>55</v>
      </c>
    </row>
    <row r="14" spans="1:16" x14ac:dyDescent="0.2">
      <c r="A14" t="s">
        <v>56</v>
      </c>
    </row>
    <row r="26" spans="5:5" x14ac:dyDescent="0.2">
      <c r="E26" s="17"/>
    </row>
    <row r="27" spans="5:5" x14ac:dyDescent="0.2">
      <c r="E27" s="17"/>
    </row>
    <row r="28" spans="5:5" x14ac:dyDescent="0.2">
      <c r="E28" s="17"/>
    </row>
    <row r="29" spans="5:5" x14ac:dyDescent="0.2">
      <c r="E29" s="17"/>
    </row>
    <row r="30" spans="5:5" x14ac:dyDescent="0.2">
      <c r="E30" s="17"/>
    </row>
    <row r="31" spans="5:5" x14ac:dyDescent="0.2">
      <c r="E31" s="17"/>
    </row>
    <row r="32" spans="5:5" x14ac:dyDescent="0.2">
      <c r="E32" s="17"/>
    </row>
    <row r="33" spans="5:5" x14ac:dyDescent="0.2">
      <c r="E33" s="17"/>
    </row>
    <row r="34" spans="5:5" x14ac:dyDescent="0.2">
      <c r="E34" s="17"/>
    </row>
    <row r="35" spans="5:5" x14ac:dyDescent="0.2">
      <c r="E35" s="17"/>
    </row>
    <row r="36" spans="5:5" x14ac:dyDescent="0.2">
      <c r="E36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3FC0-4A26-2344-BFF1-2EB4C5243594}">
  <dimension ref="A1:AU15"/>
  <sheetViews>
    <sheetView zoomScale="88" zoomScaleNormal="90" workbookViewId="0"/>
  </sheetViews>
  <sheetFormatPr baseColWidth="10" defaultRowHeight="16" x14ac:dyDescent="0.2"/>
  <cols>
    <col min="1" max="1" width="23.6640625" style="2" bestFit="1" customWidth="1"/>
    <col min="2" max="3" width="21.1640625" style="2" bestFit="1" customWidth="1"/>
    <col min="4" max="4" width="14.5" style="2" bestFit="1" customWidth="1"/>
    <col min="5" max="5" width="13.83203125" style="2" bestFit="1" customWidth="1"/>
    <col min="6" max="7" width="21.1640625" style="2" bestFit="1" customWidth="1"/>
    <col min="8" max="8" width="13" style="2" bestFit="1" customWidth="1"/>
    <col min="9" max="9" width="11" style="2" bestFit="1" customWidth="1"/>
    <col min="10" max="11" width="21.1640625" style="2" bestFit="1" customWidth="1"/>
    <col min="12" max="12" width="13" style="2" bestFit="1" customWidth="1"/>
    <col min="13" max="13" width="11" style="2" bestFit="1" customWidth="1"/>
    <col min="14" max="15" width="21.1640625" style="2" bestFit="1" customWidth="1"/>
    <col min="16" max="16" width="16" style="2" bestFit="1" customWidth="1"/>
    <col min="17" max="17" width="13.83203125" style="2" bestFit="1" customWidth="1"/>
    <col min="18" max="19" width="21.1640625" style="2" bestFit="1" customWidth="1"/>
    <col min="20" max="20" width="16" style="2" bestFit="1" customWidth="1"/>
    <col min="21" max="21" width="12.33203125" style="2" bestFit="1" customWidth="1"/>
    <col min="22" max="23" width="21.1640625" style="2" bestFit="1" customWidth="1"/>
    <col min="24" max="24" width="16" style="2" bestFit="1" customWidth="1"/>
    <col min="25" max="25" width="16.6640625" style="2" bestFit="1" customWidth="1"/>
    <col min="26" max="27" width="21.1640625" style="2" bestFit="1" customWidth="1"/>
    <col min="28" max="28" width="16" style="2" bestFit="1" customWidth="1"/>
    <col min="29" max="29" width="13.83203125" style="2" bestFit="1" customWidth="1"/>
    <col min="30" max="31" width="21.1640625" style="2" bestFit="1" customWidth="1"/>
    <col min="32" max="32" width="16" style="2" bestFit="1" customWidth="1"/>
    <col min="33" max="33" width="12.33203125" style="2" bestFit="1" customWidth="1"/>
    <col min="34" max="35" width="21.1640625" style="2" bestFit="1" customWidth="1"/>
    <col min="36" max="36" width="14.5" style="2" bestFit="1" customWidth="1"/>
    <col min="37" max="37" width="12.33203125" style="2" bestFit="1" customWidth="1"/>
    <col min="38" max="39" width="21.1640625" style="2" bestFit="1" customWidth="1"/>
    <col min="40" max="40" width="14.5" style="2" bestFit="1" customWidth="1"/>
    <col min="41" max="41" width="12.33203125" style="2" bestFit="1" customWidth="1"/>
    <col min="42" max="43" width="21.1640625" style="2" bestFit="1" customWidth="1"/>
    <col min="44" max="44" width="14.5" style="2" bestFit="1" customWidth="1"/>
    <col min="45" max="45" width="12.33203125" style="2" bestFit="1" customWidth="1"/>
    <col min="46" max="46" width="18.1640625" style="2" bestFit="1" customWidth="1"/>
    <col min="47" max="47" width="15.6640625" style="2" bestFit="1" customWidth="1"/>
    <col min="48" max="49" width="23.5" style="2" bestFit="1" customWidth="1"/>
    <col min="50" max="50" width="18.1640625" style="2" bestFit="1" customWidth="1"/>
    <col min="51" max="51" width="14" style="2" bestFit="1" customWidth="1"/>
    <col min="52" max="53" width="23.5" style="2" bestFit="1" customWidth="1"/>
    <col min="54" max="54" width="18.1640625" style="2" bestFit="1" customWidth="1"/>
    <col min="55" max="55" width="15.6640625" style="2" bestFit="1" customWidth="1"/>
    <col min="56" max="57" width="23.5" style="2" bestFit="1" customWidth="1"/>
    <col min="58" max="58" width="16.5" style="2" bestFit="1" customWidth="1"/>
    <col min="59" max="59" width="12.33203125" style="2" bestFit="1" customWidth="1"/>
    <col min="60" max="61" width="23.5" style="2" bestFit="1" customWidth="1"/>
    <col min="62" max="62" width="16.5" style="2" bestFit="1" customWidth="1"/>
    <col min="63" max="63" width="15.6640625" style="2" bestFit="1" customWidth="1"/>
    <col min="64" max="65" width="23.5" style="2" bestFit="1" customWidth="1"/>
    <col min="66" max="66" width="17.33203125" style="2" bestFit="1" customWidth="1"/>
    <col min="67" max="67" width="14" style="2" bestFit="1" customWidth="1"/>
    <col min="68" max="69" width="23.5" style="2" bestFit="1" customWidth="1"/>
    <col min="70" max="70" width="20.83203125" style="2" bestFit="1" customWidth="1"/>
    <col min="71" max="71" width="12.33203125" style="2" bestFit="1" customWidth="1"/>
    <col min="72" max="16384" width="10.83203125" style="2"/>
  </cols>
  <sheetData>
    <row r="1" spans="1:47" s="3" customFormat="1" ht="20" x14ac:dyDescent="0.2">
      <c r="A1" s="26" t="s">
        <v>537</v>
      </c>
    </row>
    <row r="2" spans="1:47" s="3" customFormat="1" ht="20" x14ac:dyDescent="0.2">
      <c r="A2" s="26"/>
    </row>
    <row r="4" spans="1:47" s="26" customFormat="1" ht="21" x14ac:dyDescent="0.25">
      <c r="A4" s="38"/>
      <c r="B4" s="54" t="s">
        <v>201</v>
      </c>
      <c r="C4" s="54"/>
      <c r="D4" s="54"/>
      <c r="E4" s="54"/>
      <c r="F4" s="43" t="s">
        <v>216</v>
      </c>
      <c r="G4" s="43"/>
      <c r="H4" s="43"/>
      <c r="I4" s="43"/>
      <c r="J4" s="54" t="s">
        <v>217</v>
      </c>
      <c r="K4" s="54"/>
      <c r="L4" s="42"/>
      <c r="M4" s="42"/>
      <c r="N4" s="54" t="s">
        <v>45</v>
      </c>
      <c r="O4" s="54"/>
      <c r="P4" s="54"/>
      <c r="Q4" s="54"/>
      <c r="R4" s="54" t="s">
        <v>218</v>
      </c>
      <c r="S4" s="54"/>
      <c r="T4" s="54"/>
      <c r="U4" s="54"/>
      <c r="V4" s="54" t="s">
        <v>219</v>
      </c>
      <c r="W4" s="54"/>
      <c r="X4" s="54"/>
      <c r="Y4" s="54"/>
      <c r="Z4" s="56" t="s">
        <v>2</v>
      </c>
      <c r="AA4" s="56"/>
      <c r="AB4" s="56"/>
      <c r="AC4" s="56"/>
      <c r="AD4" s="56" t="s">
        <v>0</v>
      </c>
      <c r="AE4" s="56"/>
      <c r="AF4" s="56"/>
      <c r="AG4" s="56"/>
      <c r="AH4" s="56" t="s">
        <v>199</v>
      </c>
      <c r="AI4" s="56"/>
      <c r="AJ4" s="56"/>
      <c r="AK4" s="56"/>
      <c r="AL4" s="56" t="s">
        <v>200</v>
      </c>
      <c r="AM4" s="56"/>
      <c r="AN4" s="56"/>
      <c r="AO4" s="56"/>
      <c r="AP4" s="56" t="s">
        <v>1</v>
      </c>
      <c r="AQ4" s="56"/>
      <c r="AR4" s="56"/>
      <c r="AS4" s="56"/>
      <c r="AT4" s="5"/>
      <c r="AU4" s="5"/>
    </row>
    <row r="5" spans="1:47" s="3" customFormat="1" ht="20" x14ac:dyDescent="0.2">
      <c r="A5" s="55"/>
      <c r="B5" s="39" t="s">
        <v>3</v>
      </c>
      <c r="C5" s="39" t="s">
        <v>220</v>
      </c>
      <c r="D5" s="39" t="s">
        <v>286</v>
      </c>
      <c r="E5" s="39" t="s">
        <v>296</v>
      </c>
      <c r="F5" s="39" t="s">
        <v>3</v>
      </c>
      <c r="G5" s="39" t="s">
        <v>220</v>
      </c>
      <c r="H5" s="39" t="s">
        <v>286</v>
      </c>
      <c r="I5" s="39" t="s">
        <v>296</v>
      </c>
      <c r="J5" s="39" t="s">
        <v>3</v>
      </c>
      <c r="K5" s="39" t="s">
        <v>220</v>
      </c>
      <c r="L5" s="39" t="s">
        <v>286</v>
      </c>
      <c r="M5" s="39" t="s">
        <v>296</v>
      </c>
      <c r="N5" s="39" t="s">
        <v>3</v>
      </c>
      <c r="O5" s="39" t="s">
        <v>220</v>
      </c>
      <c r="P5" s="39" t="s">
        <v>286</v>
      </c>
      <c r="Q5" s="39" t="s">
        <v>296</v>
      </c>
      <c r="R5" s="39" t="s">
        <v>3</v>
      </c>
      <c r="S5" s="39" t="s">
        <v>220</v>
      </c>
      <c r="T5" s="39" t="s">
        <v>286</v>
      </c>
      <c r="U5" s="39" t="s">
        <v>296</v>
      </c>
      <c r="V5" s="39" t="s">
        <v>3</v>
      </c>
      <c r="W5" s="39" t="s">
        <v>220</v>
      </c>
      <c r="X5" s="39" t="s">
        <v>286</v>
      </c>
      <c r="Y5" s="39" t="s">
        <v>296</v>
      </c>
      <c r="Z5" s="39" t="s">
        <v>3</v>
      </c>
      <c r="AA5" s="39" t="s">
        <v>220</v>
      </c>
      <c r="AB5" s="39" t="s">
        <v>286</v>
      </c>
      <c r="AC5" s="39" t="s">
        <v>296</v>
      </c>
      <c r="AD5" s="39" t="s">
        <v>3</v>
      </c>
      <c r="AE5" s="39" t="s">
        <v>220</v>
      </c>
      <c r="AF5" s="39" t="s">
        <v>286</v>
      </c>
      <c r="AG5" s="39" t="s">
        <v>296</v>
      </c>
      <c r="AH5" s="39" t="s">
        <v>3</v>
      </c>
      <c r="AI5" s="39" t="s">
        <v>220</v>
      </c>
      <c r="AJ5" s="39" t="s">
        <v>286</v>
      </c>
      <c r="AK5" s="39" t="s">
        <v>296</v>
      </c>
      <c r="AL5" s="39" t="s">
        <v>3</v>
      </c>
      <c r="AM5" s="39" t="s">
        <v>220</v>
      </c>
      <c r="AN5" s="39" t="s">
        <v>286</v>
      </c>
      <c r="AO5" s="39" t="s">
        <v>296</v>
      </c>
      <c r="AP5" s="39" t="s">
        <v>3</v>
      </c>
      <c r="AQ5" s="39" t="s">
        <v>220</v>
      </c>
      <c r="AR5" s="39" t="s">
        <v>286</v>
      </c>
      <c r="AS5" s="39" t="s">
        <v>296</v>
      </c>
      <c r="AT5" s="39"/>
      <c r="AU5" s="39"/>
    </row>
    <row r="6" spans="1:47" s="3" customFormat="1" ht="20" x14ac:dyDescent="0.2">
      <c r="A6" s="55"/>
      <c r="B6" s="39" t="s">
        <v>15</v>
      </c>
      <c r="C6" s="39" t="s">
        <v>14</v>
      </c>
      <c r="D6" s="39"/>
      <c r="E6" s="39"/>
      <c r="F6" s="39" t="s">
        <v>221</v>
      </c>
      <c r="G6" s="39" t="s">
        <v>222</v>
      </c>
      <c r="H6" s="39"/>
      <c r="I6" s="39"/>
      <c r="J6" s="39" t="s">
        <v>223</v>
      </c>
      <c r="K6" s="39" t="s">
        <v>224</v>
      </c>
      <c r="L6" s="39"/>
      <c r="M6" s="39"/>
      <c r="N6" s="39" t="s">
        <v>131</v>
      </c>
      <c r="O6" s="39" t="s">
        <v>132</v>
      </c>
      <c r="P6" s="39"/>
      <c r="Q6" s="39"/>
      <c r="R6" s="39" t="s">
        <v>133</v>
      </c>
      <c r="S6" s="39" t="s">
        <v>134</v>
      </c>
      <c r="T6" s="39"/>
      <c r="U6" s="39"/>
      <c r="V6" s="39" t="s">
        <v>187</v>
      </c>
      <c r="W6" s="39" t="s">
        <v>188</v>
      </c>
      <c r="X6" s="39"/>
      <c r="Y6" s="39"/>
      <c r="Z6" s="39" t="s">
        <v>137</v>
      </c>
      <c r="AA6" s="39" t="s">
        <v>138</v>
      </c>
      <c r="AB6" s="39"/>
      <c r="AC6" s="39"/>
      <c r="AD6" s="39" t="s">
        <v>135</v>
      </c>
      <c r="AE6" s="39" t="s">
        <v>136</v>
      </c>
      <c r="AF6" s="39"/>
      <c r="AG6" s="39"/>
      <c r="AH6" s="39" t="s">
        <v>225</v>
      </c>
      <c r="AI6" s="39" t="s">
        <v>226</v>
      </c>
      <c r="AJ6" s="39"/>
      <c r="AK6" s="39"/>
      <c r="AL6" s="39" t="s">
        <v>227</v>
      </c>
      <c r="AM6" s="39" t="s">
        <v>228</v>
      </c>
      <c r="AN6" s="39"/>
      <c r="AO6" s="39"/>
      <c r="AP6" s="39" t="s">
        <v>17</v>
      </c>
      <c r="AQ6" s="39" t="s">
        <v>16</v>
      </c>
      <c r="AR6" s="39"/>
      <c r="AS6" s="39"/>
      <c r="AT6" s="39"/>
      <c r="AU6" s="39"/>
    </row>
    <row r="7" spans="1:47" s="3" customFormat="1" ht="20" x14ac:dyDescent="0.2">
      <c r="A7" s="38" t="s">
        <v>13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4"/>
      <c r="Q7" s="44"/>
      <c r="R7" s="40"/>
      <c r="S7" s="40"/>
      <c r="T7" s="44"/>
      <c r="U7" s="44"/>
      <c r="V7" s="40"/>
      <c r="W7" s="40"/>
      <c r="X7" s="44"/>
      <c r="Y7" s="44"/>
      <c r="Z7" s="40"/>
      <c r="AA7" s="40"/>
      <c r="AB7" s="44"/>
      <c r="AC7" s="44"/>
      <c r="AD7" s="40"/>
      <c r="AE7" s="40"/>
      <c r="AF7" s="44"/>
      <c r="AG7" s="44"/>
      <c r="AH7" s="40"/>
      <c r="AI7" s="40"/>
      <c r="AJ7" s="44"/>
      <c r="AK7" s="44"/>
      <c r="AL7" s="40"/>
      <c r="AM7" s="40"/>
      <c r="AN7" s="44"/>
      <c r="AO7" s="44"/>
      <c r="AP7" s="40"/>
      <c r="AQ7" s="40"/>
      <c r="AR7" s="44"/>
      <c r="AS7" s="44"/>
      <c r="AT7" s="41"/>
      <c r="AU7" s="41"/>
    </row>
    <row r="8" spans="1:47" s="3" customFormat="1" ht="20" x14ac:dyDescent="0.2">
      <c r="A8" s="41" t="s">
        <v>4</v>
      </c>
      <c r="B8" s="41" t="s">
        <v>19</v>
      </c>
      <c r="C8" s="41" t="s">
        <v>18</v>
      </c>
      <c r="D8" s="41" t="s">
        <v>295</v>
      </c>
      <c r="E8" s="41">
        <v>1.2099999999999999E-13</v>
      </c>
      <c r="F8" s="41" t="s">
        <v>229</v>
      </c>
      <c r="G8" s="41" t="s">
        <v>230</v>
      </c>
      <c r="H8" s="41" t="s">
        <v>297</v>
      </c>
      <c r="I8" s="41">
        <v>9.7799999999999998E-2</v>
      </c>
      <c r="J8" s="41" t="s">
        <v>231</v>
      </c>
      <c r="K8" s="41" t="s">
        <v>232</v>
      </c>
      <c r="L8" s="41" t="s">
        <v>298</v>
      </c>
      <c r="M8" s="41">
        <v>1.2999999999999999E-3</v>
      </c>
      <c r="N8" s="41" t="s">
        <v>233</v>
      </c>
      <c r="O8" s="41" t="s">
        <v>234</v>
      </c>
      <c r="P8" s="41" t="s">
        <v>287</v>
      </c>
      <c r="Q8" s="41">
        <v>0.372</v>
      </c>
      <c r="R8" s="41" t="s">
        <v>235</v>
      </c>
      <c r="S8" s="41" t="s">
        <v>236</v>
      </c>
      <c r="T8" s="41" t="s">
        <v>288</v>
      </c>
      <c r="U8" s="41">
        <v>0.76400000000000001</v>
      </c>
      <c r="V8" s="41" t="s">
        <v>190</v>
      </c>
      <c r="W8" s="41" t="s">
        <v>191</v>
      </c>
      <c r="X8" s="41" t="s">
        <v>189</v>
      </c>
      <c r="Y8" s="45">
        <v>5.0300000000000001E-6</v>
      </c>
      <c r="Z8" s="41" t="s">
        <v>141</v>
      </c>
      <c r="AA8" s="41" t="s">
        <v>142</v>
      </c>
      <c r="AB8" s="41" t="s">
        <v>186</v>
      </c>
      <c r="AC8" s="45">
        <v>1.47E-2</v>
      </c>
      <c r="AD8" s="41" t="s">
        <v>139</v>
      </c>
      <c r="AE8" s="41" t="s">
        <v>140</v>
      </c>
      <c r="AF8" s="41" t="s">
        <v>184</v>
      </c>
      <c r="AG8" s="45">
        <v>2.7199999999999998E-2</v>
      </c>
      <c r="AH8" s="41" t="s">
        <v>237</v>
      </c>
      <c r="AI8" s="41" t="s">
        <v>238</v>
      </c>
      <c r="AJ8" s="41" t="s">
        <v>289</v>
      </c>
      <c r="AK8" s="45">
        <v>4.1500000000000001E-8</v>
      </c>
      <c r="AL8" s="41" t="s">
        <v>239</v>
      </c>
      <c r="AM8" s="41" t="s">
        <v>240</v>
      </c>
      <c r="AN8" s="41" t="s">
        <v>299</v>
      </c>
      <c r="AO8" s="45">
        <v>0.76800000000000002</v>
      </c>
      <c r="AP8" s="41" t="s">
        <v>21</v>
      </c>
      <c r="AQ8" s="41" t="s">
        <v>20</v>
      </c>
      <c r="AR8" s="41" t="s">
        <v>300</v>
      </c>
      <c r="AS8" s="45">
        <v>8.2500000000000004E-2</v>
      </c>
      <c r="AT8" s="41"/>
      <c r="AU8" s="41"/>
    </row>
    <row r="9" spans="1:47" s="3" customFormat="1" ht="20" x14ac:dyDescent="0.2">
      <c r="A9" s="41" t="s">
        <v>5</v>
      </c>
      <c r="B9" s="41" t="s">
        <v>23</v>
      </c>
      <c r="C9" s="41" t="s">
        <v>22</v>
      </c>
      <c r="D9" s="41"/>
      <c r="E9" s="41"/>
      <c r="F9" s="41" t="s">
        <v>241</v>
      </c>
      <c r="G9" s="41" t="s">
        <v>242</v>
      </c>
      <c r="H9" s="41"/>
      <c r="I9" s="41"/>
      <c r="J9" s="41" t="s">
        <v>243</v>
      </c>
      <c r="K9" s="41" t="s">
        <v>244</v>
      </c>
      <c r="L9" s="41"/>
      <c r="M9" s="41"/>
      <c r="N9" s="41" t="s">
        <v>245</v>
      </c>
      <c r="O9" s="41" t="s">
        <v>246</v>
      </c>
      <c r="P9" s="41"/>
      <c r="Q9" s="41"/>
      <c r="R9" s="41" t="s">
        <v>247</v>
      </c>
      <c r="S9" s="41" t="s">
        <v>248</v>
      </c>
      <c r="T9" s="41"/>
      <c r="U9" s="41"/>
      <c r="V9" s="41" t="s">
        <v>143</v>
      </c>
      <c r="W9" s="41" t="s">
        <v>249</v>
      </c>
      <c r="X9" s="41"/>
      <c r="Y9" s="41"/>
      <c r="Z9" s="41" t="s">
        <v>146</v>
      </c>
      <c r="AA9" s="41" t="s">
        <v>147</v>
      </c>
      <c r="AB9" s="41"/>
      <c r="AC9" s="41"/>
      <c r="AD9" s="41" t="s">
        <v>144</v>
      </c>
      <c r="AE9" s="41" t="s">
        <v>145</v>
      </c>
      <c r="AF9" s="41"/>
      <c r="AG9" s="41"/>
      <c r="AH9" s="41" t="s">
        <v>250</v>
      </c>
      <c r="AI9" s="41" t="s">
        <v>251</v>
      </c>
      <c r="AJ9" s="41"/>
      <c r="AK9" s="41"/>
      <c r="AL9" s="41" t="s">
        <v>252</v>
      </c>
      <c r="AM9" s="41" t="s">
        <v>253</v>
      </c>
      <c r="AN9" s="41"/>
      <c r="AO9" s="41"/>
      <c r="AP9" s="41" t="s">
        <v>25</v>
      </c>
      <c r="AQ9" s="41" t="s">
        <v>24</v>
      </c>
      <c r="AR9" s="41"/>
      <c r="AS9" s="41"/>
      <c r="AT9" s="41"/>
      <c r="AU9" s="41"/>
    </row>
    <row r="10" spans="1:47" s="3" customFormat="1" ht="20" x14ac:dyDescent="0.2">
      <c r="A10" s="38" t="s">
        <v>214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4"/>
      <c r="Q10" s="44"/>
      <c r="R10" s="40"/>
      <c r="S10" s="40"/>
      <c r="T10" s="44"/>
      <c r="U10" s="44"/>
      <c r="V10" s="40"/>
      <c r="W10" s="40"/>
      <c r="X10" s="44"/>
      <c r="Y10" s="44"/>
      <c r="Z10" s="40"/>
      <c r="AA10" s="40"/>
      <c r="AB10" s="44"/>
      <c r="AC10" s="44"/>
      <c r="AD10" s="40"/>
      <c r="AE10" s="40"/>
      <c r="AF10" s="44"/>
      <c r="AG10" s="44"/>
      <c r="AH10" s="40"/>
      <c r="AI10" s="40"/>
      <c r="AJ10" s="44"/>
      <c r="AK10" s="44"/>
      <c r="AL10" s="40"/>
      <c r="AM10" s="40"/>
      <c r="AN10" s="44"/>
      <c r="AO10" s="44"/>
      <c r="AP10" s="40"/>
      <c r="AQ10" s="40"/>
      <c r="AR10" s="44"/>
      <c r="AS10" s="44"/>
      <c r="AT10" s="41"/>
      <c r="AU10" s="41"/>
    </row>
    <row r="11" spans="1:47" s="3" customFormat="1" ht="20" x14ac:dyDescent="0.2">
      <c r="A11" s="41" t="s">
        <v>4</v>
      </c>
      <c r="B11" s="41" t="s">
        <v>27</v>
      </c>
      <c r="C11" s="41" t="s">
        <v>26</v>
      </c>
      <c r="D11" s="41" t="s">
        <v>301</v>
      </c>
      <c r="E11" s="41">
        <v>0.34799999999999998</v>
      </c>
      <c r="F11" s="41" t="s">
        <v>254</v>
      </c>
      <c r="G11" s="41" t="s">
        <v>255</v>
      </c>
      <c r="H11" s="41" t="s">
        <v>302</v>
      </c>
      <c r="I11" s="41">
        <v>0.628</v>
      </c>
      <c r="J11" s="41" t="s">
        <v>256</v>
      </c>
      <c r="K11" s="41" t="s">
        <v>257</v>
      </c>
      <c r="L11" s="41" t="s">
        <v>303</v>
      </c>
      <c r="M11" s="41">
        <v>0.84499999999999997</v>
      </c>
      <c r="N11" s="41" t="s">
        <v>148</v>
      </c>
      <c r="O11" s="41" t="s">
        <v>149</v>
      </c>
      <c r="P11" s="41" t="s">
        <v>182</v>
      </c>
      <c r="Q11" s="41">
        <v>0.246</v>
      </c>
      <c r="R11" s="41" t="s">
        <v>150</v>
      </c>
      <c r="S11" s="41" t="s">
        <v>151</v>
      </c>
      <c r="T11" s="46">
        <v>150142</v>
      </c>
      <c r="U11" s="41">
        <v>0.42</v>
      </c>
      <c r="V11" s="41" t="s">
        <v>192</v>
      </c>
      <c r="W11" s="41" t="s">
        <v>152</v>
      </c>
      <c r="X11" s="46" t="s">
        <v>304</v>
      </c>
      <c r="Y11" s="41">
        <v>0.10199999999999999</v>
      </c>
      <c r="Z11" s="41" t="s">
        <v>155</v>
      </c>
      <c r="AA11" s="41" t="s">
        <v>156</v>
      </c>
      <c r="AB11" s="46" t="s">
        <v>305</v>
      </c>
      <c r="AC11" s="41">
        <v>1.79E-9</v>
      </c>
      <c r="AD11" s="41" t="s">
        <v>153</v>
      </c>
      <c r="AE11" s="41" t="s">
        <v>154</v>
      </c>
      <c r="AF11" s="41" t="s">
        <v>185</v>
      </c>
      <c r="AG11" s="41">
        <v>5.8099999999999999E-2</v>
      </c>
      <c r="AH11" s="41" t="s">
        <v>258</v>
      </c>
      <c r="AI11" s="41" t="s">
        <v>259</v>
      </c>
      <c r="AJ11" s="41" t="s">
        <v>290</v>
      </c>
      <c r="AK11" s="45">
        <v>4.48E-48</v>
      </c>
      <c r="AL11" s="41" t="s">
        <v>260</v>
      </c>
      <c r="AM11" s="41" t="s">
        <v>261</v>
      </c>
      <c r="AN11" s="41" t="s">
        <v>291</v>
      </c>
      <c r="AO11" s="45">
        <v>1.4699999999999999E-31</v>
      </c>
      <c r="AP11" s="41" t="s">
        <v>29</v>
      </c>
      <c r="AQ11" s="41" t="s">
        <v>28</v>
      </c>
      <c r="AR11" s="41" t="s">
        <v>183</v>
      </c>
      <c r="AS11" s="41">
        <v>0.53100000000000003</v>
      </c>
      <c r="AT11" s="41"/>
      <c r="AU11" s="41"/>
    </row>
    <row r="12" spans="1:47" s="3" customFormat="1" ht="20" x14ac:dyDescent="0.2">
      <c r="A12" s="41" t="s">
        <v>5</v>
      </c>
      <c r="B12" s="41" t="s">
        <v>6</v>
      </c>
      <c r="C12" s="41" t="s">
        <v>30</v>
      </c>
      <c r="D12" s="41"/>
      <c r="E12" s="41"/>
      <c r="F12" s="41" t="s">
        <v>262</v>
      </c>
      <c r="G12" s="41" t="s">
        <v>263</v>
      </c>
      <c r="H12" s="41"/>
      <c r="I12" s="41"/>
      <c r="J12" s="41" t="s">
        <v>264</v>
      </c>
      <c r="K12" s="41" t="s">
        <v>265</v>
      </c>
      <c r="L12" s="41"/>
      <c r="M12" s="41"/>
      <c r="N12" s="41" t="s">
        <v>157</v>
      </c>
      <c r="O12" s="41" t="s">
        <v>158</v>
      </c>
      <c r="P12" s="41"/>
      <c r="Q12" s="41"/>
      <c r="R12" s="41" t="s">
        <v>159</v>
      </c>
      <c r="S12" s="41" t="s">
        <v>160</v>
      </c>
      <c r="T12" s="41"/>
      <c r="U12" s="41"/>
      <c r="V12" s="41" t="s">
        <v>161</v>
      </c>
      <c r="W12" s="41" t="s">
        <v>162</v>
      </c>
      <c r="X12" s="41"/>
      <c r="Y12" s="41"/>
      <c r="Z12" s="41" t="s">
        <v>164</v>
      </c>
      <c r="AA12" s="41" t="s">
        <v>165</v>
      </c>
      <c r="AB12" s="41"/>
      <c r="AC12" s="41"/>
      <c r="AD12" s="41" t="s">
        <v>163</v>
      </c>
      <c r="AE12" s="41" t="s">
        <v>31</v>
      </c>
      <c r="AF12" s="41"/>
      <c r="AG12" s="41"/>
      <c r="AH12" s="41" t="s">
        <v>266</v>
      </c>
      <c r="AI12" s="41" t="s">
        <v>267</v>
      </c>
      <c r="AJ12" s="41"/>
      <c r="AK12" s="41"/>
      <c r="AL12" s="41" t="s">
        <v>268</v>
      </c>
      <c r="AM12" s="41" t="s">
        <v>269</v>
      </c>
      <c r="AN12" s="41"/>
      <c r="AO12" s="41"/>
      <c r="AP12" s="41" t="s">
        <v>33</v>
      </c>
      <c r="AQ12" s="41" t="s">
        <v>32</v>
      </c>
      <c r="AR12" s="41"/>
      <c r="AS12" s="41"/>
      <c r="AT12" s="41"/>
      <c r="AU12" s="41"/>
    </row>
    <row r="13" spans="1:47" s="3" customFormat="1" ht="20" x14ac:dyDescent="0.2">
      <c r="A13" s="38" t="s">
        <v>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4"/>
      <c r="Q13" s="44"/>
      <c r="R13" s="40"/>
      <c r="S13" s="40"/>
      <c r="T13" s="44"/>
      <c r="U13" s="44"/>
      <c r="V13" s="40"/>
      <c r="W13" s="40"/>
      <c r="X13" s="44"/>
      <c r="Y13" s="44"/>
      <c r="Z13" s="40"/>
      <c r="AA13" s="40"/>
      <c r="AB13" s="44"/>
      <c r="AC13" s="44"/>
      <c r="AD13" s="40"/>
      <c r="AE13" s="40"/>
      <c r="AF13" s="44"/>
      <c r="AG13" s="44"/>
      <c r="AH13" s="40"/>
      <c r="AI13" s="40"/>
      <c r="AJ13" s="44"/>
      <c r="AK13" s="44"/>
      <c r="AL13" s="40"/>
      <c r="AM13" s="40"/>
      <c r="AN13" s="44"/>
      <c r="AO13" s="44"/>
      <c r="AP13" s="40"/>
      <c r="AQ13" s="40"/>
      <c r="AR13" s="44"/>
      <c r="AS13" s="44"/>
      <c r="AT13" s="41"/>
      <c r="AU13" s="41"/>
    </row>
    <row r="14" spans="1:47" s="3" customFormat="1" ht="20" x14ac:dyDescent="0.2">
      <c r="A14" s="41" t="s">
        <v>8</v>
      </c>
      <c r="B14" s="41" t="s">
        <v>35</v>
      </c>
      <c r="C14" s="41" t="s">
        <v>34</v>
      </c>
      <c r="D14" s="41" t="s">
        <v>306</v>
      </c>
      <c r="E14" s="41">
        <v>0.85699999999999998</v>
      </c>
      <c r="F14" s="41" t="s">
        <v>270</v>
      </c>
      <c r="G14" s="41" t="s">
        <v>271</v>
      </c>
      <c r="H14" s="41" t="s">
        <v>307</v>
      </c>
      <c r="I14" s="41">
        <v>0.27100000000000002</v>
      </c>
      <c r="J14" s="41" t="s">
        <v>272</v>
      </c>
      <c r="K14" s="41" t="s">
        <v>273</v>
      </c>
      <c r="L14" s="41" t="s">
        <v>308</v>
      </c>
      <c r="M14" s="41">
        <v>0.32100000000000001</v>
      </c>
      <c r="N14" s="41" t="s">
        <v>166</v>
      </c>
      <c r="O14" s="41" t="s">
        <v>167</v>
      </c>
      <c r="P14" s="41" t="s">
        <v>309</v>
      </c>
      <c r="Q14" s="41">
        <v>1.2299999999999999E-8</v>
      </c>
      <c r="R14" s="41" t="s">
        <v>168</v>
      </c>
      <c r="S14" s="41" t="s">
        <v>169</v>
      </c>
      <c r="T14" s="41" t="s">
        <v>310</v>
      </c>
      <c r="U14" s="45">
        <v>2.72E-14</v>
      </c>
      <c r="V14" s="41" t="s">
        <v>193</v>
      </c>
      <c r="W14" s="41" t="s">
        <v>195</v>
      </c>
      <c r="X14" s="41" t="s">
        <v>311</v>
      </c>
      <c r="Y14" s="41">
        <v>1</v>
      </c>
      <c r="Z14" s="41" t="s">
        <v>172</v>
      </c>
      <c r="AA14" s="41" t="s">
        <v>173</v>
      </c>
      <c r="AB14" s="41" t="s">
        <v>312</v>
      </c>
      <c r="AC14" s="45">
        <v>7.5499999999999998E-9</v>
      </c>
      <c r="AD14" s="41" t="s">
        <v>170</v>
      </c>
      <c r="AE14" s="41" t="s">
        <v>171</v>
      </c>
      <c r="AF14" s="41" t="s">
        <v>313</v>
      </c>
      <c r="AG14" s="41">
        <v>0.28100000000000003</v>
      </c>
      <c r="AH14" s="41" t="s">
        <v>274</v>
      </c>
      <c r="AI14" s="41" t="s">
        <v>275</v>
      </c>
      <c r="AJ14" s="41" t="s">
        <v>314</v>
      </c>
      <c r="AK14" s="45">
        <v>4.8199999999999997E-13</v>
      </c>
      <c r="AL14" s="41" t="s">
        <v>276</v>
      </c>
      <c r="AM14" s="41" t="s">
        <v>277</v>
      </c>
      <c r="AN14" s="41" t="s">
        <v>315</v>
      </c>
      <c r="AO14" s="41">
        <v>0.06</v>
      </c>
      <c r="AP14" s="41" t="s">
        <v>37</v>
      </c>
      <c r="AQ14" s="41" t="s">
        <v>36</v>
      </c>
      <c r="AR14" s="41" t="s">
        <v>316</v>
      </c>
      <c r="AS14" s="41">
        <v>1</v>
      </c>
      <c r="AT14" s="41"/>
      <c r="AU14" s="41"/>
    </row>
    <row r="15" spans="1:47" s="3" customFormat="1" ht="20" x14ac:dyDescent="0.2">
      <c r="A15" s="41" t="s">
        <v>9</v>
      </c>
      <c r="B15" s="41" t="s">
        <v>39</v>
      </c>
      <c r="C15" s="41" t="s">
        <v>38</v>
      </c>
      <c r="D15" s="41"/>
      <c r="E15" s="41"/>
      <c r="F15" s="41" t="s">
        <v>278</v>
      </c>
      <c r="G15" s="41" t="s">
        <v>279</v>
      </c>
      <c r="H15" s="41"/>
      <c r="I15" s="41"/>
      <c r="J15" s="41" t="s">
        <v>280</v>
      </c>
      <c r="K15" s="41" t="s">
        <v>281</v>
      </c>
      <c r="L15" s="41"/>
      <c r="M15" s="41"/>
      <c r="N15" s="41" t="s">
        <v>174</v>
      </c>
      <c r="O15" s="41" t="s">
        <v>175</v>
      </c>
      <c r="P15" s="41"/>
      <c r="Q15" s="41"/>
      <c r="R15" s="41" t="s">
        <v>176</v>
      </c>
      <c r="S15" s="41" t="s">
        <v>177</v>
      </c>
      <c r="T15" s="41"/>
      <c r="U15" s="41"/>
      <c r="V15" s="41" t="s">
        <v>194</v>
      </c>
      <c r="W15" s="41" t="s">
        <v>196</v>
      </c>
      <c r="X15" s="41"/>
      <c r="Y15" s="41"/>
      <c r="Z15" s="41" t="s">
        <v>180</v>
      </c>
      <c r="AA15" s="41" t="s">
        <v>181</v>
      </c>
      <c r="AB15" s="41"/>
      <c r="AC15" s="41"/>
      <c r="AD15" s="41" t="s">
        <v>178</v>
      </c>
      <c r="AE15" s="41" t="s">
        <v>179</v>
      </c>
      <c r="AF15" s="41"/>
      <c r="AG15" s="41"/>
      <c r="AH15" s="41" t="s">
        <v>282</v>
      </c>
      <c r="AI15" s="41" t="s">
        <v>283</v>
      </c>
      <c r="AJ15" s="41"/>
      <c r="AK15" s="41"/>
      <c r="AL15" s="41" t="s">
        <v>284</v>
      </c>
      <c r="AM15" s="41" t="s">
        <v>285</v>
      </c>
      <c r="AN15" s="41"/>
      <c r="AO15" s="41"/>
      <c r="AP15" s="41" t="s">
        <v>41</v>
      </c>
      <c r="AQ15" s="41" t="s">
        <v>40</v>
      </c>
      <c r="AR15" s="41"/>
      <c r="AS15" s="41"/>
      <c r="AT15" s="41"/>
      <c r="AU15" s="41"/>
    </row>
  </sheetData>
  <mergeCells count="11">
    <mergeCell ref="Z4:AC4"/>
    <mergeCell ref="AD4:AG4"/>
    <mergeCell ref="AH4:AK4"/>
    <mergeCell ref="AL4:AO4"/>
    <mergeCell ref="AP4:AS4"/>
    <mergeCell ref="V4:Y4"/>
    <mergeCell ref="A5:A6"/>
    <mergeCell ref="J4:K4"/>
    <mergeCell ref="B4:E4"/>
    <mergeCell ref="N4:Q4"/>
    <mergeCell ref="R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3B76-3896-8548-B311-4C9287419928}">
  <dimension ref="A1:Q30"/>
  <sheetViews>
    <sheetView workbookViewId="0">
      <selection activeCell="A2" sqref="A2"/>
    </sheetView>
  </sheetViews>
  <sheetFormatPr baseColWidth="10" defaultRowHeight="16" x14ac:dyDescent="0.2"/>
  <cols>
    <col min="4" max="4" width="29.6640625" customWidth="1"/>
    <col min="6" max="6" width="13.6640625" customWidth="1"/>
    <col min="7" max="7" width="14.5" customWidth="1"/>
    <col min="8" max="8" width="13.6640625" customWidth="1"/>
    <col min="9" max="9" width="13.33203125" customWidth="1"/>
    <col min="10" max="10" width="14.1640625" customWidth="1"/>
    <col min="11" max="11" width="13.33203125" customWidth="1"/>
    <col min="12" max="12" width="12.5" customWidth="1"/>
    <col min="13" max="13" width="13.33203125" customWidth="1"/>
    <col min="14" max="14" width="12.5" customWidth="1"/>
  </cols>
  <sheetData>
    <row r="1" spans="1:17" x14ac:dyDescent="0.2">
      <c r="A1" s="1" t="s">
        <v>532</v>
      </c>
    </row>
    <row r="2" spans="1:17" x14ac:dyDescent="0.2">
      <c r="A2" s="1"/>
    </row>
    <row r="3" spans="1:17" x14ac:dyDescent="0.2">
      <c r="A3" t="s">
        <v>57</v>
      </c>
      <c r="B3" t="s">
        <v>58</v>
      </c>
      <c r="C3" t="s">
        <v>59</v>
      </c>
      <c r="D3" t="s">
        <v>60</v>
      </c>
      <c r="E3" t="s">
        <v>61</v>
      </c>
      <c r="F3" t="s">
        <v>62</v>
      </c>
      <c r="G3" t="s">
        <v>63</v>
      </c>
      <c r="H3" t="s">
        <v>64</v>
      </c>
      <c r="I3" t="s">
        <v>65</v>
      </c>
      <c r="J3" t="s">
        <v>66</v>
      </c>
      <c r="K3" t="s">
        <v>67</v>
      </c>
      <c r="L3" s="19" t="s">
        <v>68</v>
      </c>
      <c r="M3" s="19" t="s">
        <v>69</v>
      </c>
      <c r="N3" t="s">
        <v>70</v>
      </c>
      <c r="O3" t="s">
        <v>71</v>
      </c>
      <c r="P3" t="s">
        <v>72</v>
      </c>
      <c r="Q3" t="s">
        <v>73</v>
      </c>
    </row>
    <row r="4" spans="1:17" x14ac:dyDescent="0.2">
      <c r="A4">
        <v>6</v>
      </c>
      <c r="B4" t="s">
        <v>74</v>
      </c>
      <c r="C4">
        <v>35686586</v>
      </c>
      <c r="D4" t="s">
        <v>75</v>
      </c>
      <c r="E4" t="s">
        <v>76</v>
      </c>
      <c r="F4" s="19">
        <v>-0.42849999999999999</v>
      </c>
      <c r="G4" s="19">
        <v>6.1600000000000002E-2</v>
      </c>
      <c r="H4" s="17">
        <v>3.4229999999999999E-12</v>
      </c>
      <c r="I4" s="19">
        <v>-0.31540000000000001</v>
      </c>
      <c r="J4" s="19">
        <v>7.4700000000000003E-2</v>
      </c>
      <c r="K4" s="17">
        <v>2.3949999999999999E-5</v>
      </c>
      <c r="L4" s="19">
        <v>-0.6633</v>
      </c>
      <c r="M4" s="19">
        <v>0.1229</v>
      </c>
      <c r="N4" s="18">
        <v>6.8309999999999994E-8</v>
      </c>
      <c r="O4" s="19">
        <v>-0.70290900000000001</v>
      </c>
      <c r="P4" s="19">
        <v>0.23410900000000001</v>
      </c>
      <c r="Q4" s="17">
        <v>2.6777860000000001E-3</v>
      </c>
    </row>
    <row r="5" spans="1:17" x14ac:dyDescent="0.2">
      <c r="A5">
        <v>15</v>
      </c>
      <c r="B5" t="s">
        <v>77</v>
      </c>
      <c r="C5">
        <v>98900110</v>
      </c>
      <c r="D5" t="s">
        <v>78</v>
      </c>
      <c r="E5" t="s">
        <v>8</v>
      </c>
      <c r="F5" s="19">
        <v>1.3873</v>
      </c>
      <c r="G5" s="19">
        <v>0.20150000000000001</v>
      </c>
      <c r="H5" s="17">
        <v>5.7430000000000001E-12</v>
      </c>
      <c r="I5" s="19">
        <v>1.4500999999999999</v>
      </c>
      <c r="J5" s="19">
        <v>0.25879999999999997</v>
      </c>
      <c r="K5" s="18">
        <v>2.112E-8</v>
      </c>
      <c r="L5" s="19">
        <v>1.2186999999999999</v>
      </c>
      <c r="M5" s="19">
        <v>0.36990000000000001</v>
      </c>
      <c r="N5" s="17">
        <v>9.8529999999999993E-4</v>
      </c>
      <c r="O5" s="19">
        <v>1.5005200000000001</v>
      </c>
      <c r="P5" s="19">
        <v>0.64232999999999996</v>
      </c>
      <c r="Q5" s="19">
        <v>1.948795E-2</v>
      </c>
    </row>
    <row r="6" spans="1:17" x14ac:dyDescent="0.2">
      <c r="A6">
        <v>2</v>
      </c>
      <c r="B6" t="s">
        <v>79</v>
      </c>
      <c r="C6">
        <v>55840142</v>
      </c>
      <c r="D6" t="s">
        <v>130</v>
      </c>
      <c r="E6" t="s">
        <v>8</v>
      </c>
      <c r="F6" s="19">
        <v>-0.83109999999999995</v>
      </c>
      <c r="G6" s="19">
        <v>0.1268</v>
      </c>
      <c r="H6" s="17">
        <v>5.6040000000000001E-11</v>
      </c>
      <c r="I6" s="19">
        <v>-0.70330000000000004</v>
      </c>
      <c r="J6" s="19">
        <v>0.15440000000000001</v>
      </c>
      <c r="K6" s="17">
        <v>5.1989999999999997E-6</v>
      </c>
      <c r="L6" s="19">
        <v>-1.0981000000000001</v>
      </c>
      <c r="M6" s="19">
        <v>0.26190000000000002</v>
      </c>
      <c r="N6" s="17">
        <v>2.7589999999999998E-5</v>
      </c>
      <c r="O6" s="19">
        <v>-1.0966199999999999</v>
      </c>
      <c r="P6" s="19">
        <v>0.420823</v>
      </c>
      <c r="Q6" s="17">
        <v>9.1634430000000003E-3</v>
      </c>
    </row>
    <row r="7" spans="1:17" x14ac:dyDescent="0.2">
      <c r="A7">
        <v>22</v>
      </c>
      <c r="B7" t="s">
        <v>86</v>
      </c>
      <c r="C7">
        <v>46288875</v>
      </c>
      <c r="D7" t="s">
        <v>87</v>
      </c>
      <c r="E7" t="s">
        <v>8</v>
      </c>
      <c r="F7" s="19">
        <v>-1.4377</v>
      </c>
      <c r="G7" s="19">
        <v>0.25090000000000001</v>
      </c>
      <c r="H7" s="17">
        <v>1E-8</v>
      </c>
      <c r="I7" s="19">
        <v>-1.3051999999999999</v>
      </c>
      <c r="J7" s="19">
        <v>0.33119999999999999</v>
      </c>
      <c r="K7" s="17">
        <v>8.1340000000000004E-5</v>
      </c>
      <c r="L7" s="19">
        <v>-1.8441000000000001</v>
      </c>
      <c r="M7" s="19">
        <v>0.441</v>
      </c>
      <c r="N7" s="17">
        <v>2.8949999999999999E-5</v>
      </c>
      <c r="O7" s="19">
        <v>-0.92580099999999999</v>
      </c>
      <c r="P7" s="19">
        <v>0.77822999999999998</v>
      </c>
      <c r="Q7" s="19">
        <v>0.2341945</v>
      </c>
    </row>
    <row r="8" spans="1:17" x14ac:dyDescent="0.2">
      <c r="A8">
        <v>4</v>
      </c>
      <c r="B8" t="s">
        <v>84</v>
      </c>
      <c r="C8">
        <v>138241654</v>
      </c>
      <c r="D8" t="s">
        <v>85</v>
      </c>
      <c r="E8" t="s">
        <v>76</v>
      </c>
      <c r="F8" s="19">
        <v>0.52280000000000004</v>
      </c>
      <c r="G8" s="19">
        <v>9.2100000000000001E-2</v>
      </c>
      <c r="H8" s="17">
        <v>1.3610000000000001E-8</v>
      </c>
      <c r="I8" s="19">
        <v>0.30809999999999998</v>
      </c>
      <c r="J8" s="19">
        <v>0.11260000000000001</v>
      </c>
      <c r="K8" s="17">
        <v>6.2179999999999996E-3</v>
      </c>
      <c r="L8" s="19">
        <v>1.0337000000000001</v>
      </c>
      <c r="M8" s="19">
        <v>0.18410000000000001</v>
      </c>
      <c r="N8" s="18">
        <v>1.9540000000000002E-8</v>
      </c>
      <c r="O8" s="19">
        <v>0.74189400000000005</v>
      </c>
      <c r="P8" s="19">
        <v>0.32274199999999997</v>
      </c>
      <c r="Q8" s="19">
        <v>2.152066E-2</v>
      </c>
    </row>
    <row r="9" spans="1:17" x14ac:dyDescent="0.2">
      <c r="A9">
        <v>8</v>
      </c>
      <c r="B9" t="s">
        <v>80</v>
      </c>
      <c r="C9">
        <v>47353350</v>
      </c>
      <c r="D9" t="s">
        <v>81</v>
      </c>
      <c r="E9" t="s">
        <v>76</v>
      </c>
      <c r="F9" s="19">
        <v>-0.85240000000000005</v>
      </c>
      <c r="G9" s="19">
        <v>0.15049999999999999</v>
      </c>
      <c r="H9" s="17">
        <v>1.4769999999999999E-8</v>
      </c>
      <c r="I9" s="19">
        <v>-0.70140000000000002</v>
      </c>
      <c r="J9" s="19">
        <v>0.1772</v>
      </c>
      <c r="K9" s="17">
        <v>7.5729999999999995E-5</v>
      </c>
      <c r="L9" s="19">
        <v>-1.212</v>
      </c>
      <c r="M9" s="19">
        <v>0.32569999999999999</v>
      </c>
      <c r="N9" s="17">
        <v>1.985E-4</v>
      </c>
      <c r="O9" s="19">
        <v>-1.36042</v>
      </c>
      <c r="P9" s="19">
        <v>0.58701400000000004</v>
      </c>
      <c r="Q9" s="19">
        <v>2.0475119999999999E-2</v>
      </c>
    </row>
    <row r="10" spans="1:17" ht="15" customHeight="1" x14ac:dyDescent="0.2">
      <c r="A10">
        <v>4</v>
      </c>
      <c r="B10" t="s">
        <v>82</v>
      </c>
      <c r="C10">
        <v>107893233</v>
      </c>
      <c r="D10" t="s">
        <v>83</v>
      </c>
      <c r="E10" t="s">
        <v>76</v>
      </c>
      <c r="F10" s="19">
        <v>-0.62090000000000001</v>
      </c>
      <c r="G10" s="19">
        <v>0.1125</v>
      </c>
      <c r="H10" s="17">
        <v>3.4450000000000001E-8</v>
      </c>
      <c r="I10" s="19">
        <v>-0.54969999999999997</v>
      </c>
      <c r="J10" s="19">
        <v>0.13550000000000001</v>
      </c>
      <c r="K10" s="17">
        <v>4.9979999999999999E-5</v>
      </c>
      <c r="L10" s="19">
        <v>-0.64400000000000002</v>
      </c>
      <c r="M10" s="19">
        <v>0.23269999999999999</v>
      </c>
      <c r="N10" s="17">
        <v>5.653E-3</v>
      </c>
      <c r="O10" s="19">
        <v>-1.2090000000000001</v>
      </c>
      <c r="P10" s="19">
        <v>0.407522</v>
      </c>
      <c r="Q10" s="17">
        <v>3.0101260000000001E-3</v>
      </c>
    </row>
    <row r="11" spans="1:17" x14ac:dyDescent="0.2">
      <c r="A11">
        <v>12</v>
      </c>
      <c r="B11" t="s">
        <v>93</v>
      </c>
      <c r="C11">
        <v>92420308</v>
      </c>
      <c r="D11" t="s">
        <v>294</v>
      </c>
      <c r="E11" t="s">
        <v>76</v>
      </c>
      <c r="F11" s="19">
        <v>0.84860000000000002</v>
      </c>
      <c r="G11" s="19">
        <v>0.154</v>
      </c>
      <c r="H11" s="17">
        <v>3.5700000000000002E-8</v>
      </c>
      <c r="I11" s="19">
        <v>0.72430000000000005</v>
      </c>
      <c r="J11" s="19">
        <v>0.19009999999999999</v>
      </c>
      <c r="K11" s="17">
        <v>1.3909999999999999E-4</v>
      </c>
      <c r="L11" s="19">
        <v>1.1432</v>
      </c>
      <c r="M11" s="19">
        <v>0.2949</v>
      </c>
      <c r="N11" s="17">
        <v>1.06E-4</v>
      </c>
      <c r="O11" s="19">
        <v>0.88894600000000001</v>
      </c>
      <c r="P11" s="19">
        <v>0.57496899999999995</v>
      </c>
      <c r="Q11" s="19">
        <v>0.122086</v>
      </c>
    </row>
    <row r="12" spans="1:17" ht="16" customHeight="1" x14ac:dyDescent="0.2">
      <c r="A12">
        <v>9</v>
      </c>
      <c r="B12" t="s">
        <v>91</v>
      </c>
      <c r="C12">
        <v>129838509</v>
      </c>
      <c r="D12" t="s">
        <v>92</v>
      </c>
      <c r="E12" t="s">
        <v>8</v>
      </c>
      <c r="F12" s="19">
        <v>0.99350000000000005</v>
      </c>
      <c r="G12" s="19">
        <v>0.18260000000000001</v>
      </c>
      <c r="H12" s="17">
        <v>5.2810000000000001E-8</v>
      </c>
      <c r="I12" s="19">
        <v>1.0034000000000001</v>
      </c>
      <c r="J12" s="19">
        <v>0.2359</v>
      </c>
      <c r="K12" s="17">
        <v>2.0990000000000001E-5</v>
      </c>
      <c r="L12" s="19">
        <v>0.9587</v>
      </c>
      <c r="M12" s="19">
        <v>0.3382</v>
      </c>
      <c r="N12" s="17">
        <v>4.5890000000000002E-3</v>
      </c>
      <c r="O12" s="19">
        <v>1.02481</v>
      </c>
      <c r="P12" s="19">
        <v>0.54919799999999996</v>
      </c>
      <c r="Q12" s="19">
        <v>6.2038570000000001E-2</v>
      </c>
    </row>
    <row r="13" spans="1:17" x14ac:dyDescent="0.2">
      <c r="A13">
        <v>1</v>
      </c>
      <c r="B13" t="s">
        <v>89</v>
      </c>
      <c r="C13">
        <v>54888033</v>
      </c>
      <c r="D13" t="s">
        <v>90</v>
      </c>
      <c r="E13" t="s">
        <v>8</v>
      </c>
      <c r="F13" s="19">
        <v>0.4819</v>
      </c>
      <c r="G13" s="19">
        <v>9.1499999999999998E-2</v>
      </c>
      <c r="H13" s="17">
        <v>1.3890000000000001E-7</v>
      </c>
      <c r="I13" s="19">
        <v>0.6381</v>
      </c>
      <c r="J13" s="19">
        <v>0.11609999999999999</v>
      </c>
      <c r="K13" s="18">
        <v>3.9400000000000002E-8</v>
      </c>
      <c r="L13" s="19">
        <v>0.3977</v>
      </c>
      <c r="M13" s="19">
        <v>0.16500000000000001</v>
      </c>
      <c r="N13" s="17">
        <v>1.5910000000000001E-2</v>
      </c>
      <c r="O13" s="19">
        <v>-0.50007400000000002</v>
      </c>
      <c r="P13" s="19">
        <v>0.339472</v>
      </c>
      <c r="Q13" s="19">
        <v>0.14072580000000001</v>
      </c>
    </row>
    <row r="14" spans="1:17" x14ac:dyDescent="0.2">
      <c r="A14">
        <v>6</v>
      </c>
      <c r="B14" t="s">
        <v>88</v>
      </c>
      <c r="C14">
        <v>43926902</v>
      </c>
      <c r="D14" t="s">
        <v>130</v>
      </c>
      <c r="E14" t="s">
        <v>8</v>
      </c>
      <c r="F14" s="19">
        <v>0.66890000000000005</v>
      </c>
      <c r="G14" s="19">
        <v>0.1293</v>
      </c>
      <c r="H14" s="17">
        <v>2.294E-7</v>
      </c>
      <c r="I14" s="19">
        <v>0.5917</v>
      </c>
      <c r="J14" s="19">
        <v>0.1615</v>
      </c>
      <c r="K14" s="17">
        <v>2.476E-4</v>
      </c>
      <c r="L14" s="19">
        <v>0.86509999999999998</v>
      </c>
      <c r="M14" s="19">
        <v>0.23799999999999999</v>
      </c>
      <c r="N14" s="17">
        <v>2.7849999999999999E-4</v>
      </c>
      <c r="O14" s="19">
        <v>0.55047400000000002</v>
      </c>
      <c r="P14" s="19">
        <v>0.50892199999999999</v>
      </c>
      <c r="Q14" s="19">
        <v>0.27940969999999998</v>
      </c>
    </row>
    <row r="15" spans="1:17" ht="16" customHeight="1" x14ac:dyDescent="0.2">
      <c r="A15">
        <v>10</v>
      </c>
      <c r="B15" t="s">
        <v>293</v>
      </c>
      <c r="C15">
        <v>72244313</v>
      </c>
      <c r="D15" t="s">
        <v>130</v>
      </c>
      <c r="E15" t="s">
        <v>8</v>
      </c>
      <c r="F15" s="19">
        <v>-0.5827</v>
      </c>
      <c r="G15" s="19">
        <v>0.1134</v>
      </c>
      <c r="H15" s="17">
        <v>2.7430000000000001E-7</v>
      </c>
      <c r="I15" s="19">
        <v>-0.38400000000000001</v>
      </c>
      <c r="J15" s="19">
        <v>0.14560000000000001</v>
      </c>
      <c r="K15" s="17">
        <v>8.3610000000000004E-3</v>
      </c>
      <c r="L15" s="19">
        <v>-1.4835</v>
      </c>
      <c r="M15" s="19">
        <v>0.23350000000000001</v>
      </c>
      <c r="N15" s="18">
        <v>2.111E-10</v>
      </c>
      <c r="O15" s="19">
        <v>-2.7605899999999999E-2</v>
      </c>
      <c r="P15" s="19">
        <v>0.28418700000000002</v>
      </c>
      <c r="Q15" s="19">
        <v>0.92261550000000003</v>
      </c>
    </row>
    <row r="16" spans="1:17" ht="16" customHeight="1" x14ac:dyDescent="0.2">
      <c r="F16" s="19"/>
      <c r="G16" s="17"/>
      <c r="H16" s="17"/>
      <c r="I16" s="19"/>
      <c r="J16" s="17"/>
      <c r="K16" s="17"/>
      <c r="L16" s="19"/>
      <c r="M16" s="17"/>
      <c r="N16" s="17"/>
      <c r="O16" s="17"/>
      <c r="P16" s="17"/>
      <c r="Q16" s="17"/>
    </row>
    <row r="17" spans="1:1" x14ac:dyDescent="0.2">
      <c r="A17" t="s">
        <v>94</v>
      </c>
    </row>
    <row r="18" spans="1:1" x14ac:dyDescent="0.2">
      <c r="A18" t="s">
        <v>95</v>
      </c>
    </row>
    <row r="19" spans="1:1" x14ac:dyDescent="0.2">
      <c r="A19" t="s">
        <v>96</v>
      </c>
    </row>
    <row r="20" spans="1:1" ht="14" customHeight="1" x14ac:dyDescent="0.2">
      <c r="A20" t="s">
        <v>99</v>
      </c>
    </row>
    <row r="21" spans="1:1" x14ac:dyDescent="0.2">
      <c r="A21" t="s">
        <v>98</v>
      </c>
    </row>
    <row r="22" spans="1:1" x14ac:dyDescent="0.2">
      <c r="A22" t="s">
        <v>97</v>
      </c>
    </row>
    <row r="23" spans="1:1" x14ac:dyDescent="0.2">
      <c r="A23" t="s">
        <v>100</v>
      </c>
    </row>
    <row r="24" spans="1:1" x14ac:dyDescent="0.2">
      <c r="A24" t="s">
        <v>101</v>
      </c>
    </row>
    <row r="25" spans="1:1" x14ac:dyDescent="0.2">
      <c r="A25" t="s">
        <v>102</v>
      </c>
    </row>
    <row r="26" spans="1:1" x14ac:dyDescent="0.2">
      <c r="A26" t="s">
        <v>103</v>
      </c>
    </row>
    <row r="27" spans="1:1" x14ac:dyDescent="0.2">
      <c r="A27" t="s">
        <v>104</v>
      </c>
    </row>
    <row r="28" spans="1:1" x14ac:dyDescent="0.2">
      <c r="A28" t="s">
        <v>105</v>
      </c>
    </row>
    <row r="30" spans="1:1" x14ac:dyDescent="0.2">
      <c r="A30" t="s">
        <v>197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09F8-50BC-B04F-9296-019652531FD7}">
  <dimension ref="A1:O12"/>
  <sheetViews>
    <sheetView zoomScale="120" zoomScaleNormal="120" workbookViewId="0">
      <selection activeCell="A2" sqref="A2"/>
    </sheetView>
  </sheetViews>
  <sheetFormatPr baseColWidth="10" defaultRowHeight="16" x14ac:dyDescent="0.2"/>
  <cols>
    <col min="8" max="8" width="11.1640625" customWidth="1"/>
    <col min="10" max="10" width="12.83203125" customWidth="1"/>
    <col min="14" max="14" width="15.83203125" customWidth="1"/>
    <col min="15" max="15" width="18.5" customWidth="1"/>
  </cols>
  <sheetData>
    <row r="1" spans="1:15" x14ac:dyDescent="0.2">
      <c r="A1" s="1" t="s">
        <v>538</v>
      </c>
    </row>
    <row r="2" spans="1:15" x14ac:dyDescent="0.2">
      <c r="A2" s="1"/>
    </row>
    <row r="3" spans="1:15" x14ac:dyDescent="0.2">
      <c r="A3" t="s">
        <v>106</v>
      </c>
      <c r="B3" t="s">
        <v>57</v>
      </c>
      <c r="C3" t="s">
        <v>59</v>
      </c>
      <c r="D3" t="s">
        <v>107</v>
      </c>
      <c r="E3" t="s">
        <v>108</v>
      </c>
      <c r="F3" t="s">
        <v>109</v>
      </c>
      <c r="G3" t="s">
        <v>58</v>
      </c>
      <c r="H3" t="s">
        <v>110</v>
      </c>
      <c r="I3" t="s">
        <v>60</v>
      </c>
      <c r="J3" t="s">
        <v>111</v>
      </c>
      <c r="K3" t="s">
        <v>127</v>
      </c>
      <c r="L3" t="s">
        <v>128</v>
      </c>
      <c r="M3" t="s">
        <v>129</v>
      </c>
      <c r="N3" t="s">
        <v>112</v>
      </c>
      <c r="O3" t="s">
        <v>120</v>
      </c>
    </row>
    <row r="4" spans="1:15" x14ac:dyDescent="0.2">
      <c r="A4" s="22" t="s">
        <v>118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">
      <c r="A5" t="s">
        <v>116</v>
      </c>
      <c r="B5">
        <v>9</v>
      </c>
      <c r="C5">
        <v>132594362</v>
      </c>
      <c r="D5" t="s">
        <v>114</v>
      </c>
      <c r="E5" t="s">
        <v>115</v>
      </c>
      <c r="F5" s="19">
        <v>0.251444</v>
      </c>
      <c r="G5" t="s">
        <v>91</v>
      </c>
      <c r="H5">
        <v>132600788</v>
      </c>
      <c r="I5" t="s">
        <v>92</v>
      </c>
      <c r="J5" t="s">
        <v>8</v>
      </c>
      <c r="K5" s="19">
        <v>0.40806999999999999</v>
      </c>
      <c r="L5" s="19">
        <v>3.6331700000000001E-2</v>
      </c>
      <c r="M5" s="17">
        <v>2.8461599999999997E-29</v>
      </c>
      <c r="N5" s="19">
        <v>2.9239999999999999E-2</v>
      </c>
      <c r="O5" s="17">
        <v>5.2800000000000003E-8</v>
      </c>
    </row>
    <row r="6" spans="1:15" x14ac:dyDescent="0.2">
      <c r="A6" t="s">
        <v>113</v>
      </c>
      <c r="B6">
        <v>6</v>
      </c>
      <c r="C6">
        <v>43897727</v>
      </c>
      <c r="D6" t="s">
        <v>114</v>
      </c>
      <c r="E6" t="s">
        <v>115</v>
      </c>
      <c r="F6" s="19">
        <v>0.24138000000000001</v>
      </c>
      <c r="G6" t="s">
        <v>88</v>
      </c>
      <c r="H6">
        <v>43894639</v>
      </c>
      <c r="I6" t="s">
        <v>130</v>
      </c>
      <c r="J6" t="s">
        <v>8</v>
      </c>
      <c r="K6" s="19">
        <v>0.45255800000000002</v>
      </c>
      <c r="L6" s="19">
        <v>3.6680200000000003E-2</v>
      </c>
      <c r="M6" s="17">
        <v>5.6576199999999997E-35</v>
      </c>
      <c r="N6" s="19">
        <v>0.43340000000000001</v>
      </c>
      <c r="O6" s="17">
        <v>2.29E-7</v>
      </c>
    </row>
    <row r="7" spans="1:15" x14ac:dyDescent="0.2">
      <c r="A7" t="s">
        <v>117</v>
      </c>
      <c r="B7">
        <v>2</v>
      </c>
      <c r="C7">
        <v>56090472</v>
      </c>
      <c r="D7" t="s">
        <v>114</v>
      </c>
      <c r="E7" t="s">
        <v>115</v>
      </c>
      <c r="F7" s="19">
        <v>0.10974100000000001</v>
      </c>
      <c r="G7" t="s">
        <v>79</v>
      </c>
      <c r="H7">
        <v>56067277</v>
      </c>
      <c r="I7" t="s">
        <v>130</v>
      </c>
      <c r="J7" t="s">
        <v>8</v>
      </c>
      <c r="K7" s="19">
        <v>-0.36631399999999997</v>
      </c>
      <c r="L7" s="19">
        <v>5.2750900000000003E-2</v>
      </c>
      <c r="M7" s="17">
        <v>3.8054699999999999E-12</v>
      </c>
      <c r="N7" s="19">
        <v>0.5161</v>
      </c>
      <c r="O7" s="24">
        <v>5.6000000000000004E-12</v>
      </c>
    </row>
    <row r="8" spans="1:15" x14ac:dyDescent="0.2">
      <c r="A8" s="22" t="s">
        <v>119</v>
      </c>
      <c r="B8" s="20"/>
      <c r="C8" s="20"/>
      <c r="D8" s="20"/>
      <c r="E8" s="20"/>
      <c r="F8" s="23"/>
      <c r="G8" s="20"/>
      <c r="H8" s="20"/>
      <c r="I8" s="20"/>
      <c r="J8" s="20"/>
      <c r="K8" s="23"/>
      <c r="L8" s="20"/>
      <c r="M8" s="20"/>
      <c r="N8" s="23"/>
      <c r="O8" s="25"/>
    </row>
    <row r="9" spans="1:15" x14ac:dyDescent="0.2">
      <c r="A9" t="s">
        <v>121</v>
      </c>
      <c r="B9">
        <v>22</v>
      </c>
      <c r="C9">
        <v>46686328</v>
      </c>
      <c r="D9" t="s">
        <v>115</v>
      </c>
      <c r="E9" t="s">
        <v>122</v>
      </c>
      <c r="F9" s="19">
        <v>0.88339999999999996</v>
      </c>
      <c r="G9" t="s">
        <v>86</v>
      </c>
      <c r="H9">
        <v>46684772</v>
      </c>
      <c r="I9" t="s">
        <v>87</v>
      </c>
      <c r="J9" t="s">
        <v>8</v>
      </c>
      <c r="K9" s="19">
        <v>0.45366499999999998</v>
      </c>
      <c r="L9" s="19">
        <v>7.0687899999999998E-2</v>
      </c>
      <c r="M9" s="17">
        <v>1.3821099999999999E-10</v>
      </c>
      <c r="N9" s="19">
        <v>0.47239999999999999</v>
      </c>
      <c r="O9" s="17">
        <v>1E-8</v>
      </c>
    </row>
    <row r="10" spans="1:15" x14ac:dyDescent="0.2">
      <c r="A10" t="s">
        <v>123</v>
      </c>
      <c r="B10">
        <v>4</v>
      </c>
      <c r="C10">
        <v>139143747</v>
      </c>
      <c r="D10" t="s">
        <v>122</v>
      </c>
      <c r="E10" t="s">
        <v>124</v>
      </c>
      <c r="F10" s="19">
        <v>0.91410999999999998</v>
      </c>
      <c r="G10" t="s">
        <v>84</v>
      </c>
      <c r="H10">
        <v>139162808</v>
      </c>
      <c r="I10" t="s">
        <v>85</v>
      </c>
      <c r="J10" t="s">
        <v>76</v>
      </c>
      <c r="K10" s="19">
        <v>0.38443300000000002</v>
      </c>
      <c r="L10" s="19">
        <v>6.2871300000000005E-2</v>
      </c>
      <c r="M10" s="17">
        <v>9.6804500000000004E-10</v>
      </c>
      <c r="N10" s="19">
        <v>0.85099999999999998</v>
      </c>
      <c r="O10" s="17">
        <v>1.3599999999999999E-8</v>
      </c>
    </row>
    <row r="11" spans="1:15" x14ac:dyDescent="0.2">
      <c r="A11" t="s">
        <v>125</v>
      </c>
      <c r="B11">
        <v>6</v>
      </c>
      <c r="C11">
        <v>43890983</v>
      </c>
      <c r="D11" t="s">
        <v>114</v>
      </c>
      <c r="E11" t="s">
        <v>122</v>
      </c>
      <c r="F11" s="19">
        <v>0.30059999999999998</v>
      </c>
      <c r="G11" t="s">
        <v>88</v>
      </c>
      <c r="H11">
        <v>43894639</v>
      </c>
      <c r="I11" t="s">
        <v>130</v>
      </c>
      <c r="J11" t="s">
        <v>8</v>
      </c>
      <c r="K11" s="19">
        <v>0.32195699999999999</v>
      </c>
      <c r="L11" s="19">
        <v>4.4653699999999998E-2</v>
      </c>
      <c r="M11" s="17">
        <v>5.5912800000000002E-13</v>
      </c>
      <c r="N11" s="19">
        <v>0.45960000000000001</v>
      </c>
      <c r="O11" s="17">
        <v>2.29E-7</v>
      </c>
    </row>
    <row r="12" spans="1:15" x14ac:dyDescent="0.2">
      <c r="A12" t="s">
        <v>126</v>
      </c>
      <c r="B12">
        <v>2</v>
      </c>
      <c r="C12">
        <v>56066916</v>
      </c>
      <c r="D12" t="s">
        <v>124</v>
      </c>
      <c r="E12" t="s">
        <v>122</v>
      </c>
      <c r="F12" s="19">
        <v>0.93149000000000004</v>
      </c>
      <c r="G12" t="s">
        <v>79</v>
      </c>
      <c r="H12">
        <v>56067277</v>
      </c>
      <c r="I12" t="s">
        <v>130</v>
      </c>
      <c r="J12" t="s">
        <v>8</v>
      </c>
      <c r="K12" s="19">
        <v>0.55274800000000002</v>
      </c>
      <c r="L12" s="19">
        <v>6.9405300000000003E-2</v>
      </c>
      <c r="M12" s="17">
        <v>1.6649100000000001E-15</v>
      </c>
      <c r="N12" s="19">
        <v>0.79890000000000005</v>
      </c>
      <c r="O12" s="24">
        <v>5.6000000000000004E-12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694B-5803-EC4D-94C9-3C5B92B46045}">
  <dimension ref="A1:S46"/>
  <sheetViews>
    <sheetView workbookViewId="0"/>
  </sheetViews>
  <sheetFormatPr baseColWidth="10" defaultRowHeight="16" x14ac:dyDescent="0.2"/>
  <cols>
    <col min="1" max="1" width="16.5" customWidth="1"/>
    <col min="7" max="7" width="13.6640625" customWidth="1"/>
    <col min="15" max="15" width="25.33203125" customWidth="1"/>
    <col min="17" max="17" width="13.83203125" customWidth="1"/>
    <col min="18" max="18" width="18" customWidth="1"/>
    <col min="19" max="19" width="17" customWidth="1"/>
  </cols>
  <sheetData>
    <row r="1" spans="1:19" x14ac:dyDescent="0.2">
      <c r="A1" s="1" t="s">
        <v>541</v>
      </c>
    </row>
    <row r="3" spans="1:19" x14ac:dyDescent="0.2">
      <c r="A3" t="s">
        <v>359</v>
      </c>
      <c r="B3" t="s">
        <v>346</v>
      </c>
      <c r="C3" t="s">
        <v>59</v>
      </c>
      <c r="D3" t="s">
        <v>106</v>
      </c>
      <c r="E3" t="s">
        <v>347</v>
      </c>
      <c r="F3" t="s">
        <v>348</v>
      </c>
      <c r="G3" t="s">
        <v>349</v>
      </c>
      <c r="H3" t="s">
        <v>204</v>
      </c>
      <c r="I3" t="s">
        <v>350</v>
      </c>
      <c r="J3" t="s">
        <v>351</v>
      </c>
      <c r="K3" t="s">
        <v>352</v>
      </c>
      <c r="L3" t="s">
        <v>107</v>
      </c>
      <c r="M3" t="s">
        <v>108</v>
      </c>
      <c r="N3" t="s">
        <v>353</v>
      </c>
      <c r="O3" t="s">
        <v>354</v>
      </c>
      <c r="P3" t="s">
        <v>355</v>
      </c>
      <c r="Q3" t="s">
        <v>356</v>
      </c>
      <c r="R3" t="s">
        <v>357</v>
      </c>
      <c r="S3" t="s">
        <v>358</v>
      </c>
    </row>
    <row r="4" spans="1:19" x14ac:dyDescent="0.2">
      <c r="A4" t="s">
        <v>74</v>
      </c>
      <c r="B4">
        <v>6</v>
      </c>
      <c r="C4">
        <v>35981637</v>
      </c>
      <c r="D4" t="s">
        <v>395</v>
      </c>
      <c r="E4" t="s">
        <v>396</v>
      </c>
      <c r="F4" t="s">
        <v>393</v>
      </c>
      <c r="G4" t="s">
        <v>394</v>
      </c>
      <c r="H4">
        <v>-20.229895290000002</v>
      </c>
      <c r="I4" s="17">
        <v>5.3400000000000003E-91</v>
      </c>
      <c r="J4" s="17">
        <v>9.6200000000000004E-88</v>
      </c>
      <c r="K4">
        <v>-0.77794170799999995</v>
      </c>
      <c r="L4" t="s">
        <v>115</v>
      </c>
      <c r="M4" t="s">
        <v>114</v>
      </c>
      <c r="N4">
        <v>0.23318033599999999</v>
      </c>
      <c r="O4" t="s">
        <v>115</v>
      </c>
      <c r="P4">
        <v>-1</v>
      </c>
      <c r="Q4" t="s">
        <v>364</v>
      </c>
      <c r="R4">
        <v>35943514</v>
      </c>
      <c r="S4">
        <v>36024868</v>
      </c>
    </row>
    <row r="5" spans="1:19" x14ac:dyDescent="0.2">
      <c r="A5" t="s">
        <v>74</v>
      </c>
      <c r="B5">
        <v>6</v>
      </c>
      <c r="C5">
        <v>36098130</v>
      </c>
      <c r="D5" t="s">
        <v>399</v>
      </c>
      <c r="E5" t="s">
        <v>400</v>
      </c>
      <c r="F5" t="s">
        <v>397</v>
      </c>
      <c r="G5" t="s">
        <v>398</v>
      </c>
      <c r="H5">
        <v>17.597204739999999</v>
      </c>
      <c r="I5" s="17">
        <v>2.5899999999999998E-69</v>
      </c>
      <c r="J5" s="17">
        <v>2.9100000000000002E-66</v>
      </c>
      <c r="K5">
        <v>0.67456059499999999</v>
      </c>
      <c r="L5" t="s">
        <v>122</v>
      </c>
      <c r="M5" t="s">
        <v>124</v>
      </c>
      <c r="N5">
        <v>0.28641802900000002</v>
      </c>
      <c r="O5" t="s">
        <v>124</v>
      </c>
      <c r="P5">
        <v>1</v>
      </c>
      <c r="Q5" t="s">
        <v>364</v>
      </c>
      <c r="R5">
        <v>36127809</v>
      </c>
      <c r="S5">
        <v>36144524</v>
      </c>
    </row>
    <row r="6" spans="1:19" x14ac:dyDescent="0.2">
      <c r="A6" t="s">
        <v>74</v>
      </c>
      <c r="B6">
        <v>6</v>
      </c>
      <c r="C6">
        <v>35436925</v>
      </c>
      <c r="D6" t="s">
        <v>383</v>
      </c>
      <c r="E6" t="s">
        <v>384</v>
      </c>
      <c r="F6" t="s">
        <v>381</v>
      </c>
      <c r="G6" t="s">
        <v>382</v>
      </c>
      <c r="H6">
        <v>-14.10494873</v>
      </c>
      <c r="I6" s="17">
        <v>3.5400000000000003E-45</v>
      </c>
      <c r="J6" s="17">
        <v>1.6800000000000001E-42</v>
      </c>
      <c r="K6">
        <v>-0.494581308</v>
      </c>
      <c r="L6" t="s">
        <v>115</v>
      </c>
      <c r="M6" t="s">
        <v>114</v>
      </c>
      <c r="N6">
        <v>0.57201084700000004</v>
      </c>
      <c r="O6" t="s">
        <v>115</v>
      </c>
      <c r="P6">
        <v>1</v>
      </c>
      <c r="Q6" t="s">
        <v>364</v>
      </c>
      <c r="R6">
        <v>35468408</v>
      </c>
      <c r="S6">
        <v>35470785</v>
      </c>
    </row>
    <row r="7" spans="1:19" x14ac:dyDescent="0.2">
      <c r="A7" t="s">
        <v>74</v>
      </c>
      <c r="B7">
        <v>6</v>
      </c>
      <c r="C7">
        <v>35162141</v>
      </c>
      <c r="D7" t="s">
        <v>360</v>
      </c>
      <c r="E7" t="s">
        <v>361</v>
      </c>
      <c r="F7" t="s">
        <v>362</v>
      </c>
      <c r="G7" t="s">
        <v>363</v>
      </c>
      <c r="H7">
        <v>12.37308346</v>
      </c>
      <c r="I7" s="17">
        <v>3.66E-35</v>
      </c>
      <c r="J7" s="17">
        <v>1.15E-32</v>
      </c>
      <c r="K7">
        <v>0.76758794500000005</v>
      </c>
      <c r="L7" t="s">
        <v>115</v>
      </c>
      <c r="M7" t="s">
        <v>114</v>
      </c>
      <c r="N7">
        <v>8.9899493999999996E-2</v>
      </c>
      <c r="O7" t="s">
        <v>114</v>
      </c>
      <c r="P7">
        <v>-1</v>
      </c>
      <c r="Q7" t="s">
        <v>364</v>
      </c>
      <c r="R7">
        <v>34587288</v>
      </c>
      <c r="S7">
        <v>34696859</v>
      </c>
    </row>
    <row r="8" spans="1:19" x14ac:dyDescent="0.2">
      <c r="A8" t="s">
        <v>74</v>
      </c>
      <c r="B8">
        <v>6</v>
      </c>
      <c r="C8">
        <v>35880128</v>
      </c>
      <c r="D8" t="s">
        <v>389</v>
      </c>
      <c r="E8" t="s">
        <v>390</v>
      </c>
      <c r="F8" t="s">
        <v>391</v>
      </c>
      <c r="G8" t="s">
        <v>392</v>
      </c>
      <c r="H8">
        <v>10.416496349999999</v>
      </c>
      <c r="I8" s="17">
        <v>2.0800000000000001E-25</v>
      </c>
      <c r="J8" s="17">
        <v>4.29E-23</v>
      </c>
      <c r="K8">
        <v>0.39490663500000001</v>
      </c>
      <c r="L8" t="s">
        <v>115</v>
      </c>
      <c r="M8" t="s">
        <v>114</v>
      </c>
      <c r="N8">
        <v>0.35303353799999998</v>
      </c>
      <c r="O8" t="s">
        <v>114</v>
      </c>
      <c r="P8">
        <v>-1</v>
      </c>
      <c r="Q8" t="s">
        <v>364</v>
      </c>
      <c r="R8">
        <v>35832966</v>
      </c>
      <c r="S8">
        <v>35921342</v>
      </c>
    </row>
    <row r="9" spans="1:19" x14ac:dyDescent="0.2">
      <c r="A9" t="s">
        <v>74</v>
      </c>
      <c r="B9">
        <v>6</v>
      </c>
      <c r="C9">
        <v>35772167</v>
      </c>
      <c r="D9" t="s">
        <v>387</v>
      </c>
      <c r="E9" t="s">
        <v>388</v>
      </c>
      <c r="F9" t="s">
        <v>385</v>
      </c>
      <c r="G9" t="s">
        <v>386</v>
      </c>
      <c r="H9">
        <v>-9.1224989870000002</v>
      </c>
      <c r="I9" s="17">
        <v>7.3400000000000005E-20</v>
      </c>
      <c r="J9" s="17">
        <v>1.0900000000000001E-17</v>
      </c>
      <c r="K9">
        <v>-0.34843301900000001</v>
      </c>
      <c r="L9" t="s">
        <v>122</v>
      </c>
      <c r="M9" t="s">
        <v>124</v>
      </c>
      <c r="N9">
        <v>0.357024112</v>
      </c>
      <c r="O9" t="s">
        <v>122</v>
      </c>
      <c r="P9">
        <v>1</v>
      </c>
      <c r="Q9" t="s">
        <v>364</v>
      </c>
      <c r="R9">
        <v>35805293</v>
      </c>
      <c r="S9">
        <v>35833874</v>
      </c>
    </row>
    <row r="10" spans="1:19" x14ac:dyDescent="0.2">
      <c r="A10" t="s">
        <v>74</v>
      </c>
      <c r="B10">
        <v>6</v>
      </c>
      <c r="C10">
        <v>35203745</v>
      </c>
      <c r="D10" t="s">
        <v>379</v>
      </c>
      <c r="E10" t="s">
        <v>380</v>
      </c>
      <c r="F10" t="s">
        <v>377</v>
      </c>
      <c r="G10" t="s">
        <v>378</v>
      </c>
      <c r="H10">
        <v>-8.5847511569999995</v>
      </c>
      <c r="I10" s="17">
        <v>9.0999999999999993E-18</v>
      </c>
      <c r="J10" s="17">
        <v>1.15E-15</v>
      </c>
      <c r="K10">
        <v>-0.49042849100000002</v>
      </c>
      <c r="L10" t="s">
        <v>114</v>
      </c>
      <c r="M10" t="s">
        <v>115</v>
      </c>
      <c r="N10">
        <v>0.89756320700000003</v>
      </c>
      <c r="O10" t="s">
        <v>114</v>
      </c>
      <c r="P10">
        <v>1</v>
      </c>
      <c r="Q10" t="s">
        <v>364</v>
      </c>
      <c r="R10">
        <v>35214419</v>
      </c>
      <c r="S10">
        <v>35253079</v>
      </c>
    </row>
    <row r="11" spans="1:19" x14ac:dyDescent="0.2">
      <c r="A11" t="s">
        <v>74</v>
      </c>
      <c r="B11">
        <v>6</v>
      </c>
      <c r="C11">
        <v>35334984</v>
      </c>
      <c r="D11" t="s">
        <v>371</v>
      </c>
      <c r="E11" t="s">
        <v>372</v>
      </c>
      <c r="F11" t="s">
        <v>369</v>
      </c>
      <c r="G11" t="s">
        <v>370</v>
      </c>
      <c r="H11">
        <v>7.5620057510000001</v>
      </c>
      <c r="I11" s="17">
        <v>3.9699999999999997E-14</v>
      </c>
      <c r="J11" s="17">
        <v>3.7100000000000001E-12</v>
      </c>
      <c r="K11">
        <v>0.676401539</v>
      </c>
      <c r="L11" t="s">
        <v>122</v>
      </c>
      <c r="M11" t="s">
        <v>124</v>
      </c>
      <c r="N11">
        <v>4.7033518000000003E-2</v>
      </c>
      <c r="O11" t="s">
        <v>124</v>
      </c>
      <c r="P11">
        <v>-1</v>
      </c>
      <c r="Q11" t="s">
        <v>364</v>
      </c>
      <c r="R11">
        <v>34877778</v>
      </c>
      <c r="S11">
        <v>34888089</v>
      </c>
    </row>
    <row r="12" spans="1:19" x14ac:dyDescent="0.2">
      <c r="A12" t="s">
        <v>74</v>
      </c>
      <c r="B12">
        <v>6</v>
      </c>
      <c r="C12">
        <v>35206553</v>
      </c>
      <c r="D12" t="s">
        <v>365</v>
      </c>
      <c r="E12" t="s">
        <v>366</v>
      </c>
      <c r="F12" t="s">
        <v>367</v>
      </c>
      <c r="G12" t="s">
        <v>368</v>
      </c>
      <c r="H12">
        <v>-7.4863202519999996</v>
      </c>
      <c r="I12" s="17">
        <v>7.0799999999999999E-14</v>
      </c>
      <c r="J12" s="17">
        <v>6.4799999999999999E-12</v>
      </c>
      <c r="K12">
        <v>-0.292290938</v>
      </c>
      <c r="L12" t="s">
        <v>115</v>
      </c>
      <c r="M12" t="s">
        <v>124</v>
      </c>
      <c r="N12">
        <v>0.45562089500000003</v>
      </c>
      <c r="O12" t="s">
        <v>115</v>
      </c>
      <c r="P12">
        <v>1</v>
      </c>
      <c r="Q12" t="s">
        <v>364</v>
      </c>
      <c r="R12">
        <v>34792015</v>
      </c>
      <c r="S12">
        <v>34883138</v>
      </c>
    </row>
    <row r="13" spans="1:19" x14ac:dyDescent="0.2">
      <c r="A13" t="s">
        <v>74</v>
      </c>
      <c r="B13">
        <v>6</v>
      </c>
      <c r="C13">
        <v>35251317</v>
      </c>
      <c r="D13" t="s">
        <v>375</v>
      </c>
      <c r="E13" t="s">
        <v>376</v>
      </c>
      <c r="F13" t="s">
        <v>373</v>
      </c>
      <c r="G13" t="s">
        <v>374</v>
      </c>
      <c r="H13">
        <v>7.2572155240000003</v>
      </c>
      <c r="I13" s="17">
        <v>3.9499999999999998E-13</v>
      </c>
      <c r="J13" s="17">
        <v>3.3900000000000001E-11</v>
      </c>
      <c r="K13">
        <v>0.34553567800000001</v>
      </c>
      <c r="L13" t="s">
        <v>122</v>
      </c>
      <c r="M13" t="s">
        <v>124</v>
      </c>
      <c r="N13">
        <v>0.21104350899999999</v>
      </c>
      <c r="O13" t="s">
        <v>124</v>
      </c>
      <c r="P13">
        <v>1</v>
      </c>
      <c r="Q13" t="s">
        <v>364</v>
      </c>
      <c r="R13">
        <v>34889265</v>
      </c>
      <c r="S13">
        <v>35091413</v>
      </c>
    </row>
    <row r="14" spans="1:19" x14ac:dyDescent="0.2">
      <c r="A14" t="s">
        <v>86</v>
      </c>
      <c r="B14">
        <v>22</v>
      </c>
      <c r="C14">
        <v>47158179</v>
      </c>
      <c r="D14" t="s">
        <v>435</v>
      </c>
      <c r="E14" t="s">
        <v>436</v>
      </c>
      <c r="F14" t="s">
        <v>434</v>
      </c>
      <c r="H14">
        <v>-31.10495225</v>
      </c>
      <c r="I14" s="17">
        <v>2.06E-212</v>
      </c>
      <c r="J14" s="17">
        <v>3.1300000000000002E-208</v>
      </c>
      <c r="K14">
        <v>-0.96237620899999998</v>
      </c>
      <c r="L14" t="s">
        <v>122</v>
      </c>
      <c r="M14" t="s">
        <v>124</v>
      </c>
      <c r="N14">
        <v>0.34963449600000002</v>
      </c>
      <c r="O14" t="s">
        <v>122</v>
      </c>
      <c r="P14">
        <v>-1</v>
      </c>
      <c r="Q14" t="s">
        <v>401</v>
      </c>
      <c r="R14">
        <v>46761894</v>
      </c>
      <c r="S14">
        <v>46762563</v>
      </c>
    </row>
    <row r="15" spans="1:19" x14ac:dyDescent="0.2">
      <c r="A15" t="s">
        <v>86</v>
      </c>
      <c r="B15">
        <v>22</v>
      </c>
      <c r="C15">
        <v>46647909</v>
      </c>
      <c r="D15" t="s">
        <v>425</v>
      </c>
      <c r="E15" t="s">
        <v>426</v>
      </c>
      <c r="F15" t="s">
        <v>423</v>
      </c>
      <c r="G15" t="s">
        <v>424</v>
      </c>
      <c r="H15">
        <v>-16.443692649999999</v>
      </c>
      <c r="I15" s="17">
        <v>9.3099999999999998E-61</v>
      </c>
      <c r="J15" s="17">
        <v>7.0799999999999994E-58</v>
      </c>
      <c r="K15">
        <v>-1.0578631629999999</v>
      </c>
      <c r="L15" t="s">
        <v>124</v>
      </c>
      <c r="M15" t="s">
        <v>122</v>
      </c>
      <c r="N15">
        <v>0.14317706599999999</v>
      </c>
      <c r="O15" t="s">
        <v>124</v>
      </c>
      <c r="P15">
        <v>-1</v>
      </c>
      <c r="Q15" t="s">
        <v>364</v>
      </c>
      <c r="R15">
        <v>46255663</v>
      </c>
      <c r="S15">
        <v>46263355</v>
      </c>
    </row>
    <row r="16" spans="1:19" x14ac:dyDescent="0.2">
      <c r="A16" t="s">
        <v>86</v>
      </c>
      <c r="B16">
        <v>22</v>
      </c>
      <c r="C16">
        <v>46685017</v>
      </c>
      <c r="D16" t="s">
        <v>428</v>
      </c>
      <c r="E16" t="s">
        <v>429</v>
      </c>
      <c r="F16" t="s">
        <v>427</v>
      </c>
      <c r="G16" t="s">
        <v>87</v>
      </c>
      <c r="H16">
        <v>14.54077771</v>
      </c>
      <c r="I16" s="17">
        <v>6.6799999999999998E-48</v>
      </c>
      <c r="J16" s="17">
        <v>3.3599999999999998E-45</v>
      </c>
      <c r="K16">
        <v>1.329641691</v>
      </c>
      <c r="L16" t="s">
        <v>122</v>
      </c>
      <c r="M16" t="s">
        <v>124</v>
      </c>
      <c r="N16">
        <v>3.1287859000000001E-2</v>
      </c>
      <c r="O16" t="s">
        <v>124</v>
      </c>
      <c r="P16">
        <v>1</v>
      </c>
      <c r="Q16" t="s">
        <v>364</v>
      </c>
      <c r="R16">
        <v>46267961</v>
      </c>
      <c r="S16">
        <v>46294008</v>
      </c>
    </row>
    <row r="17" spans="1:19" x14ac:dyDescent="0.2">
      <c r="A17" t="s">
        <v>86</v>
      </c>
      <c r="B17">
        <v>22</v>
      </c>
      <c r="C17">
        <v>46441980</v>
      </c>
      <c r="D17" t="s">
        <v>421</v>
      </c>
      <c r="E17" t="s">
        <v>422</v>
      </c>
      <c r="F17" t="s">
        <v>418</v>
      </c>
      <c r="G17" t="s">
        <v>419</v>
      </c>
      <c r="H17">
        <v>11.150914309999999</v>
      </c>
      <c r="I17" s="17">
        <v>7.0900000000000003E-29</v>
      </c>
      <c r="J17" s="17">
        <v>2.0599999999999999E-26</v>
      </c>
      <c r="K17">
        <v>0.43501947699999999</v>
      </c>
      <c r="L17" t="s">
        <v>115</v>
      </c>
      <c r="M17" t="s">
        <v>114</v>
      </c>
      <c r="N17">
        <v>0.30583324099999998</v>
      </c>
      <c r="O17" t="s">
        <v>114</v>
      </c>
      <c r="P17">
        <v>-1</v>
      </c>
      <c r="Q17" t="s">
        <v>420</v>
      </c>
      <c r="R17">
        <v>46039907</v>
      </c>
      <c r="S17">
        <v>46044853</v>
      </c>
    </row>
    <row r="18" spans="1:19" x14ac:dyDescent="0.2">
      <c r="A18" t="s">
        <v>86</v>
      </c>
      <c r="B18">
        <v>22</v>
      </c>
      <c r="C18">
        <v>46753461</v>
      </c>
      <c r="D18" t="s">
        <v>430</v>
      </c>
      <c r="E18" t="s">
        <v>431</v>
      </c>
      <c r="F18" t="s">
        <v>432</v>
      </c>
      <c r="G18" t="s">
        <v>433</v>
      </c>
      <c r="H18">
        <v>8.2104359480000006</v>
      </c>
      <c r="I18" s="17">
        <v>2.2E-16</v>
      </c>
      <c r="J18" s="17">
        <v>3.2899999999999997E-14</v>
      </c>
      <c r="K18">
        <v>0.78614211499999997</v>
      </c>
      <c r="L18" t="s">
        <v>114</v>
      </c>
      <c r="M18" t="s">
        <v>122</v>
      </c>
      <c r="N18">
        <v>3.1035074999999999E-2</v>
      </c>
      <c r="O18" t="s">
        <v>122</v>
      </c>
      <c r="P18">
        <v>-1</v>
      </c>
      <c r="Q18" t="s">
        <v>364</v>
      </c>
      <c r="R18">
        <v>46360834</v>
      </c>
      <c r="S18">
        <v>46537170</v>
      </c>
    </row>
    <row r="19" spans="1:19" x14ac:dyDescent="0.2">
      <c r="A19" t="s">
        <v>84</v>
      </c>
      <c r="B19">
        <v>4</v>
      </c>
      <c r="C19">
        <v>139230820</v>
      </c>
      <c r="D19" t="s">
        <v>438</v>
      </c>
      <c r="E19" t="s">
        <v>439</v>
      </c>
      <c r="F19" t="s">
        <v>440</v>
      </c>
      <c r="G19" t="s">
        <v>441</v>
      </c>
      <c r="H19">
        <v>32.039647709999997</v>
      </c>
      <c r="I19" s="17">
        <v>3.0600000000000003E-225</v>
      </c>
      <c r="J19" s="17">
        <v>3.9400000000000003E-220</v>
      </c>
      <c r="K19">
        <v>1.384442119</v>
      </c>
      <c r="L19" t="s">
        <v>115</v>
      </c>
      <c r="M19" t="s">
        <v>124</v>
      </c>
      <c r="N19">
        <v>0.13990802899999999</v>
      </c>
      <c r="O19" t="s">
        <v>124</v>
      </c>
      <c r="P19">
        <v>1</v>
      </c>
      <c r="Q19" t="s">
        <v>442</v>
      </c>
      <c r="R19">
        <v>138309711</v>
      </c>
      <c r="S19">
        <v>138424344</v>
      </c>
    </row>
    <row r="20" spans="1:19" x14ac:dyDescent="0.2">
      <c r="A20" t="s">
        <v>84</v>
      </c>
      <c r="B20">
        <v>4</v>
      </c>
      <c r="C20">
        <v>139230820</v>
      </c>
      <c r="D20" t="s">
        <v>438</v>
      </c>
      <c r="E20" t="s">
        <v>439</v>
      </c>
      <c r="F20" t="s">
        <v>437</v>
      </c>
      <c r="G20" t="s">
        <v>85</v>
      </c>
      <c r="H20">
        <v>-9.528108392</v>
      </c>
      <c r="I20" s="17">
        <v>1.6000000000000001E-21</v>
      </c>
      <c r="J20" s="17">
        <v>3.6300000000000001E-19</v>
      </c>
      <c r="K20">
        <v>-0.52423313900000001</v>
      </c>
      <c r="L20" t="s">
        <v>115</v>
      </c>
      <c r="M20" t="s">
        <v>124</v>
      </c>
      <c r="N20">
        <v>0.13990802899999999</v>
      </c>
      <c r="O20" t="s">
        <v>115</v>
      </c>
      <c r="P20">
        <v>-1</v>
      </c>
      <c r="Q20" t="s">
        <v>364</v>
      </c>
      <c r="R20">
        <v>138164097</v>
      </c>
      <c r="S20">
        <v>138242349</v>
      </c>
    </row>
    <row r="21" spans="1:19" x14ac:dyDescent="0.2">
      <c r="A21" t="s">
        <v>93</v>
      </c>
      <c r="B21">
        <v>12</v>
      </c>
      <c r="C21">
        <v>93014048</v>
      </c>
      <c r="D21" t="s">
        <v>458</v>
      </c>
      <c r="E21" t="s">
        <v>459</v>
      </c>
      <c r="F21" t="s">
        <v>460</v>
      </c>
      <c r="G21" t="s">
        <v>461</v>
      </c>
      <c r="H21">
        <v>6.2648448349999999</v>
      </c>
      <c r="I21" s="17">
        <v>3.73E-10</v>
      </c>
      <c r="J21" s="17">
        <v>3.8799999999999997E-8</v>
      </c>
      <c r="K21">
        <v>0.26962114999999998</v>
      </c>
      <c r="L21" t="s">
        <v>115</v>
      </c>
      <c r="M21" t="s">
        <v>114</v>
      </c>
      <c r="N21">
        <v>0.26913962499999999</v>
      </c>
      <c r="O21" t="s">
        <v>114</v>
      </c>
      <c r="P21">
        <v>-1</v>
      </c>
      <c r="Q21" t="s">
        <v>364</v>
      </c>
      <c r="R21">
        <v>92770637</v>
      </c>
      <c r="S21">
        <v>92929331</v>
      </c>
    </row>
    <row r="22" spans="1:19" x14ac:dyDescent="0.2">
      <c r="A22" t="s">
        <v>91</v>
      </c>
      <c r="B22">
        <v>9</v>
      </c>
      <c r="C22">
        <v>133030867</v>
      </c>
      <c r="D22" t="s">
        <v>480</v>
      </c>
      <c r="E22" t="s">
        <v>481</v>
      </c>
      <c r="F22" t="s">
        <v>478</v>
      </c>
      <c r="G22" t="s">
        <v>479</v>
      </c>
      <c r="H22">
        <v>-10.34421</v>
      </c>
      <c r="I22" s="17">
        <v>4.3500000000000002E-23</v>
      </c>
      <c r="J22" s="17">
        <v>1.27E-20</v>
      </c>
      <c r="K22">
        <v>-0.6224653</v>
      </c>
      <c r="L22" t="s">
        <v>115</v>
      </c>
      <c r="M22" t="s">
        <v>122</v>
      </c>
      <c r="N22">
        <v>0.390592779</v>
      </c>
      <c r="O22" t="s">
        <v>115</v>
      </c>
      <c r="P22">
        <v>1</v>
      </c>
      <c r="Q22" t="s">
        <v>364</v>
      </c>
      <c r="R22">
        <v>130265882</v>
      </c>
      <c r="S22">
        <v>130434123</v>
      </c>
    </row>
    <row r="23" spans="1:19" x14ac:dyDescent="0.2">
      <c r="A23" t="s">
        <v>91</v>
      </c>
      <c r="B23">
        <v>9</v>
      </c>
      <c r="C23">
        <v>132261028</v>
      </c>
      <c r="D23" t="s">
        <v>464</v>
      </c>
      <c r="E23" t="s">
        <v>465</v>
      </c>
      <c r="F23" t="s">
        <v>462</v>
      </c>
      <c r="G23" t="s">
        <v>463</v>
      </c>
      <c r="H23">
        <v>-9.6894719719999998</v>
      </c>
      <c r="I23" s="17">
        <v>3.3399999999999998E-22</v>
      </c>
      <c r="J23" s="17">
        <v>9.2699999999999996E-20</v>
      </c>
      <c r="K23">
        <v>-0.43898294599999998</v>
      </c>
      <c r="L23" t="s">
        <v>115</v>
      </c>
      <c r="M23" t="s">
        <v>114</v>
      </c>
      <c r="N23">
        <v>0.20557123099999999</v>
      </c>
      <c r="O23" t="s">
        <v>115</v>
      </c>
      <c r="P23">
        <v>1</v>
      </c>
      <c r="Q23" t="s">
        <v>420</v>
      </c>
      <c r="R23">
        <v>129483451</v>
      </c>
      <c r="S23">
        <v>129513686</v>
      </c>
    </row>
    <row r="24" spans="1:19" x14ac:dyDescent="0.2">
      <c r="A24" t="s">
        <v>91</v>
      </c>
      <c r="B24">
        <v>9</v>
      </c>
      <c r="C24">
        <v>132588736</v>
      </c>
      <c r="D24" t="s">
        <v>470</v>
      </c>
      <c r="E24" t="s">
        <v>471</v>
      </c>
      <c r="F24" t="s">
        <v>472</v>
      </c>
      <c r="G24" t="s">
        <v>473</v>
      </c>
      <c r="H24">
        <v>-8.4113720799999996</v>
      </c>
      <c r="I24" s="17">
        <v>4.0499999999999999E-17</v>
      </c>
      <c r="J24" s="17">
        <v>8.0599999999999992E-15</v>
      </c>
      <c r="K24">
        <v>-0.33750260900000001</v>
      </c>
      <c r="L24" t="s">
        <v>124</v>
      </c>
      <c r="M24" t="s">
        <v>114</v>
      </c>
      <c r="N24">
        <v>0.260727294</v>
      </c>
      <c r="O24" t="s">
        <v>124</v>
      </c>
      <c r="P24">
        <v>-1</v>
      </c>
      <c r="Q24" t="s">
        <v>364</v>
      </c>
      <c r="R24">
        <v>129812944</v>
      </c>
      <c r="S24">
        <v>129824134</v>
      </c>
    </row>
    <row r="25" spans="1:19" x14ac:dyDescent="0.2">
      <c r="A25" t="s">
        <v>91</v>
      </c>
      <c r="B25">
        <v>9</v>
      </c>
      <c r="C25">
        <v>132557455</v>
      </c>
      <c r="D25" t="s">
        <v>468</v>
      </c>
      <c r="E25" t="s">
        <v>469</v>
      </c>
      <c r="F25" t="s">
        <v>466</v>
      </c>
      <c r="G25" t="s">
        <v>467</v>
      </c>
      <c r="H25">
        <v>8.2576413310000003</v>
      </c>
      <c r="I25" s="17">
        <v>1.4900000000000001E-16</v>
      </c>
      <c r="J25" s="17">
        <v>2.8199999999999999E-14</v>
      </c>
      <c r="K25">
        <v>0.69529628600000004</v>
      </c>
      <c r="L25" t="s">
        <v>115</v>
      </c>
      <c r="M25" t="s">
        <v>114</v>
      </c>
      <c r="N25">
        <v>5.2423810000000001E-2</v>
      </c>
      <c r="O25" t="s">
        <v>114</v>
      </c>
      <c r="P25">
        <v>1</v>
      </c>
      <c r="Q25" t="s">
        <v>364</v>
      </c>
      <c r="R25">
        <v>129803153</v>
      </c>
      <c r="S25">
        <v>129811281</v>
      </c>
    </row>
    <row r="26" spans="1:19" x14ac:dyDescent="0.2">
      <c r="A26" t="s">
        <v>91</v>
      </c>
      <c r="B26">
        <v>9</v>
      </c>
      <c r="C26">
        <v>132653687</v>
      </c>
      <c r="D26" t="s">
        <v>474</v>
      </c>
      <c r="E26" t="s">
        <v>475</v>
      </c>
      <c r="F26" t="s">
        <v>476</v>
      </c>
      <c r="G26" t="s">
        <v>477</v>
      </c>
      <c r="H26">
        <v>-6.5954923580000004</v>
      </c>
      <c r="I26" s="17">
        <v>4.2399999999999997E-11</v>
      </c>
      <c r="J26" s="17">
        <v>4.8699999999999999E-9</v>
      </c>
      <c r="K26">
        <v>-0.24666223400000001</v>
      </c>
      <c r="L26" t="s">
        <v>115</v>
      </c>
      <c r="M26" t="s">
        <v>114</v>
      </c>
      <c r="N26">
        <v>0.43902184900000002</v>
      </c>
      <c r="O26" t="s">
        <v>115</v>
      </c>
      <c r="P26">
        <v>-1</v>
      </c>
      <c r="Q26" t="s">
        <v>364</v>
      </c>
      <c r="R26">
        <v>129887187</v>
      </c>
      <c r="S26">
        <v>130043194</v>
      </c>
    </row>
    <row r="27" spans="1:19" x14ac:dyDescent="0.2">
      <c r="A27" t="s">
        <v>80</v>
      </c>
      <c r="B27">
        <v>8</v>
      </c>
      <c r="C27">
        <v>48294770</v>
      </c>
      <c r="D27" t="s">
        <v>446</v>
      </c>
      <c r="E27" t="s">
        <v>447</v>
      </c>
      <c r="F27" t="s">
        <v>448</v>
      </c>
      <c r="G27" t="s">
        <v>449</v>
      </c>
      <c r="H27">
        <v>-11.83855361</v>
      </c>
      <c r="I27" s="17">
        <v>2.4700000000000001E-32</v>
      </c>
      <c r="J27" s="17">
        <v>1.4400000000000001E-29</v>
      </c>
      <c r="K27">
        <v>-0.71879309700000005</v>
      </c>
      <c r="L27" t="s">
        <v>115</v>
      </c>
      <c r="M27" t="s">
        <v>124</v>
      </c>
      <c r="N27">
        <v>9.2314618000000001E-2</v>
      </c>
      <c r="O27" t="s">
        <v>115</v>
      </c>
      <c r="P27">
        <v>1</v>
      </c>
      <c r="Q27" t="s">
        <v>364</v>
      </c>
      <c r="R27">
        <v>47960185</v>
      </c>
      <c r="S27">
        <v>47978160</v>
      </c>
    </row>
    <row r="28" spans="1:19" x14ac:dyDescent="0.2">
      <c r="A28" t="s">
        <v>80</v>
      </c>
      <c r="B28">
        <v>8</v>
      </c>
      <c r="C28">
        <v>48251764</v>
      </c>
      <c r="D28" t="s">
        <v>443</v>
      </c>
      <c r="E28" t="s">
        <v>444</v>
      </c>
      <c r="F28" t="s">
        <v>445</v>
      </c>
      <c r="G28" t="s">
        <v>81</v>
      </c>
      <c r="H28">
        <v>10.60665191</v>
      </c>
      <c r="I28" s="17">
        <v>2.7800000000000002E-26</v>
      </c>
      <c r="J28" s="17">
        <v>1.1500000000000001E-23</v>
      </c>
      <c r="K28">
        <v>0.43098622599999997</v>
      </c>
      <c r="L28" t="s">
        <v>114</v>
      </c>
      <c r="M28" t="s">
        <v>115</v>
      </c>
      <c r="N28">
        <v>0.73975639400000004</v>
      </c>
      <c r="O28" t="s">
        <v>115</v>
      </c>
      <c r="P28">
        <v>1</v>
      </c>
      <c r="Q28" t="s">
        <v>364</v>
      </c>
      <c r="R28">
        <v>47260575</v>
      </c>
      <c r="S28">
        <v>47736306</v>
      </c>
    </row>
    <row r="29" spans="1:19" x14ac:dyDescent="0.2">
      <c r="A29" t="s">
        <v>82</v>
      </c>
      <c r="B29">
        <v>4</v>
      </c>
      <c r="C29">
        <v>108605212</v>
      </c>
      <c r="D29" t="s">
        <v>452</v>
      </c>
      <c r="E29" t="s">
        <v>453</v>
      </c>
      <c r="F29" t="s">
        <v>450</v>
      </c>
      <c r="G29" t="s">
        <v>451</v>
      </c>
      <c r="H29">
        <v>-9.3988583329999997</v>
      </c>
      <c r="I29" s="17">
        <v>5.5200000000000003E-21</v>
      </c>
      <c r="J29" s="17">
        <v>1.2E-18</v>
      </c>
      <c r="K29">
        <v>-0.43447061300000001</v>
      </c>
      <c r="L29" t="s">
        <v>122</v>
      </c>
      <c r="M29" t="s">
        <v>124</v>
      </c>
      <c r="N29">
        <v>0.19354459900000001</v>
      </c>
      <c r="O29" t="s">
        <v>122</v>
      </c>
      <c r="P29">
        <v>-1</v>
      </c>
      <c r="Q29" t="s">
        <v>364</v>
      </c>
      <c r="R29">
        <v>107590276</v>
      </c>
      <c r="S29">
        <v>107720452</v>
      </c>
    </row>
    <row r="30" spans="1:19" x14ac:dyDescent="0.2">
      <c r="A30" t="s">
        <v>82</v>
      </c>
      <c r="B30">
        <v>4</v>
      </c>
      <c r="C30">
        <v>108951058</v>
      </c>
      <c r="D30" t="s">
        <v>456</v>
      </c>
      <c r="E30" t="s">
        <v>457</v>
      </c>
      <c r="F30" t="s">
        <v>454</v>
      </c>
      <c r="G30" t="s">
        <v>455</v>
      </c>
      <c r="H30">
        <v>-7.3573529860000004</v>
      </c>
      <c r="I30" s="17">
        <v>1.8800000000000001E-13</v>
      </c>
      <c r="J30" s="17">
        <v>2.3200000000000001E-11</v>
      </c>
      <c r="K30">
        <v>-0.48353244200000001</v>
      </c>
      <c r="L30" t="s">
        <v>122</v>
      </c>
      <c r="M30" t="s">
        <v>115</v>
      </c>
      <c r="N30">
        <v>0.91800770799999998</v>
      </c>
      <c r="O30" t="s">
        <v>122</v>
      </c>
      <c r="P30">
        <v>1</v>
      </c>
      <c r="Q30" t="s">
        <v>364</v>
      </c>
      <c r="R30">
        <v>107989714</v>
      </c>
      <c r="S30">
        <v>108035175</v>
      </c>
    </row>
    <row r="31" spans="1:19" x14ac:dyDescent="0.2">
      <c r="A31" t="s">
        <v>89</v>
      </c>
      <c r="B31">
        <v>1</v>
      </c>
      <c r="C31">
        <v>55072726</v>
      </c>
      <c r="D31" t="s">
        <v>486</v>
      </c>
      <c r="E31" t="s">
        <v>487</v>
      </c>
      <c r="F31" t="s">
        <v>492</v>
      </c>
      <c r="G31" t="s">
        <v>493</v>
      </c>
      <c r="H31">
        <v>14.28808933</v>
      </c>
      <c r="I31" s="17">
        <v>2.6000000000000002E-46</v>
      </c>
      <c r="J31" s="17">
        <v>2.2599999999999998E-43</v>
      </c>
      <c r="K31">
        <v>0.52769794400000003</v>
      </c>
      <c r="L31" t="s">
        <v>114</v>
      </c>
      <c r="M31" t="s">
        <v>115</v>
      </c>
      <c r="N31">
        <v>0.61154509999999995</v>
      </c>
      <c r="O31" t="s">
        <v>115</v>
      </c>
      <c r="P31">
        <v>1</v>
      </c>
      <c r="Q31" t="s">
        <v>364</v>
      </c>
      <c r="R31">
        <v>54641754</v>
      </c>
      <c r="S31">
        <v>54710266</v>
      </c>
    </row>
    <row r="32" spans="1:19" x14ac:dyDescent="0.2">
      <c r="A32" t="s">
        <v>89</v>
      </c>
      <c r="B32">
        <v>1</v>
      </c>
      <c r="C32">
        <v>55046535</v>
      </c>
      <c r="D32" t="s">
        <v>484</v>
      </c>
      <c r="E32" t="s">
        <v>485</v>
      </c>
      <c r="F32" t="s">
        <v>482</v>
      </c>
      <c r="G32" t="s">
        <v>483</v>
      </c>
      <c r="H32">
        <v>9.1379063420000008</v>
      </c>
      <c r="I32" s="17">
        <v>6.3699999999999996E-20</v>
      </c>
      <c r="J32" s="17">
        <v>1.6399999999999999E-17</v>
      </c>
      <c r="K32">
        <v>0.34500836000000001</v>
      </c>
      <c r="L32" t="s">
        <v>115</v>
      </c>
      <c r="M32" t="s">
        <v>114</v>
      </c>
      <c r="N32">
        <v>0.60927073499999995</v>
      </c>
      <c r="O32" t="s">
        <v>114</v>
      </c>
      <c r="P32">
        <v>1</v>
      </c>
      <c r="Q32" t="s">
        <v>364</v>
      </c>
      <c r="R32">
        <v>54542257</v>
      </c>
      <c r="S32">
        <v>54639192</v>
      </c>
    </row>
    <row r="33" spans="1:19" x14ac:dyDescent="0.2">
      <c r="A33" t="s">
        <v>89</v>
      </c>
      <c r="B33">
        <v>1</v>
      </c>
      <c r="C33">
        <v>55193714</v>
      </c>
      <c r="D33" t="s">
        <v>496</v>
      </c>
      <c r="E33" t="s">
        <v>497</v>
      </c>
      <c r="F33" t="s">
        <v>494</v>
      </c>
      <c r="G33" t="s">
        <v>495</v>
      </c>
      <c r="H33">
        <v>7.9371746129999998</v>
      </c>
      <c r="I33" s="17">
        <v>2.0700000000000001E-15</v>
      </c>
      <c r="J33" s="17">
        <v>3.8E-13</v>
      </c>
      <c r="K33">
        <v>0.89143708399999999</v>
      </c>
      <c r="L33" t="s">
        <v>122</v>
      </c>
      <c r="M33" t="s">
        <v>115</v>
      </c>
      <c r="N33">
        <v>4.5899450000000001E-2</v>
      </c>
      <c r="O33" t="s">
        <v>115</v>
      </c>
      <c r="P33">
        <v>1</v>
      </c>
      <c r="Q33" t="s">
        <v>364</v>
      </c>
      <c r="R33">
        <v>54715822</v>
      </c>
      <c r="S33">
        <v>54742657</v>
      </c>
    </row>
    <row r="34" spans="1:19" x14ac:dyDescent="0.2">
      <c r="A34" t="s">
        <v>89</v>
      </c>
      <c r="B34">
        <v>1</v>
      </c>
      <c r="C34">
        <v>55345865</v>
      </c>
      <c r="D34" t="s">
        <v>500</v>
      </c>
      <c r="E34" t="s">
        <v>501</v>
      </c>
      <c r="F34" t="s">
        <v>498</v>
      </c>
      <c r="G34" t="s">
        <v>499</v>
      </c>
      <c r="H34">
        <v>-6.9192077210000003</v>
      </c>
      <c r="I34" s="17">
        <v>4.5399999999999996E-12</v>
      </c>
      <c r="J34" s="17">
        <v>6.1199999999999995E-10</v>
      </c>
      <c r="K34">
        <v>-0.415074675</v>
      </c>
      <c r="L34" t="s">
        <v>122</v>
      </c>
      <c r="M34" t="s">
        <v>124</v>
      </c>
      <c r="N34">
        <v>0.10607036</v>
      </c>
      <c r="O34" t="s">
        <v>122</v>
      </c>
      <c r="P34">
        <v>-1</v>
      </c>
      <c r="Q34" t="s">
        <v>364</v>
      </c>
      <c r="R34">
        <v>54849633</v>
      </c>
      <c r="S34">
        <v>54887218</v>
      </c>
    </row>
    <row r="35" spans="1:19" x14ac:dyDescent="0.2">
      <c r="A35" t="s">
        <v>89</v>
      </c>
      <c r="B35">
        <v>1</v>
      </c>
      <c r="C35">
        <v>55090281</v>
      </c>
      <c r="D35" t="s">
        <v>488</v>
      </c>
      <c r="E35" t="s">
        <v>489</v>
      </c>
      <c r="F35" t="s">
        <v>490</v>
      </c>
      <c r="G35" t="s">
        <v>491</v>
      </c>
      <c r="H35">
        <v>6.5655098770000002</v>
      </c>
      <c r="I35" s="17">
        <v>5.1900000000000003E-11</v>
      </c>
      <c r="J35" s="17">
        <v>6.3199999999999997E-9</v>
      </c>
      <c r="K35">
        <v>0.299587135</v>
      </c>
      <c r="L35" t="s">
        <v>114</v>
      </c>
      <c r="M35" t="s">
        <v>115</v>
      </c>
      <c r="N35">
        <v>0.34503812699999997</v>
      </c>
      <c r="O35" t="s">
        <v>115</v>
      </c>
      <c r="P35">
        <v>-1</v>
      </c>
      <c r="Q35" t="s">
        <v>364</v>
      </c>
      <c r="R35">
        <v>54609182</v>
      </c>
      <c r="S35">
        <v>54623556</v>
      </c>
    </row>
    <row r="36" spans="1:19" x14ac:dyDescent="0.2">
      <c r="A36" t="s">
        <v>88</v>
      </c>
      <c r="B36">
        <v>6</v>
      </c>
      <c r="C36">
        <v>44274451</v>
      </c>
      <c r="D36" t="s">
        <v>516</v>
      </c>
      <c r="E36" t="s">
        <v>517</v>
      </c>
      <c r="F36" t="s">
        <v>514</v>
      </c>
      <c r="G36" t="s">
        <v>515</v>
      </c>
      <c r="H36">
        <v>8.7302991510000005</v>
      </c>
      <c r="I36" s="17">
        <v>2.54E-18</v>
      </c>
      <c r="J36" s="17">
        <v>3.3800000000000002E-16</v>
      </c>
      <c r="K36">
        <v>0.80673590900000003</v>
      </c>
      <c r="L36" t="s">
        <v>122</v>
      </c>
      <c r="M36" t="s">
        <v>124</v>
      </c>
      <c r="N36">
        <v>0.96398286099999997</v>
      </c>
      <c r="O36" t="s">
        <v>124</v>
      </c>
      <c r="P36">
        <v>-1</v>
      </c>
      <c r="Q36" t="s">
        <v>364</v>
      </c>
      <c r="R36">
        <v>44299654</v>
      </c>
      <c r="S36">
        <v>44313326</v>
      </c>
    </row>
    <row r="37" spans="1:19" x14ac:dyDescent="0.2">
      <c r="A37" t="s">
        <v>88</v>
      </c>
      <c r="B37">
        <v>6</v>
      </c>
      <c r="C37">
        <v>44098672</v>
      </c>
      <c r="D37" t="s">
        <v>504</v>
      </c>
      <c r="E37" t="s">
        <v>505</v>
      </c>
      <c r="F37" t="s">
        <v>502</v>
      </c>
      <c r="G37" t="s">
        <v>503</v>
      </c>
      <c r="H37">
        <v>-7.57831148</v>
      </c>
      <c r="I37" s="17">
        <v>3.5000000000000002E-14</v>
      </c>
      <c r="J37" s="17">
        <v>3.2899999999999999E-12</v>
      </c>
      <c r="K37">
        <v>-0.39296811500000001</v>
      </c>
      <c r="L37" t="s">
        <v>114</v>
      </c>
      <c r="M37" t="s">
        <v>122</v>
      </c>
      <c r="N37">
        <v>0.13105652100000001</v>
      </c>
      <c r="O37" t="s">
        <v>114</v>
      </c>
      <c r="P37">
        <v>-1</v>
      </c>
      <c r="Q37" t="s">
        <v>364</v>
      </c>
      <c r="R37">
        <v>44113454</v>
      </c>
      <c r="S37">
        <v>44127457</v>
      </c>
    </row>
    <row r="38" spans="1:19" x14ac:dyDescent="0.2">
      <c r="A38" t="s">
        <v>88</v>
      </c>
      <c r="B38">
        <v>6</v>
      </c>
      <c r="C38">
        <v>44279111</v>
      </c>
      <c r="D38" t="s">
        <v>512</v>
      </c>
      <c r="E38" t="s">
        <v>513</v>
      </c>
      <c r="F38" t="s">
        <v>510</v>
      </c>
      <c r="G38" t="s">
        <v>511</v>
      </c>
      <c r="H38">
        <v>7.5572586480000004</v>
      </c>
      <c r="I38" s="17">
        <v>4.1199999999999997E-14</v>
      </c>
      <c r="J38" s="17">
        <v>3.8399999999999998E-12</v>
      </c>
      <c r="K38">
        <v>0.32380461399999999</v>
      </c>
      <c r="L38" t="s">
        <v>124</v>
      </c>
      <c r="M38" t="s">
        <v>122</v>
      </c>
      <c r="N38">
        <v>0.23887424800000001</v>
      </c>
      <c r="O38" t="s">
        <v>122</v>
      </c>
      <c r="P38">
        <v>-1</v>
      </c>
      <c r="Q38" t="s">
        <v>364</v>
      </c>
      <c r="R38">
        <v>44278743</v>
      </c>
      <c r="S38">
        <v>44297688</v>
      </c>
    </row>
    <row r="39" spans="1:19" x14ac:dyDescent="0.2">
      <c r="A39" t="s">
        <v>88</v>
      </c>
      <c r="B39">
        <v>6</v>
      </c>
      <c r="C39">
        <v>44117607</v>
      </c>
      <c r="D39" t="s">
        <v>506</v>
      </c>
      <c r="E39" t="s">
        <v>507</v>
      </c>
      <c r="F39" t="s">
        <v>508</v>
      </c>
      <c r="G39" t="s">
        <v>509</v>
      </c>
      <c r="H39">
        <v>6.3582170979999999</v>
      </c>
      <c r="I39" s="17">
        <v>2.0399999999999999E-10</v>
      </c>
      <c r="J39" s="17">
        <v>1.3399999999999999E-8</v>
      </c>
      <c r="K39">
        <v>0.449391549</v>
      </c>
      <c r="L39" t="s">
        <v>115</v>
      </c>
      <c r="M39" t="s">
        <v>114</v>
      </c>
      <c r="N39">
        <v>7.8220208999999999E-2</v>
      </c>
      <c r="O39" t="s">
        <v>114</v>
      </c>
      <c r="P39">
        <v>1</v>
      </c>
      <c r="Q39" t="s">
        <v>364</v>
      </c>
      <c r="R39">
        <v>44126914</v>
      </c>
      <c r="S39">
        <v>44155519</v>
      </c>
    </row>
    <row r="40" spans="1:19" x14ac:dyDescent="0.2">
      <c r="A40" t="s">
        <v>79</v>
      </c>
      <c r="B40">
        <v>2</v>
      </c>
      <c r="C40">
        <v>56128091</v>
      </c>
      <c r="D40" t="s">
        <v>416</v>
      </c>
      <c r="E40" t="s">
        <v>417</v>
      </c>
      <c r="F40" t="s">
        <v>414</v>
      </c>
      <c r="G40" t="s">
        <v>415</v>
      </c>
      <c r="H40">
        <v>12.12209043</v>
      </c>
      <c r="I40" s="17">
        <v>8.0700000000000007E-34</v>
      </c>
      <c r="J40" s="17">
        <v>3.8400000000000002E-31</v>
      </c>
      <c r="K40">
        <v>0.741177207</v>
      </c>
      <c r="L40" t="s">
        <v>115</v>
      </c>
      <c r="M40" t="s">
        <v>124</v>
      </c>
      <c r="N40">
        <v>0.10302990300000001</v>
      </c>
      <c r="O40" t="s">
        <v>124</v>
      </c>
      <c r="P40">
        <v>-1</v>
      </c>
      <c r="Q40" t="s">
        <v>364</v>
      </c>
      <c r="R40">
        <v>55865967</v>
      </c>
      <c r="S40">
        <v>55924139</v>
      </c>
    </row>
    <row r="41" spans="1:19" x14ac:dyDescent="0.2">
      <c r="A41" t="s">
        <v>79</v>
      </c>
      <c r="B41">
        <v>2</v>
      </c>
      <c r="C41">
        <v>55834597</v>
      </c>
      <c r="D41" t="s">
        <v>412</v>
      </c>
      <c r="E41" t="s">
        <v>413</v>
      </c>
      <c r="F41" t="s">
        <v>410</v>
      </c>
      <c r="G41" t="s">
        <v>411</v>
      </c>
      <c r="H41">
        <v>-6.6489720590000001</v>
      </c>
      <c r="I41" s="17">
        <v>2.9500000000000002E-11</v>
      </c>
      <c r="J41" s="17">
        <v>3.0600000000000002E-9</v>
      </c>
      <c r="K41">
        <v>-0.55737255100000005</v>
      </c>
      <c r="L41" t="s">
        <v>124</v>
      </c>
      <c r="M41" t="s">
        <v>122</v>
      </c>
      <c r="N41">
        <v>5.3376170000000001E-2</v>
      </c>
      <c r="O41" t="s">
        <v>124</v>
      </c>
      <c r="P41">
        <v>-1</v>
      </c>
      <c r="Q41" t="s">
        <v>364</v>
      </c>
      <c r="R41">
        <v>55634265</v>
      </c>
      <c r="S41">
        <v>55693910</v>
      </c>
    </row>
    <row r="42" spans="1:19" x14ac:dyDescent="0.2">
      <c r="A42" t="s">
        <v>293</v>
      </c>
      <c r="B42">
        <v>10</v>
      </c>
      <c r="C42">
        <v>73758332</v>
      </c>
      <c r="D42" t="s">
        <v>520</v>
      </c>
      <c r="E42" t="s">
        <v>521</v>
      </c>
      <c r="F42" t="s">
        <v>518</v>
      </c>
      <c r="G42" t="s">
        <v>519</v>
      </c>
      <c r="H42">
        <v>-13.30076247</v>
      </c>
      <c r="I42" s="17">
        <v>2.2900000000000001E-40</v>
      </c>
      <c r="J42" s="17">
        <v>1.2499999999999999E-37</v>
      </c>
      <c r="K42">
        <v>-0.46904610600000002</v>
      </c>
      <c r="L42" t="s">
        <v>115</v>
      </c>
      <c r="M42" t="s">
        <v>114</v>
      </c>
      <c r="N42">
        <v>0.59738672500000001</v>
      </c>
      <c r="O42" t="s">
        <v>115</v>
      </c>
      <c r="P42">
        <v>1</v>
      </c>
      <c r="Q42" t="s">
        <v>364</v>
      </c>
      <c r="R42">
        <v>71964365</v>
      </c>
      <c r="S42">
        <v>72013564</v>
      </c>
    </row>
    <row r="43" spans="1:19" x14ac:dyDescent="0.2">
      <c r="A43" t="s">
        <v>293</v>
      </c>
      <c r="B43">
        <v>10</v>
      </c>
      <c r="C43">
        <v>74362355</v>
      </c>
      <c r="D43" t="s">
        <v>528</v>
      </c>
      <c r="E43" t="s">
        <v>529</v>
      </c>
      <c r="F43" t="s">
        <v>526</v>
      </c>
      <c r="G43" t="s">
        <v>527</v>
      </c>
      <c r="H43">
        <v>10.209790569999999</v>
      </c>
      <c r="I43" s="17">
        <v>1.7900000000000001E-24</v>
      </c>
      <c r="J43" s="17">
        <v>5.3500000000000001E-22</v>
      </c>
      <c r="K43">
        <v>0.40734816499999998</v>
      </c>
      <c r="L43" t="s">
        <v>114</v>
      </c>
      <c r="M43" t="s">
        <v>115</v>
      </c>
      <c r="N43">
        <v>0.70660480800000003</v>
      </c>
      <c r="O43" t="s">
        <v>115</v>
      </c>
      <c r="P43">
        <v>-1</v>
      </c>
      <c r="Q43" t="s">
        <v>364</v>
      </c>
      <c r="R43">
        <v>72367327</v>
      </c>
      <c r="S43">
        <v>72626191</v>
      </c>
    </row>
    <row r="44" spans="1:19" x14ac:dyDescent="0.2">
      <c r="A44" t="s">
        <v>293</v>
      </c>
      <c r="B44">
        <v>10</v>
      </c>
      <c r="C44">
        <v>74025656</v>
      </c>
      <c r="D44" t="s">
        <v>524</v>
      </c>
      <c r="E44" t="s">
        <v>525</v>
      </c>
      <c r="F44" t="s">
        <v>522</v>
      </c>
      <c r="G44" t="s">
        <v>523</v>
      </c>
      <c r="H44">
        <v>6.5622819699999999</v>
      </c>
      <c r="I44" s="17">
        <v>5.2999999999999998E-11</v>
      </c>
      <c r="J44" s="17">
        <v>5.1099999999999999E-9</v>
      </c>
      <c r="K44">
        <v>0.62547058200000005</v>
      </c>
      <c r="L44" t="s">
        <v>122</v>
      </c>
      <c r="M44" t="s">
        <v>115</v>
      </c>
      <c r="N44">
        <v>4.5536224E-2</v>
      </c>
      <c r="O44" t="s">
        <v>115</v>
      </c>
      <c r="P44">
        <v>-1</v>
      </c>
      <c r="Q44" t="s">
        <v>364</v>
      </c>
      <c r="R44">
        <v>72096032</v>
      </c>
      <c r="S44">
        <v>72217134</v>
      </c>
    </row>
    <row r="45" spans="1:19" x14ac:dyDescent="0.2">
      <c r="A45" t="s">
        <v>77</v>
      </c>
      <c r="B45">
        <v>15</v>
      </c>
      <c r="C45">
        <v>99791339</v>
      </c>
      <c r="D45" t="s">
        <v>408</v>
      </c>
      <c r="E45" t="s">
        <v>409</v>
      </c>
      <c r="F45" t="s">
        <v>406</v>
      </c>
      <c r="G45" t="s">
        <v>407</v>
      </c>
      <c r="H45">
        <v>-19.888784390000001</v>
      </c>
      <c r="I45" s="17">
        <v>5.0899999999999996E-88</v>
      </c>
      <c r="J45" s="17">
        <v>1.17E-84</v>
      </c>
      <c r="K45">
        <v>-0.67012016399999996</v>
      </c>
      <c r="L45" t="s">
        <v>124</v>
      </c>
      <c r="M45" t="s">
        <v>115</v>
      </c>
      <c r="N45">
        <v>0.476664749</v>
      </c>
      <c r="O45" t="s">
        <v>124</v>
      </c>
      <c r="P45">
        <v>-1</v>
      </c>
      <c r="Q45" t="s">
        <v>364</v>
      </c>
      <c r="R45">
        <v>99136323</v>
      </c>
      <c r="S45">
        <v>99251223</v>
      </c>
    </row>
    <row r="46" spans="1:19" x14ac:dyDescent="0.2">
      <c r="A46" t="s">
        <v>77</v>
      </c>
      <c r="B46">
        <v>15</v>
      </c>
      <c r="C46">
        <v>99670265</v>
      </c>
      <c r="D46" t="s">
        <v>404</v>
      </c>
      <c r="E46" t="s">
        <v>405</v>
      </c>
      <c r="F46" t="s">
        <v>402</v>
      </c>
      <c r="G46" t="s">
        <v>403</v>
      </c>
      <c r="H46">
        <v>-10.58328807</v>
      </c>
      <c r="I46" s="17">
        <v>3.5600000000000003E-26</v>
      </c>
      <c r="J46" s="17">
        <v>1.13E-23</v>
      </c>
      <c r="K46">
        <v>-0.52155660000000004</v>
      </c>
      <c r="L46" t="s">
        <v>115</v>
      </c>
      <c r="M46" t="s">
        <v>114</v>
      </c>
      <c r="N46">
        <v>0.16150062800000001</v>
      </c>
      <c r="O46" t="s">
        <v>115</v>
      </c>
      <c r="P46">
        <v>1</v>
      </c>
      <c r="Q46" t="s">
        <v>364</v>
      </c>
      <c r="R46">
        <v>99098217</v>
      </c>
      <c r="S46">
        <v>99135593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1991-1F1A-004F-8C97-A632C874DA5E}">
  <dimension ref="A1:H52"/>
  <sheetViews>
    <sheetView zoomScale="120" zoomScaleNormal="120" workbookViewId="0"/>
  </sheetViews>
  <sheetFormatPr baseColWidth="10" defaultRowHeight="16" x14ac:dyDescent="0.2"/>
  <cols>
    <col min="1" max="1" width="31.33203125" style="2" bestFit="1" customWidth="1"/>
    <col min="2" max="2" width="35.83203125" style="2" bestFit="1" customWidth="1"/>
    <col min="3" max="3" width="19.83203125" style="2" bestFit="1" customWidth="1"/>
    <col min="4" max="6" width="14.5" style="2" bestFit="1" customWidth="1"/>
    <col min="7" max="7" width="15.33203125" style="2" bestFit="1" customWidth="1"/>
    <col min="8" max="16384" width="10.83203125" style="2"/>
  </cols>
  <sheetData>
    <row r="1" spans="1:8" x14ac:dyDescent="0.2">
      <c r="A1" s="4" t="s">
        <v>539</v>
      </c>
    </row>
    <row r="2" spans="1:8" x14ac:dyDescent="0.2">
      <c r="A2" t="s">
        <v>208</v>
      </c>
      <c r="B2" t="s">
        <v>203</v>
      </c>
      <c r="C2" t="s">
        <v>209</v>
      </c>
      <c r="D2" t="s">
        <v>211</v>
      </c>
      <c r="E2" t="s">
        <v>204</v>
      </c>
      <c r="F2" t="s">
        <v>205</v>
      </c>
      <c r="G2" t="s">
        <v>210</v>
      </c>
      <c r="H2" s="2" t="s">
        <v>215</v>
      </c>
    </row>
    <row r="3" spans="1:8" x14ac:dyDescent="0.2">
      <c r="A3" s="33" t="s">
        <v>201</v>
      </c>
      <c r="B3" s="30"/>
      <c r="C3" s="31"/>
      <c r="D3" s="31"/>
      <c r="E3" s="31"/>
      <c r="F3" s="31"/>
      <c r="G3" s="32"/>
      <c r="H3" s="34">
        <v>603</v>
      </c>
    </row>
    <row r="4" spans="1:8" x14ac:dyDescent="0.2">
      <c r="B4" t="s">
        <v>206</v>
      </c>
      <c r="C4" s="19">
        <v>-8.4991297582159202</v>
      </c>
      <c r="D4" s="19">
        <v>2.5166547961050001</v>
      </c>
      <c r="E4" s="19">
        <v>-3.3771535815598899</v>
      </c>
      <c r="F4" s="17">
        <v>7.3240143694957899E-4</v>
      </c>
      <c r="G4" s="17"/>
      <c r="H4" s="27"/>
    </row>
    <row r="5" spans="1:8" x14ac:dyDescent="0.2">
      <c r="A5"/>
      <c r="B5" t="s">
        <v>207</v>
      </c>
      <c r="C5" s="19">
        <v>-0.13952562115986</v>
      </c>
      <c r="D5" s="19">
        <v>7.0149559931142802E-2</v>
      </c>
      <c r="E5" s="19">
        <v>-1.9889735772657</v>
      </c>
      <c r="F5" s="17">
        <v>4.6704119510124903E-2</v>
      </c>
      <c r="G5" s="19">
        <f>EXP(Table11[[#This Row],[estimate (log odds)]])</f>
        <v>0.8697707383837886</v>
      </c>
      <c r="H5" s="29"/>
    </row>
    <row r="6" spans="1:8" x14ac:dyDescent="0.2">
      <c r="A6"/>
      <c r="B6" t="s">
        <v>10</v>
      </c>
      <c r="C6" s="19">
        <v>1.3609490019775501E-2</v>
      </c>
      <c r="D6" s="19">
        <v>4.5347991846666699E-2</v>
      </c>
      <c r="E6" s="19">
        <v>0.30011229749252699</v>
      </c>
      <c r="F6" s="17">
        <v>0.764091499274418</v>
      </c>
      <c r="G6" s="19">
        <f>EXP(Table11[[#This Row],[estimate (log odds)]])</f>
        <v>1.0137025206832984</v>
      </c>
      <c r="H6" s="29"/>
    </row>
    <row r="7" spans="1:8" x14ac:dyDescent="0.2">
      <c r="A7"/>
      <c r="B7" t="s">
        <v>11</v>
      </c>
      <c r="C7" s="19">
        <v>-6.3948093165559598E-3</v>
      </c>
      <c r="D7" s="19">
        <v>2.5013684573000801E-2</v>
      </c>
      <c r="E7" s="19">
        <v>-0.25565243288701101</v>
      </c>
      <c r="F7" s="17">
        <v>0.79821922778369803</v>
      </c>
      <c r="G7" s="19">
        <f>EXP(Table11[[#This Row],[estimate (log odds)]])</f>
        <v>0.99362559396168348</v>
      </c>
      <c r="H7" s="29"/>
    </row>
    <row r="8" spans="1:8" x14ac:dyDescent="0.2">
      <c r="A8"/>
      <c r="B8" t="s">
        <v>12</v>
      </c>
      <c r="C8" s="19">
        <v>-0.10409837190006101</v>
      </c>
      <c r="D8" s="19">
        <v>5.8483975515616099E-2</v>
      </c>
      <c r="E8" s="19">
        <v>-1.7799469167800599</v>
      </c>
      <c r="F8" s="17">
        <v>7.5084648471129098E-2</v>
      </c>
      <c r="G8" s="19">
        <f>EXP(Table11[[#This Row],[estimate (log odds)]])</f>
        <v>0.90113664653676384</v>
      </c>
      <c r="H8" s="29"/>
    </row>
    <row r="9" spans="1:8" x14ac:dyDescent="0.2">
      <c r="A9"/>
      <c r="B9" t="s">
        <v>42</v>
      </c>
      <c r="C9" s="19">
        <v>7.7445454765388702E-3</v>
      </c>
      <c r="D9" s="19">
        <v>2.4531167577737E-2</v>
      </c>
      <c r="E9" s="19">
        <v>0.31570227760244601</v>
      </c>
      <c r="F9" s="17">
        <v>0.75222849777704803</v>
      </c>
      <c r="G9" s="19">
        <f>EXP(Table11[[#This Row],[estimate (log odds)]])</f>
        <v>1.0077746120360187</v>
      </c>
      <c r="H9" s="29"/>
    </row>
    <row r="10" spans="1:8" x14ac:dyDescent="0.2">
      <c r="A10"/>
      <c r="B10" t="s">
        <v>212</v>
      </c>
      <c r="C10" s="19">
        <v>-6.2594044079608502E-2</v>
      </c>
      <c r="D10" s="19">
        <v>0.245953139303274</v>
      </c>
      <c r="E10" s="19">
        <v>-0.25449581272645</v>
      </c>
      <c r="F10" s="17">
        <v>0.79911253858994902</v>
      </c>
      <c r="G10" s="19">
        <f>EXP(Table11[[#This Row],[estimate (log odds)]])</f>
        <v>0.93932472073070128</v>
      </c>
      <c r="H10" s="29"/>
    </row>
    <row r="11" spans="1:8" x14ac:dyDescent="0.2">
      <c r="A11"/>
      <c r="B11" t="s">
        <v>213</v>
      </c>
      <c r="C11" s="19">
        <v>0.10545863016918799</v>
      </c>
      <c r="D11" s="19">
        <v>1.72512548885385E-2</v>
      </c>
      <c r="E11" s="19">
        <v>6.1130990673178998</v>
      </c>
      <c r="F11" s="17">
        <v>9.771466752473769E-10</v>
      </c>
      <c r="G11" s="19">
        <f>EXP(Table11[[#This Row],[estimate (log odds)]])</f>
        <v>1.1112201325830531</v>
      </c>
      <c r="H11" s="29"/>
    </row>
    <row r="12" spans="1:8" x14ac:dyDescent="0.2">
      <c r="A12"/>
      <c r="B12" t="s">
        <v>214</v>
      </c>
      <c r="C12" s="19">
        <v>0.11402949416873299</v>
      </c>
      <c r="D12" s="19">
        <v>0.19066614395249501</v>
      </c>
      <c r="E12" s="19">
        <v>0.59805842718014901</v>
      </c>
      <c r="F12" s="17">
        <v>0.54980094833805304</v>
      </c>
      <c r="G12" s="19">
        <f>EXP(Table11[[#This Row],[estimate (log odds)]])</f>
        <v>1.1207851810239116</v>
      </c>
      <c r="H12" s="29"/>
    </row>
    <row r="13" spans="1:8" x14ac:dyDescent="0.2">
      <c r="A13" s="33" t="s">
        <v>45</v>
      </c>
      <c r="B13" s="30"/>
      <c r="C13" s="32"/>
      <c r="D13" s="32"/>
      <c r="E13" s="32"/>
      <c r="F13" s="31"/>
      <c r="G13" s="32"/>
      <c r="H13" s="35">
        <v>1316</v>
      </c>
    </row>
    <row r="14" spans="1:8" x14ac:dyDescent="0.2">
      <c r="B14" t="s">
        <v>206</v>
      </c>
      <c r="C14" s="19">
        <v>-1.5731784245615701</v>
      </c>
      <c r="D14" s="19">
        <v>1.46482241587807</v>
      </c>
      <c r="E14" s="19">
        <v>-1.0739721125980599</v>
      </c>
      <c r="F14" s="17">
        <v>0.28283518070076102</v>
      </c>
      <c r="G14" s="19">
        <f>EXP(Table11[[#This Row],[estimate (log odds)]])</f>
        <v>0.20738497620303287</v>
      </c>
      <c r="H14" s="29"/>
    </row>
    <row r="15" spans="1:8" x14ac:dyDescent="0.2">
      <c r="A15"/>
      <c r="B15" t="s">
        <v>207</v>
      </c>
      <c r="C15" s="19">
        <v>-4.6332867853900901E-2</v>
      </c>
      <c r="D15" s="19">
        <v>3.5496649243585199E-2</v>
      </c>
      <c r="E15" s="19">
        <v>-1.3052744087464501</v>
      </c>
      <c r="F15" s="17">
        <v>0.191799424947633</v>
      </c>
      <c r="G15" s="19">
        <f>EXP(Table11[[#This Row],[estimate (log odds)]])</f>
        <v>0.95472411232631083</v>
      </c>
      <c r="H15" s="29"/>
    </row>
    <row r="16" spans="1:8" x14ac:dyDescent="0.2">
      <c r="A16"/>
      <c r="B16" t="s">
        <v>10</v>
      </c>
      <c r="C16" s="19">
        <v>-3.15726521731566E-2</v>
      </c>
      <c r="D16" s="19">
        <v>2.4965409900772499E-2</v>
      </c>
      <c r="E16" s="19">
        <v>-1.2646558698072701</v>
      </c>
      <c r="F16" s="17">
        <v>0.205994715867827</v>
      </c>
      <c r="G16" s="19">
        <f>EXP(Table11[[#This Row],[estimate (log odds)]])</f>
        <v>0.96892055971225333</v>
      </c>
      <c r="H16" s="29"/>
    </row>
    <row r="17" spans="1:8" x14ac:dyDescent="0.2">
      <c r="A17"/>
      <c r="B17" t="s">
        <v>11</v>
      </c>
      <c r="C17" s="19">
        <v>-1.4450006945852001E-2</v>
      </c>
      <c r="D17" s="19">
        <v>1.7446211322931001E-2</v>
      </c>
      <c r="E17" s="19">
        <v>-0.82826045600279896</v>
      </c>
      <c r="F17" s="17">
        <v>0.40752301249294198</v>
      </c>
      <c r="G17" s="19">
        <f>EXP(Table11[[#This Row],[estimate (log odds)]])</f>
        <v>0.98565389334913922</v>
      </c>
      <c r="H17" s="29"/>
    </row>
    <row r="18" spans="1:8" x14ac:dyDescent="0.2">
      <c r="A18"/>
      <c r="B18" t="s">
        <v>12</v>
      </c>
      <c r="C18" s="19">
        <v>-3.3293571411624603E-2</v>
      </c>
      <c r="D18" s="19">
        <v>2.8834557232064899E-2</v>
      </c>
      <c r="E18" s="19">
        <v>-1.1546413265052999</v>
      </c>
      <c r="F18" s="17">
        <v>0.248237335820754</v>
      </c>
      <c r="G18" s="19">
        <f>EXP(Table11[[#This Row],[estimate (log odds)]])</f>
        <v>0.9672545596174682</v>
      </c>
      <c r="H18" s="29"/>
    </row>
    <row r="19" spans="1:8" x14ac:dyDescent="0.2">
      <c r="A19"/>
      <c r="B19" t="s">
        <v>42</v>
      </c>
      <c r="C19" s="19">
        <v>2.9525876934265401E-2</v>
      </c>
      <c r="D19" s="19">
        <v>1.49418268151805E-2</v>
      </c>
      <c r="E19" s="19">
        <v>1.97605535785409</v>
      </c>
      <c r="F19" s="17">
        <v>4.8148507778569501E-2</v>
      </c>
      <c r="G19" s="19">
        <f>EXP(Table11[[#This Row],[estimate (log odds)]])</f>
        <v>1.0299660874917955</v>
      </c>
      <c r="H19" s="29"/>
    </row>
    <row r="20" spans="1:8" x14ac:dyDescent="0.2">
      <c r="A20"/>
      <c r="B20" t="s">
        <v>212</v>
      </c>
      <c r="C20" s="19">
        <v>0.72118629482549201</v>
      </c>
      <c r="D20" s="19">
        <v>0.144879106336195</v>
      </c>
      <c r="E20" s="19">
        <v>4.9778488635342697</v>
      </c>
      <c r="F20" s="17">
        <v>6.4294827999658903E-7</v>
      </c>
      <c r="G20" s="19">
        <f>EXP(Table11[[#This Row],[estimate (log odds)]])</f>
        <v>2.0568718203000147</v>
      </c>
      <c r="H20" s="29"/>
    </row>
    <row r="21" spans="1:8" x14ac:dyDescent="0.2">
      <c r="A21"/>
      <c r="B21" t="s">
        <v>213</v>
      </c>
      <c r="C21" s="19">
        <v>4.54508658581228E-3</v>
      </c>
      <c r="D21" s="19">
        <v>5.2714570416109701E-3</v>
      </c>
      <c r="E21" s="19">
        <v>0.86220689079603896</v>
      </c>
      <c r="F21" s="17">
        <v>0.388573678445301</v>
      </c>
      <c r="G21" s="19">
        <f>EXP(Table11[[#This Row],[estimate (log odds)]])</f>
        <v>1.0045554311582365</v>
      </c>
      <c r="H21" s="29"/>
    </row>
    <row r="22" spans="1:8" x14ac:dyDescent="0.2">
      <c r="A22"/>
      <c r="B22" t="s">
        <v>214</v>
      </c>
      <c r="C22" s="19">
        <v>-7.8767346772089297E-2</v>
      </c>
      <c r="D22" s="19">
        <v>7.5524238152711795E-2</v>
      </c>
      <c r="E22" s="19">
        <v>-1.04294129538678</v>
      </c>
      <c r="F22" s="17">
        <v>0.296975482319707</v>
      </c>
      <c r="G22" s="19">
        <f>EXP(Table11[[#This Row],[estimate (log odds)]])</f>
        <v>0.92425493032616368</v>
      </c>
      <c r="H22" s="29"/>
    </row>
    <row r="23" spans="1:8" s="4" customFormat="1" x14ac:dyDescent="0.2">
      <c r="A23" s="33" t="s">
        <v>2</v>
      </c>
      <c r="B23" s="33"/>
      <c r="C23" s="36"/>
      <c r="D23" s="36"/>
      <c r="E23" s="36"/>
      <c r="F23" s="37"/>
      <c r="G23" s="36"/>
      <c r="H23" s="35">
        <v>1474</v>
      </c>
    </row>
    <row r="24" spans="1:8" x14ac:dyDescent="0.2">
      <c r="B24" t="s">
        <v>206</v>
      </c>
      <c r="C24" s="19">
        <v>-1.1832942012095999</v>
      </c>
      <c r="D24" s="19">
        <v>1.3948074696242501</v>
      </c>
      <c r="E24" s="19">
        <v>-0.84835665636947499</v>
      </c>
      <c r="F24" s="17">
        <v>0.39623937362690698</v>
      </c>
      <c r="G24" s="19"/>
      <c r="H24" s="29"/>
    </row>
    <row r="25" spans="1:8" x14ac:dyDescent="0.2">
      <c r="A25"/>
      <c r="B25" t="s">
        <v>207</v>
      </c>
      <c r="C25" s="19">
        <v>-0.16302350639549601</v>
      </c>
      <c r="D25" s="19">
        <v>3.5788561338331699E-2</v>
      </c>
      <c r="E25" s="19">
        <v>-4.5551846818969102</v>
      </c>
      <c r="F25" s="17">
        <v>5.2339573297484501E-6</v>
      </c>
      <c r="G25" s="19">
        <f>EXP(Table11[[#This Row],[estimate (log odds)]])</f>
        <v>0.84957121782282474</v>
      </c>
      <c r="H25" s="29"/>
    </row>
    <row r="26" spans="1:8" x14ac:dyDescent="0.2">
      <c r="A26"/>
      <c r="B26" t="s">
        <v>10</v>
      </c>
      <c r="C26" s="19">
        <v>7.50835387588977E-2</v>
      </c>
      <c r="D26" s="19">
        <v>2.4684584168432399E-2</v>
      </c>
      <c r="E26" s="19">
        <v>3.0417177881779902</v>
      </c>
      <c r="F26" s="17">
        <v>2.35232325299444E-3</v>
      </c>
      <c r="G26" s="19">
        <f>EXP(Table11[[#This Row],[estimate (log odds)]])</f>
        <v>1.0779741997500647</v>
      </c>
      <c r="H26" s="29"/>
    </row>
    <row r="27" spans="1:8" x14ac:dyDescent="0.2">
      <c r="A27"/>
      <c r="B27" t="s">
        <v>11</v>
      </c>
      <c r="C27" s="19">
        <v>8.2017884514148601E-3</v>
      </c>
      <c r="D27" s="19">
        <v>1.5150689003866499E-2</v>
      </c>
      <c r="E27" s="19">
        <v>0.54134755517202804</v>
      </c>
      <c r="F27" s="17">
        <v>0.58826804819263101</v>
      </c>
      <c r="G27" s="19">
        <f>EXP(Table11[[#This Row],[estimate (log odds)]])</f>
        <v>1.0082355152619815</v>
      </c>
      <c r="H27" s="29"/>
    </row>
    <row r="28" spans="1:8" x14ac:dyDescent="0.2">
      <c r="A28"/>
      <c r="B28" t="s">
        <v>12</v>
      </c>
      <c r="C28" s="19">
        <v>-3.8543850590976599E-2</v>
      </c>
      <c r="D28" s="19">
        <v>2.8520322142371799E-2</v>
      </c>
      <c r="E28" s="19">
        <v>-1.35145214694868</v>
      </c>
      <c r="F28" s="17">
        <v>0.176550638998315</v>
      </c>
      <c r="G28" s="19">
        <f>EXP(Table11[[#This Row],[estimate (log odds)]])</f>
        <v>0.96218951123602003</v>
      </c>
      <c r="H28" s="29"/>
    </row>
    <row r="29" spans="1:8" x14ac:dyDescent="0.2">
      <c r="A29"/>
      <c r="B29" t="s">
        <v>42</v>
      </c>
      <c r="C29" s="19">
        <v>4.1629822933975602E-2</v>
      </c>
      <c r="D29" s="19">
        <v>1.42700124942335E-2</v>
      </c>
      <c r="E29" s="19">
        <v>2.9172940774086999</v>
      </c>
      <c r="F29" s="17">
        <v>3.5308270420341598E-3</v>
      </c>
      <c r="G29" s="19">
        <f>EXP(Table11[[#This Row],[estimate (log odds)]])</f>
        <v>1.0425084945780982</v>
      </c>
      <c r="H29" s="29"/>
    </row>
    <row r="30" spans="1:8" x14ac:dyDescent="0.2">
      <c r="A30"/>
      <c r="B30" t="s">
        <v>212</v>
      </c>
      <c r="C30" s="19">
        <v>0.33754432677561302</v>
      </c>
      <c r="D30" s="19">
        <v>0.13869956572146899</v>
      </c>
      <c r="E30" s="19">
        <v>2.43363650794304</v>
      </c>
      <c r="F30" s="17">
        <v>1.49479977927692E-2</v>
      </c>
      <c r="G30" s="19">
        <f>EXP(Table11[[#This Row],[estimate (log odds)]])</f>
        <v>1.4015017310678684</v>
      </c>
      <c r="H30" s="29"/>
    </row>
    <row r="31" spans="1:8" x14ac:dyDescent="0.2">
      <c r="A31"/>
      <c r="B31" t="s">
        <v>213</v>
      </c>
      <c r="C31" s="17">
        <v>5.6397204880776104E-4</v>
      </c>
      <c r="D31" s="19">
        <v>6.9685648755000197E-3</v>
      </c>
      <c r="E31" s="19">
        <v>8.0930874417280002E-2</v>
      </c>
      <c r="F31" s="17">
        <v>0.93549692625816905</v>
      </c>
      <c r="G31" s="19">
        <f>EXP(Table11[[#This Row],[estimate (log odds)]])</f>
        <v>1.0005641311109446</v>
      </c>
      <c r="H31" s="29"/>
    </row>
    <row r="32" spans="1:8" x14ac:dyDescent="0.2">
      <c r="A32"/>
      <c r="B32" t="s">
        <v>214</v>
      </c>
      <c r="C32" s="19">
        <v>-0.486758556606526</v>
      </c>
      <c r="D32" s="19">
        <v>0.100163734594966</v>
      </c>
      <c r="E32" s="19">
        <v>-4.85962867274106</v>
      </c>
      <c r="F32" s="17">
        <v>1.17606125619706E-6</v>
      </c>
      <c r="G32" s="19">
        <f>EXP(Table11[[#This Row],[estimate (log odds)]])</f>
        <v>0.61461540986183527</v>
      </c>
      <c r="H32" s="29"/>
    </row>
    <row r="33" spans="1:8" s="4" customFormat="1" x14ac:dyDescent="0.2">
      <c r="A33" s="33" t="s">
        <v>199</v>
      </c>
      <c r="B33" s="33"/>
      <c r="C33" s="36"/>
      <c r="D33" s="36"/>
      <c r="E33" s="36"/>
      <c r="F33" s="37"/>
      <c r="G33" s="36"/>
      <c r="H33" s="34">
        <v>659</v>
      </c>
    </row>
    <row r="34" spans="1:8" x14ac:dyDescent="0.2">
      <c r="B34" t="s">
        <v>206</v>
      </c>
      <c r="C34" s="19">
        <v>-16.4469226462714</v>
      </c>
      <c r="D34" s="19">
        <v>3.4902346811524998</v>
      </c>
      <c r="E34" s="19">
        <v>-4.7122684142375499</v>
      </c>
      <c r="F34" s="17">
        <v>2.4497440940018102E-6</v>
      </c>
      <c r="G34" s="19"/>
      <c r="H34" s="29"/>
    </row>
    <row r="35" spans="1:8" x14ac:dyDescent="0.2">
      <c r="A35"/>
      <c r="B35" t="s">
        <v>207</v>
      </c>
      <c r="C35" s="19">
        <v>0.16167336675723401</v>
      </c>
      <c r="D35" s="19">
        <v>8.3095874291074998E-2</v>
      </c>
      <c r="E35" s="19">
        <v>1.9456244745787401</v>
      </c>
      <c r="F35" s="17">
        <v>5.1699864872628697E-2</v>
      </c>
      <c r="G35" s="19">
        <f>EXP(Table11[[#This Row],[estimate (log odds)]])</f>
        <v>1.175476228996347</v>
      </c>
      <c r="H35" s="29"/>
    </row>
    <row r="36" spans="1:8" x14ac:dyDescent="0.2">
      <c r="A36"/>
      <c r="B36" t="s">
        <v>10</v>
      </c>
      <c r="C36" s="19">
        <v>-3.4177251415393899E-2</v>
      </c>
      <c r="D36" s="19">
        <v>5.1627723678287003E-2</v>
      </c>
      <c r="E36" s="19">
        <v>-0.66199415702241804</v>
      </c>
      <c r="F36" s="17">
        <v>0.50797496634379702</v>
      </c>
      <c r="G36" s="19">
        <f>EXP(Table11[[#This Row],[estimate (log odds)]])</f>
        <v>0.96640019365323593</v>
      </c>
      <c r="H36" s="29"/>
    </row>
    <row r="37" spans="1:8" x14ac:dyDescent="0.2">
      <c r="A37"/>
      <c r="B37" t="s">
        <v>11</v>
      </c>
      <c r="C37" s="19">
        <v>6.0727578394672597E-2</v>
      </c>
      <c r="D37" s="19">
        <v>3.9510084222418501E-2</v>
      </c>
      <c r="E37" s="19">
        <v>1.5370146530898801</v>
      </c>
      <c r="F37" s="17">
        <v>0.124289721124</v>
      </c>
      <c r="G37" s="19">
        <f>EXP(Table11[[#This Row],[estimate (log odds)]])</f>
        <v>1.0626093969958512</v>
      </c>
      <c r="H37" s="29"/>
    </row>
    <row r="38" spans="1:8" x14ac:dyDescent="0.2">
      <c r="A38"/>
      <c r="B38" t="s">
        <v>12</v>
      </c>
      <c r="C38" s="19">
        <v>0.14154558305707299</v>
      </c>
      <c r="D38" s="19">
        <v>6.9512386716786098E-2</v>
      </c>
      <c r="E38" s="19">
        <v>2.0362641788401201</v>
      </c>
      <c r="F38" s="17">
        <v>4.1723834770462598E-2</v>
      </c>
      <c r="G38" s="19">
        <f>EXP(Table11[[#This Row],[estimate (log odds)]])</f>
        <v>1.1520530171623826</v>
      </c>
      <c r="H38" s="29"/>
    </row>
    <row r="39" spans="1:8" x14ac:dyDescent="0.2">
      <c r="A39"/>
      <c r="B39" t="s">
        <v>42</v>
      </c>
      <c r="C39" s="19">
        <v>0.111335034714757</v>
      </c>
      <c r="D39" s="19">
        <v>3.54208023901929E-2</v>
      </c>
      <c r="E39" s="19">
        <v>3.14321040749723</v>
      </c>
      <c r="F39" s="17">
        <v>1.6710567451970399E-3</v>
      </c>
      <c r="G39" s="19">
        <f>EXP(Table11[[#This Row],[estimate (log odds)]])</f>
        <v>1.1177693356581684</v>
      </c>
      <c r="H39" s="29"/>
    </row>
    <row r="40" spans="1:8" x14ac:dyDescent="0.2">
      <c r="A40"/>
      <c r="B40" t="s">
        <v>212</v>
      </c>
      <c r="C40" s="19">
        <v>1.1651294310715501</v>
      </c>
      <c r="D40" s="19">
        <v>0.29082010996540397</v>
      </c>
      <c r="E40" s="19">
        <v>4.0063578519730196</v>
      </c>
      <c r="F40" s="17">
        <v>6.16622060014544E-5</v>
      </c>
      <c r="G40" s="19">
        <f>EXP(Table11[[#This Row],[estimate (log odds)]])</f>
        <v>3.2063378560915079</v>
      </c>
      <c r="H40" s="29"/>
    </row>
    <row r="41" spans="1:8" x14ac:dyDescent="0.2">
      <c r="A41"/>
      <c r="B41" t="s">
        <v>213</v>
      </c>
      <c r="C41" s="19">
        <v>2.08999092125014E-2</v>
      </c>
      <c r="D41" s="19">
        <v>7.3033745285450997E-3</v>
      </c>
      <c r="E41" s="19">
        <v>2.86167841055043</v>
      </c>
      <c r="F41" s="17">
        <v>4.2140425243846098E-3</v>
      </c>
      <c r="G41" s="19">
        <f>EXP(Table11[[#This Row],[estimate (log odds)]])</f>
        <v>1.0211198418333844</v>
      </c>
      <c r="H41" s="29"/>
    </row>
    <row r="42" spans="1:8" x14ac:dyDescent="0.2">
      <c r="A42"/>
      <c r="B42" t="s">
        <v>214</v>
      </c>
      <c r="C42" s="19">
        <v>1.1416610733016901</v>
      </c>
      <c r="D42" s="19">
        <v>0.100103388835074</v>
      </c>
      <c r="E42" s="19">
        <v>11.404819423073</v>
      </c>
      <c r="F42" s="17">
        <v>3.9559732753861602E-30</v>
      </c>
      <c r="G42" s="19">
        <f>EXP(Table11[[#This Row],[estimate (log odds)]])</f>
        <v>3.1319664726617065</v>
      </c>
      <c r="H42" s="29"/>
    </row>
    <row r="43" spans="1:8" s="4" customFormat="1" x14ac:dyDescent="0.2">
      <c r="A43" s="33" t="s">
        <v>1</v>
      </c>
      <c r="B43" s="33"/>
      <c r="C43" s="36"/>
      <c r="D43" s="36"/>
      <c r="E43" s="36"/>
      <c r="F43" s="37"/>
      <c r="G43" s="36"/>
      <c r="H43" s="34">
        <v>649</v>
      </c>
    </row>
    <row r="44" spans="1:8" x14ac:dyDescent="0.2">
      <c r="B44" t="s">
        <v>206</v>
      </c>
      <c r="C44" s="19">
        <v>-9.1587263837407509</v>
      </c>
      <c r="D44" s="19">
        <v>2.2531643462948598</v>
      </c>
      <c r="E44" s="19">
        <v>-4.0648283818273097</v>
      </c>
      <c r="F44" s="17">
        <v>4.8067818134886802E-5</v>
      </c>
      <c r="G44" s="19"/>
      <c r="H44" s="29"/>
    </row>
    <row r="45" spans="1:8" x14ac:dyDescent="0.2">
      <c r="A45"/>
      <c r="B45" t="s">
        <v>207</v>
      </c>
      <c r="C45" s="19">
        <v>0.12882170875627999</v>
      </c>
      <c r="D45" s="19">
        <v>6.4910556130969105E-2</v>
      </c>
      <c r="E45" s="19">
        <v>1.98460337477865</v>
      </c>
      <c r="F45" s="17">
        <v>4.7188616583723801E-2</v>
      </c>
      <c r="G45" s="19">
        <f>EXP(Table11[[#This Row],[estimate (log odds)]])</f>
        <v>1.1374873020597662</v>
      </c>
      <c r="H45" s="29"/>
    </row>
    <row r="46" spans="1:8" x14ac:dyDescent="0.2">
      <c r="A46"/>
      <c r="B46" t="s">
        <v>10</v>
      </c>
      <c r="C46" s="19">
        <v>-8.1907874214614804E-2</v>
      </c>
      <c r="D46" s="19">
        <v>4.3221982561712301E-2</v>
      </c>
      <c r="E46" s="19">
        <v>-1.89505129936292</v>
      </c>
      <c r="F46" s="17">
        <v>5.8085605727217798E-2</v>
      </c>
      <c r="G46" s="19">
        <f>EXP(Table11[[#This Row],[estimate (log odds)]])</f>
        <v>0.92135683550870839</v>
      </c>
      <c r="H46" s="29"/>
    </row>
    <row r="47" spans="1:8" x14ac:dyDescent="0.2">
      <c r="A47"/>
      <c r="B47" t="s">
        <v>11</v>
      </c>
      <c r="C47" s="19">
        <v>-3.7126568728346097E-2</v>
      </c>
      <c r="D47" s="19">
        <v>3.04284299820195E-2</v>
      </c>
      <c r="E47" s="19">
        <v>-1.2201276487247099</v>
      </c>
      <c r="F47" s="17">
        <v>0.22241648877870099</v>
      </c>
      <c r="G47" s="19">
        <f>EXP(Table11[[#This Row],[estimate (log odds)]])</f>
        <v>0.963554171804613</v>
      </c>
      <c r="H47" s="29"/>
    </row>
    <row r="48" spans="1:8" x14ac:dyDescent="0.2">
      <c r="A48"/>
      <c r="B48" t="s">
        <v>12</v>
      </c>
      <c r="C48" s="19">
        <v>0.17632399268285401</v>
      </c>
      <c r="D48" s="19">
        <v>5.6556146245816001E-2</v>
      </c>
      <c r="E48" s="19">
        <v>3.1176804713050701</v>
      </c>
      <c r="F48" s="17">
        <v>1.8228030821201601E-3</v>
      </c>
      <c r="G48" s="19">
        <f>EXP(Table11[[#This Row],[estimate (log odds)]])</f>
        <v>1.1928244624490505</v>
      </c>
      <c r="H48" s="29"/>
    </row>
    <row r="49" spans="1:8" x14ac:dyDescent="0.2">
      <c r="A49"/>
      <c r="B49" t="s">
        <v>42</v>
      </c>
      <c r="C49" s="19">
        <v>0.11659517127541801</v>
      </c>
      <c r="D49" s="19">
        <v>2.31019746524645E-2</v>
      </c>
      <c r="E49" s="19">
        <v>5.0469785821092197</v>
      </c>
      <c r="F49" s="17">
        <v>4.4885164526654802E-7</v>
      </c>
      <c r="G49" s="19">
        <f>EXP(Table11[[#This Row],[estimate (log odds)]])</f>
        <v>1.1236644459569936</v>
      </c>
      <c r="H49" s="29"/>
    </row>
    <row r="50" spans="1:8" x14ac:dyDescent="0.2">
      <c r="A50"/>
      <c r="B50" t="s">
        <v>212</v>
      </c>
      <c r="C50" s="19">
        <v>0.39268466810123398</v>
      </c>
      <c r="D50" s="19">
        <v>0.25267705583741101</v>
      </c>
      <c r="E50" s="19">
        <v>1.55409705404322</v>
      </c>
      <c r="F50" s="17">
        <v>0.120161267822657</v>
      </c>
      <c r="G50" s="19">
        <f>EXP(Table11[[#This Row],[estimate (log odds)]])</f>
        <v>1.4809513244997803</v>
      </c>
      <c r="H50" s="29"/>
    </row>
    <row r="51" spans="1:8" x14ac:dyDescent="0.2">
      <c r="A51"/>
      <c r="B51" t="s">
        <v>213</v>
      </c>
      <c r="C51" s="19">
        <v>-5.8706545058475196E-3</v>
      </c>
      <c r="D51" s="19">
        <v>8.4088614120375899E-3</v>
      </c>
      <c r="E51" s="19">
        <v>-0.69815094079722395</v>
      </c>
      <c r="F51" s="17">
        <v>0.48508280344990701</v>
      </c>
      <c r="G51" s="19">
        <f>EXP(Table11[[#This Row],[estimate (log odds)]])</f>
        <v>0.99414654411413872</v>
      </c>
      <c r="H51" s="29"/>
    </row>
    <row r="52" spans="1:8" x14ac:dyDescent="0.2">
      <c r="A52"/>
      <c r="B52" t="s">
        <v>214</v>
      </c>
      <c r="C52" s="19">
        <v>7.2855622717677607E-2</v>
      </c>
      <c r="D52" s="19">
        <v>8.8918231169493198E-2</v>
      </c>
      <c r="E52" s="19">
        <v>0.81935528585586004</v>
      </c>
      <c r="F52" s="17">
        <v>0.41258373825837602</v>
      </c>
      <c r="G52" s="19">
        <f>EXP(Table11[[#This Row],[estimate (log odds)]])</f>
        <v>1.0755752370744267</v>
      </c>
      <c r="H52" s="29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26F1-D9DC-4B46-A0FB-53EE65B599B1}">
  <dimension ref="A1:N24"/>
  <sheetViews>
    <sheetView tabSelected="1" workbookViewId="0">
      <selection activeCell="N24" sqref="N24"/>
    </sheetView>
  </sheetViews>
  <sheetFormatPr baseColWidth="10" defaultRowHeight="16" x14ac:dyDescent="0.2"/>
  <cols>
    <col min="1" max="1" width="16.1640625" customWidth="1"/>
    <col min="2" max="6" width="11" bestFit="1" customWidth="1"/>
    <col min="8" max="8" width="11.6640625" bestFit="1" customWidth="1"/>
    <col min="9" max="9" width="33.5" bestFit="1" customWidth="1"/>
    <col min="11" max="12" width="11" bestFit="1" customWidth="1"/>
  </cols>
  <sheetData>
    <row r="1" spans="1:13" x14ac:dyDescent="0.2">
      <c r="A1" s="1" t="s">
        <v>540</v>
      </c>
      <c r="I1" s="1"/>
    </row>
    <row r="3" spans="1:13" x14ac:dyDescent="0.2">
      <c r="A3" s="53" t="s">
        <v>58</v>
      </c>
      <c r="B3" s="57" t="s">
        <v>322</v>
      </c>
      <c r="C3" s="57"/>
      <c r="D3" s="57"/>
      <c r="E3" s="57"/>
      <c r="F3" s="57"/>
      <c r="G3" s="53" t="s">
        <v>323</v>
      </c>
      <c r="H3" s="57" t="s">
        <v>345</v>
      </c>
      <c r="I3" s="57"/>
      <c r="J3" s="57"/>
      <c r="K3" s="57"/>
      <c r="L3" s="57"/>
      <c r="M3" s="57"/>
    </row>
    <row r="4" spans="1:13" ht="19" x14ac:dyDescent="0.2">
      <c r="A4" s="51"/>
      <c r="B4" s="51" t="s">
        <v>317</v>
      </c>
      <c r="C4" s="51" t="s">
        <v>318</v>
      </c>
      <c r="D4" s="51" t="s">
        <v>319</v>
      </c>
      <c r="E4" s="51" t="s">
        <v>320</v>
      </c>
      <c r="F4" s="51" t="s">
        <v>321</v>
      </c>
      <c r="G4" s="51"/>
      <c r="H4" s="47" t="s">
        <v>326</v>
      </c>
      <c r="I4" s="47" t="s">
        <v>60</v>
      </c>
      <c r="J4" s="47" t="s">
        <v>61</v>
      </c>
      <c r="K4" s="47" t="s">
        <v>330</v>
      </c>
      <c r="L4" s="47" t="s">
        <v>331</v>
      </c>
      <c r="M4" s="47" t="s">
        <v>332</v>
      </c>
    </row>
    <row r="5" spans="1:13" ht="19" x14ac:dyDescent="0.2">
      <c r="A5" s="51" t="s">
        <v>74</v>
      </c>
      <c r="B5" s="51">
        <v>0.56106180000000005</v>
      </c>
      <c r="C5" s="51">
        <v>-2.5233854999999998</v>
      </c>
      <c r="D5" s="51">
        <v>1.7182840349999999</v>
      </c>
      <c r="E5" s="51">
        <v>-0.37446525000000003</v>
      </c>
      <c r="F5" s="51">
        <v>3.0283029999999999E-2</v>
      </c>
      <c r="G5" s="51"/>
      <c r="H5" s="48">
        <v>35686586</v>
      </c>
      <c r="I5" s="48" t="s">
        <v>75</v>
      </c>
      <c r="J5" s="48" t="s">
        <v>76</v>
      </c>
      <c r="K5" s="48">
        <v>-0.43</v>
      </c>
      <c r="L5" s="48">
        <v>0.06</v>
      </c>
      <c r="M5" s="48" t="s">
        <v>333</v>
      </c>
    </row>
    <row r="6" spans="1:13" ht="19" x14ac:dyDescent="0.2">
      <c r="A6" s="51" t="s">
        <v>77</v>
      </c>
      <c r="B6" s="51">
        <v>0.1175023</v>
      </c>
      <c r="C6" s="51">
        <v>-0.74086419999999997</v>
      </c>
      <c r="D6" s="51">
        <v>1.440472722</v>
      </c>
      <c r="E6" s="51">
        <v>7.1642380000000006E-2</v>
      </c>
      <c r="F6" s="51">
        <v>-0.82332843</v>
      </c>
      <c r="G6" s="51"/>
      <c r="H6" s="48">
        <v>98900110</v>
      </c>
      <c r="I6" s="48" t="s">
        <v>78</v>
      </c>
      <c r="J6" s="48" t="s">
        <v>8</v>
      </c>
      <c r="K6" s="48">
        <v>1.39</v>
      </c>
      <c r="L6" s="48">
        <v>0.2</v>
      </c>
      <c r="M6" s="48" t="s">
        <v>334</v>
      </c>
    </row>
    <row r="7" spans="1:13" ht="19" x14ac:dyDescent="0.2">
      <c r="A7" s="51" t="s">
        <v>79</v>
      </c>
      <c r="B7" s="51">
        <v>0.43288569999999998</v>
      </c>
      <c r="C7" s="51">
        <v>-2.5782972000000002</v>
      </c>
      <c r="D7" s="51">
        <v>0.527951897</v>
      </c>
      <c r="E7" s="51">
        <v>0.73023006999999995</v>
      </c>
      <c r="F7" s="51">
        <v>-0.14535777999999999</v>
      </c>
      <c r="G7" s="51"/>
      <c r="H7" s="48">
        <v>55840142</v>
      </c>
      <c r="I7" s="47" t="s">
        <v>130</v>
      </c>
      <c r="J7" s="48" t="s">
        <v>8</v>
      </c>
      <c r="K7" s="48">
        <v>-0.83</v>
      </c>
      <c r="L7" s="48">
        <v>0.13</v>
      </c>
      <c r="M7" s="48" t="s">
        <v>335</v>
      </c>
    </row>
    <row r="8" spans="1:13" ht="19" x14ac:dyDescent="0.2">
      <c r="A8" s="51" t="s">
        <v>86</v>
      </c>
      <c r="B8" s="51">
        <v>0.32126850000000001</v>
      </c>
      <c r="C8" s="51">
        <v>-0.82202600000000003</v>
      </c>
      <c r="D8" s="52">
        <v>7.5874455860000003</v>
      </c>
      <c r="E8" s="51">
        <v>-2.6254912699999999</v>
      </c>
      <c r="F8" s="51">
        <v>-1.25320304</v>
      </c>
      <c r="G8" s="51" t="s">
        <v>324</v>
      </c>
      <c r="H8" s="48">
        <v>46288875</v>
      </c>
      <c r="I8" s="48" t="s">
        <v>87</v>
      </c>
      <c r="J8" s="48" t="s">
        <v>8</v>
      </c>
      <c r="K8" s="48">
        <v>-1.44</v>
      </c>
      <c r="L8" s="48">
        <v>0.25</v>
      </c>
      <c r="M8" s="48" t="s">
        <v>336</v>
      </c>
    </row>
    <row r="9" spans="1:13" ht="19" x14ac:dyDescent="0.2">
      <c r="A9" s="51" t="s">
        <v>84</v>
      </c>
      <c r="B9" s="51">
        <v>-0.29351660000000002</v>
      </c>
      <c r="C9" s="51">
        <v>-1.3069065</v>
      </c>
      <c r="D9" s="51">
        <v>0.91994668000000002</v>
      </c>
      <c r="E9" s="51">
        <v>0.40861018999999998</v>
      </c>
      <c r="F9" s="51">
        <v>-6.6830589999999995E-2</v>
      </c>
      <c r="G9" s="51"/>
      <c r="H9" s="48">
        <v>138241654</v>
      </c>
      <c r="I9" s="48" t="s">
        <v>85</v>
      </c>
      <c r="J9" s="48" t="s">
        <v>76</v>
      </c>
      <c r="K9" s="48">
        <v>0.52</v>
      </c>
      <c r="L9" s="48">
        <v>0.09</v>
      </c>
      <c r="M9" s="48" t="s">
        <v>337</v>
      </c>
    </row>
    <row r="10" spans="1:13" ht="19" x14ac:dyDescent="0.2">
      <c r="A10" s="51" t="s">
        <v>80</v>
      </c>
      <c r="B10" s="51">
        <v>0.63688959999999994</v>
      </c>
      <c r="C10" s="51">
        <v>-0.2056499</v>
      </c>
      <c r="D10" s="51">
        <v>-3.9038530000000001E-3</v>
      </c>
      <c r="E10" s="51">
        <v>-0.60222235000000002</v>
      </c>
      <c r="F10" s="51">
        <v>-5.3973920000000002E-2</v>
      </c>
      <c r="G10" s="51"/>
      <c r="H10" s="48">
        <v>47353350</v>
      </c>
      <c r="I10" s="48" t="s">
        <v>81</v>
      </c>
      <c r="J10" s="48" t="s">
        <v>76</v>
      </c>
      <c r="K10" s="48">
        <v>-0.85</v>
      </c>
      <c r="L10" s="48">
        <v>0.15</v>
      </c>
      <c r="M10" s="48" t="s">
        <v>338</v>
      </c>
    </row>
    <row r="11" spans="1:13" ht="21" customHeight="1" x14ac:dyDescent="0.2">
      <c r="A11" s="51" t="s">
        <v>82</v>
      </c>
      <c r="B11" s="51">
        <v>0.53022950000000002</v>
      </c>
      <c r="C11" s="51">
        <v>-1.1904725</v>
      </c>
      <c r="D11" s="51">
        <v>-0.95490831700000001</v>
      </c>
      <c r="E11" s="51">
        <v>1.3946197199999999</v>
      </c>
      <c r="F11" s="51">
        <v>4.1332920000000002E-2</v>
      </c>
      <c r="G11" s="51"/>
      <c r="H11" s="49">
        <v>107893233</v>
      </c>
      <c r="I11" s="49" t="s">
        <v>327</v>
      </c>
      <c r="J11" s="48" t="s">
        <v>76</v>
      </c>
      <c r="K11" s="48">
        <v>-0.62</v>
      </c>
      <c r="L11" s="48">
        <v>0.11</v>
      </c>
      <c r="M11" s="48" t="s">
        <v>339</v>
      </c>
    </row>
    <row r="12" spans="1:13" ht="19" x14ac:dyDescent="0.2">
      <c r="A12" s="51" t="s">
        <v>93</v>
      </c>
      <c r="B12" s="52">
        <v>8.3152626999999999</v>
      </c>
      <c r="C12" s="51">
        <v>-2.8926246999999998</v>
      </c>
      <c r="D12" s="51">
        <v>-1.4086434809999999</v>
      </c>
      <c r="E12" s="51">
        <v>-0.23844584999999999</v>
      </c>
      <c r="F12" s="51">
        <v>8.5730600000000004E-2</v>
      </c>
      <c r="G12" s="51" t="s">
        <v>325</v>
      </c>
      <c r="H12" s="48">
        <v>92420308</v>
      </c>
      <c r="I12" s="50" t="s">
        <v>328</v>
      </c>
      <c r="J12" s="48" t="s">
        <v>76</v>
      </c>
      <c r="K12" s="48">
        <v>0.85</v>
      </c>
      <c r="L12" s="48">
        <v>0.15</v>
      </c>
      <c r="M12" s="48" t="s">
        <v>340</v>
      </c>
    </row>
    <row r="13" spans="1:13" ht="32" customHeight="1" x14ac:dyDescent="0.2">
      <c r="A13" s="51" t="s">
        <v>91</v>
      </c>
      <c r="B13" s="51">
        <v>-1.3660052</v>
      </c>
      <c r="C13" s="51">
        <v>-0.32316600000000001</v>
      </c>
      <c r="D13" s="51">
        <v>6.565266684</v>
      </c>
      <c r="E13" s="51">
        <v>-0.97234900999999996</v>
      </c>
      <c r="F13" s="51">
        <v>-1.94957618</v>
      </c>
      <c r="G13" s="51"/>
      <c r="H13" s="48">
        <v>129838509</v>
      </c>
      <c r="I13" s="48" t="s">
        <v>92</v>
      </c>
      <c r="J13" s="48" t="s">
        <v>8</v>
      </c>
      <c r="K13" s="48">
        <v>0.99</v>
      </c>
      <c r="L13" s="48">
        <v>0.18</v>
      </c>
      <c r="M13" s="48" t="s">
        <v>341</v>
      </c>
    </row>
    <row r="14" spans="1:13" ht="19" x14ac:dyDescent="0.2">
      <c r="A14" s="51" t="s">
        <v>89</v>
      </c>
      <c r="B14" s="51">
        <v>1.2166899</v>
      </c>
      <c r="C14" s="51">
        <v>-0.97702529999999999</v>
      </c>
      <c r="D14" s="51">
        <v>-0.36913172599999999</v>
      </c>
      <c r="E14" s="51">
        <v>-8.8233629999999993E-2</v>
      </c>
      <c r="F14" s="51">
        <v>2.2211729999999999E-2</v>
      </c>
      <c r="G14" s="51"/>
      <c r="H14" s="49">
        <v>54888033</v>
      </c>
      <c r="I14" s="50" t="s">
        <v>329</v>
      </c>
      <c r="J14" s="48" t="s">
        <v>8</v>
      </c>
      <c r="K14" s="48">
        <v>0.48</v>
      </c>
      <c r="L14" s="48">
        <v>0.09</v>
      </c>
      <c r="M14" s="48" t="s">
        <v>342</v>
      </c>
    </row>
    <row r="15" spans="1:13" ht="19" x14ac:dyDescent="0.2">
      <c r="A15" s="51" t="s">
        <v>88</v>
      </c>
      <c r="B15" s="51">
        <v>-0.72918300000000003</v>
      </c>
      <c r="C15" s="51">
        <v>-0.99225719999999995</v>
      </c>
      <c r="D15" s="51">
        <v>-0.18208782200000001</v>
      </c>
      <c r="E15" s="51">
        <v>0.87460928999999998</v>
      </c>
      <c r="F15" s="51">
        <v>0.9117963</v>
      </c>
      <c r="G15" s="51"/>
      <c r="H15" s="48">
        <v>43926902</v>
      </c>
      <c r="I15" s="47" t="s">
        <v>130</v>
      </c>
      <c r="J15" s="48" t="s">
        <v>8</v>
      </c>
      <c r="K15" s="48">
        <v>0.67</v>
      </c>
      <c r="L15" s="48">
        <v>0.13</v>
      </c>
      <c r="M15" s="48" t="s">
        <v>343</v>
      </c>
    </row>
    <row r="16" spans="1:13" ht="32" customHeight="1" x14ac:dyDescent="0.2">
      <c r="A16" s="51" t="s">
        <v>293</v>
      </c>
      <c r="B16" s="51">
        <v>-1.1051127999999999</v>
      </c>
      <c r="C16" s="51">
        <v>-2.044E-2</v>
      </c>
      <c r="D16" s="51">
        <v>5.7867681920000003</v>
      </c>
      <c r="E16" s="51">
        <v>-1.25092264</v>
      </c>
      <c r="F16" s="51">
        <v>-0.62705597999999996</v>
      </c>
      <c r="G16" s="51"/>
      <c r="H16" s="48">
        <v>72244313</v>
      </c>
      <c r="I16" s="47" t="s">
        <v>130</v>
      </c>
      <c r="J16" s="48" t="s">
        <v>8</v>
      </c>
      <c r="K16" s="48">
        <v>-0.57999999999999996</v>
      </c>
      <c r="L16" s="48">
        <v>0.11</v>
      </c>
      <c r="M16" s="48" t="s">
        <v>344</v>
      </c>
    </row>
    <row r="24" spans="14:14" x14ac:dyDescent="0.2">
      <c r="N24" t="s">
        <v>542</v>
      </c>
    </row>
  </sheetData>
  <mergeCells count="2">
    <mergeCell ref="H3:M3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Legend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Nabais</dc:creator>
  <cp:lastModifiedBy>Marta Nabais</cp:lastModifiedBy>
  <dcterms:created xsi:type="dcterms:W3CDTF">2019-11-20T05:47:14Z</dcterms:created>
  <dcterms:modified xsi:type="dcterms:W3CDTF">2020-11-24T13:40:34Z</dcterms:modified>
</cp:coreProperties>
</file>