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mas/projects/2016/medaka/manuscripts/Genome_biology_submission/mikk_assembly_SV_paper/Genome Biology Submission/revisions/revision2/tables/"/>
    </mc:Choice>
  </mc:AlternateContent>
  <xr:revisionPtr revIDLastSave="0" documentId="13_ncr:1_{14EE9094-A716-2149-A592-CC0CD6869CE2}" xr6:coauthVersionLast="47" xr6:coauthVersionMax="47" xr10:uidLastSave="{00000000-0000-0000-0000-000000000000}"/>
  <bookViews>
    <workbookView xWindow="23860" yWindow="2900" windowWidth="25060" windowHeight="18900" xr2:uid="{2EBCB92E-ED3F-8940-ADD1-6DC30DA59447}"/>
  </bookViews>
  <sheets>
    <sheet name="Table 3. Reference usage sampl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" i="1" l="1"/>
  <c r="J3" i="1"/>
  <c r="K3" i="1"/>
  <c r="L3" i="1"/>
  <c r="M3" i="1"/>
  <c r="N3" i="1"/>
  <c r="O3" i="1"/>
  <c r="I4" i="1"/>
  <c r="J4" i="1"/>
  <c r="K4" i="1"/>
  <c r="L4" i="1"/>
  <c r="M4" i="1"/>
  <c r="N4" i="1"/>
  <c r="O4" i="1"/>
  <c r="I5" i="1"/>
  <c r="J5" i="1"/>
  <c r="K5" i="1"/>
  <c r="L5" i="1"/>
  <c r="M5" i="1"/>
  <c r="N5" i="1"/>
  <c r="O5" i="1"/>
  <c r="I6" i="1"/>
  <c r="J6" i="1"/>
  <c r="K6" i="1"/>
  <c r="L6" i="1"/>
  <c r="M6" i="1"/>
  <c r="N6" i="1"/>
  <c r="O6" i="1"/>
  <c r="I7" i="1"/>
  <c r="J7" i="1"/>
  <c r="K7" i="1"/>
  <c r="L7" i="1"/>
  <c r="M7" i="1"/>
  <c r="N7" i="1"/>
  <c r="O7" i="1"/>
  <c r="I8" i="1"/>
  <c r="J8" i="1"/>
  <c r="K8" i="1"/>
  <c r="L8" i="1"/>
  <c r="M8" i="1"/>
  <c r="N8" i="1"/>
  <c r="O8" i="1"/>
  <c r="I9" i="1"/>
  <c r="J9" i="1"/>
  <c r="K9" i="1"/>
  <c r="L9" i="1"/>
  <c r="M9" i="1"/>
  <c r="N9" i="1"/>
  <c r="O9" i="1"/>
  <c r="I10" i="1"/>
  <c r="J10" i="1"/>
  <c r="K10" i="1"/>
  <c r="L10" i="1"/>
  <c r="M10" i="1"/>
  <c r="N10" i="1"/>
  <c r="O10" i="1"/>
  <c r="I11" i="1"/>
  <c r="J11" i="1"/>
  <c r="K11" i="1"/>
  <c r="L11" i="1"/>
  <c r="M11" i="1"/>
  <c r="N11" i="1"/>
  <c r="O11" i="1"/>
  <c r="I12" i="1"/>
  <c r="J12" i="1"/>
  <c r="K12" i="1"/>
  <c r="L12" i="1"/>
  <c r="M12" i="1"/>
  <c r="N12" i="1"/>
  <c r="O12" i="1"/>
  <c r="I13" i="1"/>
  <c r="J13" i="1"/>
  <c r="K13" i="1"/>
  <c r="L13" i="1"/>
  <c r="M13" i="1"/>
  <c r="N13" i="1"/>
  <c r="O13" i="1"/>
  <c r="I14" i="1"/>
  <c r="J14" i="1"/>
  <c r="K14" i="1"/>
  <c r="L14" i="1"/>
  <c r="M14" i="1"/>
  <c r="N14" i="1"/>
  <c r="O14" i="1"/>
  <c r="B18" i="1"/>
  <c r="G18" i="1" s="1"/>
  <c r="C18" i="1"/>
  <c r="D18" i="1"/>
  <c r="E18" i="1"/>
  <c r="F18" i="1" s="1"/>
  <c r="F30" i="1" s="1"/>
  <c r="I18" i="1"/>
  <c r="B19" i="1"/>
  <c r="C19" i="1"/>
  <c r="F19" i="1" s="1"/>
  <c r="D19" i="1"/>
  <c r="E19" i="1"/>
  <c r="G19" i="1"/>
  <c r="B20" i="1"/>
  <c r="C20" i="1"/>
  <c r="F20" i="1" s="1"/>
  <c r="D20" i="1"/>
  <c r="E20" i="1"/>
  <c r="G20" i="1" s="1"/>
  <c r="I20" i="1"/>
  <c r="B21" i="1"/>
  <c r="C21" i="1"/>
  <c r="F21" i="1" s="1"/>
  <c r="D21" i="1"/>
  <c r="E21" i="1"/>
  <c r="G21" i="1" s="1"/>
  <c r="I21" i="1"/>
  <c r="B22" i="1"/>
  <c r="C22" i="1"/>
  <c r="F22" i="1" s="1"/>
  <c r="D22" i="1"/>
  <c r="E22" i="1"/>
  <c r="G22" i="1" s="1"/>
  <c r="I22" i="1"/>
  <c r="B23" i="1"/>
  <c r="C23" i="1"/>
  <c r="F23" i="1" s="1"/>
  <c r="D23" i="1"/>
  <c r="E23" i="1"/>
  <c r="G23" i="1" s="1"/>
  <c r="I23" i="1"/>
  <c r="B24" i="1"/>
  <c r="C24" i="1"/>
  <c r="F24" i="1" s="1"/>
  <c r="D24" i="1"/>
  <c r="E24" i="1"/>
  <c r="G24" i="1" s="1"/>
  <c r="I24" i="1"/>
  <c r="B25" i="1"/>
  <c r="C25" i="1"/>
  <c r="F25" i="1" s="1"/>
  <c r="D25" i="1"/>
  <c r="E25" i="1"/>
  <c r="G25" i="1" s="1"/>
  <c r="I25" i="1"/>
  <c r="B26" i="1"/>
  <c r="C26" i="1"/>
  <c r="F26" i="1" s="1"/>
  <c r="D26" i="1"/>
  <c r="E26" i="1"/>
  <c r="G26" i="1" s="1"/>
  <c r="I26" i="1"/>
  <c r="B27" i="1"/>
  <c r="C27" i="1"/>
  <c r="F27" i="1" s="1"/>
  <c r="D27" i="1"/>
  <c r="E27" i="1"/>
  <c r="G27" i="1" s="1"/>
  <c r="I27" i="1"/>
  <c r="B28" i="1"/>
  <c r="C28" i="1"/>
  <c r="F28" i="1" s="1"/>
  <c r="D28" i="1"/>
  <c r="E28" i="1"/>
  <c r="G28" i="1" s="1"/>
  <c r="I28" i="1"/>
  <c r="B29" i="1"/>
  <c r="C29" i="1"/>
  <c r="F29" i="1" s="1"/>
  <c r="D29" i="1"/>
  <c r="E29" i="1"/>
  <c r="G29" i="1" s="1"/>
  <c r="I29" i="1"/>
  <c r="G30" i="1" l="1"/>
  <c r="I19" i="1"/>
  <c r="I30" i="1" s="1"/>
  <c r="H29" i="1"/>
  <c r="H28" i="1"/>
  <c r="H27" i="1"/>
  <c r="H26" i="1"/>
  <c r="H25" i="1"/>
  <c r="H24" i="1"/>
  <c r="H23" i="1"/>
  <c r="H22" i="1"/>
  <c r="H21" i="1"/>
  <c r="H20" i="1"/>
  <c r="H19" i="1"/>
  <c r="H18" i="1"/>
  <c r="H30" i="1" l="1"/>
</calcChain>
</file>

<file path=xl/sharedStrings.xml><?xml version="1.0" encoding="utf-8"?>
<sst xmlns="http://schemas.openxmlformats.org/spreadsheetml/2006/main" count="73" uniqueCount="45">
  <si>
    <t>134-2</t>
  </si>
  <si>
    <t>134-1</t>
  </si>
  <si>
    <t>131-1</t>
  </si>
  <si>
    <t>117-2</t>
  </si>
  <si>
    <t>80-1</t>
  </si>
  <si>
    <t>79-2</t>
  </si>
  <si>
    <t>69-1</t>
  </si>
  <si>
    <t>HDRR_MT</t>
  </si>
  <si>
    <t>HDRR_24</t>
  </si>
  <si>
    <t>HDRR_23</t>
  </si>
  <si>
    <t>HDRR_22</t>
  </si>
  <si>
    <t>HDRR_21</t>
  </si>
  <si>
    <t>HDRR_20</t>
  </si>
  <si>
    <t>HDRR_19</t>
  </si>
  <si>
    <t>HDRR_18</t>
  </si>
  <si>
    <t>HDRR_17</t>
  </si>
  <si>
    <t>HDRR_16</t>
  </si>
  <si>
    <t>HDRR_15</t>
  </si>
  <si>
    <t>HDRR_14</t>
  </si>
  <si>
    <t>HDRR_13</t>
  </si>
  <si>
    <t>HDRR_12</t>
  </si>
  <si>
    <t>HDRR_11</t>
  </si>
  <si>
    <t>HDRR_10</t>
  </si>
  <si>
    <t>HDRR_9</t>
  </si>
  <si>
    <t>HDRR_8</t>
  </si>
  <si>
    <t>HDRR_7</t>
  </si>
  <si>
    <t>HDRR_6</t>
  </si>
  <si>
    <t>HDRR_5</t>
  </si>
  <si>
    <t>HDRR_4</t>
  </si>
  <si>
    <t>HDRR_3</t>
  </si>
  <si>
    <t>HDRR_2</t>
  </si>
  <si>
    <t>HDRR_1</t>
  </si>
  <si>
    <t>Median</t>
  </si>
  <si>
    <t>MIKK</t>
  </si>
  <si>
    <t>HSOK + unanchored</t>
  </si>
  <si>
    <t>HNI + unanchored</t>
  </si>
  <si>
    <t>HDRR + unanchored</t>
  </si>
  <si>
    <t>Percentage</t>
  </si>
  <si>
    <t>Counts</t>
  </si>
  <si>
    <t>HSOK+</t>
  </si>
  <si>
    <t>HNI+</t>
  </si>
  <si>
    <t>HDRR+</t>
  </si>
  <si>
    <t>HSOK</t>
  </si>
  <si>
    <t>HNI</t>
  </si>
  <si>
    <t>HDRR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</si>
</sst>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-m"/>
    <numFmt numFmtId="165" formatCode="0.0%"/>
    <numFmt numFmtId="166" formatCode="0.00000%"/>
  </numFmts>
  <fonts count="4" x14ac:knownFonts="1">
    <font>
      <sz val="10"/>
      <color rgb="FF00000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BDBDBD"/>
        <bgColor rgb="FFBDBDBD"/>
      </patternFill>
    </fill>
    <fill>
      <patternFill patternType="solid">
        <fgColor rgb="FFE2F3EA"/>
        <bgColor rgb="FFE2F3EA"/>
      </patternFill>
    </fill>
    <fill>
      <patternFill patternType="solid">
        <fgColor rgb="FFE2F3EB"/>
        <bgColor rgb="FFE2F3EB"/>
      </patternFill>
    </fill>
    <fill>
      <patternFill patternType="solid">
        <fgColor rgb="FF58BB8A"/>
        <bgColor rgb="FF58BB8A"/>
      </patternFill>
    </fill>
    <fill>
      <patternFill patternType="solid">
        <fgColor rgb="FFFBFDFC"/>
        <bgColor rgb="FFFBFDFC"/>
      </patternFill>
    </fill>
    <fill>
      <patternFill patternType="solid">
        <fgColor rgb="FFDDF1E7"/>
        <bgColor rgb="FFDDF1E7"/>
      </patternFill>
    </fill>
    <fill>
      <patternFill patternType="solid">
        <fgColor rgb="FFA2D9BE"/>
        <bgColor rgb="FFA2D9BE"/>
      </patternFill>
    </fill>
    <fill>
      <patternFill patternType="solid">
        <fgColor rgb="FF58BB8B"/>
        <bgColor rgb="FF58BB8B"/>
      </patternFill>
    </fill>
    <fill>
      <patternFill patternType="solid">
        <fgColor rgb="FF57BB8A"/>
        <bgColor rgb="FF57BB8A"/>
      </patternFill>
    </fill>
    <fill>
      <patternFill patternType="solid">
        <fgColor rgb="FFEAF6F0"/>
        <bgColor rgb="FFEAF6F0"/>
      </patternFill>
    </fill>
    <fill>
      <patternFill patternType="solid">
        <fgColor rgb="FFFAFCFB"/>
        <bgColor rgb="FFFAFCFB"/>
      </patternFill>
    </fill>
    <fill>
      <patternFill patternType="solid">
        <fgColor rgb="FFE9F6F0"/>
        <bgColor rgb="FFE9F6F0"/>
      </patternFill>
    </fill>
    <fill>
      <patternFill patternType="solid">
        <fgColor rgb="FF91D2B2"/>
        <bgColor rgb="FF91D2B2"/>
      </patternFill>
    </fill>
    <fill>
      <patternFill patternType="solid">
        <fgColor rgb="FFF7FCF9"/>
        <bgColor rgb="FFF7FCF9"/>
      </patternFill>
    </fill>
    <fill>
      <patternFill patternType="solid">
        <fgColor rgb="FFEDF7F2"/>
        <bgColor rgb="FFEDF7F2"/>
      </patternFill>
    </fill>
    <fill>
      <patternFill patternType="solid">
        <fgColor rgb="FFA5DAC0"/>
        <bgColor rgb="FFA5DAC0"/>
      </patternFill>
    </fill>
    <fill>
      <patternFill patternType="solid">
        <fgColor rgb="FFF5FBF8"/>
        <bgColor rgb="FFF5FBF8"/>
      </patternFill>
    </fill>
    <fill>
      <patternFill patternType="solid">
        <fgColor rgb="FFE0F2EA"/>
        <bgColor rgb="FFE0F2EA"/>
      </patternFill>
    </fill>
    <fill>
      <patternFill patternType="solid">
        <fgColor rgb="FFEBF7F1"/>
        <bgColor rgb="FFEBF7F1"/>
      </patternFill>
    </fill>
    <fill>
      <patternFill patternType="solid">
        <fgColor rgb="FF70C59B"/>
        <bgColor rgb="FF70C59B"/>
      </patternFill>
    </fill>
    <fill>
      <patternFill patternType="solid">
        <fgColor rgb="FFF6FBF9"/>
        <bgColor rgb="FFF6FBF9"/>
      </patternFill>
    </fill>
    <fill>
      <patternFill patternType="solid">
        <fgColor rgb="FFF8FCFA"/>
        <bgColor rgb="FFF8FCFA"/>
      </patternFill>
    </fill>
    <fill>
      <patternFill patternType="solid">
        <fgColor rgb="FF90D2B2"/>
        <bgColor rgb="FF90D2B2"/>
      </patternFill>
    </fill>
    <fill>
      <patternFill patternType="solid">
        <fgColor rgb="FFEFF8F4"/>
        <bgColor rgb="FFEFF8F4"/>
      </patternFill>
    </fill>
    <fill>
      <patternFill patternType="solid">
        <fgColor rgb="FFA3D9BF"/>
        <bgColor rgb="FFA3D9BF"/>
      </patternFill>
    </fill>
    <fill>
      <patternFill patternType="solid">
        <fgColor rgb="FFF1F9F5"/>
        <bgColor rgb="FFF1F9F5"/>
      </patternFill>
    </fill>
    <fill>
      <patternFill patternType="solid">
        <fgColor rgb="FFFDFEFD"/>
        <bgColor rgb="FFFDFEFD"/>
      </patternFill>
    </fill>
    <fill>
      <patternFill patternType="solid">
        <fgColor rgb="FF89CFAC"/>
        <bgColor rgb="FF89CFAC"/>
      </patternFill>
    </fill>
    <fill>
      <patternFill patternType="solid">
        <fgColor rgb="FFECF7F2"/>
        <bgColor rgb="FFECF7F2"/>
      </patternFill>
    </fill>
    <fill>
      <patternFill patternType="solid">
        <fgColor rgb="FFF7FBF9"/>
        <bgColor rgb="FFF7FBF9"/>
      </patternFill>
    </fill>
    <fill>
      <patternFill patternType="solid">
        <fgColor rgb="FFEEF8F3"/>
        <bgColor rgb="FFEEF8F3"/>
      </patternFill>
    </fill>
    <fill>
      <patternFill patternType="solid">
        <fgColor rgb="FFB7B7B7"/>
        <bgColor rgb="FFB7B7B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0" fontId="3" fillId="3" borderId="0" xfId="0" applyFont="1" applyFill="1" applyAlignment="1">
      <alignment wrapText="1"/>
    </xf>
    <xf numFmtId="164" fontId="3" fillId="3" borderId="0" xfId="0" applyNumberFormat="1" applyFont="1" applyFill="1" applyAlignment="1">
      <alignment wrapText="1"/>
    </xf>
    <xf numFmtId="164" fontId="3" fillId="2" borderId="0" xfId="0" applyNumberFormat="1" applyFont="1" applyFill="1" applyAlignment="1">
      <alignment wrapText="1"/>
    </xf>
    <xf numFmtId="0" fontId="3" fillId="4" borderId="0" xfId="0" applyFont="1" applyFill="1" applyAlignment="1">
      <alignment wrapText="1"/>
    </xf>
    <xf numFmtId="0" fontId="1" fillId="4" borderId="0" xfId="0" applyFont="1" applyFill="1"/>
    <xf numFmtId="165" fontId="2" fillId="2" borderId="0" xfId="0" applyNumberFormat="1" applyFont="1" applyFill="1" applyAlignment="1">
      <alignment wrapText="1"/>
    </xf>
    <xf numFmtId="0" fontId="1" fillId="2" borderId="0" xfId="0" applyFont="1" applyFill="1"/>
    <xf numFmtId="165" fontId="2" fillId="5" borderId="0" xfId="0" applyNumberFormat="1" applyFont="1" applyFill="1" applyAlignment="1">
      <alignment wrapText="1"/>
    </xf>
    <xf numFmtId="165" fontId="2" fillId="6" borderId="0" xfId="0" applyNumberFormat="1" applyFont="1" applyFill="1" applyAlignment="1">
      <alignment wrapText="1"/>
    </xf>
    <xf numFmtId="165" fontId="2" fillId="7" borderId="0" xfId="0" applyNumberFormat="1" applyFont="1" applyFill="1" applyAlignment="1">
      <alignment wrapText="1"/>
    </xf>
    <xf numFmtId="165" fontId="2" fillId="8" borderId="0" xfId="0" applyNumberFormat="1" applyFont="1" applyFill="1" applyAlignment="1">
      <alignment wrapText="1"/>
    </xf>
    <xf numFmtId="3" fontId="2" fillId="3" borderId="0" xfId="0" applyNumberFormat="1" applyFont="1" applyFill="1" applyAlignment="1">
      <alignment wrapText="1"/>
    </xf>
    <xf numFmtId="165" fontId="2" fillId="9" borderId="0" xfId="0" applyNumberFormat="1" applyFont="1" applyFill="1" applyAlignment="1">
      <alignment wrapText="1"/>
    </xf>
    <xf numFmtId="165" fontId="2" fillId="10" borderId="0" xfId="0" applyNumberFormat="1" applyFont="1" applyFill="1" applyAlignment="1">
      <alignment wrapText="1"/>
    </xf>
    <xf numFmtId="165" fontId="2" fillId="11" borderId="0" xfId="0" applyNumberFormat="1" applyFont="1" applyFill="1" applyAlignment="1">
      <alignment wrapText="1"/>
    </xf>
    <xf numFmtId="165" fontId="2" fillId="3" borderId="0" xfId="0" applyNumberFormat="1" applyFont="1" applyFill="1" applyAlignment="1">
      <alignment wrapText="1"/>
    </xf>
    <xf numFmtId="3" fontId="2" fillId="2" borderId="0" xfId="0" applyNumberFormat="1" applyFont="1" applyFill="1" applyAlignment="1">
      <alignment wrapText="1"/>
    </xf>
    <xf numFmtId="165" fontId="2" fillId="12" borderId="0" xfId="0" applyNumberFormat="1" applyFont="1" applyFill="1" applyAlignment="1">
      <alignment wrapText="1"/>
    </xf>
    <xf numFmtId="165" fontId="2" fillId="13" borderId="0" xfId="0" applyNumberFormat="1" applyFont="1" applyFill="1" applyAlignment="1">
      <alignment wrapText="1"/>
    </xf>
    <xf numFmtId="165" fontId="2" fillId="14" borderId="0" xfId="0" applyNumberFormat="1" applyFont="1" applyFill="1" applyAlignment="1">
      <alignment wrapText="1"/>
    </xf>
    <xf numFmtId="165" fontId="2" fillId="15" borderId="0" xfId="0" applyNumberFormat="1" applyFont="1" applyFill="1" applyAlignment="1">
      <alignment wrapText="1"/>
    </xf>
    <xf numFmtId="165" fontId="2" fillId="16" borderId="0" xfId="0" applyNumberFormat="1" applyFont="1" applyFill="1" applyAlignment="1">
      <alignment wrapText="1"/>
    </xf>
    <xf numFmtId="165" fontId="2" fillId="17" borderId="0" xfId="0" applyNumberFormat="1" applyFont="1" applyFill="1" applyAlignment="1">
      <alignment wrapText="1"/>
    </xf>
    <xf numFmtId="165" fontId="2" fillId="18" borderId="0" xfId="0" applyNumberFormat="1" applyFont="1" applyFill="1" applyAlignment="1">
      <alignment wrapText="1"/>
    </xf>
    <xf numFmtId="165" fontId="2" fillId="19" borderId="0" xfId="0" applyNumberFormat="1" applyFont="1" applyFill="1" applyAlignment="1">
      <alignment wrapText="1"/>
    </xf>
    <xf numFmtId="165" fontId="2" fillId="20" borderId="0" xfId="0" applyNumberFormat="1" applyFont="1" applyFill="1" applyAlignment="1">
      <alignment wrapText="1"/>
    </xf>
    <xf numFmtId="165" fontId="2" fillId="21" borderId="0" xfId="0" applyNumberFormat="1" applyFont="1" applyFill="1" applyAlignment="1">
      <alignment wrapText="1"/>
    </xf>
    <xf numFmtId="165" fontId="2" fillId="22" borderId="0" xfId="0" applyNumberFormat="1" applyFont="1" applyFill="1" applyAlignment="1">
      <alignment wrapText="1"/>
    </xf>
    <xf numFmtId="165" fontId="2" fillId="23" borderId="0" xfId="0" applyNumberFormat="1" applyFont="1" applyFill="1" applyAlignment="1">
      <alignment wrapText="1"/>
    </xf>
    <xf numFmtId="165" fontId="2" fillId="24" borderId="0" xfId="0" applyNumberFormat="1" applyFont="1" applyFill="1" applyAlignment="1">
      <alignment wrapText="1"/>
    </xf>
    <xf numFmtId="165" fontId="2" fillId="25" borderId="0" xfId="0" applyNumberFormat="1" applyFont="1" applyFill="1" applyAlignment="1">
      <alignment wrapText="1"/>
    </xf>
    <xf numFmtId="165" fontId="2" fillId="26" borderId="0" xfId="0" applyNumberFormat="1" applyFont="1" applyFill="1" applyAlignment="1">
      <alignment wrapText="1"/>
    </xf>
    <xf numFmtId="165" fontId="2" fillId="27" borderId="0" xfId="0" applyNumberFormat="1" applyFont="1" applyFill="1" applyAlignment="1">
      <alignment wrapText="1"/>
    </xf>
    <xf numFmtId="165" fontId="2" fillId="28" borderId="0" xfId="0" applyNumberFormat="1" applyFont="1" applyFill="1" applyAlignment="1">
      <alignment wrapText="1"/>
    </xf>
    <xf numFmtId="165" fontId="2" fillId="29" borderId="0" xfId="0" applyNumberFormat="1" applyFont="1" applyFill="1" applyAlignment="1">
      <alignment wrapText="1"/>
    </xf>
    <xf numFmtId="165" fontId="2" fillId="30" borderId="0" xfId="0" applyNumberFormat="1" applyFont="1" applyFill="1" applyAlignment="1">
      <alignment wrapText="1"/>
    </xf>
    <xf numFmtId="165" fontId="2" fillId="31" borderId="0" xfId="0" applyNumberFormat="1" applyFont="1" applyFill="1" applyAlignment="1">
      <alignment wrapText="1"/>
    </xf>
    <xf numFmtId="165" fontId="2" fillId="32" borderId="0" xfId="0" applyNumberFormat="1" applyFont="1" applyFill="1" applyAlignment="1">
      <alignment wrapText="1"/>
    </xf>
    <xf numFmtId="165" fontId="2" fillId="33" borderId="0" xfId="0" applyNumberFormat="1" applyFont="1" applyFill="1" applyAlignment="1">
      <alignment wrapText="1"/>
    </xf>
    <xf numFmtId="165" fontId="2" fillId="34" borderId="0" xfId="0" applyNumberFormat="1" applyFont="1" applyFill="1" applyAlignment="1">
      <alignment wrapText="1"/>
    </xf>
    <xf numFmtId="0" fontId="3" fillId="35" borderId="0" xfId="0" applyFont="1" applyFill="1" applyAlignment="1">
      <alignment horizontal="center" wrapText="1"/>
    </xf>
    <xf numFmtId="0" fontId="1" fillId="35" borderId="0" xfId="0" applyFont="1" applyFill="1"/>
    <xf numFmtId="0" fontId="0" fillId="0" borderId="0" xfId="0"/>
    <xf numFmtId="0" fontId="3" fillId="4" borderId="0" xfId="0" applyFont="1" applyFill="1" applyAlignment="1">
      <alignment horizontal="center" wrapText="1"/>
    </xf>
    <xf numFmtId="165" fontId="1" fillId="0" borderId="0" xfId="0" applyNumberFormat="1" applyFont="1"/>
    <xf numFmtId="166" fontId="2" fillId="3" borderId="0" xfId="0" applyNumberFormat="1" applyFont="1" applyFill="1" applyAlignment="1">
      <alignment wrapText="1"/>
    </xf>
    <xf numFmtId="166" fontId="2" fillId="2" borderId="0" xfId="0" applyNumberFormat="1" applyFont="1" applyFill="1" applyAlignment="1">
      <alignment wrapText="1"/>
    </xf>
    <xf numFmtId="0" fontId="3" fillId="35" borderId="0" xfId="0" applyFont="1" applyFill="1" applyAlignment="1">
      <alignment wrapText="1"/>
    </xf>
    <xf numFmtId="0" fontId="3" fillId="4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2C41C-15A8-CE4C-9AB2-705E688B11D8}">
  <sheetPr>
    <outlinePr summaryBelow="0" summaryRight="0"/>
  </sheetPr>
  <dimension ref="A1:Z1000"/>
  <sheetViews>
    <sheetView tabSelected="1" workbookViewId="0">
      <selection activeCell="D34" sqref="D34"/>
    </sheetView>
  </sheetViews>
  <sheetFormatPr baseColWidth="10" defaultColWidth="14.5" defaultRowHeight="15.75" customHeight="1" x14ac:dyDescent="0.15"/>
  <sheetData>
    <row r="1" spans="1:26" ht="15.75" customHeight="1" x14ac:dyDescent="0.15">
      <c r="A1" s="9"/>
      <c r="B1" s="53" t="s">
        <v>38</v>
      </c>
      <c r="C1" s="47"/>
      <c r="D1" s="47"/>
      <c r="E1" s="47"/>
      <c r="F1" s="47"/>
      <c r="G1" s="47"/>
      <c r="H1" s="47"/>
      <c r="I1" s="53" t="s">
        <v>37</v>
      </c>
      <c r="J1" s="47"/>
      <c r="K1" s="47"/>
      <c r="L1" s="47"/>
      <c r="M1" s="47"/>
      <c r="N1" s="47"/>
      <c r="O1" s="47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15">
      <c r="A2" s="46"/>
      <c r="B2" s="46" t="s">
        <v>44</v>
      </c>
      <c r="C2" s="46" t="s">
        <v>43</v>
      </c>
      <c r="D2" s="46" t="s">
        <v>42</v>
      </c>
      <c r="E2" s="46" t="s">
        <v>33</v>
      </c>
      <c r="F2" s="46" t="s">
        <v>41</v>
      </c>
      <c r="G2" s="46" t="s">
        <v>40</v>
      </c>
      <c r="H2" s="46" t="s">
        <v>39</v>
      </c>
      <c r="I2" s="46" t="s">
        <v>44</v>
      </c>
      <c r="J2" s="52" t="s">
        <v>43</v>
      </c>
      <c r="K2" s="52" t="s">
        <v>42</v>
      </c>
      <c r="L2" s="52" t="s">
        <v>33</v>
      </c>
      <c r="M2" s="52" t="s">
        <v>41</v>
      </c>
      <c r="N2" s="52" t="s">
        <v>40</v>
      </c>
      <c r="O2" s="52" t="s">
        <v>39</v>
      </c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15">
      <c r="A3" s="7">
        <v>43834</v>
      </c>
      <c r="B3" s="21">
        <v>560525.98589899996</v>
      </c>
      <c r="C3" s="21">
        <v>19024.345969000002</v>
      </c>
      <c r="D3" s="21">
        <v>6141.5246159999997</v>
      </c>
      <c r="E3" s="21">
        <v>73295.278862000006</v>
      </c>
      <c r="F3" s="21">
        <v>257.82366200000001</v>
      </c>
      <c r="G3" s="21">
        <v>455.50848100000002</v>
      </c>
      <c r="H3" s="21">
        <v>114.03299</v>
      </c>
      <c r="I3" s="51">
        <f>B3/SUM($B3:$H3)</f>
        <v>0.84952056296440848</v>
      </c>
      <c r="J3" s="51">
        <f>C3/SUM($B3:$H3)</f>
        <v>2.8832870382795556E-2</v>
      </c>
      <c r="K3" s="51">
        <f>D3/SUM($B3:$H3)</f>
        <v>9.3079564203901091E-3</v>
      </c>
      <c r="L3" s="51">
        <f>E3/SUM($B3:$H3)</f>
        <v>0.11108467426646498</v>
      </c>
      <c r="M3" s="51">
        <f>F3/SUM($B3:$H3)</f>
        <v>3.9075173675757346E-4</v>
      </c>
      <c r="N3" s="51">
        <f>G3/SUM($B3:$H3)</f>
        <v>6.9035839719999844E-4</v>
      </c>
      <c r="O3" s="51">
        <f>H3/SUM($B3:$H3)</f>
        <v>1.7282583198340812E-4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15">
      <c r="A4" s="6">
        <v>43865</v>
      </c>
      <c r="B4" s="16">
        <v>558336.49331100006</v>
      </c>
      <c r="C4" s="16">
        <v>18930.738109000002</v>
      </c>
      <c r="D4" s="16">
        <v>5976.8474340000002</v>
      </c>
      <c r="E4" s="16">
        <v>73384.525015000007</v>
      </c>
      <c r="F4" s="16">
        <v>50.559359000000001</v>
      </c>
      <c r="G4" s="16">
        <v>457.64556099999999</v>
      </c>
      <c r="H4" s="16">
        <v>116.39146</v>
      </c>
      <c r="I4" s="50">
        <f>B4/SUM($B4:$H4)</f>
        <v>0.84949984739439022</v>
      </c>
      <c r="J4" s="50">
        <f>C4/SUM($B4:$H4)</f>
        <v>2.8802808570316741E-2</v>
      </c>
      <c r="K4" s="50">
        <f>D4/SUM($B4:$H4)</f>
        <v>9.093675666753202E-3</v>
      </c>
      <c r="L4" s="50">
        <f>E4/SUM($B4:$H4)</f>
        <v>0.11165335518670479</v>
      </c>
      <c r="M4" s="50">
        <f>F4/SUM($B4:$H4)</f>
        <v>7.6925238219982219E-5</v>
      </c>
      <c r="N4" s="50">
        <f>G4/SUM($B4:$H4)</f>
        <v>6.9630023988718689E-4</v>
      </c>
      <c r="O4" s="50">
        <f>H4/SUM($B4:$H4)</f>
        <v>1.7708770372803839E-4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15">
      <c r="A5" s="7">
        <v>43837</v>
      </c>
      <c r="B5" s="21">
        <v>561589.25694300001</v>
      </c>
      <c r="C5" s="21">
        <v>18978.370973000001</v>
      </c>
      <c r="D5" s="21">
        <v>6050.6121220000005</v>
      </c>
      <c r="E5" s="21">
        <v>73361.744793999998</v>
      </c>
      <c r="F5" s="21">
        <v>202.21225899999999</v>
      </c>
      <c r="G5" s="21">
        <v>440.54180700000001</v>
      </c>
      <c r="H5" s="21">
        <v>107.476702</v>
      </c>
      <c r="I5" s="51">
        <f>B5/SUM($B5:$H5)</f>
        <v>0.84995243699128931</v>
      </c>
      <c r="J5" s="51">
        <f>C5/SUM($B5:$H5)</f>
        <v>2.8723328409865446E-2</v>
      </c>
      <c r="K5" s="51">
        <f>D5/SUM($B5:$H5)</f>
        <v>9.1574624243656293E-3</v>
      </c>
      <c r="L5" s="51">
        <f>E5/SUM($B5:$H5)</f>
        <v>0.11103131514483745</v>
      </c>
      <c r="M5" s="51">
        <f>F5/SUM($B5:$H5)</f>
        <v>3.0604360785343201E-4</v>
      </c>
      <c r="N5" s="51">
        <f>G5/SUM($B5:$H5)</f>
        <v>6.667499027571337E-4</v>
      </c>
      <c r="O5" s="51">
        <f>H5/SUM($B5:$H5)</f>
        <v>1.626635190315943E-4</v>
      </c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15">
      <c r="A6" s="6">
        <v>43868</v>
      </c>
      <c r="B6" s="16">
        <v>558451.92293600005</v>
      </c>
      <c r="C6" s="16">
        <v>18879.533903</v>
      </c>
      <c r="D6" s="16">
        <v>5994.6901200000002</v>
      </c>
      <c r="E6" s="16">
        <v>73099.266212000002</v>
      </c>
      <c r="F6" s="16">
        <v>181.32031599999999</v>
      </c>
      <c r="G6" s="16">
        <v>446.00120500000003</v>
      </c>
      <c r="H6" s="16">
        <v>107.27413300000001</v>
      </c>
      <c r="I6" s="50">
        <f>B6/SUM($B6:$H6)</f>
        <v>0.84979596359570053</v>
      </c>
      <c r="J6" s="50">
        <f>C6/SUM($B6:$H6)</f>
        <v>2.8728975667214659E-2</v>
      </c>
      <c r="K6" s="50">
        <f>D6/SUM($B6:$H6)</f>
        <v>9.1221164396757589E-3</v>
      </c>
      <c r="L6" s="50">
        <f>E6/SUM($B6:$H6)</f>
        <v>0.11123511052156269</v>
      </c>
      <c r="M6" s="50">
        <f>F6/SUM($B6:$H6)</f>
        <v>2.7591501851154956E-4</v>
      </c>
      <c r="N6" s="50">
        <f>G6/SUM($B6:$H6)</f>
        <v>6.786797720656323E-4</v>
      </c>
      <c r="O6" s="50">
        <f>H6/SUM($B6:$H6)</f>
        <v>1.6323898526906071E-4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15">
      <c r="A7" s="7">
        <v>43841</v>
      </c>
      <c r="B7" s="21">
        <v>559017.12431700004</v>
      </c>
      <c r="C7" s="21">
        <v>18923.345813</v>
      </c>
      <c r="D7" s="21">
        <v>5948.8676079999996</v>
      </c>
      <c r="E7" s="21">
        <v>72381.710904000007</v>
      </c>
      <c r="F7" s="21">
        <v>29.871639999999999</v>
      </c>
      <c r="G7" s="21">
        <v>453.90086200000002</v>
      </c>
      <c r="H7" s="21">
        <v>110.479277</v>
      </c>
      <c r="I7" s="51">
        <f>B7/SUM($B7:$H7)</f>
        <v>0.85103768452788309</v>
      </c>
      <c r="J7" s="51">
        <f>C7/SUM($B7:$H7)</f>
        <v>2.880856364443608E-2</v>
      </c>
      <c r="K7" s="51">
        <f>D7/SUM($B7:$H7)</f>
        <v>9.0564497838251396E-3</v>
      </c>
      <c r="L7" s="51">
        <f>E7/SUM($B7:$H7)</f>
        <v>0.1101926237504233</v>
      </c>
      <c r="M7" s="51">
        <f>F7/SUM($B7:$H7)</f>
        <v>4.5476051149078187E-5</v>
      </c>
      <c r="N7" s="51">
        <f>G7/SUM($B7:$H7)</f>
        <v>6.9101056443244093E-4</v>
      </c>
      <c r="O7" s="51">
        <f>H7/SUM($B7:$H7)</f>
        <v>1.681916778511383E-4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15">
      <c r="A8" s="5" t="s">
        <v>6</v>
      </c>
      <c r="B8" s="16">
        <v>559605.50709600002</v>
      </c>
      <c r="C8" s="16">
        <v>18863.621798</v>
      </c>
      <c r="D8" s="16">
        <v>6088.7610370000002</v>
      </c>
      <c r="E8" s="16">
        <v>73672.960078999997</v>
      </c>
      <c r="F8" s="16">
        <v>46.563665</v>
      </c>
      <c r="G8" s="16">
        <v>458.01141699999999</v>
      </c>
      <c r="H8" s="16">
        <v>128.78638900000001</v>
      </c>
      <c r="I8" s="50">
        <f>B8/SUM($B8:$H8)</f>
        <v>0.84934876920710956</v>
      </c>
      <c r="J8" s="50">
        <f>C8/SUM($B8:$H8)</f>
        <v>2.8630515164267626E-2</v>
      </c>
      <c r="K8" s="50">
        <f>D8/SUM($B8:$H8)</f>
        <v>9.2412987849402797E-3</v>
      </c>
      <c r="L8" s="50">
        <f>E8/SUM($B8:$H8)</f>
        <v>0.1118181239703358</v>
      </c>
      <c r="M8" s="50">
        <f>F8/SUM($B8:$H8)</f>
        <v>7.0672627513541594E-5</v>
      </c>
      <c r="N8" s="50">
        <f>G8/SUM($B8:$H8)</f>
        <v>6.9515297540669041E-4</v>
      </c>
      <c r="O8" s="50">
        <f>H8/SUM($B8:$H8)</f>
        <v>1.9546727042665286E-4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15">
      <c r="A9" s="3" t="s">
        <v>5</v>
      </c>
      <c r="B9" s="21">
        <v>555905.60912299994</v>
      </c>
      <c r="C9" s="21">
        <v>18858.330327</v>
      </c>
      <c r="D9" s="21">
        <v>5976.9937419999997</v>
      </c>
      <c r="E9" s="21">
        <v>71982.711316999994</v>
      </c>
      <c r="F9" s="21">
        <v>71.103712999999999</v>
      </c>
      <c r="G9" s="21">
        <v>462.76061399999998</v>
      </c>
      <c r="H9" s="21">
        <v>115.740673</v>
      </c>
      <c r="I9" s="51">
        <f>B9/SUM($B9:$H9)</f>
        <v>0.85082395023174673</v>
      </c>
      <c r="J9" s="51">
        <f>C9/SUM($B9:$H9)</f>
        <v>2.886302789587996E-2</v>
      </c>
      <c r="K9" s="51">
        <f>D9/SUM($B9:$H9)</f>
        <v>9.1479009073169443E-3</v>
      </c>
      <c r="L9" s="51">
        <f>E9/SUM($B9:$H9)</f>
        <v>0.11017088834153206</v>
      </c>
      <c r="M9" s="51">
        <f>F9/SUM($B9:$H9)</f>
        <v>1.088255649484171E-4</v>
      </c>
      <c r="N9" s="51">
        <f>G9/SUM($B9:$H9)</f>
        <v>7.0826379002776379E-4</v>
      </c>
      <c r="O9" s="51">
        <f>H9/SUM($B9:$H9)</f>
        <v>1.7714326854822624E-4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15">
      <c r="A10" s="5" t="s">
        <v>4</v>
      </c>
      <c r="B10" s="16">
        <v>557249.451718</v>
      </c>
      <c r="C10" s="16">
        <v>18924.173531</v>
      </c>
      <c r="D10" s="16">
        <v>5963.8214559999997</v>
      </c>
      <c r="E10" s="16">
        <v>71903.648533</v>
      </c>
      <c r="F10" s="16">
        <v>21.105055</v>
      </c>
      <c r="G10" s="16">
        <v>442.21830199999999</v>
      </c>
      <c r="H10" s="16">
        <v>115.718082</v>
      </c>
      <c r="I10" s="50">
        <f>B10/SUM($B10:$H10)</f>
        <v>0.85125620263795165</v>
      </c>
      <c r="J10" s="50">
        <f>C10/SUM($B10:$H10)</f>
        <v>2.8908633374865898E-2</v>
      </c>
      <c r="K10" s="50">
        <f>D10/SUM($B10:$H10)</f>
        <v>9.1103544206166745E-3</v>
      </c>
      <c r="L10" s="50">
        <f>E10/SUM($B10:$H10)</f>
        <v>0.10984026384828183</v>
      </c>
      <c r="M10" s="50">
        <f>F10/SUM($B10:$H10)</f>
        <v>3.2240155500156218E-5</v>
      </c>
      <c r="N10" s="50">
        <f>G10/SUM($B10:$H10)</f>
        <v>6.7553421782104071E-4</v>
      </c>
      <c r="O10" s="50">
        <f>H10/SUM($B10:$H10)</f>
        <v>1.7677134496260863E-4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15">
      <c r="A11" s="3" t="s">
        <v>3</v>
      </c>
      <c r="B11" s="21">
        <v>562917.61687499995</v>
      </c>
      <c r="C11" s="21">
        <v>18879.125612</v>
      </c>
      <c r="D11" s="21">
        <v>5957.3297259999999</v>
      </c>
      <c r="E11" s="21">
        <v>72681.552542000005</v>
      </c>
      <c r="F11" s="21">
        <v>43.986125999999999</v>
      </c>
      <c r="G11" s="21">
        <v>446.250362</v>
      </c>
      <c r="H11" s="21">
        <v>108.163285</v>
      </c>
      <c r="I11" s="51">
        <f>B11/SUM($B11:$H11)</f>
        <v>0.85157132006471492</v>
      </c>
      <c r="J11" s="51">
        <f>C11/SUM($B11:$H11)</f>
        <v>2.8559990728889213E-2</v>
      </c>
      <c r="K11" s="51">
        <f>D11/SUM($B11:$H11)</f>
        <v>9.0121378097802619E-3</v>
      </c>
      <c r="L11" s="51">
        <f>E11/SUM($B11:$H11)</f>
        <v>0.10995130332950266</v>
      </c>
      <c r="M11" s="51">
        <f>F11/SUM($B11:$H11)</f>
        <v>6.6541394796444179E-5</v>
      </c>
      <c r="N11" s="51">
        <f>G11/SUM($B11:$H11)</f>
        <v>6.7507926285434027E-4</v>
      </c>
      <c r="O11" s="51">
        <f>H11/SUM($B11:$H11)</f>
        <v>1.6362740946236794E-4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15">
      <c r="A12" s="5" t="s">
        <v>2</v>
      </c>
      <c r="B12" s="16">
        <v>550696.49917800003</v>
      </c>
      <c r="C12" s="16">
        <v>44150.383052999998</v>
      </c>
      <c r="D12" s="16">
        <v>6214.5251159999998</v>
      </c>
      <c r="E12" s="16">
        <v>64120.572260000001</v>
      </c>
      <c r="F12" s="16">
        <v>53.686188000000001</v>
      </c>
      <c r="G12" s="16">
        <v>872.51388899999995</v>
      </c>
      <c r="H12" s="16">
        <v>110.39604300000001</v>
      </c>
      <c r="I12" s="50">
        <f>B12/SUM($B12:$H12)</f>
        <v>0.82660033694956869</v>
      </c>
      <c r="J12" s="50">
        <f>C12/SUM($B12:$H12)</f>
        <v>6.627011713809032E-2</v>
      </c>
      <c r="K12" s="50">
        <f>D12/SUM($B12:$H12)</f>
        <v>9.3280574010091225E-3</v>
      </c>
      <c r="L12" s="50">
        <f>E12/SUM($B12:$H12)</f>
        <v>9.6245548527417554E-2</v>
      </c>
      <c r="M12" s="50">
        <f>F12/SUM($B12:$H12)</f>
        <v>8.0583445067432748E-5</v>
      </c>
      <c r="N12" s="50">
        <f>G12/SUM($B12:$H12)</f>
        <v>1.3096510976864965E-3</v>
      </c>
      <c r="O12" s="50">
        <f>H12/SUM($B12:$H12)</f>
        <v>1.6570544116025604E-4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15">
      <c r="A13" s="3" t="s">
        <v>1</v>
      </c>
      <c r="B13" s="21">
        <v>560846.92434300005</v>
      </c>
      <c r="C13" s="21">
        <v>19024.324318999999</v>
      </c>
      <c r="D13" s="21">
        <v>6024.0913600000003</v>
      </c>
      <c r="E13" s="21">
        <v>71533.757056999995</v>
      </c>
      <c r="F13" s="21">
        <v>212.42097799999999</v>
      </c>
      <c r="G13" s="21">
        <v>464.81303100000002</v>
      </c>
      <c r="H13" s="21">
        <v>109.325154</v>
      </c>
      <c r="I13" s="51">
        <f>B13/SUM($B13:$H13)</f>
        <v>0.85207168657319021</v>
      </c>
      <c r="J13" s="51">
        <f>C13/SUM($B13:$H13)</f>
        <v>2.890287421544635E-2</v>
      </c>
      <c r="K13" s="51">
        <f>D13/SUM($B13:$H13)</f>
        <v>9.1521544692415822E-3</v>
      </c>
      <c r="L13" s="51">
        <f>E13/SUM($B13:$H13)</f>
        <v>0.10867829772602652</v>
      </c>
      <c r="M13" s="51">
        <f>F13/SUM($B13:$H13)</f>
        <v>3.2272246335310681E-4</v>
      </c>
      <c r="N13" s="51">
        <f>G13/SUM($B13:$H13)</f>
        <v>7.0617133851508783E-4</v>
      </c>
      <c r="O13" s="51">
        <f>H13/SUM($B13:$H13)</f>
        <v>1.6609321422735265E-4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15">
      <c r="A14" s="5" t="s">
        <v>0</v>
      </c>
      <c r="B14" s="16">
        <v>559395.12867999997</v>
      </c>
      <c r="C14" s="16">
        <v>18943.906815999999</v>
      </c>
      <c r="D14" s="16">
        <v>6080.7753929999999</v>
      </c>
      <c r="E14" s="16">
        <v>71696.054600999996</v>
      </c>
      <c r="F14" s="16">
        <v>174.24954299999999</v>
      </c>
      <c r="G14" s="16">
        <v>470.31003900000002</v>
      </c>
      <c r="H14" s="16">
        <v>120.38141400000001</v>
      </c>
      <c r="I14" s="50">
        <f>B14/SUM($B14:$H14)</f>
        <v>0.85159304877927244</v>
      </c>
      <c r="J14" s="50">
        <f>C14/SUM($B14:$H14)</f>
        <v>2.8839184565828457E-2</v>
      </c>
      <c r="K14" s="50">
        <f>D14/SUM($B14:$H14)</f>
        <v>9.2570453162260247E-3</v>
      </c>
      <c r="L14" s="50">
        <f>E14/SUM($B14:$H14)</f>
        <v>0.10914621631973052</v>
      </c>
      <c r="M14" s="50">
        <f>F14/SUM($B14:$H14)</f>
        <v>2.6526812974206419E-4</v>
      </c>
      <c r="N14" s="50">
        <f>G14/SUM($B14:$H14)</f>
        <v>7.159747009749534E-4</v>
      </c>
      <c r="O14" s="50">
        <f>H14/SUM($B14:$H14)</f>
        <v>1.8326218822556765E-4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15">
      <c r="A15" s="1"/>
      <c r="B15" s="1"/>
      <c r="C15" s="1"/>
      <c r="D15" s="1"/>
      <c r="E15" s="1"/>
      <c r="F15" s="49"/>
      <c r="G15" s="49"/>
      <c r="H15" s="49"/>
      <c r="I15" s="49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15">
      <c r="A16" s="9"/>
      <c r="B16" s="48" t="s">
        <v>38</v>
      </c>
      <c r="C16" s="47"/>
      <c r="D16" s="47"/>
      <c r="E16" s="47"/>
      <c r="F16" s="48" t="s">
        <v>37</v>
      </c>
      <c r="G16" s="47"/>
      <c r="H16" s="47"/>
      <c r="I16" s="47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15">
      <c r="A17" s="46"/>
      <c r="B17" s="45" t="s">
        <v>36</v>
      </c>
      <c r="C17" s="45" t="s">
        <v>35</v>
      </c>
      <c r="D17" s="45" t="s">
        <v>34</v>
      </c>
      <c r="E17" s="45" t="s">
        <v>33</v>
      </c>
      <c r="F17" s="45" t="s">
        <v>36</v>
      </c>
      <c r="G17" s="45" t="s">
        <v>35</v>
      </c>
      <c r="H17" s="45" t="s">
        <v>34</v>
      </c>
      <c r="I17" s="45" t="s">
        <v>33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15">
      <c r="A18" s="7">
        <v>43834</v>
      </c>
      <c r="B18" s="21">
        <f>B3+F3</f>
        <v>560783.80956099997</v>
      </c>
      <c r="C18" s="21">
        <f>C3+G3</f>
        <v>19479.854450000003</v>
      </c>
      <c r="D18" s="21">
        <f>D3+H3</f>
        <v>6255.5576059999994</v>
      </c>
      <c r="E18" s="21">
        <f>E3</f>
        <v>73295.278862000006</v>
      </c>
      <c r="F18" s="44">
        <f>B18/SUM($B18:$E18)</f>
        <v>0.84991131470116599</v>
      </c>
      <c r="G18" s="14">
        <f>C18/SUM($B18:$E18)</f>
        <v>2.9523228779995556E-2</v>
      </c>
      <c r="H18" s="35">
        <f>D18/SUM($B18:$E18)</f>
        <v>9.4807822523735163E-3</v>
      </c>
      <c r="I18" s="43">
        <f>E18/SUM($B18:$E18)</f>
        <v>0.11108467426646498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15">
      <c r="A19" s="6">
        <v>43865</v>
      </c>
      <c r="B19" s="16">
        <f>B4+F4</f>
        <v>558387.05267</v>
      </c>
      <c r="C19" s="16">
        <f>C4+G4</f>
        <v>19388.383670000003</v>
      </c>
      <c r="D19" s="16">
        <f>D4+H4</f>
        <v>6093.2388940000001</v>
      </c>
      <c r="E19" s="16">
        <f>E4</f>
        <v>73384.525015000007</v>
      </c>
      <c r="F19" s="42">
        <f>B19/SUM($B19:$E19)</f>
        <v>0.84957677263261011</v>
      </c>
      <c r="G19" s="14">
        <f>C19/SUM($B19:$E19)</f>
        <v>2.9499108810203928E-2</v>
      </c>
      <c r="H19" s="41">
        <f>D19/SUM($B19:$E19)</f>
        <v>9.270763370481239E-3</v>
      </c>
      <c r="I19" s="40">
        <f>E19/SUM($B19:$E19)</f>
        <v>0.11165335518670479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15">
      <c r="A20" s="7">
        <v>43837</v>
      </c>
      <c r="B20" s="21">
        <f>B5+F5</f>
        <v>561791.46920200007</v>
      </c>
      <c r="C20" s="21">
        <f>C5+G5</f>
        <v>19418.912780000002</v>
      </c>
      <c r="D20" s="21">
        <f>D5+H5</f>
        <v>6158.0888240000004</v>
      </c>
      <c r="E20" s="21">
        <f>E5</f>
        <v>73361.744793999998</v>
      </c>
      <c r="F20" s="39">
        <f>B20/SUM($B20:$E20)</f>
        <v>0.85025848059914289</v>
      </c>
      <c r="G20" s="22">
        <f>C20/SUM($B20:$E20)</f>
        <v>2.9390078312622581E-2</v>
      </c>
      <c r="H20" s="38">
        <f>D20/SUM($B20:$E20)</f>
        <v>9.3201259433972235E-3</v>
      </c>
      <c r="I20" s="34">
        <f>E20/SUM($B20:$E20)</f>
        <v>0.11103131514483745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15">
      <c r="A21" s="6">
        <v>43868</v>
      </c>
      <c r="B21" s="16">
        <f>B6+F6</f>
        <v>558633.24325200007</v>
      </c>
      <c r="C21" s="16">
        <f>C6+G6</f>
        <v>19325.535108</v>
      </c>
      <c r="D21" s="16">
        <f>D6+H6</f>
        <v>6101.9642530000001</v>
      </c>
      <c r="E21" s="16">
        <f>E6</f>
        <v>73099.266212000002</v>
      </c>
      <c r="F21" s="37">
        <f>B21/SUM($B21:$E21)</f>
        <v>0.85007187861421207</v>
      </c>
      <c r="G21" s="22">
        <f>C21/SUM($B21:$E21)</f>
        <v>2.9407655439280291E-2</v>
      </c>
      <c r="H21" s="36">
        <f>D21/SUM($B21:$E21)</f>
        <v>9.2853554249448193E-3</v>
      </c>
      <c r="I21" s="35">
        <f>E21/SUM($B21:$E21)</f>
        <v>0.11123511052156269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15">
      <c r="A22" s="7">
        <v>43841</v>
      </c>
      <c r="B22" s="21">
        <f>B7+F7</f>
        <v>559046.99595700006</v>
      </c>
      <c r="C22" s="21">
        <f>C7+G7</f>
        <v>19377.246674999999</v>
      </c>
      <c r="D22" s="21">
        <f>D7+H7</f>
        <v>6059.3468849999999</v>
      </c>
      <c r="E22" s="21">
        <f>E7</f>
        <v>72381.710904000007</v>
      </c>
      <c r="F22" s="34">
        <f>B22/SUM($B22:$E22)</f>
        <v>0.85108316057903199</v>
      </c>
      <c r="G22" s="14">
        <f>C22/SUM($B22:$E22)</f>
        <v>2.9499574208868513E-2</v>
      </c>
      <c r="H22" s="33">
        <f>D22/SUM($B22:$E22)</f>
        <v>9.2246414616762758E-3</v>
      </c>
      <c r="I22" s="28">
        <f>E22/SUM($B22:$E22)</f>
        <v>0.11019262375042328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15">
      <c r="A23" s="5" t="s">
        <v>6</v>
      </c>
      <c r="B23" s="16">
        <f>B8+F8</f>
        <v>559652.07076100004</v>
      </c>
      <c r="C23" s="16">
        <f>C8+G8</f>
        <v>19321.633215000002</v>
      </c>
      <c r="D23" s="16">
        <f>D8+H8</f>
        <v>6217.5474260000001</v>
      </c>
      <c r="E23" s="16">
        <f>E8</f>
        <v>73672.960078999997</v>
      </c>
      <c r="F23" s="32">
        <f>B23/SUM($B23:$E23)</f>
        <v>0.84941944183462292</v>
      </c>
      <c r="G23" s="22">
        <f>C23/SUM($B23:$E23)</f>
        <v>2.9325668139674313E-2</v>
      </c>
      <c r="H23" s="31">
        <f>D23/SUM($B23:$E23)</f>
        <v>9.4367660553669307E-3</v>
      </c>
      <c r="I23" s="20">
        <f>E23/SUM($B23:$E23)</f>
        <v>0.11181812397033578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15">
      <c r="A24" s="3" t="s">
        <v>5</v>
      </c>
      <c r="B24" s="21">
        <f>B9+F9</f>
        <v>555976.7128359999</v>
      </c>
      <c r="C24" s="21">
        <f>C9+G9</f>
        <v>19321.090940999999</v>
      </c>
      <c r="D24" s="21">
        <f>D9+H9</f>
        <v>6092.7344149999999</v>
      </c>
      <c r="E24" s="21">
        <f>E9</f>
        <v>71982.711316999994</v>
      </c>
      <c r="F24" s="30">
        <f>B24/SUM($B24:$E24)</f>
        <v>0.85093277579669513</v>
      </c>
      <c r="G24" s="19">
        <f>C24/SUM($B24:$E24)</f>
        <v>2.9571291685907719E-2</v>
      </c>
      <c r="H24" s="29">
        <f>D24/SUM($B24:$E24)</f>
        <v>9.3250441758651707E-3</v>
      </c>
      <c r="I24" s="28">
        <f>E24/SUM($B24:$E24)</f>
        <v>0.11017088834153206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15">
      <c r="A25" s="5" t="s">
        <v>4</v>
      </c>
      <c r="B25" s="16">
        <f>B10+F10</f>
        <v>557270.55677300005</v>
      </c>
      <c r="C25" s="16">
        <f>C10+G10</f>
        <v>19366.391833000001</v>
      </c>
      <c r="D25" s="16">
        <f>D10+H10</f>
        <v>6079.539538</v>
      </c>
      <c r="E25" s="16">
        <f>E10</f>
        <v>71903.648533</v>
      </c>
      <c r="F25" s="27">
        <f>B25/SUM($B25:$E25)</f>
        <v>0.85128844279345184</v>
      </c>
      <c r="G25" s="19">
        <f>C25/SUM($B25:$E25)</f>
        <v>2.9584167592686939E-2</v>
      </c>
      <c r="H25" s="26">
        <f>D25/SUM($B25:$E25)</f>
        <v>9.2871257655792842E-3</v>
      </c>
      <c r="I25" s="25">
        <f>E25/SUM($B25:$E25)</f>
        <v>0.10984026384828183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15">
      <c r="A26" s="3" t="s">
        <v>3</v>
      </c>
      <c r="B26" s="21">
        <f>B11+F11</f>
        <v>562961.60300099989</v>
      </c>
      <c r="C26" s="21">
        <f>C11+G11</f>
        <v>19325.375973999999</v>
      </c>
      <c r="D26" s="21">
        <f>D11+H11</f>
        <v>6065.4930109999996</v>
      </c>
      <c r="E26" s="21">
        <f>E11</f>
        <v>72681.552542000005</v>
      </c>
      <c r="F26" s="24">
        <f>B26/SUM($B26:$E26)</f>
        <v>0.85163786145951126</v>
      </c>
      <c r="G26" s="22">
        <f>C26/SUM($B26:$E26)</f>
        <v>2.9235069991743554E-2</v>
      </c>
      <c r="H26" s="22">
        <f>D26/SUM($B26:$E26)</f>
        <v>9.1757652192426299E-3</v>
      </c>
      <c r="I26" s="23">
        <f>E26/SUM($B26:$E26)</f>
        <v>0.10995130332950266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15">
      <c r="A27" s="5" t="s">
        <v>2</v>
      </c>
      <c r="B27" s="16">
        <f>B12+F12</f>
        <v>550750.18536600005</v>
      </c>
      <c r="C27" s="16">
        <f>C12+G12</f>
        <v>45022.896941999999</v>
      </c>
      <c r="D27" s="16">
        <f>D12+H12</f>
        <v>6324.9211589999995</v>
      </c>
      <c r="E27" s="16">
        <f>E12</f>
        <v>64120.572260000001</v>
      </c>
      <c r="F27" s="22">
        <f>B27/SUM($B27:$E27)</f>
        <v>0.82668092039463614</v>
      </c>
      <c r="G27" s="20">
        <f>C27/SUM($B27:$E27)</f>
        <v>6.7579768235776827E-2</v>
      </c>
      <c r="H27" s="20">
        <f>D27/SUM($B27:$E27)</f>
        <v>9.493762842169377E-3</v>
      </c>
      <c r="I27" s="22">
        <f>E27/SUM($B27:$E27)</f>
        <v>9.6245548527417554E-2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15">
      <c r="A28" s="3" t="s">
        <v>1</v>
      </c>
      <c r="B28" s="21">
        <f>B13+F13</f>
        <v>561059.34532100009</v>
      </c>
      <c r="C28" s="21">
        <f>C13+G13</f>
        <v>19489.137350000001</v>
      </c>
      <c r="D28" s="21">
        <f>D13+H13</f>
        <v>6133.4165140000005</v>
      </c>
      <c r="E28" s="21">
        <f>E13</f>
        <v>71533.757056999995</v>
      </c>
      <c r="F28" s="20">
        <f>B28/SUM($B28:$E28)</f>
        <v>0.85239440903654318</v>
      </c>
      <c r="G28" s="19">
        <f>C28/SUM($B28:$E28)</f>
        <v>2.9609045553961436E-2</v>
      </c>
      <c r="H28" s="18">
        <f>D28/SUM($B28:$E28)</f>
        <v>9.3182476834689325E-3</v>
      </c>
      <c r="I28" s="17">
        <f>E28/SUM($B28:$E28)</f>
        <v>0.1086782977260265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15">
      <c r="A29" s="5" t="s">
        <v>0</v>
      </c>
      <c r="B29" s="16">
        <f>B14+F14</f>
        <v>559569.37822299998</v>
      </c>
      <c r="C29" s="16">
        <f>C14+G14</f>
        <v>19414.216854999999</v>
      </c>
      <c r="D29" s="16">
        <f>D14+H14</f>
        <v>6201.1568070000003</v>
      </c>
      <c r="E29" s="16">
        <f>E14</f>
        <v>71696.054600999996</v>
      </c>
      <c r="F29" s="15">
        <f>B29/SUM($B29:$E29)</f>
        <v>0.85185831690901437</v>
      </c>
      <c r="G29" s="14">
        <f>C29/SUM($B29:$E29)</f>
        <v>2.9555159266803403E-2</v>
      </c>
      <c r="H29" s="13">
        <f>D29/SUM($B29:$E29)</f>
        <v>9.4403075044515918E-3</v>
      </c>
      <c r="I29" s="12">
        <f>E29/SUM($B29:$E29)</f>
        <v>0.10914621631973051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15">
      <c r="A30" s="3" t="s">
        <v>32</v>
      </c>
      <c r="B30" s="11"/>
      <c r="C30" s="11"/>
      <c r="D30" s="11"/>
      <c r="E30" s="11"/>
      <c r="F30" s="10">
        <f>MEDIAN(F18:F29)</f>
        <v>0.85059562819791901</v>
      </c>
      <c r="G30" s="10">
        <f>MEDIAN(G18:G29)</f>
        <v>2.9511401494432037E-2</v>
      </c>
      <c r="H30" s="10">
        <f>MEDIAN(H18:H29)</f>
        <v>9.319186813433078E-3</v>
      </c>
      <c r="I30" s="10">
        <f>MEDIAN(I18:I29)</f>
        <v>0.11018175604597767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15">
      <c r="A32" s="9"/>
      <c r="B32" s="8" t="s">
        <v>31</v>
      </c>
      <c r="C32" s="8" t="s">
        <v>30</v>
      </c>
      <c r="D32" s="8" t="s">
        <v>29</v>
      </c>
      <c r="E32" s="8" t="s">
        <v>28</v>
      </c>
      <c r="F32" s="8" t="s">
        <v>27</v>
      </c>
      <c r="G32" s="8" t="s">
        <v>26</v>
      </c>
      <c r="H32" s="8" t="s">
        <v>25</v>
      </c>
      <c r="I32" s="8" t="s">
        <v>24</v>
      </c>
      <c r="J32" s="8" t="s">
        <v>23</v>
      </c>
      <c r="K32" s="8" t="s">
        <v>22</v>
      </c>
      <c r="L32" s="8" t="s">
        <v>21</v>
      </c>
      <c r="M32" s="8" t="s">
        <v>20</v>
      </c>
      <c r="N32" s="8" t="s">
        <v>19</v>
      </c>
      <c r="O32" s="8" t="s">
        <v>18</v>
      </c>
      <c r="P32" s="8" t="s">
        <v>17</v>
      </c>
      <c r="Q32" s="8" t="s">
        <v>16</v>
      </c>
      <c r="R32" s="8" t="s">
        <v>15</v>
      </c>
      <c r="S32" s="8" t="s">
        <v>14</v>
      </c>
      <c r="T32" s="8" t="s">
        <v>13</v>
      </c>
      <c r="U32" s="8" t="s">
        <v>12</v>
      </c>
      <c r="V32" s="8" t="s">
        <v>11</v>
      </c>
      <c r="W32" s="8" t="s">
        <v>10</v>
      </c>
      <c r="X32" s="8" t="s">
        <v>9</v>
      </c>
      <c r="Y32" s="8" t="s">
        <v>8</v>
      </c>
      <c r="Z32" s="8" t="s">
        <v>7</v>
      </c>
    </row>
    <row r="33" spans="1:26" ht="15.75" customHeight="1" x14ac:dyDescent="0.15">
      <c r="A33" s="6">
        <v>43834</v>
      </c>
      <c r="B33" s="4">
        <v>31451.769017999999</v>
      </c>
      <c r="C33" s="4">
        <v>20514.094459</v>
      </c>
      <c r="D33" s="4">
        <v>27057.410983000002</v>
      </c>
      <c r="E33" s="4">
        <v>25806.354601999999</v>
      </c>
      <c r="F33" s="4">
        <v>26340.012076999999</v>
      </c>
      <c r="G33" s="4">
        <v>23787.902269999999</v>
      </c>
      <c r="H33" s="4">
        <v>24518.053345</v>
      </c>
      <c r="I33" s="4">
        <v>18249.238161000001</v>
      </c>
      <c r="J33" s="4">
        <v>24779.495995000001</v>
      </c>
      <c r="K33" s="4">
        <v>24753.903542</v>
      </c>
      <c r="L33" s="4">
        <v>22643.535233999999</v>
      </c>
      <c r="M33" s="4">
        <v>24684.887681</v>
      </c>
      <c r="N33" s="4">
        <v>25258.702474000002</v>
      </c>
      <c r="O33" s="4">
        <v>26825.729942000002</v>
      </c>
      <c r="P33" s="4">
        <v>21958.028482999998</v>
      </c>
      <c r="Q33" s="4">
        <v>23782.401226999998</v>
      </c>
      <c r="R33" s="4">
        <v>23549.121631999998</v>
      </c>
      <c r="S33" s="4">
        <v>22740.575959999998</v>
      </c>
      <c r="T33" s="4">
        <v>18688.062093</v>
      </c>
      <c r="U33" s="4">
        <v>19019.771560000001</v>
      </c>
      <c r="V33" s="4">
        <v>24053.703076999998</v>
      </c>
      <c r="W33" s="4">
        <v>21484.695058000001</v>
      </c>
      <c r="X33" s="4">
        <v>21898.703495999998</v>
      </c>
      <c r="Y33" s="4">
        <v>16654.492659</v>
      </c>
      <c r="Z33" s="4">
        <v>25.340871</v>
      </c>
    </row>
    <row r="34" spans="1:26" ht="15.75" customHeight="1" x14ac:dyDescent="0.15">
      <c r="A34" s="7">
        <v>43865</v>
      </c>
      <c r="B34" s="2">
        <v>30395.004626999998</v>
      </c>
      <c r="C34" s="2">
        <v>20482.630346000002</v>
      </c>
      <c r="D34" s="2">
        <v>27096.975813000001</v>
      </c>
      <c r="E34" s="2">
        <v>25467.273297</v>
      </c>
      <c r="F34" s="2">
        <v>26373.300716000002</v>
      </c>
      <c r="G34" s="2">
        <v>23535.477455</v>
      </c>
      <c r="H34" s="2">
        <v>24833.286545999999</v>
      </c>
      <c r="I34" s="2">
        <v>18374.424017000001</v>
      </c>
      <c r="J34" s="2">
        <v>24971.935035999999</v>
      </c>
      <c r="K34" s="2">
        <v>24386.423332999999</v>
      </c>
      <c r="L34" s="2">
        <v>22576.511051000001</v>
      </c>
      <c r="M34" s="2">
        <v>24494.083189000001</v>
      </c>
      <c r="N34" s="2">
        <v>25338.661212999999</v>
      </c>
      <c r="O34" s="2">
        <v>26825.381606999999</v>
      </c>
      <c r="P34" s="2">
        <v>21784.445502999999</v>
      </c>
      <c r="Q34" s="2">
        <v>23455.746364999999</v>
      </c>
      <c r="R34" s="2">
        <v>23208.092667000001</v>
      </c>
      <c r="S34" s="2">
        <v>22804.166301000001</v>
      </c>
      <c r="T34" s="2">
        <v>18727.172993</v>
      </c>
      <c r="U34" s="2">
        <v>18799.842086000001</v>
      </c>
      <c r="V34" s="2">
        <v>24125.052604</v>
      </c>
      <c r="W34" s="2">
        <v>21747.982131000001</v>
      </c>
      <c r="X34" s="2">
        <v>21758.657351000002</v>
      </c>
      <c r="Y34" s="2">
        <v>16752.225377999999</v>
      </c>
      <c r="Z34" s="2">
        <v>21.741682999999998</v>
      </c>
    </row>
    <row r="35" spans="1:26" ht="15.75" customHeight="1" x14ac:dyDescent="0.15">
      <c r="A35" s="6">
        <v>43837</v>
      </c>
      <c r="B35" s="4">
        <v>31146.064803000001</v>
      </c>
      <c r="C35" s="4">
        <v>20455.933407</v>
      </c>
      <c r="D35" s="4">
        <v>27405.270277</v>
      </c>
      <c r="E35" s="4">
        <v>26006.607203</v>
      </c>
      <c r="F35" s="4">
        <v>26575.857405999999</v>
      </c>
      <c r="G35" s="4">
        <v>23640.679181</v>
      </c>
      <c r="H35" s="4">
        <v>24868.210293</v>
      </c>
      <c r="I35" s="4">
        <v>18491.602414000001</v>
      </c>
      <c r="J35" s="4">
        <v>24776.325336999998</v>
      </c>
      <c r="K35" s="4">
        <v>24629.376171</v>
      </c>
      <c r="L35" s="4">
        <v>22805.896846</v>
      </c>
      <c r="M35" s="4">
        <v>24714.812550999999</v>
      </c>
      <c r="N35" s="4">
        <v>25469.223327</v>
      </c>
      <c r="O35" s="4">
        <v>26245.538699000001</v>
      </c>
      <c r="P35" s="4">
        <v>21933.753769999999</v>
      </c>
      <c r="Q35" s="4">
        <v>23769.38855</v>
      </c>
      <c r="R35" s="4">
        <v>23671.817545000002</v>
      </c>
      <c r="S35" s="4">
        <v>23016.810275</v>
      </c>
      <c r="T35" s="4">
        <v>18375.335419999999</v>
      </c>
      <c r="U35" s="4">
        <v>19158.939334999999</v>
      </c>
      <c r="V35" s="4">
        <v>24204.561597</v>
      </c>
      <c r="W35" s="4">
        <v>21313.419819999999</v>
      </c>
      <c r="X35" s="4">
        <v>22062.131608</v>
      </c>
      <c r="Y35" s="4">
        <v>16828.480317000001</v>
      </c>
      <c r="Z35" s="4">
        <v>23.220790000000001</v>
      </c>
    </row>
    <row r="36" spans="1:26" ht="15.75" customHeight="1" x14ac:dyDescent="0.15">
      <c r="A36" s="7">
        <v>43868</v>
      </c>
      <c r="B36" s="2">
        <v>30481.789603000001</v>
      </c>
      <c r="C36" s="2">
        <v>20829.070892</v>
      </c>
      <c r="D36" s="2">
        <v>27471.629182000001</v>
      </c>
      <c r="E36" s="2">
        <v>25634.65655</v>
      </c>
      <c r="F36" s="2">
        <v>26305.844885999999</v>
      </c>
      <c r="G36" s="2">
        <v>23550.685023999999</v>
      </c>
      <c r="H36" s="2">
        <v>24352.847365000001</v>
      </c>
      <c r="I36" s="2">
        <v>18383.261054999999</v>
      </c>
      <c r="J36" s="2">
        <v>24610.047299999998</v>
      </c>
      <c r="K36" s="2">
        <v>24652.64589</v>
      </c>
      <c r="L36" s="2">
        <v>22543.417493000001</v>
      </c>
      <c r="M36" s="2">
        <v>24701.402536000001</v>
      </c>
      <c r="N36" s="2">
        <v>25362.324312000001</v>
      </c>
      <c r="O36" s="2">
        <v>26244.124669000001</v>
      </c>
      <c r="P36" s="2">
        <v>21812.407875000001</v>
      </c>
      <c r="Q36" s="2">
        <v>23715.136095999998</v>
      </c>
      <c r="R36" s="2">
        <v>23711.043952</v>
      </c>
      <c r="S36" s="2">
        <v>22712.731683000002</v>
      </c>
      <c r="T36" s="2">
        <v>18408.524453999999</v>
      </c>
      <c r="U36" s="2">
        <v>18679.086180999999</v>
      </c>
      <c r="V36" s="2">
        <v>24138.357564999998</v>
      </c>
      <c r="W36" s="2">
        <v>21360.402055999999</v>
      </c>
      <c r="X36" s="2">
        <v>21896.342868</v>
      </c>
      <c r="Y36" s="2">
        <v>16871.993727000001</v>
      </c>
      <c r="Z36" s="2">
        <v>22.149719000000001</v>
      </c>
    </row>
    <row r="37" spans="1:26" ht="15.75" customHeight="1" x14ac:dyDescent="0.15">
      <c r="A37" s="6">
        <v>43841</v>
      </c>
      <c r="B37" s="4">
        <v>30313.597382</v>
      </c>
      <c r="C37" s="4">
        <v>20628.152967000002</v>
      </c>
      <c r="D37" s="4">
        <v>26996.282435000001</v>
      </c>
      <c r="E37" s="4">
        <v>25534.512225999999</v>
      </c>
      <c r="F37" s="4">
        <v>26451.090269</v>
      </c>
      <c r="G37" s="4">
        <v>23479.625110000001</v>
      </c>
      <c r="H37" s="4">
        <v>24522.047648</v>
      </c>
      <c r="I37" s="4">
        <v>18456.937042000001</v>
      </c>
      <c r="J37" s="4">
        <v>24497.441376999999</v>
      </c>
      <c r="K37" s="4">
        <v>24578.290678000001</v>
      </c>
      <c r="L37" s="4">
        <v>22436.515618000001</v>
      </c>
      <c r="M37" s="4">
        <v>24493.323533999999</v>
      </c>
      <c r="N37" s="4">
        <v>25288.250027999999</v>
      </c>
      <c r="O37" s="4">
        <v>27398.637833000001</v>
      </c>
      <c r="P37" s="4">
        <v>21936.913368000001</v>
      </c>
      <c r="Q37" s="4">
        <v>23458.164564999999</v>
      </c>
      <c r="R37" s="4">
        <v>23623.911553999998</v>
      </c>
      <c r="S37" s="4">
        <v>22829.271538000001</v>
      </c>
      <c r="T37" s="4">
        <v>18621.453296</v>
      </c>
      <c r="U37" s="4">
        <v>18963.053504</v>
      </c>
      <c r="V37" s="4">
        <v>24339.129356000001</v>
      </c>
      <c r="W37" s="4">
        <v>21527.843778999999</v>
      </c>
      <c r="X37" s="4">
        <v>21784.576179</v>
      </c>
      <c r="Y37" s="4">
        <v>16834.068921999999</v>
      </c>
      <c r="Z37" s="4">
        <v>24.034112</v>
      </c>
    </row>
    <row r="38" spans="1:26" ht="15.75" customHeight="1" x14ac:dyDescent="0.15">
      <c r="A38" s="3" t="s">
        <v>6</v>
      </c>
      <c r="B38" s="2">
        <v>30193.57043</v>
      </c>
      <c r="C38" s="2">
        <v>21035.769961000002</v>
      </c>
      <c r="D38" s="2">
        <v>26946.749602</v>
      </c>
      <c r="E38" s="2">
        <v>26124.254657000001</v>
      </c>
      <c r="F38" s="2">
        <v>26466.376872000001</v>
      </c>
      <c r="G38" s="2">
        <v>23579.400828999998</v>
      </c>
      <c r="H38" s="2">
        <v>24352.359810000002</v>
      </c>
      <c r="I38" s="2">
        <v>18425.437097000002</v>
      </c>
      <c r="J38" s="2">
        <v>24733.703752000001</v>
      </c>
      <c r="K38" s="2">
        <v>24402.157573</v>
      </c>
      <c r="L38" s="2">
        <v>22619.385359</v>
      </c>
      <c r="M38" s="2">
        <v>24394.144888999999</v>
      </c>
      <c r="N38" s="2">
        <v>25241.371281</v>
      </c>
      <c r="O38" s="2">
        <v>26608.930326000002</v>
      </c>
      <c r="P38" s="2">
        <v>22067.255593000002</v>
      </c>
      <c r="Q38" s="2">
        <v>23573.420042999998</v>
      </c>
      <c r="R38" s="2">
        <v>23487.026041000001</v>
      </c>
      <c r="S38" s="2">
        <v>22920.625459999999</v>
      </c>
      <c r="T38" s="2">
        <v>18950.681797000001</v>
      </c>
      <c r="U38" s="2">
        <v>18922.545502000001</v>
      </c>
      <c r="V38" s="2">
        <v>24371.761201000001</v>
      </c>
      <c r="W38" s="2">
        <v>21786.495988999999</v>
      </c>
      <c r="X38" s="2">
        <v>21784.051061999999</v>
      </c>
      <c r="Y38" s="2">
        <v>16595.102720999999</v>
      </c>
      <c r="Z38" s="2">
        <v>22.92925</v>
      </c>
    </row>
    <row r="39" spans="1:26" ht="15.75" customHeight="1" x14ac:dyDescent="0.15">
      <c r="A39" s="5" t="s">
        <v>5</v>
      </c>
      <c r="B39" s="4">
        <v>30185.674829</v>
      </c>
      <c r="C39" s="4">
        <v>20438.175671000001</v>
      </c>
      <c r="D39" s="4">
        <v>27003.202399000002</v>
      </c>
      <c r="E39" s="4">
        <v>25673.653642000001</v>
      </c>
      <c r="F39" s="4">
        <v>26206.005843999999</v>
      </c>
      <c r="G39" s="4">
        <v>23340.040816000001</v>
      </c>
      <c r="H39" s="4">
        <v>24268.423255999998</v>
      </c>
      <c r="I39" s="4">
        <v>18343.871844000001</v>
      </c>
      <c r="J39" s="4">
        <v>24703.687956000002</v>
      </c>
      <c r="K39" s="4">
        <v>24282.444621999999</v>
      </c>
      <c r="L39" s="4">
        <v>22405.470496999998</v>
      </c>
      <c r="M39" s="4">
        <v>24785.213928000001</v>
      </c>
      <c r="N39" s="4">
        <v>25288.013321999999</v>
      </c>
      <c r="O39" s="4">
        <v>26488.517532999998</v>
      </c>
      <c r="P39" s="4">
        <v>21990.668797999999</v>
      </c>
      <c r="Q39" s="4">
        <v>23357.091392999999</v>
      </c>
      <c r="R39" s="4">
        <v>23380.399821999999</v>
      </c>
      <c r="S39" s="4">
        <v>22507.759978999999</v>
      </c>
      <c r="T39" s="4">
        <v>18657.444528</v>
      </c>
      <c r="U39" s="4">
        <v>18898.569170999999</v>
      </c>
      <c r="V39" s="4">
        <v>24286.763413000001</v>
      </c>
      <c r="W39" s="4">
        <v>21394.772824</v>
      </c>
      <c r="X39" s="4">
        <v>21293.083619000001</v>
      </c>
      <c r="Y39" s="4">
        <v>16702.895586999999</v>
      </c>
      <c r="Z39" s="4">
        <v>23.763829999999999</v>
      </c>
    </row>
    <row r="40" spans="1:26" ht="15.75" customHeight="1" x14ac:dyDescent="0.15">
      <c r="A40" s="3" t="s">
        <v>4</v>
      </c>
      <c r="B40" s="2">
        <v>30291.731693999998</v>
      </c>
      <c r="C40" s="2">
        <v>20550.332528999999</v>
      </c>
      <c r="D40" s="2">
        <v>26952.350359</v>
      </c>
      <c r="E40" s="2">
        <v>25971.236184000001</v>
      </c>
      <c r="F40" s="2">
        <v>26386.921473999999</v>
      </c>
      <c r="G40" s="2">
        <v>23501.073531999999</v>
      </c>
      <c r="H40" s="2">
        <v>24535.501815</v>
      </c>
      <c r="I40" s="2">
        <v>18317.070247</v>
      </c>
      <c r="J40" s="2">
        <v>24584.399769</v>
      </c>
      <c r="K40" s="2">
        <v>24363.713514999999</v>
      </c>
      <c r="L40" s="2">
        <v>22497.345034999998</v>
      </c>
      <c r="M40" s="2">
        <v>24501.157682000001</v>
      </c>
      <c r="N40" s="2">
        <v>25123.362344000001</v>
      </c>
      <c r="O40" s="2">
        <v>26871.885203999998</v>
      </c>
      <c r="P40" s="2">
        <v>21757.580104000001</v>
      </c>
      <c r="Q40" s="2">
        <v>23118.021116</v>
      </c>
      <c r="R40" s="2">
        <v>23599.719193000001</v>
      </c>
      <c r="S40" s="2">
        <v>22691.692038000001</v>
      </c>
      <c r="T40" s="2">
        <v>18474.358830000001</v>
      </c>
      <c r="U40" s="2">
        <v>19266.909098</v>
      </c>
      <c r="V40" s="2">
        <v>24386.313150999998</v>
      </c>
      <c r="W40" s="2">
        <v>21355.532845000002</v>
      </c>
      <c r="X40" s="2">
        <v>21582.916071</v>
      </c>
      <c r="Y40" s="2">
        <v>16547.896350999999</v>
      </c>
      <c r="Z40" s="2">
        <v>20.431536000000001</v>
      </c>
    </row>
    <row r="41" spans="1:26" ht="15.75" customHeight="1" x14ac:dyDescent="0.15">
      <c r="A41" s="5" t="s">
        <v>3</v>
      </c>
      <c r="B41" s="4">
        <v>30499.443648</v>
      </c>
      <c r="C41" s="4">
        <v>21000.126237</v>
      </c>
      <c r="D41" s="4">
        <v>27358.878003999998</v>
      </c>
      <c r="E41" s="4">
        <v>25780.428921999999</v>
      </c>
      <c r="F41" s="4">
        <v>26572.416477999999</v>
      </c>
      <c r="G41" s="4">
        <v>23836.86116</v>
      </c>
      <c r="H41" s="4">
        <v>24704.543081</v>
      </c>
      <c r="I41" s="4">
        <v>18639.987438</v>
      </c>
      <c r="J41" s="4">
        <v>24811.960703000001</v>
      </c>
      <c r="K41" s="4">
        <v>24673.597395000001</v>
      </c>
      <c r="L41" s="4">
        <v>22708.378708</v>
      </c>
      <c r="M41" s="4">
        <v>24745.802758000002</v>
      </c>
      <c r="N41" s="4">
        <v>25638.511681</v>
      </c>
      <c r="O41" s="4">
        <v>26896.313684000001</v>
      </c>
      <c r="P41" s="4">
        <v>22163.702195999998</v>
      </c>
      <c r="Q41" s="4">
        <v>23731.205596</v>
      </c>
      <c r="R41" s="4">
        <v>23674.746824999998</v>
      </c>
      <c r="S41" s="4">
        <v>22869.826448</v>
      </c>
      <c r="T41" s="4">
        <v>18816.773545</v>
      </c>
      <c r="U41" s="4">
        <v>19245.628482</v>
      </c>
      <c r="V41" s="4">
        <v>24543.332678999999</v>
      </c>
      <c r="W41" s="4">
        <v>21889.83567</v>
      </c>
      <c r="X41" s="4">
        <v>21401.736937000001</v>
      </c>
      <c r="Y41" s="4">
        <v>16697.040811999999</v>
      </c>
      <c r="Z41" s="4">
        <v>16.537789</v>
      </c>
    </row>
    <row r="42" spans="1:26" ht="15.75" customHeight="1" x14ac:dyDescent="0.15">
      <c r="A42" s="3" t="s">
        <v>2</v>
      </c>
      <c r="B42" s="2">
        <v>29401.006673</v>
      </c>
      <c r="C42" s="2">
        <v>19843.779626</v>
      </c>
      <c r="D42" s="2">
        <v>27258.73486</v>
      </c>
      <c r="E42" s="2">
        <v>23453.637831</v>
      </c>
      <c r="F42" s="2">
        <v>27171.247802000002</v>
      </c>
      <c r="G42" s="2">
        <v>24406.917249999999</v>
      </c>
      <c r="H42" s="2">
        <v>25087.679490999999</v>
      </c>
      <c r="I42" s="2">
        <v>17715.760968999999</v>
      </c>
      <c r="J42" s="2">
        <v>25534.114891000001</v>
      </c>
      <c r="K42" s="2">
        <v>22332.803865999998</v>
      </c>
      <c r="L42" s="2">
        <v>23111.576837000001</v>
      </c>
      <c r="M42" s="2">
        <v>24715.518046000001</v>
      </c>
      <c r="N42" s="2">
        <v>25932.957456</v>
      </c>
      <c r="O42" s="2">
        <v>26401.421543</v>
      </c>
      <c r="P42" s="2">
        <v>20154.99727</v>
      </c>
      <c r="Q42" s="2">
        <v>23765.920303999999</v>
      </c>
      <c r="R42" s="2">
        <v>23567.102464</v>
      </c>
      <c r="S42" s="2">
        <v>22087.715800000002</v>
      </c>
      <c r="T42" s="2">
        <v>18853.571544999999</v>
      </c>
      <c r="U42" s="2">
        <v>19543.880761</v>
      </c>
      <c r="V42" s="2">
        <v>21273.663798000001</v>
      </c>
      <c r="W42" s="2">
        <v>22395.700553999999</v>
      </c>
      <c r="X42" s="2">
        <v>20191.449632</v>
      </c>
      <c r="Y42" s="2">
        <v>16471.250022</v>
      </c>
      <c r="Z42" s="2">
        <v>24.089888999999999</v>
      </c>
    </row>
    <row r="43" spans="1:26" ht="15.75" customHeight="1" x14ac:dyDescent="0.15">
      <c r="A43" s="5" t="s">
        <v>1</v>
      </c>
      <c r="B43" s="4">
        <v>31232.079657999999</v>
      </c>
      <c r="C43" s="4">
        <v>20294.001345000001</v>
      </c>
      <c r="D43" s="4">
        <v>27504.525495000002</v>
      </c>
      <c r="E43" s="4">
        <v>26080.076659999999</v>
      </c>
      <c r="F43" s="4">
        <v>26386.396780999999</v>
      </c>
      <c r="G43" s="4">
        <v>23673.434692999999</v>
      </c>
      <c r="H43" s="4">
        <v>24369.558830999998</v>
      </c>
      <c r="I43" s="4">
        <v>18544.582804000001</v>
      </c>
      <c r="J43" s="4">
        <v>24858.646431000001</v>
      </c>
      <c r="K43" s="4">
        <v>24421.589658000001</v>
      </c>
      <c r="L43" s="4">
        <v>22432.927312</v>
      </c>
      <c r="M43" s="4">
        <v>24508.384878000001</v>
      </c>
      <c r="N43" s="4">
        <v>25418.065511000001</v>
      </c>
      <c r="O43" s="4">
        <v>26568.778372000001</v>
      </c>
      <c r="P43" s="4">
        <v>22119.168307</v>
      </c>
      <c r="Q43" s="4">
        <v>23584.373328000001</v>
      </c>
      <c r="R43" s="4">
        <v>23528.862734999999</v>
      </c>
      <c r="S43" s="4">
        <v>23000.063770000001</v>
      </c>
      <c r="T43" s="4">
        <v>18744.439493999998</v>
      </c>
      <c r="U43" s="4">
        <v>19078.047514999998</v>
      </c>
      <c r="V43" s="4">
        <v>24207.558998</v>
      </c>
      <c r="W43" s="4">
        <v>21655.529885</v>
      </c>
      <c r="X43" s="4">
        <v>21979.787185000001</v>
      </c>
      <c r="Y43" s="4">
        <v>16632.861272999999</v>
      </c>
      <c r="Z43" s="4">
        <v>23.183423000000001</v>
      </c>
    </row>
    <row r="44" spans="1:26" ht="15.75" customHeight="1" x14ac:dyDescent="0.15">
      <c r="A44" s="3" t="s">
        <v>0</v>
      </c>
      <c r="B44" s="2">
        <v>31046.160921999999</v>
      </c>
      <c r="C44" s="2">
        <v>20798.545114</v>
      </c>
      <c r="D44" s="2">
        <v>27197.060250999999</v>
      </c>
      <c r="E44" s="2">
        <v>26101.596925000002</v>
      </c>
      <c r="F44" s="2">
        <v>26203.378993999999</v>
      </c>
      <c r="G44" s="2">
        <v>23687.495434</v>
      </c>
      <c r="H44" s="2">
        <v>24321.736291000001</v>
      </c>
      <c r="I44" s="2">
        <v>18388.772000000001</v>
      </c>
      <c r="J44" s="2">
        <v>24572.578398000001</v>
      </c>
      <c r="K44" s="2">
        <v>24308.248967</v>
      </c>
      <c r="L44" s="2">
        <v>22403.895451</v>
      </c>
      <c r="M44" s="2">
        <v>24383.618288999998</v>
      </c>
      <c r="N44" s="2">
        <v>25201.843979000001</v>
      </c>
      <c r="O44" s="2">
        <v>26942.149921</v>
      </c>
      <c r="P44" s="2">
        <v>22032.919236999998</v>
      </c>
      <c r="Q44" s="2">
        <v>23628.682939999999</v>
      </c>
      <c r="R44" s="2">
        <v>23434.733819000001</v>
      </c>
      <c r="S44" s="2">
        <v>22729.533473</v>
      </c>
      <c r="T44" s="2">
        <v>18819.994041999998</v>
      </c>
      <c r="U44" s="2">
        <v>18995.837364999999</v>
      </c>
      <c r="V44" s="2">
        <v>24072.715155999998</v>
      </c>
      <c r="W44" s="2">
        <v>21451.118835000001</v>
      </c>
      <c r="X44" s="2">
        <v>22016.121730999999</v>
      </c>
      <c r="Y44" s="2">
        <v>16633.367326</v>
      </c>
      <c r="Z44" s="2">
        <v>23.023819</v>
      </c>
    </row>
    <row r="45" spans="1:26" ht="15.75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B1:H1"/>
    <mergeCell ref="I1:O1"/>
    <mergeCell ref="B16:E16"/>
    <mergeCell ref="F16:I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3. Reference usage sample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2021-12-15T10:46:58Z</dcterms:created>
  <dcterms:modified xsi:type="dcterms:W3CDTF">2021-12-15T10:59:25Z</dcterms:modified>
</cp:coreProperties>
</file>