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<sst xmlns="http://schemas.openxmlformats.org/spreadsheetml/2006/main" count="35" uniqueCount="27">
  <si>
    <t>Illumina® Stranded mRNA Prep, Ligation (96 Samples)</t>
  </si>
  <si>
    <t>TruSeq Stranded mRNA Library Prep (96 Samples)</t>
  </si>
  <si>
    <t>TruSeq RNA Library Preparation Kit v2, Set A and B (96 samples, 24 indexes)</t>
  </si>
  <si>
    <t>SMARTer</t>
  </si>
  <si>
    <t>SMART-seq2 (homemade)</t>
  </si>
  <si>
    <t>SMART-seq v4</t>
  </si>
  <si>
    <t>NEBNext</t>
  </si>
  <si>
    <t xml:space="preserve">DECODE-seq </t>
  </si>
  <si>
    <t>DECODE-seq (with pooling)</t>
  </si>
  <si>
    <t>BRB-seq</t>
  </si>
  <si>
    <t>prime-seq</t>
  </si>
  <si>
    <t>Hands-on</t>
  </si>
  <si>
    <t>Hands-off</t>
  </si>
  <si>
    <t>Total</t>
  </si>
  <si>
    <t>cDNA synthesis</t>
  </si>
  <si>
    <t>Library preparation</t>
  </si>
  <si>
    <t xml:space="preserve">bead clean up 96 </t>
  </si>
  <si>
    <t>clean up pool (column or bead)</t>
  </si>
  <si>
    <t>add master mix 96</t>
  </si>
  <si>
    <t>add individually per well (i.e. barcoded oligos)</t>
  </si>
  <si>
    <t>add master mix to pool</t>
  </si>
  <si>
    <t>time</t>
  </si>
  <si>
    <t>bead clean up 96</t>
  </si>
  <si>
    <t>bead clean up pool</t>
  </si>
  <si>
    <t>add per well</t>
  </si>
  <si>
    <t>add master mix pool</t>
  </si>
  <si>
    <t>Total Hands on time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</si>
</sst>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">
    <font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2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" t="s">
        <v>10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 t="s">
        <v>11</v>
      </c>
      <c r="C2" s="4">
        <f t="shared" ref="C2:M2" si="1">SUM(C5:C6)</f>
        <v>166</v>
      </c>
      <c r="D2" s="4">
        <f t="shared" si="1"/>
        <v>191</v>
      </c>
      <c r="E2" s="4" t="str">
        <f t="shared" si="1"/>
        <v>#ERROR!</v>
      </c>
      <c r="F2" s="4">
        <f t="shared" si="1"/>
        <v>53</v>
      </c>
      <c r="G2" s="4">
        <f t="shared" si="1"/>
        <v>52</v>
      </c>
      <c r="H2" s="4">
        <f t="shared" si="1"/>
        <v>52</v>
      </c>
      <c r="I2" s="4" t="str">
        <f t="shared" si="1"/>
        <v>#ERROR!</v>
      </c>
      <c r="J2" s="4">
        <f t="shared" si="1"/>
        <v>54</v>
      </c>
      <c r="K2" s="5">
        <f t="shared" si="1"/>
        <v>30</v>
      </c>
      <c r="L2" s="4" t="str">
        <f t="shared" si="1"/>
        <v>#ERROR!</v>
      </c>
      <c r="M2" s="4" t="str">
        <f t="shared" si="1"/>
        <v>#ERROR!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 t="s">
        <v>12</v>
      </c>
      <c r="C3" s="4">
        <f t="shared" ref="C3:H3" si="2">SUM(C7:C8)</f>
        <v>245</v>
      </c>
      <c r="D3" s="4">
        <f t="shared" si="2"/>
        <v>245</v>
      </c>
      <c r="E3" s="4">
        <f t="shared" si="2"/>
        <v>551</v>
      </c>
      <c r="F3" s="4">
        <f t="shared" si="2"/>
        <v>168</v>
      </c>
      <c r="G3" s="4">
        <f t="shared" si="2"/>
        <v>197</v>
      </c>
      <c r="H3" s="4">
        <f t="shared" si="2"/>
        <v>197</v>
      </c>
      <c r="I3" s="4">
        <f>SUM(I7)</f>
        <v>122</v>
      </c>
      <c r="J3" s="4">
        <f t="shared" ref="J3:M3" si="3">SUM(J7:J8)</f>
        <v>298</v>
      </c>
      <c r="K3" s="5" t="str">
        <f t="shared" si="3"/>
        <v>#ERROR!</v>
      </c>
      <c r="L3" s="4">
        <f t="shared" si="3"/>
        <v>342</v>
      </c>
      <c r="M3" s="4">
        <f t="shared" si="3"/>
        <v>370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 t="s">
        <v>13</v>
      </c>
      <c r="C4" s="4">
        <f t="shared" ref="C4:M4" si="4">SUM(C9:C10)</f>
        <v>411</v>
      </c>
      <c r="D4" s="4">
        <f t="shared" si="4"/>
        <v>436</v>
      </c>
      <c r="E4" s="4" t="str">
        <f t="shared" si="4"/>
        <v>#ERROR!</v>
      </c>
      <c r="F4" s="4">
        <f t="shared" si="4"/>
        <v>221</v>
      </c>
      <c r="G4" s="4">
        <f t="shared" si="4"/>
        <v>249</v>
      </c>
      <c r="H4" s="4">
        <f t="shared" si="4"/>
        <v>249</v>
      </c>
      <c r="I4" s="4" t="str">
        <f t="shared" si="4"/>
        <v>#ERROR!</v>
      </c>
      <c r="J4" s="4">
        <f t="shared" si="4"/>
        <v>352</v>
      </c>
      <c r="K4" s="5" t="str">
        <f t="shared" si="4"/>
        <v>#ERROR!</v>
      </c>
      <c r="L4" s="4" t="str">
        <f t="shared" si="4"/>
        <v>#ERROR!</v>
      </c>
      <c r="M4" s="4" t="str">
        <f t="shared" si="4"/>
        <v>#ERROR!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11</v>
      </c>
      <c r="B5" s="4" t="s">
        <v>14</v>
      </c>
      <c r="C5" s="4">
        <v>86.0</v>
      </c>
      <c r="D5" s="4">
        <v>86.0</v>
      </c>
      <c r="E5" s="4" t="str">
        <f t="shared" ref="E5:M5" si="5">E25/2</f>
        <v>#ERROR!</v>
      </c>
      <c r="F5" s="4">
        <f t="shared" si="5"/>
        <v>26.5</v>
      </c>
      <c r="G5" s="4">
        <f t="shared" si="5"/>
        <v>26</v>
      </c>
      <c r="H5" s="4">
        <f t="shared" si="5"/>
        <v>26</v>
      </c>
      <c r="I5" s="4" t="str">
        <f t="shared" si="5"/>
        <v>#ERROR!</v>
      </c>
      <c r="J5" s="4">
        <f t="shared" si="5"/>
        <v>27</v>
      </c>
      <c r="K5" s="5">
        <f t="shared" si="5"/>
        <v>15</v>
      </c>
      <c r="L5" s="4" t="str">
        <f t="shared" si="5"/>
        <v>#ERROR!</v>
      </c>
      <c r="M5" s="4" t="str">
        <f t="shared" si="5"/>
        <v>#ERROR!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B6" s="4" t="s">
        <v>15</v>
      </c>
      <c r="C6" s="4">
        <v>80.0</v>
      </c>
      <c r="D6" s="4">
        <v>105.0</v>
      </c>
      <c r="E6" s="4" t="str">
        <f t="shared" ref="E6:M6" si="6">E25/2</f>
        <v>#ERROR!</v>
      </c>
      <c r="F6" s="4">
        <f t="shared" si="6"/>
        <v>26.5</v>
      </c>
      <c r="G6" s="4">
        <f t="shared" si="6"/>
        <v>26</v>
      </c>
      <c r="H6" s="4">
        <f t="shared" si="6"/>
        <v>26</v>
      </c>
      <c r="I6" s="4" t="str">
        <f t="shared" si="6"/>
        <v>#ERROR!</v>
      </c>
      <c r="J6" s="4">
        <f t="shared" si="6"/>
        <v>27</v>
      </c>
      <c r="K6" s="5">
        <f t="shared" si="6"/>
        <v>15</v>
      </c>
      <c r="L6" s="4" t="str">
        <f t="shared" si="6"/>
        <v>#ERROR!</v>
      </c>
      <c r="M6" s="4" t="str">
        <f t="shared" si="6"/>
        <v>#ERROR!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 t="s">
        <v>12</v>
      </c>
      <c r="B7" s="4" t="s">
        <v>14</v>
      </c>
      <c r="C7" s="4">
        <f t="shared" ref="C7:D7" si="7">C9-C5</f>
        <v>145</v>
      </c>
      <c r="D7" s="4">
        <f t="shared" si="7"/>
        <v>145</v>
      </c>
      <c r="E7" s="4">
        <v>246.0</v>
      </c>
      <c r="F7" s="4">
        <f t="shared" ref="F7:F8" si="9">168/2</f>
        <v>84</v>
      </c>
      <c r="G7" s="4">
        <v>157.0</v>
      </c>
      <c r="H7" s="4">
        <v>157.0</v>
      </c>
      <c r="I7" s="4">
        <f>5+2+15+10+15+15+60</f>
        <v>122</v>
      </c>
      <c r="J7" s="4">
        <f>3+90+4*10+15+150</f>
        <v>298</v>
      </c>
      <c r="K7" s="5">
        <f>3+90+4*10+15</f>
        <v>148</v>
      </c>
      <c r="L7" s="4">
        <v>280.0</v>
      </c>
      <c r="M7" s="4">
        <f>90+90+13+13+13+30</f>
        <v>249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B8" s="4" t="s">
        <v>15</v>
      </c>
      <c r="C8" s="4">
        <f t="shared" ref="C8:D8" si="8">C10-C6</f>
        <v>100</v>
      </c>
      <c r="D8" s="4">
        <f t="shared" si="8"/>
        <v>100</v>
      </c>
      <c r="E8" s="4">
        <v>305.0</v>
      </c>
      <c r="F8" s="4">
        <f t="shared" si="9"/>
        <v>84</v>
      </c>
      <c r="G8" s="4">
        <v>40.0</v>
      </c>
      <c r="H8" s="4">
        <v>40.0</v>
      </c>
      <c r="I8" s="4">
        <f>30+30+15+15+25</f>
        <v>115</v>
      </c>
      <c r="J8" s="4">
        <v>0.0</v>
      </c>
      <c r="K8" s="5" t="str">
        <f>5+5+3,5+5+16*(10+30+30+10)/60</f>
        <v>#ERROR!</v>
      </c>
      <c r="L8" s="4">
        <v>62.0</v>
      </c>
      <c r="M8" s="4">
        <f>5+30+20+30+18+18</f>
        <v>121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 t="s">
        <v>13</v>
      </c>
      <c r="B9" s="4" t="s">
        <v>14</v>
      </c>
      <c r="C9" s="4">
        <v>231.0</v>
      </c>
      <c r="D9" s="4">
        <v>231.0</v>
      </c>
      <c r="E9" s="4" t="str">
        <f t="shared" ref="E9:M9" si="10">E5+E7</f>
        <v>#ERROR!</v>
      </c>
      <c r="F9" s="4">
        <f t="shared" si="10"/>
        <v>110.5</v>
      </c>
      <c r="G9" s="4">
        <f t="shared" si="10"/>
        <v>183</v>
      </c>
      <c r="H9" s="4">
        <f t="shared" si="10"/>
        <v>183</v>
      </c>
      <c r="I9" s="4" t="str">
        <f t="shared" si="10"/>
        <v>#ERROR!</v>
      </c>
      <c r="J9" s="4">
        <f t="shared" si="10"/>
        <v>325</v>
      </c>
      <c r="K9" s="5">
        <f t="shared" si="10"/>
        <v>163</v>
      </c>
      <c r="L9" s="4" t="str">
        <f t="shared" si="10"/>
        <v>#ERROR!</v>
      </c>
      <c r="M9" s="4" t="str">
        <f t="shared" si="10"/>
        <v>#ERROR!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B10" s="4" t="s">
        <v>15</v>
      </c>
      <c r="C10" s="4">
        <v>180.0</v>
      </c>
      <c r="D10" s="4">
        <v>205.0</v>
      </c>
      <c r="E10" s="4" t="str">
        <f t="shared" ref="E10:M10" si="11">E6+E8</f>
        <v>#ERROR!</v>
      </c>
      <c r="F10" s="4">
        <f t="shared" si="11"/>
        <v>110.5</v>
      </c>
      <c r="G10" s="4">
        <f t="shared" si="11"/>
        <v>66</v>
      </c>
      <c r="H10" s="4">
        <f t="shared" si="11"/>
        <v>66</v>
      </c>
      <c r="I10" s="4" t="str">
        <f t="shared" si="11"/>
        <v>#ERROR!</v>
      </c>
      <c r="J10" s="4">
        <f t="shared" si="11"/>
        <v>27</v>
      </c>
      <c r="K10" s="5" t="str">
        <f t="shared" si="11"/>
        <v>#ERROR!</v>
      </c>
      <c r="L10" s="4" t="str">
        <f t="shared" si="11"/>
        <v>#ERROR!</v>
      </c>
      <c r="M10" s="4" t="str">
        <f t="shared" si="11"/>
        <v>#ERROR!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 t="s">
        <v>16</v>
      </c>
      <c r="C13" s="4" t="str">
        <f>1+0,5+1+1+1</f>
        <v>#ERROR!</v>
      </c>
      <c r="D13" s="4" t="str">
        <f>1,5+1+1,5+1</f>
        <v>#ERROR!</v>
      </c>
      <c r="E13" s="4" t="str">
        <f>1,5+1+1+1+1+1</f>
        <v>#ERROR!</v>
      </c>
      <c r="F13" s="4">
        <f>2+1</f>
        <v>3</v>
      </c>
      <c r="G13" s="4">
        <f t="shared" ref="G13:H13" si="12">1+1</f>
        <v>2</v>
      </c>
      <c r="H13" s="4">
        <f t="shared" si="12"/>
        <v>2</v>
      </c>
      <c r="I13" s="4">
        <f>1+1+1+1+1</f>
        <v>5</v>
      </c>
      <c r="J13" s="4">
        <f>1+1+1+1</f>
        <v>4</v>
      </c>
      <c r="K13" s="4">
        <v>0.0</v>
      </c>
      <c r="L13" s="4">
        <f>0</f>
        <v>0</v>
      </c>
      <c r="M13" s="4">
        <v>0.0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 t="s">
        <v>17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 t="str">
        <f>1,5</f>
        <v>#ERROR!</v>
      </c>
      <c r="J14" s="4">
        <v>0.0</v>
      </c>
      <c r="K14" s="4">
        <f>1+3</f>
        <v>4</v>
      </c>
      <c r="L14" s="4" t="str">
        <f>2+1,5+1</f>
        <v>#ERROR!</v>
      </c>
      <c r="M14" s="4" t="str">
        <f>2+1,5+1,5</f>
        <v>#ERROR!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 t="s">
        <v>18</v>
      </c>
      <c r="C15" s="4">
        <f>1+1+1+1+1+1+1+1</f>
        <v>8</v>
      </c>
      <c r="D15" s="4">
        <f t="shared" ref="D15:E15" si="13">1+1+1+1+1+1+ 1+1+1</f>
        <v>9</v>
      </c>
      <c r="E15" s="4">
        <f t="shared" si="13"/>
        <v>9</v>
      </c>
      <c r="F15" s="4">
        <f>1+1+1</f>
        <v>3</v>
      </c>
      <c r="G15" s="4">
        <f t="shared" ref="G15:H15" si="14">1+1+1+1+1+1+1</f>
        <v>7</v>
      </c>
      <c r="H15" s="4">
        <f t="shared" si="14"/>
        <v>7</v>
      </c>
      <c r="I15" s="4">
        <f>1+1+1+1+1+1+ 1+1+1+1</f>
        <v>10</v>
      </c>
      <c r="J15" s="4">
        <f>1+1+1+1</f>
        <v>4</v>
      </c>
      <c r="K15" s="4">
        <f>1+1+1</f>
        <v>3</v>
      </c>
      <c r="L15" s="4">
        <v>1.0</v>
      </c>
      <c r="M15" s="4">
        <v>1.0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 t="s">
        <v>19</v>
      </c>
      <c r="C16" s="4">
        <f>1+1+1+1</f>
        <v>4</v>
      </c>
      <c r="D16" s="4">
        <f t="shared" ref="D16:E16" si="15">1+1+1</f>
        <v>3</v>
      </c>
      <c r="E16" s="4">
        <f t="shared" si="15"/>
        <v>3</v>
      </c>
      <c r="F16" s="4">
        <f>1+1+1+1</f>
        <v>4</v>
      </c>
      <c r="G16" s="4">
        <f t="shared" ref="G16:H16" si="16">1+1+1+1+1</f>
        <v>5</v>
      </c>
      <c r="H16" s="4">
        <f t="shared" si="16"/>
        <v>5</v>
      </c>
      <c r="I16" s="4">
        <f>1</f>
        <v>1</v>
      </c>
      <c r="J16" s="4">
        <f>2</f>
        <v>2</v>
      </c>
      <c r="K16" s="4">
        <v>1.0</v>
      </c>
      <c r="L16" s="4">
        <v>1.0</v>
      </c>
      <c r="M16" s="4">
        <v>1.0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 t="s">
        <v>20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f t="shared" ref="I17:J17" si="17">0</f>
        <v>0</v>
      </c>
      <c r="J17" s="4">
        <f t="shared" si="17"/>
        <v>0</v>
      </c>
      <c r="K17" s="4">
        <f>1+1</f>
        <v>2</v>
      </c>
      <c r="L17" s="4">
        <f>1+1+1+1+1</f>
        <v>5</v>
      </c>
      <c r="M17" s="4">
        <v>4.0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 t="s">
        <v>21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>
        <v>25.0</v>
      </c>
      <c r="B19" s="4" t="s">
        <v>22</v>
      </c>
      <c r="C19" s="4" t="str">
        <f t="shared" ref="C19:M19" si="18">C13*$N19</f>
        <v>#ERROR!</v>
      </c>
      <c r="D19" s="4" t="str">
        <f t="shared" si="18"/>
        <v>#ERROR!</v>
      </c>
      <c r="E19" s="4" t="str">
        <f t="shared" si="18"/>
        <v>#ERROR!</v>
      </c>
      <c r="F19" s="4">
        <f t="shared" si="18"/>
        <v>30</v>
      </c>
      <c r="G19" s="4">
        <f t="shared" si="18"/>
        <v>20</v>
      </c>
      <c r="H19" s="4">
        <f t="shared" si="18"/>
        <v>20</v>
      </c>
      <c r="I19" s="4">
        <f t="shared" si="18"/>
        <v>50</v>
      </c>
      <c r="J19" s="4">
        <f t="shared" si="18"/>
        <v>40</v>
      </c>
      <c r="K19" s="4">
        <f t="shared" si="18"/>
        <v>0</v>
      </c>
      <c r="L19" s="4">
        <f t="shared" si="18"/>
        <v>0</v>
      </c>
      <c r="M19" s="4">
        <f t="shared" si="18"/>
        <v>0</v>
      </c>
      <c r="N19" s="4">
        <v>10.0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>
        <v>15.0</v>
      </c>
      <c r="B20" s="4" t="s">
        <v>23</v>
      </c>
      <c r="C20" s="4">
        <f t="shared" ref="C20:M20" si="19">C14*$N20</f>
        <v>0</v>
      </c>
      <c r="D20" s="4">
        <f t="shared" si="19"/>
        <v>0</v>
      </c>
      <c r="E20" s="4">
        <f t="shared" si="19"/>
        <v>0</v>
      </c>
      <c r="F20" s="4">
        <f t="shared" si="19"/>
        <v>0</v>
      </c>
      <c r="G20" s="4">
        <f t="shared" si="19"/>
        <v>0</v>
      </c>
      <c r="H20" s="4">
        <f t="shared" si="19"/>
        <v>0</v>
      </c>
      <c r="I20" s="4" t="str">
        <f t="shared" si="19"/>
        <v>#ERROR!</v>
      </c>
      <c r="J20" s="4">
        <f t="shared" si="19"/>
        <v>0</v>
      </c>
      <c r="K20" s="4">
        <f t="shared" si="19"/>
        <v>20</v>
      </c>
      <c r="L20" s="4" t="str">
        <f t="shared" si="19"/>
        <v>#ERROR!</v>
      </c>
      <c r="M20" s="4" t="str">
        <f t="shared" si="19"/>
        <v>#ERROR!</v>
      </c>
      <c r="N20" s="4">
        <v>5.0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>
        <v>5.0</v>
      </c>
      <c r="B21" s="4" t="s">
        <v>18</v>
      </c>
      <c r="C21" s="4">
        <f t="shared" ref="C21:M21" si="20">C15*$N21</f>
        <v>8</v>
      </c>
      <c r="D21" s="4">
        <f t="shared" si="20"/>
        <v>9</v>
      </c>
      <c r="E21" s="4">
        <f t="shared" si="20"/>
        <v>9</v>
      </c>
      <c r="F21" s="4">
        <f t="shared" si="20"/>
        <v>3</v>
      </c>
      <c r="G21" s="4">
        <f t="shared" si="20"/>
        <v>7</v>
      </c>
      <c r="H21" s="4">
        <f t="shared" si="20"/>
        <v>7</v>
      </c>
      <c r="I21" s="4">
        <f t="shared" si="20"/>
        <v>10</v>
      </c>
      <c r="J21" s="4">
        <f t="shared" si="20"/>
        <v>4</v>
      </c>
      <c r="K21" s="4">
        <f t="shared" si="20"/>
        <v>3</v>
      </c>
      <c r="L21" s="4">
        <f t="shared" si="20"/>
        <v>1</v>
      </c>
      <c r="M21" s="4">
        <f t="shared" si="20"/>
        <v>1</v>
      </c>
      <c r="N21" s="4">
        <v>1.0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>
        <v>10.0</v>
      </c>
      <c r="B22" s="4" t="s">
        <v>24</v>
      </c>
      <c r="C22" s="4">
        <f t="shared" ref="C22:M22" si="21">C16*$N22</f>
        <v>20</v>
      </c>
      <c r="D22" s="4">
        <f t="shared" si="21"/>
        <v>15</v>
      </c>
      <c r="E22" s="4">
        <f t="shared" si="21"/>
        <v>15</v>
      </c>
      <c r="F22" s="4">
        <f t="shared" si="21"/>
        <v>20</v>
      </c>
      <c r="G22" s="4">
        <f t="shared" si="21"/>
        <v>25</v>
      </c>
      <c r="H22" s="4">
        <f t="shared" si="21"/>
        <v>25</v>
      </c>
      <c r="I22" s="4">
        <f t="shared" si="21"/>
        <v>5</v>
      </c>
      <c r="J22" s="4">
        <f t="shared" si="21"/>
        <v>10</v>
      </c>
      <c r="K22" s="4">
        <f t="shared" si="21"/>
        <v>5</v>
      </c>
      <c r="L22" s="4">
        <f t="shared" si="21"/>
        <v>5</v>
      </c>
      <c r="M22" s="4">
        <f t="shared" si="21"/>
        <v>5</v>
      </c>
      <c r="N22" s="4">
        <v>5.0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>
        <v>1.0</v>
      </c>
      <c r="B23" s="4" t="s">
        <v>25</v>
      </c>
      <c r="C23" s="4">
        <f t="shared" ref="C23:M23" si="22">C17*$N23</f>
        <v>0</v>
      </c>
      <c r="D23" s="4">
        <f t="shared" si="22"/>
        <v>0</v>
      </c>
      <c r="E23" s="4">
        <f t="shared" si="22"/>
        <v>0</v>
      </c>
      <c r="F23" s="4">
        <f t="shared" si="22"/>
        <v>0</v>
      </c>
      <c r="G23" s="4">
        <f t="shared" si="22"/>
        <v>0</v>
      </c>
      <c r="H23" s="4">
        <f t="shared" si="22"/>
        <v>0</v>
      </c>
      <c r="I23" s="4">
        <f t="shared" si="22"/>
        <v>0</v>
      </c>
      <c r="J23" s="4">
        <f t="shared" si="22"/>
        <v>0</v>
      </c>
      <c r="K23" s="4">
        <f t="shared" si="22"/>
        <v>2</v>
      </c>
      <c r="L23" s="4">
        <f t="shared" si="22"/>
        <v>5</v>
      </c>
      <c r="M23" s="4">
        <f t="shared" si="22"/>
        <v>4</v>
      </c>
      <c r="N23" s="4">
        <v>1.0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"/>
      <c r="B25" s="2" t="s">
        <v>26</v>
      </c>
      <c r="C25" s="2" t="str">
        <f t="shared" ref="C25:N25" si="23">SUM(C19:C23)</f>
        <v>#ERROR!</v>
      </c>
      <c r="D25" s="2" t="str">
        <f t="shared" si="23"/>
        <v>#ERROR!</v>
      </c>
      <c r="E25" s="2" t="str">
        <f t="shared" si="23"/>
        <v>#ERROR!</v>
      </c>
      <c r="F25" s="2">
        <f t="shared" si="23"/>
        <v>53</v>
      </c>
      <c r="G25" s="2">
        <f t="shared" si="23"/>
        <v>52</v>
      </c>
      <c r="H25" s="2">
        <f t="shared" si="23"/>
        <v>52</v>
      </c>
      <c r="I25" s="2" t="str">
        <f t="shared" si="23"/>
        <v>#ERROR!</v>
      </c>
      <c r="J25" s="2">
        <f t="shared" si="23"/>
        <v>54</v>
      </c>
      <c r="K25" s="2">
        <f t="shared" si="23"/>
        <v>30</v>
      </c>
      <c r="L25" s="2" t="str">
        <f t="shared" si="23"/>
        <v>#ERROR!</v>
      </c>
      <c r="M25" s="2" t="str">
        <f t="shared" si="23"/>
        <v>#ERROR!</v>
      </c>
      <c r="N25" s="2">
        <f t="shared" si="23"/>
        <v>22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5:A6"/>
    <mergeCell ref="A7:A8"/>
    <mergeCell ref="A9:A10"/>
  </mergeCells>
  <drawing r:id="rId1"/>
</worksheet>
</file>