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Sheet1!$A$1:$J$16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<sst xmlns="http://schemas.openxmlformats.org/spreadsheetml/2006/main" count="41" uniqueCount="29">
  <si>
    <t xml:space="preserve">Solution A </t>
  </si>
  <si>
    <t xml:space="preserve">Chemical</t>
  </si>
  <si>
    <t xml:space="preserve">Molecular Weight</t>
  </si>
  <si>
    <t xml:space="preserve">Final Conc. (mM)</t>
  </si>
  <si>
    <t xml:space="preserve">g/1L</t>
  </si>
  <si>
    <t xml:space="preserve">g/l (125x)</t>
  </si>
  <si>
    <r>
      <rPr>
        <sz val="11"/>
        <color rgb="FF000000"/>
        <rFont val="Calibri"/>
        <family val="2"/>
        <charset val="1"/>
      </rPr>
      <t xml:space="preserve">KNO</t>
    </r>
    <r>
      <rPr>
        <vertAlign val="subscript"/>
        <sz val="11"/>
        <color rgb="FF000000"/>
        <rFont val="Calibri"/>
        <family val="2"/>
        <charset val="1"/>
      </rPr>
      <t xml:space="preserve">3</t>
    </r>
  </si>
  <si>
    <r>
      <rPr>
        <sz val="11"/>
        <color rgb="FF000000"/>
        <rFont val="Calibri"/>
        <family val="2"/>
        <charset val="1"/>
      </rPr>
      <t xml:space="preserve">Ca(NO</t>
    </r>
    <r>
      <rPr>
        <vertAlign val="subscript"/>
        <sz val="11"/>
        <color rgb="FF000000"/>
        <rFont val="Calibri"/>
        <family val="2"/>
        <charset val="1"/>
      </rPr>
      <t xml:space="preserve">3</t>
    </r>
    <r>
      <rPr>
        <sz val="11"/>
        <color rgb="FF000000"/>
        <rFont val="Calibri"/>
        <family val="2"/>
        <charset val="1"/>
      </rPr>
      <t xml:space="preserve">)</t>
    </r>
    <r>
      <rPr>
        <vertAlign val="subscript"/>
        <sz val="11"/>
        <color rgb="FF000000"/>
        <rFont val="Calibri"/>
        <family val="2"/>
        <charset val="1"/>
      </rPr>
      <t xml:space="preserve">2</t>
    </r>
    <r>
      <rPr>
        <sz val="11"/>
        <color rgb="FF000000"/>
        <rFont val="Calibri"/>
        <family val="2"/>
        <charset val="1"/>
      </rPr>
      <t xml:space="preserve">·2H</t>
    </r>
    <r>
      <rPr>
        <vertAlign val="subscript"/>
        <sz val="11"/>
        <color rgb="FF000000"/>
        <rFont val="Calibri"/>
        <family val="2"/>
        <charset val="1"/>
      </rPr>
      <t xml:space="preserve">2</t>
    </r>
    <r>
      <rPr>
        <sz val="11"/>
        <color rgb="FF000000"/>
        <rFont val="Calibri"/>
        <family val="2"/>
        <charset val="1"/>
      </rPr>
      <t xml:space="preserve">O</t>
    </r>
  </si>
  <si>
    <t xml:space="preserve">Solution B </t>
  </si>
  <si>
    <t xml:space="preserve">g/1L (125x)</t>
  </si>
  <si>
    <r>
      <rPr>
        <sz val="11"/>
        <color rgb="FF000000"/>
        <rFont val="Calibri"/>
        <family val="2"/>
        <charset val="1"/>
      </rPr>
      <t xml:space="preserve">NH</t>
    </r>
    <r>
      <rPr>
        <vertAlign val="subscript"/>
        <sz val="11"/>
        <color rgb="FF000000"/>
        <rFont val="Calibri"/>
        <family val="2"/>
        <charset val="1"/>
      </rPr>
      <t xml:space="preserve">4</t>
    </r>
    <r>
      <rPr>
        <sz val="11"/>
        <color rgb="FF000000"/>
        <rFont val="Calibri"/>
        <family val="2"/>
        <charset val="1"/>
      </rPr>
      <t xml:space="preserve">H</t>
    </r>
    <r>
      <rPr>
        <vertAlign val="subscript"/>
        <sz val="11"/>
        <color rgb="FF000000"/>
        <rFont val="Calibri"/>
        <family val="2"/>
        <charset val="1"/>
      </rPr>
      <t xml:space="preserve">2</t>
    </r>
    <r>
      <rPr>
        <sz val="11"/>
        <color rgb="FF000000"/>
        <rFont val="Calibri"/>
        <family val="2"/>
        <charset val="1"/>
      </rPr>
      <t xml:space="preserve">PO</t>
    </r>
    <r>
      <rPr>
        <vertAlign val="subscript"/>
        <sz val="11"/>
        <color rgb="FF000000"/>
        <rFont val="Calibri"/>
        <family val="2"/>
        <charset val="1"/>
      </rPr>
      <t xml:space="preserve">4</t>
    </r>
  </si>
  <si>
    <r>
      <rPr>
        <sz val="11"/>
        <color rgb="FF000000"/>
        <rFont val="Calibri"/>
        <family val="2"/>
        <charset val="1"/>
      </rPr>
      <t xml:space="preserve">MgSO</t>
    </r>
    <r>
      <rPr>
        <vertAlign val="subscript"/>
        <sz val="11"/>
        <color rgb="FF000000"/>
        <rFont val="Calibri"/>
        <family val="2"/>
        <charset val="1"/>
      </rPr>
      <t xml:space="preserve">4</t>
    </r>
    <r>
      <rPr>
        <sz val="11"/>
        <color rgb="FF000000"/>
        <rFont val="Calibri"/>
        <family val="2"/>
        <charset val="1"/>
      </rPr>
      <t xml:space="preserve">·7H</t>
    </r>
    <r>
      <rPr>
        <vertAlign val="subscript"/>
        <sz val="11"/>
        <color rgb="FF000000"/>
        <rFont val="Calibri"/>
        <family val="2"/>
        <charset val="1"/>
      </rPr>
      <t xml:space="preserve">2</t>
    </r>
    <r>
      <rPr>
        <sz val="11"/>
        <color rgb="FF000000"/>
        <rFont val="Calibri"/>
        <family val="2"/>
        <charset val="1"/>
      </rPr>
      <t xml:space="preserve">O</t>
    </r>
  </si>
  <si>
    <t xml:space="preserve">Solution C </t>
  </si>
  <si>
    <t xml:space="preserve">Final Conc. (µM)</t>
  </si>
  <si>
    <t xml:space="preserve">g/1L (1000x)</t>
  </si>
  <si>
    <r>
      <rPr>
        <sz val="11"/>
        <color rgb="FF000000"/>
        <rFont val="Calibri (Body)"/>
        <family val="0"/>
        <charset val="1"/>
      </rPr>
      <t xml:space="preserve">H</t>
    </r>
    <r>
      <rPr>
        <vertAlign val="subscript"/>
        <sz val="11"/>
        <color rgb="FF000000"/>
        <rFont val="Calibri (Body)"/>
        <family val="0"/>
        <charset val="1"/>
      </rPr>
      <t xml:space="preserve">3</t>
    </r>
    <r>
      <rPr>
        <sz val="11"/>
        <color rgb="FF000000"/>
        <rFont val="Calibri (Body)"/>
        <family val="0"/>
        <charset val="1"/>
      </rPr>
      <t xml:space="preserve">BO</t>
    </r>
    <r>
      <rPr>
        <vertAlign val="subscript"/>
        <sz val="11"/>
        <color rgb="FF000000"/>
        <rFont val="Calibri (Body)"/>
        <family val="0"/>
        <charset val="1"/>
      </rPr>
      <t xml:space="preserve">3</t>
    </r>
  </si>
  <si>
    <t xml:space="preserve"> 4.6 μM </t>
  </si>
  <si>
    <r>
      <rPr>
        <sz val="11"/>
        <color rgb="FF000000"/>
        <rFont val="Calibri (Body)"/>
        <family val="0"/>
        <charset val="1"/>
      </rPr>
      <t xml:space="preserve">MnCl</t>
    </r>
    <r>
      <rPr>
        <vertAlign val="subscript"/>
        <sz val="11"/>
        <color rgb="FF000000"/>
        <rFont val="Calibri (Body)"/>
        <family val="0"/>
        <charset val="1"/>
      </rPr>
      <t xml:space="preserve">2</t>
    </r>
    <r>
      <rPr>
        <sz val="11"/>
        <color rgb="FF000000"/>
        <rFont val="Calibri (Body)"/>
        <family val="0"/>
        <charset val="1"/>
      </rPr>
      <t xml:space="preserve">·4H</t>
    </r>
    <r>
      <rPr>
        <vertAlign val="subscript"/>
        <sz val="11"/>
        <color rgb="FF000000"/>
        <rFont val="Calibri (Body)"/>
        <family val="0"/>
        <charset val="1"/>
      </rPr>
      <t xml:space="preserve">2</t>
    </r>
    <r>
      <rPr>
        <sz val="11"/>
        <color rgb="FF000000"/>
        <rFont val="Calibri (Body)"/>
        <family val="0"/>
        <charset val="1"/>
      </rPr>
      <t xml:space="preserve">O</t>
    </r>
  </si>
  <si>
    <t xml:space="preserve"> 0.5 μM </t>
  </si>
  <si>
    <r>
      <rPr>
        <sz val="11"/>
        <color rgb="FF000000"/>
        <rFont val="Calibri (Body)"/>
        <family val="0"/>
        <charset val="1"/>
      </rPr>
      <t xml:space="preserve">ZnSO</t>
    </r>
    <r>
      <rPr>
        <vertAlign val="subscript"/>
        <sz val="11"/>
        <color rgb="FF000000"/>
        <rFont val="Calibri (Body)"/>
        <family val="0"/>
        <charset val="1"/>
      </rPr>
      <t xml:space="preserve">4</t>
    </r>
    <r>
      <rPr>
        <sz val="11"/>
        <color rgb="FF000000"/>
        <rFont val="Calibri (Body)"/>
        <family val="0"/>
        <charset val="1"/>
      </rPr>
      <t xml:space="preserve">·7H</t>
    </r>
    <r>
      <rPr>
        <vertAlign val="subscript"/>
        <sz val="11"/>
        <color rgb="FF000000"/>
        <rFont val="Calibri (Body)"/>
        <family val="0"/>
        <charset val="1"/>
      </rPr>
      <t xml:space="preserve">2</t>
    </r>
    <r>
      <rPr>
        <sz val="11"/>
        <color rgb="FF000000"/>
        <rFont val="Calibri (Body)"/>
        <family val="0"/>
        <charset val="1"/>
      </rPr>
      <t xml:space="preserve">O</t>
    </r>
  </si>
  <si>
    <t xml:space="preserve">0.2 μM</t>
  </si>
  <si>
    <r>
      <rPr>
        <sz val="11"/>
        <color rgb="FF000000"/>
        <rFont val="Calibri (Body)"/>
        <family val="0"/>
        <charset val="1"/>
      </rPr>
      <t xml:space="preserve">Na</t>
    </r>
    <r>
      <rPr>
        <vertAlign val="subscript"/>
        <sz val="11"/>
        <color rgb="FF000000"/>
        <rFont val="Calibri (Body)"/>
        <family val="0"/>
        <charset val="1"/>
      </rPr>
      <t xml:space="preserve">2</t>
    </r>
    <r>
      <rPr>
        <sz val="11"/>
        <color rgb="FF000000"/>
        <rFont val="Calibri (Body)"/>
        <family val="0"/>
        <charset val="1"/>
      </rPr>
      <t xml:space="preserve">MoO</t>
    </r>
    <r>
      <rPr>
        <vertAlign val="subscript"/>
        <sz val="11"/>
        <color rgb="FF000000"/>
        <rFont val="Calibri (Body)"/>
        <family val="0"/>
        <charset val="1"/>
      </rPr>
      <t xml:space="preserve">4</t>
    </r>
  </si>
  <si>
    <t xml:space="preserve">0.1 μM</t>
  </si>
  <si>
    <r>
      <rPr>
        <sz val="11"/>
        <color rgb="FF000000"/>
        <rFont val="Calibri (Body)"/>
        <family val="0"/>
        <charset val="1"/>
      </rPr>
      <t xml:space="preserve">CuSO</t>
    </r>
    <r>
      <rPr>
        <vertAlign val="subscript"/>
        <sz val="11"/>
        <color rgb="FF000000"/>
        <rFont val="Calibri (Body)"/>
        <family val="0"/>
        <charset val="1"/>
      </rPr>
      <t xml:space="preserve">4</t>
    </r>
  </si>
  <si>
    <r>
      <rPr>
        <sz val="11"/>
        <color rgb="FF000000"/>
        <rFont val="Calibri (Body)"/>
        <family val="0"/>
        <charset val="1"/>
      </rPr>
      <t xml:space="preserve">CaCl</t>
    </r>
    <r>
      <rPr>
        <vertAlign val="subscript"/>
        <sz val="11"/>
        <color rgb="FF000000"/>
        <rFont val="Calibri (Body)"/>
        <family val="0"/>
        <charset val="1"/>
      </rPr>
      <t xml:space="preserve">2</t>
    </r>
  </si>
  <si>
    <t xml:space="preserve">25 μM </t>
  </si>
  <si>
    <t xml:space="preserve">Solution D </t>
  </si>
  <si>
    <t xml:space="preserve">g/1L </t>
  </si>
  <si>
    <t xml:space="preserve">Fe-EDTA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</si>
</sst>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0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vertAlign val="subscript"/>
      <sz val="11"/>
      <color rgb="FF000000"/>
      <name val="Calibri"/>
      <family val="2"/>
      <charset val="1"/>
    </font>
    <font>
      <sz val="11"/>
      <color rgb="FF000000"/>
      <name val="Calibri (Body)"/>
      <family val="0"/>
      <charset val="1"/>
    </font>
    <font>
      <sz val="10"/>
      <color rgb="FF000000"/>
      <name val="Calibri (Body)"/>
      <family val="0"/>
      <charset val="1"/>
    </font>
    <font>
      <sz val="9"/>
      <color rgb="FF000000"/>
      <name val="Calibri (Body)"/>
      <family val="0"/>
      <charset val="1"/>
    </font>
    <font>
      <vertAlign val="subscript"/>
      <sz val="11"/>
      <color rgb="FF000000"/>
      <name val="Calibri (Body)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BDD7EE"/>
        <bgColor rgb="FFC0C0C0"/>
      </patternFill>
    </fill>
    <fill>
      <patternFill patternType="solid">
        <fgColor rgb="FFDE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8.8359375" defaultRowHeight="15" zeroHeight="false" outlineLevelRow="0" outlineLevelCol="0"/>
  <cols>
    <col collapsed="false" customWidth="true" hidden="false" outlineLevel="0" max="1" min="1" style="1" width="24.84"/>
    <col collapsed="false" customWidth="false" hidden="false" outlineLevel="0" max="3" min="2" style="1" width="8.83"/>
    <col collapsed="false" customWidth="true" hidden="false" outlineLevel="0" max="4" min="4" style="1" width="9.04"/>
    <col collapsed="false" customWidth="false" hidden="false" outlineLevel="0" max="5" min="5" style="1" width="8.83"/>
    <col collapsed="false" customWidth="true" hidden="false" outlineLevel="0" max="6" min="6" style="1" width="14.5"/>
    <col collapsed="false" customWidth="true" hidden="false" outlineLevel="0" max="7" min="7" style="1" width="12.83"/>
    <col collapsed="false" customWidth="true" hidden="false" outlineLevel="0" max="8" min="8" style="2" width="7.34"/>
    <col collapsed="false" customWidth="true" hidden="false" outlineLevel="0" max="10" min="9" style="2" width="7.51"/>
    <col collapsed="false" customWidth="false" hidden="false" outlineLevel="0" max="12" min="11" style="2" width="8.83"/>
    <col collapsed="false" customWidth="true" hidden="false" outlineLevel="0" max="13" min="13" style="2" width="7.66"/>
    <col collapsed="false" customWidth="true" hidden="false" outlineLevel="0" max="14" min="14" style="2" width="4.5"/>
    <col collapsed="false" customWidth="true" hidden="false" outlineLevel="0" max="15" min="15" style="2" width="12.66"/>
    <col collapsed="false" customWidth="false" hidden="false" outlineLevel="0" max="19" min="16" style="2" width="8.83"/>
    <col collapsed="false" customWidth="true" hidden="false" outlineLevel="0" max="21" min="20" style="2" width="4.5"/>
    <col collapsed="false" customWidth="false" hidden="false" outlineLevel="0" max="1024" min="22" style="2" width="8.83"/>
  </cols>
  <sheetData>
    <row r="2" customFormat="false" ht="15" hidden="false" customHeight="false" outlineLevel="0" collapsed="false">
      <c r="A2" s="3" t="s">
        <v>0</v>
      </c>
      <c r="B2" s="3"/>
      <c r="C2" s="3"/>
      <c r="D2" s="3"/>
      <c r="E2" s="3"/>
    </row>
    <row r="3" customFormat="false" ht="28.75" hidden="false" customHeight="true" outlineLevel="0" collapsed="false">
      <c r="A3" s="4" t="s">
        <v>1</v>
      </c>
      <c r="B3" s="5" t="s">
        <v>2</v>
      </c>
      <c r="C3" s="6" t="s">
        <v>3</v>
      </c>
      <c r="D3" s="4" t="s">
        <v>4</v>
      </c>
      <c r="E3" s="4" t="s">
        <v>5</v>
      </c>
    </row>
    <row r="4" customFormat="false" ht="17" hidden="false" customHeight="false" outlineLevel="0" collapsed="false">
      <c r="A4" s="7" t="s">
        <v>6</v>
      </c>
      <c r="B4" s="8" t="n">
        <v>101.1032</v>
      </c>
      <c r="C4" s="8" t="n">
        <v>6.5</v>
      </c>
      <c r="D4" s="8" t="n">
        <f aca="false">B4*0.0065</f>
        <v>0.6571708</v>
      </c>
      <c r="E4" s="8" t="n">
        <f aca="false">125*D4</f>
        <v>82.14635</v>
      </c>
    </row>
    <row r="5" customFormat="false" ht="17" hidden="false" customHeight="false" outlineLevel="0" collapsed="false">
      <c r="A5" s="7" t="s">
        <v>7</v>
      </c>
      <c r="B5" s="8" t="n">
        <v>236.1489</v>
      </c>
      <c r="C5" s="8" t="n">
        <v>4</v>
      </c>
      <c r="D5" s="8" t="n">
        <f aca="false">B5*0.004</f>
        <v>0.9445956</v>
      </c>
      <c r="E5" s="8" t="n">
        <f aca="false">125*D5</f>
        <v>118.07445</v>
      </c>
    </row>
    <row r="6" customFormat="false" ht="15" hidden="false" customHeight="false" outlineLevel="0" collapsed="false">
      <c r="A6" s="9"/>
      <c r="B6" s="9"/>
      <c r="C6" s="9"/>
      <c r="D6" s="9"/>
      <c r="E6" s="9"/>
    </row>
    <row r="7" customFormat="false" ht="28.75" hidden="false" customHeight="true" outlineLevel="0" collapsed="false">
      <c r="A7" s="3" t="s">
        <v>8</v>
      </c>
      <c r="B7" s="3"/>
      <c r="C7" s="3"/>
      <c r="D7" s="3"/>
      <c r="E7" s="3"/>
    </row>
    <row r="8" customFormat="false" ht="32" hidden="false" customHeight="false" outlineLevel="0" collapsed="false">
      <c r="A8" s="4" t="s">
        <v>1</v>
      </c>
      <c r="B8" s="5" t="s">
        <v>2</v>
      </c>
      <c r="C8" s="6" t="s">
        <v>3</v>
      </c>
      <c r="D8" s="4" t="s">
        <v>9</v>
      </c>
      <c r="E8" s="4" t="s">
        <v>5</v>
      </c>
    </row>
    <row r="9" customFormat="false" ht="17" hidden="false" customHeight="false" outlineLevel="0" collapsed="false">
      <c r="A9" s="7" t="s">
        <v>10</v>
      </c>
      <c r="B9" s="8" t="n">
        <v>115.0257</v>
      </c>
      <c r="C9" s="8" t="n">
        <v>1</v>
      </c>
      <c r="D9" s="8" t="n">
        <f aca="false">B9*0.001</f>
        <v>0.1150257</v>
      </c>
      <c r="E9" s="8" t="n">
        <f aca="false">125*D9</f>
        <v>14.3782125</v>
      </c>
    </row>
    <row r="10" customFormat="false" ht="17" hidden="false" customHeight="false" outlineLevel="0" collapsed="false">
      <c r="A10" s="7" t="s">
        <v>11</v>
      </c>
      <c r="B10" s="8" t="n">
        <v>246.4746</v>
      </c>
      <c r="C10" s="8" t="n">
        <v>2</v>
      </c>
      <c r="D10" s="8" t="n">
        <f aca="false">B10*0.002</f>
        <v>0.4929492</v>
      </c>
      <c r="E10" s="8" t="n">
        <f aca="false">125*D10</f>
        <v>61.61865</v>
      </c>
    </row>
    <row r="11" customFormat="false" ht="15" hidden="false" customHeight="false" outlineLevel="0" collapsed="false">
      <c r="A11" s="9"/>
      <c r="B11" s="9"/>
      <c r="C11" s="9"/>
      <c r="D11" s="9"/>
      <c r="E11" s="9"/>
    </row>
    <row r="12" customFormat="false" ht="15" hidden="false" customHeight="false" outlineLevel="0" collapsed="false">
      <c r="A12" s="10" t="s">
        <v>12</v>
      </c>
      <c r="B12" s="10"/>
      <c r="C12" s="10"/>
      <c r="D12" s="10"/>
      <c r="E12" s="10"/>
    </row>
    <row r="13" customFormat="false" ht="32" hidden="false" customHeight="false" outlineLevel="0" collapsed="false">
      <c r="A13" s="11" t="s">
        <v>1</v>
      </c>
      <c r="B13" s="12" t="s">
        <v>2</v>
      </c>
      <c r="C13" s="13" t="s">
        <v>13</v>
      </c>
      <c r="D13" s="11" t="s">
        <v>4</v>
      </c>
      <c r="E13" s="11" t="s">
        <v>14</v>
      </c>
    </row>
    <row r="14" customFormat="false" ht="28.75" hidden="false" customHeight="true" outlineLevel="0" collapsed="false">
      <c r="A14" s="14" t="s">
        <v>15</v>
      </c>
      <c r="B14" s="15" t="n">
        <v>61.833</v>
      </c>
      <c r="C14" s="15" t="s">
        <v>16</v>
      </c>
      <c r="D14" s="16" t="n">
        <f aca="false">(B14*0.0000046)</f>
        <v>0.0002844318</v>
      </c>
      <c r="E14" s="17" t="n">
        <f aca="false">D14*1000</f>
        <v>0.2844318</v>
      </c>
    </row>
    <row r="15" customFormat="false" ht="17" hidden="false" customHeight="false" outlineLevel="0" collapsed="false">
      <c r="A15" s="14" t="s">
        <v>17</v>
      </c>
      <c r="B15" s="15" t="n">
        <v>197.9052</v>
      </c>
      <c r="C15" s="15" t="s">
        <v>18</v>
      </c>
      <c r="D15" s="16" t="n">
        <f aca="false">(B15*0.0000005)</f>
        <v>9.89526E-005</v>
      </c>
      <c r="E15" s="17" t="n">
        <f aca="false">D15*1000</f>
        <v>0.0989526</v>
      </c>
    </row>
    <row r="16" customFormat="false" ht="17" hidden="false" customHeight="false" outlineLevel="0" collapsed="false">
      <c r="A16" s="14" t="s">
        <v>19</v>
      </c>
      <c r="B16" s="15" t="n">
        <v>287.5396</v>
      </c>
      <c r="C16" s="15" t="s">
        <v>20</v>
      </c>
      <c r="D16" s="16" t="n">
        <f aca="false">(B16*0.0000002)</f>
        <v>5.750792E-005</v>
      </c>
      <c r="E16" s="17" t="n">
        <f aca="false">D16*1000</f>
        <v>0.05750792</v>
      </c>
    </row>
    <row r="17" customFormat="false" ht="17.15" hidden="false" customHeight="false" outlineLevel="0" collapsed="false">
      <c r="A17" s="14" t="s">
        <v>21</v>
      </c>
      <c r="B17" s="15" t="n">
        <v>241.95</v>
      </c>
      <c r="C17" s="15" t="s">
        <v>22</v>
      </c>
      <c r="D17" s="16" t="n">
        <f aca="false">(B17*0.0000001)</f>
        <v>2.4195E-005</v>
      </c>
      <c r="E17" s="17" t="n">
        <f aca="false">D17*1000</f>
        <v>0.024195</v>
      </c>
    </row>
    <row r="18" customFormat="false" ht="17.15" hidden="false" customHeight="false" outlineLevel="0" collapsed="false">
      <c r="A18" s="18" t="s">
        <v>23</v>
      </c>
      <c r="B18" s="19" t="n">
        <v>249.68</v>
      </c>
      <c r="C18" s="20" t="s">
        <v>18</v>
      </c>
      <c r="D18" s="16" t="n">
        <f aca="false">(B18*0.0000005)</f>
        <v>0.00012484</v>
      </c>
      <c r="E18" s="17" t="n">
        <f aca="false">D18*1000</f>
        <v>0.12484</v>
      </c>
    </row>
    <row r="19" customFormat="false" ht="17.15" hidden="false" customHeight="false" outlineLevel="0" collapsed="false">
      <c r="A19" s="14" t="s">
        <v>24</v>
      </c>
      <c r="B19" s="20" t="n">
        <v>147.02</v>
      </c>
      <c r="C19" s="19" t="s">
        <v>25</v>
      </c>
      <c r="D19" s="16" t="n">
        <f aca="false">(B19*0.000025)</f>
        <v>0.0036755</v>
      </c>
      <c r="E19" s="17" t="n">
        <f aca="false">D19*1000</f>
        <v>3.6755</v>
      </c>
    </row>
    <row r="20" customFormat="false" ht="15" hidden="false" customHeight="false" outlineLevel="0" collapsed="false">
      <c r="A20" s="21"/>
      <c r="B20" s="20"/>
      <c r="C20" s="19"/>
      <c r="D20" s="16"/>
      <c r="E20" s="17"/>
    </row>
    <row r="21" customFormat="false" ht="15" hidden="false" customHeight="false" outlineLevel="0" collapsed="false">
      <c r="A21" s="10" t="s">
        <v>26</v>
      </c>
      <c r="B21" s="10"/>
      <c r="C21" s="10"/>
      <c r="D21" s="10"/>
      <c r="E21" s="10"/>
    </row>
    <row r="22" customFormat="false" ht="32" hidden="false" customHeight="false" outlineLevel="0" collapsed="false">
      <c r="A22" s="11" t="s">
        <v>1</v>
      </c>
      <c r="B22" s="12" t="s">
        <v>2</v>
      </c>
      <c r="C22" s="13" t="s">
        <v>13</v>
      </c>
      <c r="D22" s="11" t="s">
        <v>27</v>
      </c>
      <c r="E22" s="11" t="s">
        <v>14</v>
      </c>
    </row>
    <row r="23" customFormat="false" ht="15" hidden="false" customHeight="false" outlineLevel="0" collapsed="false">
      <c r="A23" s="14" t="s">
        <v>28</v>
      </c>
      <c r="B23" s="15" t="n">
        <v>367.05</v>
      </c>
      <c r="C23" s="15" t="n">
        <v>71.4</v>
      </c>
      <c r="D23" s="17" t="n">
        <f aca="false">B23*0.0000714</f>
        <v>0.02620737</v>
      </c>
      <c r="E23" s="15" t="n">
        <f aca="false">D23*1000</f>
        <v>26.20737</v>
      </c>
    </row>
  </sheetData>
  <mergeCells count="4">
    <mergeCell ref="A2:E2"/>
    <mergeCell ref="A7:E7"/>
    <mergeCell ref="A12:E12"/>
    <mergeCell ref="A21:E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2015-01-05T17:20:57Z</dcterms:created>
  <dc:creator>schachtmanlab</dc:creator>
  <dc:description/>
  <dc:language>en-US</dc:language>
  <cp:lastModifiedBy/>
  <cp:lastPrinted>2016-06-14T15:33:01Z</cp:lastPrinted>
  <dcterms:modified xsi:type="dcterms:W3CDTF">2022-10-22T21:15:31Z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