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guelvalmeida/Documents/Postdoc_MiskaLab/Cichlid_InitialProfilingPaper/GenomeBiology/Review/"/>
    </mc:Choice>
  </mc:AlternateContent>
  <xr:revisionPtr revIDLastSave="0" documentId="13_ncr:1_{4EBF6CBA-631C-B640-91D7-5F280DEB7842}" xr6:coauthVersionLast="47" xr6:coauthVersionMax="47" xr10:uidLastSave="{00000000-0000-0000-0000-000000000000}"/>
  <bookViews>
    <workbookView xWindow="0" yWindow="500" windowWidth="51200" windowHeight="27140" activeTab="5" xr2:uid="{30954D79-72D1-F14F-AC29-8C65C710287C}"/>
  </bookViews>
  <sheets>
    <sheet name="Table S4A. sRNA total" sheetId="2" r:id="rId1"/>
    <sheet name="Table S4B. sRNA (24-35 nt)" sheetId="1" r:id="rId2"/>
    <sheet name="Table S4C. sRNA (24-35 nt) piCB" sheetId="5" r:id="rId3"/>
    <sheet name="Table S4D. sRNA (24-35 nt) TE" sheetId="4" r:id="rId4"/>
    <sheet name="Table S4E. mRNA HISAT2" sheetId="6" r:id="rId5"/>
    <sheet name="Table S4F. mRNA STAR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6" l="1"/>
  <c r="F44" i="6" s="1"/>
  <c r="M16" i="7"/>
  <c r="I16" i="7"/>
  <c r="M15" i="7"/>
  <c r="I15" i="7"/>
  <c r="M14" i="7"/>
  <c r="I14" i="7"/>
  <c r="M13" i="7"/>
  <c r="I13" i="7"/>
  <c r="M12" i="7"/>
  <c r="I12" i="7"/>
  <c r="M11" i="7"/>
  <c r="I11" i="7"/>
  <c r="I6" i="7"/>
  <c r="M6" i="7"/>
  <c r="I25" i="7"/>
  <c r="M28" i="7"/>
  <c r="M29" i="7"/>
  <c r="I28" i="7"/>
  <c r="I29" i="7"/>
  <c r="M36" i="7"/>
  <c r="I36" i="7"/>
  <c r="L43" i="7"/>
  <c r="L44" i="7" s="1"/>
  <c r="K43" i="7"/>
  <c r="K44" i="7" s="1"/>
  <c r="J43" i="7"/>
  <c r="J44" i="7" s="1"/>
  <c r="H43" i="7"/>
  <c r="H44" i="7" s="1"/>
  <c r="G43" i="7"/>
  <c r="G44" i="7" s="1"/>
  <c r="F43" i="7"/>
  <c r="F44" i="7" s="1"/>
  <c r="M42" i="7"/>
  <c r="I42" i="7"/>
  <c r="M41" i="7"/>
  <c r="I41" i="7"/>
  <c r="M40" i="7"/>
  <c r="I40" i="7"/>
  <c r="M39" i="7"/>
  <c r="I39" i="7"/>
  <c r="M38" i="7"/>
  <c r="I38" i="7"/>
  <c r="M37" i="7"/>
  <c r="I37" i="7"/>
  <c r="M35" i="7"/>
  <c r="I35" i="7"/>
  <c r="M34" i="7"/>
  <c r="I34" i="7"/>
  <c r="M33" i="7"/>
  <c r="I33" i="7"/>
  <c r="M32" i="7"/>
  <c r="I32" i="7"/>
  <c r="M31" i="7"/>
  <c r="I31" i="7"/>
  <c r="M30" i="7"/>
  <c r="I30" i="7"/>
  <c r="M27" i="7"/>
  <c r="I27" i="7"/>
  <c r="M26" i="7"/>
  <c r="I26" i="7"/>
  <c r="M25" i="7"/>
  <c r="M24" i="7"/>
  <c r="I24" i="7"/>
  <c r="M23" i="7"/>
  <c r="I23" i="7"/>
  <c r="M22" i="7"/>
  <c r="I22" i="7"/>
  <c r="M21" i="7"/>
  <c r="I21" i="7"/>
  <c r="M20" i="7"/>
  <c r="I20" i="7"/>
  <c r="M19" i="7"/>
  <c r="I19" i="7"/>
  <c r="M18" i="7"/>
  <c r="I18" i="7"/>
  <c r="M17" i="7"/>
  <c r="I17" i="7"/>
  <c r="M10" i="7"/>
  <c r="I10" i="7"/>
  <c r="M9" i="7"/>
  <c r="I9" i="7"/>
  <c r="M8" i="7"/>
  <c r="I8" i="7"/>
  <c r="M7" i="7"/>
  <c r="I7" i="7"/>
  <c r="M5" i="7"/>
  <c r="I5" i="7"/>
  <c r="M4" i="7"/>
  <c r="I4" i="7"/>
  <c r="M3" i="7"/>
  <c r="I3" i="7"/>
  <c r="M22" i="5"/>
  <c r="I22" i="5"/>
  <c r="M21" i="5"/>
  <c r="I21" i="5"/>
  <c r="M20" i="5"/>
  <c r="I20" i="5"/>
  <c r="M19" i="5"/>
  <c r="I19" i="5"/>
  <c r="M18" i="5"/>
  <c r="I18" i="5"/>
  <c r="M17" i="5"/>
  <c r="I17" i="5"/>
  <c r="M16" i="5"/>
  <c r="I16" i="5"/>
  <c r="M15" i="5"/>
  <c r="I15" i="5"/>
  <c r="M14" i="5"/>
  <c r="I14" i="5"/>
  <c r="M13" i="5"/>
  <c r="I13" i="5"/>
  <c r="M12" i="5"/>
  <c r="I12" i="5"/>
  <c r="M11" i="5"/>
  <c r="I11" i="5"/>
  <c r="I8" i="5"/>
  <c r="I7" i="5"/>
  <c r="I6" i="5"/>
  <c r="M9" i="5"/>
  <c r="I9" i="5"/>
  <c r="M8" i="5"/>
  <c r="M7" i="5"/>
  <c r="M6" i="5"/>
  <c r="I4" i="5"/>
  <c r="I5" i="5"/>
  <c r="I10" i="5"/>
  <c r="I3" i="5"/>
  <c r="M4" i="5"/>
  <c r="M5" i="5"/>
  <c r="M10" i="5"/>
  <c r="M3" i="5"/>
  <c r="L23" i="5"/>
  <c r="L24" i="5" s="1"/>
  <c r="K23" i="5"/>
  <c r="K24" i="5" s="1"/>
  <c r="J23" i="5"/>
  <c r="J24" i="5" s="1"/>
  <c r="H23" i="5"/>
  <c r="H24" i="5" s="1"/>
  <c r="G23" i="5"/>
  <c r="G24" i="5" s="1"/>
  <c r="F23" i="5"/>
  <c r="F24" i="5" s="1"/>
  <c r="F34" i="2"/>
  <c r="F35" i="2" s="1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" i="2"/>
  <c r="L34" i="2"/>
  <c r="L35" i="2" s="1"/>
  <c r="K34" i="2"/>
  <c r="K35" i="2" s="1"/>
  <c r="J34" i="2"/>
  <c r="J35" i="2" s="1"/>
  <c r="H34" i="2"/>
  <c r="H35" i="2" s="1"/>
  <c r="G34" i="2"/>
  <c r="G35" i="2" s="1"/>
  <c r="G35" i="1"/>
  <c r="G34" i="1"/>
  <c r="L34" i="1"/>
  <c r="L35" i="1" s="1"/>
  <c r="K34" i="1"/>
  <c r="K35" i="1" s="1"/>
  <c r="J35" i="1"/>
  <c r="J34" i="1"/>
  <c r="H34" i="1"/>
  <c r="H35" i="1" s="1"/>
  <c r="F34" i="1"/>
  <c r="F35" i="1" s="1"/>
  <c r="I31" i="1"/>
  <c r="I32" i="1"/>
  <c r="I33" i="1"/>
  <c r="M30" i="1"/>
  <c r="M31" i="1"/>
  <c r="M32" i="1"/>
  <c r="M33" i="1"/>
  <c r="I30" i="1"/>
  <c r="M29" i="1"/>
  <c r="I29" i="1"/>
  <c r="M28" i="1"/>
  <c r="I28" i="1"/>
  <c r="I27" i="1"/>
  <c r="I26" i="1"/>
  <c r="I25" i="1"/>
  <c r="I24" i="1"/>
  <c r="I23" i="1"/>
  <c r="M22" i="1"/>
  <c r="M23" i="1"/>
  <c r="M24" i="1"/>
  <c r="M25" i="1"/>
  <c r="M26" i="1"/>
  <c r="M27" i="1"/>
  <c r="I22" i="1"/>
  <c r="M21" i="1"/>
  <c r="I21" i="1"/>
  <c r="M20" i="1"/>
  <c r="I20" i="1"/>
  <c r="M19" i="1"/>
  <c r="I19" i="1"/>
  <c r="M18" i="1"/>
  <c r="I18" i="1"/>
  <c r="M17" i="1"/>
  <c r="I17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3" i="1"/>
  <c r="M34" i="1" s="1"/>
  <c r="I3" i="1"/>
  <c r="I4" i="1"/>
  <c r="I5" i="1"/>
  <c r="I6" i="1"/>
  <c r="I7" i="1"/>
  <c r="I8" i="1"/>
  <c r="I9" i="1"/>
  <c r="I10" i="1"/>
  <c r="I13" i="1"/>
  <c r="I14" i="1"/>
  <c r="I15" i="1"/>
  <c r="I16" i="1"/>
  <c r="I12" i="1"/>
  <c r="I11" i="1"/>
  <c r="I34" i="1" l="1"/>
  <c r="M35" i="1"/>
  <c r="G43" i="6"/>
  <c r="G44" i="6" s="1"/>
  <c r="I35" i="1"/>
  <c r="I43" i="7"/>
  <c r="I44" i="7" s="1"/>
  <c r="M43" i="7"/>
  <c r="M44" i="7" s="1"/>
  <c r="I23" i="5"/>
  <c r="I24" i="5" s="1"/>
  <c r="M23" i="5"/>
  <c r="M24" i="5" s="1"/>
  <c r="I34" i="2"/>
  <c r="I35" i="2" s="1"/>
  <c r="M34" i="2"/>
  <c r="M35" i="2" s="1"/>
</calcChain>
</file>

<file path=xl/sharedStrings.xml><?xml version="1.0" encoding="utf-8"?>
<sst xmlns="http://schemas.openxmlformats.org/spreadsheetml/2006/main" count="948" uniqueCount="131">
  <si>
    <t>Sample name</t>
  </si>
  <si>
    <t>Number of 24-35 nucleotides long reads</t>
  </si>
  <si>
    <t>Species</t>
  </si>
  <si>
    <t>% Uniquely mapped reads</t>
  </si>
  <si>
    <t>% multimapping reads</t>
  </si>
  <si>
    <t>Total % mapped reads</t>
  </si>
  <si>
    <t>Genome used for alignment</t>
  </si>
  <si>
    <t xml:space="preserve">% of reads unmapped: too many mismatches </t>
  </si>
  <si>
    <t xml:space="preserve">% of reads unmapped: too short </t>
  </si>
  <si>
    <t xml:space="preserve">% of reads unmapped: other </t>
  </si>
  <si>
    <t>Aca_mus_n_rep2</t>
  </si>
  <si>
    <t>Aca_ov_n_rep1</t>
  </si>
  <si>
    <t>Aca_ov_n_rep2</t>
  </si>
  <si>
    <t>Aca_ov_n_rep3</t>
  </si>
  <si>
    <t>Aca_tes_n_rep1</t>
  </si>
  <si>
    <t>Aca_tes_n_rep2</t>
  </si>
  <si>
    <t>Aca_tes_n_rep3</t>
  </si>
  <si>
    <t>Aca_tes_n_rep4</t>
  </si>
  <si>
    <t>Astatotilapia calliptera</t>
  </si>
  <si>
    <t>fAstCal1.2 (GCA_900246225.3)</t>
  </si>
  <si>
    <t>Mze_tes_n_rep1</t>
  </si>
  <si>
    <t>Mze_tes_n_rep2</t>
  </si>
  <si>
    <t>Tma_tes_n_rep1</t>
  </si>
  <si>
    <t>Tma_tes_n_rep2</t>
  </si>
  <si>
    <t>Tma_tes_n_rep3</t>
  </si>
  <si>
    <t>Tma_tes_n_rep4</t>
  </si>
  <si>
    <t>Maylandia zebra</t>
  </si>
  <si>
    <t>Tropheops sp. 'mauve'</t>
  </si>
  <si>
    <t>Total % unmapped reads</t>
  </si>
  <si>
    <t>Abu_tes_n_rep1</t>
  </si>
  <si>
    <t>Abu_tes_n_rep2</t>
  </si>
  <si>
    <t>Abu_tes_n_rep3</t>
  </si>
  <si>
    <t>Abu_tes_n_rep4</t>
  </si>
  <si>
    <t>Astatotilapia burtoni</t>
  </si>
  <si>
    <t>Abu_ov_n_rep4</t>
  </si>
  <si>
    <t>Pny_tes_n_rep1</t>
  </si>
  <si>
    <t>Pny_tes_n_rep2</t>
  </si>
  <si>
    <t>Pny_tes_n_rep3</t>
  </si>
  <si>
    <t>Pny_tes_n_rep4</t>
  </si>
  <si>
    <t>Pundamilia nyererei</t>
  </si>
  <si>
    <t>Pny_ov_n_rep1</t>
  </si>
  <si>
    <t>Pny_ov_n_rep2</t>
  </si>
  <si>
    <t>Group</t>
  </si>
  <si>
    <t>Lake Malawi</t>
  </si>
  <si>
    <t>Oni_tes_n_rep1</t>
  </si>
  <si>
    <t>Oni_tes_n_rep2</t>
  </si>
  <si>
    <t>Oni_tes_n_rep3</t>
  </si>
  <si>
    <t>Oreochromis niloticus</t>
  </si>
  <si>
    <t>Oni_ov_n_rep1</t>
  </si>
  <si>
    <t>Oni_ov_n_rep2</t>
  </si>
  <si>
    <t>Oni_ov_n_rep3</t>
  </si>
  <si>
    <t>Average</t>
  </si>
  <si>
    <t>Median</t>
  </si>
  <si>
    <t>Tilapia outgroup</t>
  </si>
  <si>
    <t>Lake Tanganyika</t>
  </si>
  <si>
    <t>Lake Victoria</t>
  </si>
  <si>
    <t>O_niloticus_UMD_NMBU (GCA_001858045.3)</t>
  </si>
  <si>
    <t>PunNye1.0 (GCA_000239375.1)</t>
  </si>
  <si>
    <t>AstBur1.0 (GCA_000239415.1)</t>
  </si>
  <si>
    <t>Status</t>
  </si>
  <si>
    <t>Assigned</t>
  </si>
  <si>
    <t>Unassigned_Unmapped</t>
  </si>
  <si>
    <t>Unassigned_MappingQuality</t>
  </si>
  <si>
    <t>Unassigned_Chimera</t>
  </si>
  <si>
    <t>Unassigned_FragmentLength</t>
  </si>
  <si>
    <t>Unassigned_Duplicate</t>
  </si>
  <si>
    <t>Unassigned_MultiMapping</t>
  </si>
  <si>
    <t>Unassigned_Secondary</t>
  </si>
  <si>
    <t>Unassigned_Nonjunction</t>
  </si>
  <si>
    <t>Unassigned_NoFeatures</t>
  </si>
  <si>
    <t>Unassigned_Overlapping_Length</t>
  </si>
  <si>
    <t>Unassigned_Ambiguity</t>
  </si>
  <si>
    <r>
      <t xml:space="preserve">Mapping to non-curated </t>
    </r>
    <r>
      <rPr>
        <b/>
        <i/>
        <sz val="12"/>
        <color theme="1"/>
        <rFont val="Aptos Narrow"/>
        <scheme val="minor"/>
      </rPr>
      <t>Astatotilapia calliptera</t>
    </r>
    <r>
      <rPr>
        <b/>
        <sz val="12"/>
        <color theme="1"/>
        <rFont val="Aptos Narrow"/>
        <scheme val="minor"/>
      </rPr>
      <t xml:space="preserve"> TE annotation</t>
    </r>
  </si>
  <si>
    <r>
      <t xml:space="preserve">Mapping to curated </t>
    </r>
    <r>
      <rPr>
        <b/>
        <i/>
        <sz val="12"/>
        <color theme="1"/>
        <rFont val="Aptos Narrow"/>
        <scheme val="minor"/>
      </rPr>
      <t>Astatotilapia calliptera</t>
    </r>
    <r>
      <rPr>
        <b/>
        <sz val="12"/>
        <color theme="1"/>
        <rFont val="Aptos Narrow"/>
        <scheme val="minor"/>
      </rPr>
      <t xml:space="preserve"> TE annotation</t>
    </r>
  </si>
  <si>
    <r>
      <t xml:space="preserve">Mapping to </t>
    </r>
    <r>
      <rPr>
        <b/>
        <i/>
        <sz val="12"/>
        <color theme="1"/>
        <rFont val="Aptos Narrow"/>
        <scheme val="minor"/>
      </rPr>
      <t xml:space="preserve">Astatotilapia burtoni </t>
    </r>
    <r>
      <rPr>
        <b/>
        <sz val="12"/>
        <color theme="1"/>
        <rFont val="Aptos Narrow"/>
        <scheme val="minor"/>
      </rPr>
      <t>TE annotation</t>
    </r>
  </si>
  <si>
    <r>
      <t xml:space="preserve">Mapping to </t>
    </r>
    <r>
      <rPr>
        <b/>
        <i/>
        <sz val="12"/>
        <color theme="1"/>
        <rFont val="Aptos Narrow"/>
        <scheme val="minor"/>
      </rPr>
      <t>Pundamilia nyererei</t>
    </r>
    <r>
      <rPr>
        <b/>
        <sz val="12"/>
        <color theme="1"/>
        <rFont val="Aptos Narrow"/>
        <scheme val="minor"/>
      </rPr>
      <t xml:space="preserve"> TE annotation</t>
    </r>
  </si>
  <si>
    <r>
      <t xml:space="preserve">Mapping to </t>
    </r>
    <r>
      <rPr>
        <b/>
        <i/>
        <sz val="12"/>
        <color theme="1"/>
        <rFont val="Aptos Narrow"/>
        <scheme val="minor"/>
      </rPr>
      <t>Oreochromis niloticus</t>
    </r>
    <r>
      <rPr>
        <b/>
        <sz val="12"/>
        <color theme="1"/>
        <rFont val="Aptos Narrow"/>
        <scheme val="minor"/>
      </rPr>
      <t xml:space="preserve"> TE annotation</t>
    </r>
  </si>
  <si>
    <t>Oni_tes_rep1</t>
  </si>
  <si>
    <t>Oni_tes_rep2</t>
  </si>
  <si>
    <t>Oni_tes_rep3</t>
  </si>
  <si>
    <t>Oni_ov_rep1</t>
  </si>
  <si>
    <t>Oni_ov_rep2</t>
  </si>
  <si>
    <t>Oni_ov_rep3</t>
  </si>
  <si>
    <t>Pny_ov_rep1</t>
  </si>
  <si>
    <t>Pny_ov_rep2</t>
  </si>
  <si>
    <t>Pny_ov_rep3</t>
  </si>
  <si>
    <t>Abu_ov_rep1</t>
  </si>
  <si>
    <t>Abu_ov_rep2</t>
  </si>
  <si>
    <t>Abu_ov_rep4</t>
  </si>
  <si>
    <t>Abu_tes_rep1</t>
  </si>
  <si>
    <t>Abu_tes_rep2</t>
  </si>
  <si>
    <t>Abu_tes_rep3</t>
  </si>
  <si>
    <t>Abu_tes_rep4</t>
  </si>
  <si>
    <t>Mze_tes_rep1</t>
  </si>
  <si>
    <t>Mze_tes_rep2</t>
  </si>
  <si>
    <t>Pny_tes_rep1</t>
  </si>
  <si>
    <t>Pny_tes_rep2</t>
  </si>
  <si>
    <t>Pny_tes_rep3</t>
  </si>
  <si>
    <t>Pny_tes_rep4</t>
  </si>
  <si>
    <t>Aca_ov_rep1</t>
  </si>
  <si>
    <t>Aca_ov_rep2</t>
  </si>
  <si>
    <t>Aca_ov_rep3</t>
  </si>
  <si>
    <t>Aca_tes_rep1</t>
  </si>
  <si>
    <t>Aca_tes_rep2</t>
  </si>
  <si>
    <t>Aca_tes_rep3</t>
  </si>
  <si>
    <t>Aca_tes_rep4</t>
  </si>
  <si>
    <t>Tma_tes_rep1</t>
  </si>
  <si>
    <t>Tma_tes_rep2</t>
  </si>
  <si>
    <t>Tma_tes_rep3</t>
  </si>
  <si>
    <t>Tma_tes_rep4</t>
  </si>
  <si>
    <t>Aca_ov_rep4</t>
  </si>
  <si>
    <t>Aca_fbra_rep1</t>
  </si>
  <si>
    <t>Aca_fbra_rep2</t>
  </si>
  <si>
    <t>Aca_fbra_rep3</t>
  </si>
  <si>
    <t>Aca_mbra_rep1</t>
  </si>
  <si>
    <t>Aca_mbra_rep2</t>
  </si>
  <si>
    <t>Aca_mbra_rep3</t>
  </si>
  <si>
    <t>Organ/Tissue</t>
  </si>
  <si>
    <t>Ovary</t>
  </si>
  <si>
    <t>Testis</t>
  </si>
  <si>
    <t>Brain (female)</t>
  </si>
  <si>
    <t>Brain (male)</t>
  </si>
  <si>
    <t>Organ/tissue</t>
  </si>
  <si>
    <t>Muscle</t>
  </si>
  <si>
    <t>Overall alignment rate</t>
  </si>
  <si>
    <t>Table S4A. Mapping statistics of all small RNAs longer than 17 nucleotides, using STAR v2.5.4b.</t>
  </si>
  <si>
    <t>Table S4B. Mapping statistics of all small RNAs between 24-35 nucleotides long, using STAR v2.5.4b.</t>
  </si>
  <si>
    <t>Table S4C. Mapping statistics of all small RNAs between 24-35 nucleotides long, using STAR v2.5.4b with settings compatible with piCB analysis downstream.</t>
  </si>
  <si>
    <t>Table S4D. Small RNA reads between 24-35 nucleotides long overlapping with TEs, using FeatureCounts v1.6.0.</t>
  </si>
  <si>
    <t>Table S4E. Mapping statistics of mRNA-sequencing trimmed reads, using HISAT2 v2.2.1.</t>
  </si>
  <si>
    <t xml:space="preserve">Table S4F. Mapping statistics of mRNA-sequencing trimmed reads, using STAR v2.5.4b, with settings compatible with TEtranscripts.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</si>
</sst>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4" fillId="0" borderId="0" xfId="0" applyNumberFormat="1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8" xfId="0" applyFont="1" applyBorder="1"/>
    <xf numFmtId="0" fontId="4" fillId="0" borderId="8" xfId="0" applyFont="1" applyBorder="1"/>
    <xf numFmtId="3" fontId="4" fillId="0" borderId="8" xfId="0" applyNumberFormat="1" applyFont="1" applyBorder="1"/>
    <xf numFmtId="0" fontId="4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11" xfId="0" applyFont="1" applyBorder="1"/>
    <xf numFmtId="3" fontId="4" fillId="0" borderId="11" xfId="0" applyNumberFormat="1" applyFont="1" applyBorder="1"/>
    <xf numFmtId="2" fontId="4" fillId="0" borderId="11" xfId="0" applyNumberFormat="1" applyFont="1" applyBorder="1"/>
    <xf numFmtId="2" fontId="4" fillId="0" borderId="12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7AC58-0DFA-354F-9D1F-8383E355A388}">
  <dimension ref="A1:M35"/>
  <sheetViews>
    <sheetView zoomScaleNormal="100" workbookViewId="0"/>
  </sheetViews>
  <sheetFormatPr baseColWidth="10" defaultRowHeight="16" x14ac:dyDescent="0.2"/>
  <cols>
    <col min="1" max="1" width="25.33203125" bestFit="1" customWidth="1"/>
    <col min="2" max="2" width="24.1640625" bestFit="1" customWidth="1"/>
    <col min="3" max="3" width="18.33203125" bestFit="1" customWidth="1"/>
    <col min="4" max="4" width="18.33203125" customWidth="1"/>
    <col min="5" max="5" width="47.33203125" bestFit="1" customWidth="1"/>
    <col min="6" max="6" width="43.1640625" bestFit="1" customWidth="1"/>
    <col min="7" max="7" width="28.6640625" bestFit="1" customWidth="1"/>
    <col min="8" max="9" width="24.5" bestFit="1" customWidth="1"/>
    <col min="10" max="10" width="49.1640625" bestFit="1" customWidth="1"/>
    <col min="11" max="11" width="35.1640625" bestFit="1" customWidth="1"/>
    <col min="12" max="12" width="31.1640625" bestFit="1" customWidth="1"/>
    <col min="13" max="13" width="27" bestFit="1" customWidth="1"/>
  </cols>
  <sheetData>
    <row r="1" spans="1:13" ht="17" thickBot="1" x14ac:dyDescent="0.25">
      <c r="A1" s="3" t="s">
        <v>125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" thickBot="1" x14ac:dyDescent="0.25">
      <c r="A2" s="13" t="s">
        <v>0</v>
      </c>
      <c r="B2" s="14" t="s">
        <v>2</v>
      </c>
      <c r="C2" s="14" t="s">
        <v>42</v>
      </c>
      <c r="D2" s="14" t="s">
        <v>122</v>
      </c>
      <c r="E2" s="14" t="s">
        <v>6</v>
      </c>
      <c r="F2" s="14" t="s">
        <v>1</v>
      </c>
      <c r="G2" s="14" t="s">
        <v>3</v>
      </c>
      <c r="H2" s="14" t="s">
        <v>4</v>
      </c>
      <c r="I2" s="14" t="s">
        <v>5</v>
      </c>
      <c r="J2" s="14" t="s">
        <v>7</v>
      </c>
      <c r="K2" s="14" t="s">
        <v>8</v>
      </c>
      <c r="L2" s="14" t="s">
        <v>9</v>
      </c>
      <c r="M2" s="15" t="s">
        <v>28</v>
      </c>
    </row>
    <row r="3" spans="1:13" x14ac:dyDescent="0.2">
      <c r="A3" s="6" t="s">
        <v>11</v>
      </c>
      <c r="B3" s="4" t="s">
        <v>18</v>
      </c>
      <c r="C3" s="2" t="s">
        <v>43</v>
      </c>
      <c r="D3" s="2" t="s">
        <v>118</v>
      </c>
      <c r="E3" s="2" t="s">
        <v>19</v>
      </c>
      <c r="F3" s="5">
        <v>23689544</v>
      </c>
      <c r="G3" s="2">
        <v>35.479999999999997</v>
      </c>
      <c r="H3" s="2">
        <v>60.74</v>
      </c>
      <c r="I3" s="2">
        <f>SUM(G3:H3)</f>
        <v>96.22</v>
      </c>
      <c r="J3" s="2">
        <v>1.35</v>
      </c>
      <c r="K3" s="2">
        <v>1.98</v>
      </c>
      <c r="L3" s="2">
        <v>0.44</v>
      </c>
      <c r="M3" s="7">
        <f>SUM(J3:L3)</f>
        <v>3.77</v>
      </c>
    </row>
    <row r="4" spans="1:13" x14ac:dyDescent="0.2">
      <c r="A4" s="6" t="s">
        <v>12</v>
      </c>
      <c r="B4" s="4" t="s">
        <v>18</v>
      </c>
      <c r="C4" s="2" t="s">
        <v>43</v>
      </c>
      <c r="D4" s="2" t="s">
        <v>118</v>
      </c>
      <c r="E4" s="2" t="s">
        <v>19</v>
      </c>
      <c r="F4" s="5">
        <v>29935997</v>
      </c>
      <c r="G4" s="2">
        <v>26.21</v>
      </c>
      <c r="H4" s="2">
        <v>70.209999999999994</v>
      </c>
      <c r="I4" s="2">
        <f t="shared" ref="I4:I33" si="0">SUM(G4:H4)</f>
        <v>96.419999999999987</v>
      </c>
      <c r="J4" s="2">
        <v>0.94</v>
      </c>
      <c r="K4" s="2">
        <v>1.82</v>
      </c>
      <c r="L4" s="2">
        <v>0.82</v>
      </c>
      <c r="M4" s="7">
        <f t="shared" ref="M4:M33" si="1">SUM(J4:L4)</f>
        <v>3.5799999999999996</v>
      </c>
    </row>
    <row r="5" spans="1:13" x14ac:dyDescent="0.2">
      <c r="A5" s="6" t="s">
        <v>13</v>
      </c>
      <c r="B5" s="4" t="s">
        <v>18</v>
      </c>
      <c r="C5" s="2" t="s">
        <v>43</v>
      </c>
      <c r="D5" s="2" t="s">
        <v>118</v>
      </c>
      <c r="E5" s="2" t="s">
        <v>19</v>
      </c>
      <c r="F5" s="5">
        <v>42004252</v>
      </c>
      <c r="G5" s="2">
        <v>26.44</v>
      </c>
      <c r="H5" s="2">
        <v>69.25</v>
      </c>
      <c r="I5" s="2">
        <f t="shared" si="0"/>
        <v>95.69</v>
      </c>
      <c r="J5" s="2">
        <v>1.01</v>
      </c>
      <c r="K5" s="2">
        <v>2.2999999999999998</v>
      </c>
      <c r="L5" s="2">
        <v>1.01</v>
      </c>
      <c r="M5" s="7">
        <f t="shared" si="1"/>
        <v>4.3199999999999994</v>
      </c>
    </row>
    <row r="6" spans="1:13" x14ac:dyDescent="0.2">
      <c r="A6" s="6" t="s">
        <v>14</v>
      </c>
      <c r="B6" s="4" t="s">
        <v>18</v>
      </c>
      <c r="C6" s="2" t="s">
        <v>43</v>
      </c>
      <c r="D6" s="2" t="s">
        <v>119</v>
      </c>
      <c r="E6" s="2" t="s">
        <v>19</v>
      </c>
      <c r="F6" s="5">
        <v>33545766</v>
      </c>
      <c r="G6" s="2">
        <v>28.74</v>
      </c>
      <c r="H6" s="2">
        <v>61.67</v>
      </c>
      <c r="I6" s="2">
        <f t="shared" si="0"/>
        <v>90.41</v>
      </c>
      <c r="J6" s="2">
        <v>0.92</v>
      </c>
      <c r="K6" s="2">
        <v>3.71</v>
      </c>
      <c r="L6" s="2">
        <v>4.96</v>
      </c>
      <c r="M6" s="7">
        <f t="shared" si="1"/>
        <v>9.59</v>
      </c>
    </row>
    <row r="7" spans="1:13" x14ac:dyDescent="0.2">
      <c r="A7" s="6" t="s">
        <v>15</v>
      </c>
      <c r="B7" s="4" t="s">
        <v>18</v>
      </c>
      <c r="C7" s="2" t="s">
        <v>43</v>
      </c>
      <c r="D7" s="2" t="s">
        <v>119</v>
      </c>
      <c r="E7" s="2" t="s">
        <v>19</v>
      </c>
      <c r="F7" s="5">
        <v>39860796</v>
      </c>
      <c r="G7" s="2">
        <v>24.41</v>
      </c>
      <c r="H7" s="2">
        <v>66.72</v>
      </c>
      <c r="I7" s="2">
        <f t="shared" si="0"/>
        <v>91.13</v>
      </c>
      <c r="J7" s="2">
        <v>0.99</v>
      </c>
      <c r="K7" s="2">
        <v>3.14</v>
      </c>
      <c r="L7" s="2">
        <v>4.75</v>
      </c>
      <c r="M7" s="7">
        <f t="shared" si="1"/>
        <v>8.879999999999999</v>
      </c>
    </row>
    <row r="8" spans="1:13" x14ac:dyDescent="0.2">
      <c r="A8" s="6" t="s">
        <v>16</v>
      </c>
      <c r="B8" s="4" t="s">
        <v>18</v>
      </c>
      <c r="C8" s="2" t="s">
        <v>43</v>
      </c>
      <c r="D8" s="2" t="s">
        <v>119</v>
      </c>
      <c r="E8" s="2" t="s">
        <v>19</v>
      </c>
      <c r="F8" s="5">
        <v>42399355</v>
      </c>
      <c r="G8" s="2">
        <v>28.86</v>
      </c>
      <c r="H8" s="2">
        <v>59.42</v>
      </c>
      <c r="I8" s="2">
        <f t="shared" si="0"/>
        <v>88.28</v>
      </c>
      <c r="J8" s="2">
        <v>1.34</v>
      </c>
      <c r="K8" s="2">
        <v>3.48</v>
      </c>
      <c r="L8" s="2">
        <v>6.9</v>
      </c>
      <c r="M8" s="7">
        <f t="shared" si="1"/>
        <v>11.72</v>
      </c>
    </row>
    <row r="9" spans="1:13" x14ac:dyDescent="0.2">
      <c r="A9" s="6" t="s">
        <v>17</v>
      </c>
      <c r="B9" s="4" t="s">
        <v>18</v>
      </c>
      <c r="C9" s="2" t="s">
        <v>43</v>
      </c>
      <c r="D9" s="2" t="s">
        <v>119</v>
      </c>
      <c r="E9" s="2" t="s">
        <v>19</v>
      </c>
      <c r="F9" s="5">
        <v>61131497</v>
      </c>
      <c r="G9" s="2">
        <v>24.21</v>
      </c>
      <c r="H9" s="2">
        <v>67.930000000000007</v>
      </c>
      <c r="I9" s="2">
        <f t="shared" si="0"/>
        <v>92.140000000000015</v>
      </c>
      <c r="J9" s="2">
        <v>0.75</v>
      </c>
      <c r="K9" s="2">
        <v>2.93</v>
      </c>
      <c r="L9" s="2">
        <v>4.17</v>
      </c>
      <c r="M9" s="7">
        <f t="shared" si="1"/>
        <v>7.85</v>
      </c>
    </row>
    <row r="10" spans="1:13" x14ac:dyDescent="0.2">
      <c r="A10" s="6" t="s">
        <v>10</v>
      </c>
      <c r="B10" s="4" t="s">
        <v>18</v>
      </c>
      <c r="C10" s="2" t="s">
        <v>43</v>
      </c>
      <c r="D10" s="2" t="s">
        <v>123</v>
      </c>
      <c r="E10" s="2" t="s">
        <v>19</v>
      </c>
      <c r="F10" s="5">
        <v>21317012</v>
      </c>
      <c r="G10" s="2">
        <v>31.34</v>
      </c>
      <c r="H10" s="2">
        <v>66.47</v>
      </c>
      <c r="I10" s="2">
        <f t="shared" si="0"/>
        <v>97.81</v>
      </c>
      <c r="J10" s="2">
        <v>1.1000000000000001</v>
      </c>
      <c r="K10" s="2">
        <v>0.99</v>
      </c>
      <c r="L10" s="2">
        <v>0.1</v>
      </c>
      <c r="M10" s="7">
        <f t="shared" si="1"/>
        <v>2.19</v>
      </c>
    </row>
    <row r="11" spans="1:13" x14ac:dyDescent="0.2">
      <c r="A11" s="6" t="s">
        <v>20</v>
      </c>
      <c r="B11" s="4" t="s">
        <v>26</v>
      </c>
      <c r="C11" s="2" t="s">
        <v>43</v>
      </c>
      <c r="D11" s="2" t="s">
        <v>119</v>
      </c>
      <c r="E11" s="2" t="s">
        <v>19</v>
      </c>
      <c r="F11" s="5">
        <v>26259500</v>
      </c>
      <c r="G11" s="2">
        <v>37.659999999999997</v>
      </c>
      <c r="H11" s="2">
        <v>54.47</v>
      </c>
      <c r="I11" s="2">
        <f t="shared" si="0"/>
        <v>92.13</v>
      </c>
      <c r="J11" s="2">
        <v>1.6</v>
      </c>
      <c r="K11" s="2">
        <v>2.96</v>
      </c>
      <c r="L11" s="2">
        <v>3.32</v>
      </c>
      <c r="M11" s="7">
        <f t="shared" si="1"/>
        <v>7.8800000000000008</v>
      </c>
    </row>
    <row r="12" spans="1:13" x14ac:dyDescent="0.2">
      <c r="A12" s="6" t="s">
        <v>21</v>
      </c>
      <c r="B12" s="4" t="s">
        <v>26</v>
      </c>
      <c r="C12" s="2" t="s">
        <v>43</v>
      </c>
      <c r="D12" s="2" t="s">
        <v>119</v>
      </c>
      <c r="E12" s="2" t="s">
        <v>19</v>
      </c>
      <c r="F12" s="5">
        <v>37566945</v>
      </c>
      <c r="G12" s="2">
        <v>31.07</v>
      </c>
      <c r="H12" s="2">
        <v>60.56</v>
      </c>
      <c r="I12" s="2">
        <f t="shared" si="0"/>
        <v>91.63</v>
      </c>
      <c r="J12" s="2">
        <v>1.28</v>
      </c>
      <c r="K12" s="2">
        <v>3.02</v>
      </c>
      <c r="L12" s="2">
        <v>4.0599999999999996</v>
      </c>
      <c r="M12" s="7">
        <f t="shared" si="1"/>
        <v>8.36</v>
      </c>
    </row>
    <row r="13" spans="1:13" x14ac:dyDescent="0.2">
      <c r="A13" s="6" t="s">
        <v>22</v>
      </c>
      <c r="B13" s="4" t="s">
        <v>27</v>
      </c>
      <c r="C13" s="2" t="s">
        <v>43</v>
      </c>
      <c r="D13" s="2" t="s">
        <v>119</v>
      </c>
      <c r="E13" s="2" t="s">
        <v>19</v>
      </c>
      <c r="F13" s="5">
        <v>54105970</v>
      </c>
      <c r="G13" s="2">
        <v>36.69</v>
      </c>
      <c r="H13" s="2">
        <v>51.36</v>
      </c>
      <c r="I13" s="2">
        <f t="shared" si="0"/>
        <v>88.05</v>
      </c>
      <c r="J13" s="2">
        <v>1.44</v>
      </c>
      <c r="K13" s="2">
        <v>3.92</v>
      </c>
      <c r="L13" s="2">
        <v>6.6</v>
      </c>
      <c r="M13" s="7">
        <f t="shared" si="1"/>
        <v>11.959999999999999</v>
      </c>
    </row>
    <row r="14" spans="1:13" x14ac:dyDescent="0.2">
      <c r="A14" s="6" t="s">
        <v>23</v>
      </c>
      <c r="B14" s="4" t="s">
        <v>27</v>
      </c>
      <c r="C14" s="2" t="s">
        <v>43</v>
      </c>
      <c r="D14" s="2" t="s">
        <v>119</v>
      </c>
      <c r="E14" s="2" t="s">
        <v>19</v>
      </c>
      <c r="F14" s="5">
        <v>42183316</v>
      </c>
      <c r="G14" s="2">
        <v>41.23</v>
      </c>
      <c r="H14" s="2">
        <v>49.02</v>
      </c>
      <c r="I14" s="2">
        <f t="shared" si="0"/>
        <v>90.25</v>
      </c>
      <c r="J14" s="2">
        <v>1.65</v>
      </c>
      <c r="K14" s="2">
        <v>3.1</v>
      </c>
      <c r="L14" s="2">
        <v>4.99</v>
      </c>
      <c r="M14" s="7">
        <f t="shared" si="1"/>
        <v>9.74</v>
      </c>
    </row>
    <row r="15" spans="1:13" x14ac:dyDescent="0.2">
      <c r="A15" s="6" t="s">
        <v>24</v>
      </c>
      <c r="B15" s="4" t="s">
        <v>27</v>
      </c>
      <c r="C15" s="2" t="s">
        <v>43</v>
      </c>
      <c r="D15" s="2" t="s">
        <v>119</v>
      </c>
      <c r="E15" s="2" t="s">
        <v>19</v>
      </c>
      <c r="F15" s="5">
        <v>27763702</v>
      </c>
      <c r="G15" s="2">
        <v>36.43</v>
      </c>
      <c r="H15" s="2">
        <v>52.48</v>
      </c>
      <c r="I15" s="2">
        <f t="shared" si="0"/>
        <v>88.91</v>
      </c>
      <c r="J15" s="2">
        <v>1.42</v>
      </c>
      <c r="K15" s="2">
        <v>3.39</v>
      </c>
      <c r="L15" s="2">
        <v>6.28</v>
      </c>
      <c r="M15" s="7">
        <f t="shared" si="1"/>
        <v>11.09</v>
      </c>
    </row>
    <row r="16" spans="1:13" x14ac:dyDescent="0.2">
      <c r="A16" s="6" t="s">
        <v>25</v>
      </c>
      <c r="B16" s="4" t="s">
        <v>27</v>
      </c>
      <c r="C16" s="2" t="s">
        <v>43</v>
      </c>
      <c r="D16" s="2" t="s">
        <v>119</v>
      </c>
      <c r="E16" s="2" t="s">
        <v>19</v>
      </c>
      <c r="F16" s="5">
        <v>23349436</v>
      </c>
      <c r="G16" s="2">
        <v>36.869999999999997</v>
      </c>
      <c r="H16" s="2">
        <v>54.33</v>
      </c>
      <c r="I16" s="2">
        <f t="shared" si="0"/>
        <v>91.199999999999989</v>
      </c>
      <c r="J16" s="2">
        <v>1.46</v>
      </c>
      <c r="K16" s="2">
        <v>2.62</v>
      </c>
      <c r="L16" s="2">
        <v>4.71</v>
      </c>
      <c r="M16" s="7">
        <f t="shared" si="1"/>
        <v>8.7899999999999991</v>
      </c>
    </row>
    <row r="17" spans="1:13" x14ac:dyDescent="0.2">
      <c r="A17" s="6" t="s">
        <v>29</v>
      </c>
      <c r="B17" s="4" t="s">
        <v>33</v>
      </c>
      <c r="C17" s="2" t="s">
        <v>54</v>
      </c>
      <c r="D17" s="2" t="s">
        <v>119</v>
      </c>
      <c r="E17" s="2" t="s">
        <v>58</v>
      </c>
      <c r="F17" s="5">
        <v>45200024</v>
      </c>
      <c r="G17" s="2">
        <v>49.84</v>
      </c>
      <c r="H17" s="2">
        <v>32.24</v>
      </c>
      <c r="I17" s="2">
        <f t="shared" si="0"/>
        <v>82.080000000000013</v>
      </c>
      <c r="J17" s="2">
        <v>3.98</v>
      </c>
      <c r="K17" s="2">
        <v>12.36</v>
      </c>
      <c r="L17" s="2">
        <v>1.58</v>
      </c>
      <c r="M17" s="7">
        <f t="shared" si="1"/>
        <v>17.920000000000002</v>
      </c>
    </row>
    <row r="18" spans="1:13" x14ac:dyDescent="0.2">
      <c r="A18" s="6" t="s">
        <v>30</v>
      </c>
      <c r="B18" s="4" t="s">
        <v>33</v>
      </c>
      <c r="C18" s="2" t="s">
        <v>54</v>
      </c>
      <c r="D18" s="2" t="s">
        <v>119</v>
      </c>
      <c r="E18" s="2" t="s">
        <v>58</v>
      </c>
      <c r="F18" s="5">
        <v>37527625</v>
      </c>
      <c r="G18" s="2">
        <v>51.63</v>
      </c>
      <c r="H18" s="2">
        <v>30.03</v>
      </c>
      <c r="I18" s="2">
        <f t="shared" si="0"/>
        <v>81.66</v>
      </c>
      <c r="J18" s="2">
        <v>4.3099999999999996</v>
      </c>
      <c r="K18" s="2">
        <v>12.37</v>
      </c>
      <c r="L18" s="2">
        <v>1.66</v>
      </c>
      <c r="M18" s="7">
        <f t="shared" si="1"/>
        <v>18.34</v>
      </c>
    </row>
    <row r="19" spans="1:13" x14ac:dyDescent="0.2">
      <c r="A19" s="6" t="s">
        <v>31</v>
      </c>
      <c r="B19" s="4" t="s">
        <v>33</v>
      </c>
      <c r="C19" s="2" t="s">
        <v>54</v>
      </c>
      <c r="D19" s="2" t="s">
        <v>119</v>
      </c>
      <c r="E19" s="2" t="s">
        <v>58</v>
      </c>
      <c r="F19" s="5">
        <v>29183360</v>
      </c>
      <c r="G19" s="2">
        <v>46.62</v>
      </c>
      <c r="H19" s="2">
        <v>32.17</v>
      </c>
      <c r="I19" s="2">
        <f t="shared" si="0"/>
        <v>78.789999999999992</v>
      </c>
      <c r="J19" s="2">
        <v>5.54</v>
      </c>
      <c r="K19" s="2">
        <v>13.93</v>
      </c>
      <c r="L19" s="2">
        <v>1.74</v>
      </c>
      <c r="M19" s="7">
        <f t="shared" si="1"/>
        <v>21.209999999999997</v>
      </c>
    </row>
    <row r="20" spans="1:13" x14ac:dyDescent="0.2">
      <c r="A20" s="6" t="s">
        <v>32</v>
      </c>
      <c r="B20" s="4" t="s">
        <v>33</v>
      </c>
      <c r="C20" s="2" t="s">
        <v>54</v>
      </c>
      <c r="D20" s="2" t="s">
        <v>119</v>
      </c>
      <c r="E20" s="2" t="s">
        <v>58</v>
      </c>
      <c r="F20" s="5">
        <v>33239277</v>
      </c>
      <c r="G20" s="2">
        <v>49.71</v>
      </c>
      <c r="H20" s="2">
        <v>30.81</v>
      </c>
      <c r="I20" s="2">
        <f t="shared" si="0"/>
        <v>80.52</v>
      </c>
      <c r="J20" s="2">
        <v>4.5599999999999996</v>
      </c>
      <c r="K20" s="2">
        <v>12.97</v>
      </c>
      <c r="L20" s="2">
        <v>1.96</v>
      </c>
      <c r="M20" s="7">
        <f t="shared" si="1"/>
        <v>19.490000000000002</v>
      </c>
    </row>
    <row r="21" spans="1:13" x14ac:dyDescent="0.2">
      <c r="A21" s="6" t="s">
        <v>34</v>
      </c>
      <c r="B21" s="4" t="s">
        <v>33</v>
      </c>
      <c r="C21" s="2" t="s">
        <v>54</v>
      </c>
      <c r="D21" s="2" t="s">
        <v>118</v>
      </c>
      <c r="E21" s="2" t="s">
        <v>58</v>
      </c>
      <c r="F21" s="5">
        <v>21660911</v>
      </c>
      <c r="G21" s="2">
        <v>39.549999999999997</v>
      </c>
      <c r="H21" s="2">
        <v>19.03</v>
      </c>
      <c r="I21" s="2">
        <f t="shared" si="0"/>
        <v>58.58</v>
      </c>
      <c r="J21" s="2">
        <v>13.78</v>
      </c>
      <c r="K21" s="2">
        <v>26.81</v>
      </c>
      <c r="L21" s="2">
        <v>0.84</v>
      </c>
      <c r="M21" s="7">
        <f t="shared" si="1"/>
        <v>41.43</v>
      </c>
    </row>
    <row r="22" spans="1:13" x14ac:dyDescent="0.2">
      <c r="A22" s="6" t="s">
        <v>35</v>
      </c>
      <c r="B22" s="4" t="s">
        <v>39</v>
      </c>
      <c r="C22" s="2" t="s">
        <v>55</v>
      </c>
      <c r="D22" s="2" t="s">
        <v>119</v>
      </c>
      <c r="E22" s="2" t="s">
        <v>57</v>
      </c>
      <c r="F22" s="5">
        <v>26251443</v>
      </c>
      <c r="G22" s="2">
        <v>46.66</v>
      </c>
      <c r="H22" s="2">
        <v>44</v>
      </c>
      <c r="I22" s="2">
        <f t="shared" si="0"/>
        <v>90.66</v>
      </c>
      <c r="J22" s="2">
        <v>2.97</v>
      </c>
      <c r="K22" s="2">
        <v>5.78</v>
      </c>
      <c r="L22" s="2">
        <v>0.59</v>
      </c>
      <c r="M22" s="7">
        <f t="shared" si="1"/>
        <v>9.34</v>
      </c>
    </row>
    <row r="23" spans="1:13" x14ac:dyDescent="0.2">
      <c r="A23" s="6" t="s">
        <v>36</v>
      </c>
      <c r="B23" s="4" t="s">
        <v>39</v>
      </c>
      <c r="C23" s="2" t="s">
        <v>55</v>
      </c>
      <c r="D23" s="2" t="s">
        <v>119</v>
      </c>
      <c r="E23" s="2" t="s">
        <v>57</v>
      </c>
      <c r="F23" s="5">
        <v>27946450</v>
      </c>
      <c r="G23" s="2">
        <v>50.34</v>
      </c>
      <c r="H23" s="2">
        <v>35.65</v>
      </c>
      <c r="I23" s="2">
        <f t="shared" si="0"/>
        <v>85.990000000000009</v>
      </c>
      <c r="J23" s="2">
        <v>3.99</v>
      </c>
      <c r="K23" s="2">
        <v>8.89</v>
      </c>
      <c r="L23" s="2">
        <v>1.1399999999999999</v>
      </c>
      <c r="M23" s="7">
        <f t="shared" si="1"/>
        <v>14.020000000000001</v>
      </c>
    </row>
    <row r="24" spans="1:13" x14ac:dyDescent="0.2">
      <c r="A24" s="6" t="s">
        <v>37</v>
      </c>
      <c r="B24" s="4" t="s">
        <v>39</v>
      </c>
      <c r="C24" s="2" t="s">
        <v>55</v>
      </c>
      <c r="D24" s="2" t="s">
        <v>119</v>
      </c>
      <c r="E24" s="2" t="s">
        <v>57</v>
      </c>
      <c r="F24" s="5">
        <v>40254092</v>
      </c>
      <c r="G24" s="2">
        <v>52.65</v>
      </c>
      <c r="H24" s="2">
        <v>35.130000000000003</v>
      </c>
      <c r="I24" s="2">
        <f t="shared" si="0"/>
        <v>87.78</v>
      </c>
      <c r="J24" s="2">
        <v>3.43</v>
      </c>
      <c r="K24" s="2">
        <v>7.96</v>
      </c>
      <c r="L24" s="2">
        <v>0.83</v>
      </c>
      <c r="M24" s="7">
        <f>SUM(J24:L24)</f>
        <v>12.22</v>
      </c>
    </row>
    <row r="25" spans="1:13" x14ac:dyDescent="0.2">
      <c r="A25" s="6" t="s">
        <v>38</v>
      </c>
      <c r="B25" s="4" t="s">
        <v>39</v>
      </c>
      <c r="C25" s="2" t="s">
        <v>55</v>
      </c>
      <c r="D25" s="2" t="s">
        <v>119</v>
      </c>
      <c r="E25" s="2" t="s">
        <v>57</v>
      </c>
      <c r="F25" s="5">
        <v>25348705</v>
      </c>
      <c r="G25" s="2">
        <v>46.32</v>
      </c>
      <c r="H25" s="2">
        <v>35.93</v>
      </c>
      <c r="I25" s="2">
        <f t="shared" si="0"/>
        <v>82.25</v>
      </c>
      <c r="J25" s="2">
        <v>4.71</v>
      </c>
      <c r="K25" s="2">
        <v>11.51</v>
      </c>
      <c r="L25" s="2">
        <v>1.53</v>
      </c>
      <c r="M25" s="7">
        <f t="shared" si="1"/>
        <v>17.75</v>
      </c>
    </row>
    <row r="26" spans="1:13" x14ac:dyDescent="0.2">
      <c r="A26" s="6" t="s">
        <v>40</v>
      </c>
      <c r="B26" s="4" t="s">
        <v>39</v>
      </c>
      <c r="C26" s="2" t="s">
        <v>55</v>
      </c>
      <c r="D26" s="2" t="s">
        <v>118</v>
      </c>
      <c r="E26" s="2" t="s">
        <v>57</v>
      </c>
      <c r="F26" s="5">
        <v>20501571</v>
      </c>
      <c r="G26" s="2">
        <v>53.88</v>
      </c>
      <c r="H26" s="2">
        <v>34</v>
      </c>
      <c r="I26" s="2">
        <f t="shared" si="0"/>
        <v>87.88</v>
      </c>
      <c r="J26" s="2">
        <v>7.03</v>
      </c>
      <c r="K26" s="2">
        <v>4.93</v>
      </c>
      <c r="L26" s="2">
        <v>0.17</v>
      </c>
      <c r="M26" s="7">
        <f t="shared" si="1"/>
        <v>12.13</v>
      </c>
    </row>
    <row r="27" spans="1:13" x14ac:dyDescent="0.2">
      <c r="A27" s="6" t="s">
        <v>41</v>
      </c>
      <c r="B27" s="4" t="s">
        <v>39</v>
      </c>
      <c r="C27" s="2" t="s">
        <v>55</v>
      </c>
      <c r="D27" s="2" t="s">
        <v>118</v>
      </c>
      <c r="E27" s="2" t="s">
        <v>57</v>
      </c>
      <c r="F27" s="5">
        <v>9559835</v>
      </c>
      <c r="G27" s="2">
        <v>42.51</v>
      </c>
      <c r="H27" s="2">
        <v>33.130000000000003</v>
      </c>
      <c r="I27" s="2">
        <f t="shared" si="0"/>
        <v>75.64</v>
      </c>
      <c r="J27" s="2">
        <v>11.81</v>
      </c>
      <c r="K27" s="2">
        <v>12.21</v>
      </c>
      <c r="L27" s="2">
        <v>0.34</v>
      </c>
      <c r="M27" s="7">
        <f t="shared" si="1"/>
        <v>24.360000000000003</v>
      </c>
    </row>
    <row r="28" spans="1:13" x14ac:dyDescent="0.2">
      <c r="A28" s="6" t="s">
        <v>44</v>
      </c>
      <c r="B28" s="4" t="s">
        <v>47</v>
      </c>
      <c r="C28" s="2" t="s">
        <v>53</v>
      </c>
      <c r="D28" s="2" t="s">
        <v>119</v>
      </c>
      <c r="E28" s="2" t="s">
        <v>56</v>
      </c>
      <c r="F28" s="5">
        <v>12399122</v>
      </c>
      <c r="G28" s="2">
        <v>36.270000000000003</v>
      </c>
      <c r="H28" s="2">
        <v>48.31</v>
      </c>
      <c r="I28" s="2">
        <f t="shared" si="0"/>
        <v>84.580000000000013</v>
      </c>
      <c r="J28" s="2">
        <v>1.26</v>
      </c>
      <c r="K28" s="2">
        <v>2.62</v>
      </c>
      <c r="L28" s="2">
        <v>11.54</v>
      </c>
      <c r="M28" s="7">
        <f t="shared" si="1"/>
        <v>15.419999999999998</v>
      </c>
    </row>
    <row r="29" spans="1:13" x14ac:dyDescent="0.2">
      <c r="A29" s="6" t="s">
        <v>45</v>
      </c>
      <c r="B29" s="4" t="s">
        <v>47</v>
      </c>
      <c r="C29" s="2" t="s">
        <v>53</v>
      </c>
      <c r="D29" s="2" t="s">
        <v>119</v>
      </c>
      <c r="E29" s="2" t="s">
        <v>56</v>
      </c>
      <c r="F29" s="5">
        <v>24456859</v>
      </c>
      <c r="G29" s="2">
        <v>36.880000000000003</v>
      </c>
      <c r="H29" s="2">
        <v>48.3</v>
      </c>
      <c r="I29" s="2">
        <f t="shared" si="0"/>
        <v>85.18</v>
      </c>
      <c r="J29" s="2">
        <v>1.39</v>
      </c>
      <c r="K29" s="2">
        <v>2.6</v>
      </c>
      <c r="L29" s="2">
        <v>10.83</v>
      </c>
      <c r="M29" s="7">
        <f t="shared" si="1"/>
        <v>14.82</v>
      </c>
    </row>
    <row r="30" spans="1:13" x14ac:dyDescent="0.2">
      <c r="A30" s="6" t="s">
        <v>46</v>
      </c>
      <c r="B30" s="4" t="s">
        <v>47</v>
      </c>
      <c r="C30" s="2" t="s">
        <v>53</v>
      </c>
      <c r="D30" s="2" t="s">
        <v>119</v>
      </c>
      <c r="E30" s="2" t="s">
        <v>56</v>
      </c>
      <c r="F30" s="5">
        <v>29165489</v>
      </c>
      <c r="G30" s="2">
        <v>38.729999999999997</v>
      </c>
      <c r="H30" s="2">
        <v>48.27</v>
      </c>
      <c r="I30" s="2">
        <f t="shared" si="0"/>
        <v>87</v>
      </c>
      <c r="J30" s="2">
        <v>1.37</v>
      </c>
      <c r="K30" s="2">
        <v>2.52</v>
      </c>
      <c r="L30" s="2">
        <v>9.1</v>
      </c>
      <c r="M30" s="7">
        <f t="shared" si="1"/>
        <v>12.99</v>
      </c>
    </row>
    <row r="31" spans="1:13" x14ac:dyDescent="0.2">
      <c r="A31" s="6" t="s">
        <v>48</v>
      </c>
      <c r="B31" s="4" t="s">
        <v>47</v>
      </c>
      <c r="C31" s="2" t="s">
        <v>53</v>
      </c>
      <c r="D31" s="2" t="s">
        <v>118</v>
      </c>
      <c r="E31" s="2" t="s">
        <v>56</v>
      </c>
      <c r="F31" s="5">
        <v>12229047</v>
      </c>
      <c r="G31" s="2">
        <v>22.79</v>
      </c>
      <c r="H31" s="2">
        <v>71.58</v>
      </c>
      <c r="I31" s="2">
        <f t="shared" si="0"/>
        <v>94.37</v>
      </c>
      <c r="J31" s="2">
        <v>1.26</v>
      </c>
      <c r="K31" s="2">
        <v>1.9</v>
      </c>
      <c r="L31" s="2">
        <v>2.48</v>
      </c>
      <c r="M31" s="7">
        <f t="shared" si="1"/>
        <v>5.6400000000000006</v>
      </c>
    </row>
    <row r="32" spans="1:13" x14ac:dyDescent="0.2">
      <c r="A32" s="6" t="s">
        <v>49</v>
      </c>
      <c r="B32" s="4" t="s">
        <v>47</v>
      </c>
      <c r="C32" s="2" t="s">
        <v>53</v>
      </c>
      <c r="D32" s="2" t="s">
        <v>118</v>
      </c>
      <c r="E32" s="2" t="s">
        <v>56</v>
      </c>
      <c r="F32" s="5">
        <v>32374163</v>
      </c>
      <c r="G32" s="2">
        <v>22.1</v>
      </c>
      <c r="H32" s="2">
        <v>72.36</v>
      </c>
      <c r="I32" s="2">
        <f t="shared" si="0"/>
        <v>94.460000000000008</v>
      </c>
      <c r="J32" s="2">
        <v>1.1299999999999999</v>
      </c>
      <c r="K32" s="2">
        <v>1.91</v>
      </c>
      <c r="L32" s="2">
        <v>2.5</v>
      </c>
      <c r="M32" s="7">
        <f t="shared" si="1"/>
        <v>5.54</v>
      </c>
    </row>
    <row r="33" spans="1:13" ht="17" thickBot="1" x14ac:dyDescent="0.25">
      <c r="A33" s="8" t="s">
        <v>50</v>
      </c>
      <c r="B33" s="9" t="s">
        <v>47</v>
      </c>
      <c r="C33" s="10" t="s">
        <v>53</v>
      </c>
      <c r="D33" s="2" t="s">
        <v>118</v>
      </c>
      <c r="E33" s="10" t="s">
        <v>56</v>
      </c>
      <c r="F33" s="11">
        <v>20442559</v>
      </c>
      <c r="G33" s="10">
        <v>25.89</v>
      </c>
      <c r="H33" s="10">
        <v>67.83</v>
      </c>
      <c r="I33" s="2">
        <f t="shared" si="0"/>
        <v>93.72</v>
      </c>
      <c r="J33" s="10">
        <v>1.1299999999999999</v>
      </c>
      <c r="K33" s="10">
        <v>1.5</v>
      </c>
      <c r="L33" s="10">
        <v>3.65</v>
      </c>
      <c r="M33" s="7">
        <f t="shared" si="1"/>
        <v>6.2799999999999994</v>
      </c>
    </row>
    <row r="34" spans="1:13" ht="17" thickBot="1" x14ac:dyDescent="0.25">
      <c r="A34" s="2"/>
      <c r="B34" s="13" t="s">
        <v>51</v>
      </c>
      <c r="C34" s="16"/>
      <c r="D34" s="16"/>
      <c r="E34" s="16"/>
      <c r="F34" s="17">
        <f t="shared" ref="F34:M34" si="2">AVERAGE(F3:F33)</f>
        <v>30737213.548387095</v>
      </c>
      <c r="G34" s="18">
        <f t="shared" si="2"/>
        <v>37.355161290322577</v>
      </c>
      <c r="H34" s="18">
        <f t="shared" si="2"/>
        <v>50.432258064516127</v>
      </c>
      <c r="I34" s="18">
        <f t="shared" si="2"/>
        <v>87.78741935483869</v>
      </c>
      <c r="J34" s="18">
        <f t="shared" si="2"/>
        <v>2.9322580645161294</v>
      </c>
      <c r="K34" s="18">
        <f t="shared" si="2"/>
        <v>5.8751612903225823</v>
      </c>
      <c r="L34" s="18">
        <f t="shared" si="2"/>
        <v>3.4061290322580646</v>
      </c>
      <c r="M34" s="19">
        <f t="shared" si="2"/>
        <v>12.213548387096775</v>
      </c>
    </row>
    <row r="35" spans="1:13" ht="17" thickBot="1" x14ac:dyDescent="0.25">
      <c r="A35" s="2"/>
      <c r="B35" s="13" t="s">
        <v>52</v>
      </c>
      <c r="C35" s="16"/>
      <c r="D35" s="16"/>
      <c r="E35" s="16"/>
      <c r="F35" s="17">
        <f t="shared" ref="F35:M35" si="3">MEDIAN(F3:F34)</f>
        <v>29174424.5</v>
      </c>
      <c r="G35" s="18">
        <f t="shared" si="3"/>
        <v>36.875</v>
      </c>
      <c r="H35" s="18">
        <f t="shared" si="3"/>
        <v>50.89612903225806</v>
      </c>
      <c r="I35" s="18">
        <f t="shared" si="3"/>
        <v>88.594999999999999</v>
      </c>
      <c r="J35" s="18">
        <f t="shared" si="3"/>
        <v>1.43</v>
      </c>
      <c r="K35" s="18">
        <f t="shared" si="3"/>
        <v>3.2650000000000001</v>
      </c>
      <c r="L35" s="18">
        <f t="shared" si="3"/>
        <v>2.4900000000000002</v>
      </c>
      <c r="M35" s="19">
        <f t="shared" si="3"/>
        <v>11.405000000000001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A359B-6043-CC4E-93CA-A706EC6AD08F}">
  <dimension ref="A1:AD50"/>
  <sheetViews>
    <sheetView workbookViewId="0">
      <selection activeCell="B13" sqref="B13"/>
    </sheetView>
  </sheetViews>
  <sheetFormatPr baseColWidth="10" defaultRowHeight="16" x14ac:dyDescent="0.2"/>
  <cols>
    <col min="1" max="1" width="19.1640625" bestFit="1" customWidth="1"/>
    <col min="2" max="2" width="21.5" bestFit="1" customWidth="1"/>
    <col min="3" max="4" width="19.83203125" customWidth="1"/>
    <col min="5" max="5" width="44.83203125" bestFit="1" customWidth="1"/>
    <col min="6" max="6" width="39.83203125" bestFit="1" customWidth="1"/>
    <col min="7" max="7" width="26.33203125" bestFit="1" customWidth="1"/>
    <col min="8" max="9" width="22.6640625" bestFit="1" customWidth="1"/>
    <col min="10" max="10" width="45.6640625" bestFit="1" customWidth="1"/>
    <col min="11" max="11" width="32.6640625" bestFit="1" customWidth="1"/>
    <col min="12" max="12" width="29" bestFit="1" customWidth="1"/>
    <col min="13" max="13" width="25" bestFit="1" customWidth="1"/>
  </cols>
  <sheetData>
    <row r="1" spans="1:30" ht="17" thickBot="1" x14ac:dyDescent="0.25">
      <c r="A1" s="3" t="s">
        <v>126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1" customFormat="1" ht="17" thickBot="1" x14ac:dyDescent="0.25">
      <c r="A2" s="13" t="s">
        <v>0</v>
      </c>
      <c r="B2" s="14" t="s">
        <v>2</v>
      </c>
      <c r="C2" s="14" t="s">
        <v>42</v>
      </c>
      <c r="D2" s="14" t="s">
        <v>122</v>
      </c>
      <c r="E2" s="14" t="s">
        <v>6</v>
      </c>
      <c r="F2" s="14" t="s">
        <v>1</v>
      </c>
      <c r="G2" s="14" t="s">
        <v>3</v>
      </c>
      <c r="H2" s="14" t="s">
        <v>4</v>
      </c>
      <c r="I2" s="14" t="s">
        <v>5</v>
      </c>
      <c r="J2" s="14" t="s">
        <v>7</v>
      </c>
      <c r="K2" s="14" t="s">
        <v>8</v>
      </c>
      <c r="L2" s="14" t="s">
        <v>9</v>
      </c>
      <c r="M2" s="15" t="s">
        <v>28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">
      <c r="A3" s="6" t="s">
        <v>11</v>
      </c>
      <c r="B3" s="4" t="s">
        <v>18</v>
      </c>
      <c r="C3" s="2" t="s">
        <v>43</v>
      </c>
      <c r="D3" s="2" t="s">
        <v>118</v>
      </c>
      <c r="E3" s="2" t="s">
        <v>19</v>
      </c>
      <c r="F3" s="5">
        <v>3894397</v>
      </c>
      <c r="G3" s="2">
        <v>17.32</v>
      </c>
      <c r="H3" s="2">
        <v>75.09</v>
      </c>
      <c r="I3" s="2">
        <f t="shared" ref="I3:I10" si="0">G3+H3</f>
        <v>92.41</v>
      </c>
      <c r="J3" s="2">
        <v>2.2799999999999998</v>
      </c>
      <c r="K3" s="2">
        <v>4.13</v>
      </c>
      <c r="L3" s="2">
        <v>1.18</v>
      </c>
      <c r="M3" s="7">
        <f>SUM(J3:L3)</f>
        <v>7.59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">
      <c r="A4" s="6" t="s">
        <v>12</v>
      </c>
      <c r="B4" s="4" t="s">
        <v>18</v>
      </c>
      <c r="C4" s="2" t="s">
        <v>43</v>
      </c>
      <c r="D4" s="2" t="s">
        <v>118</v>
      </c>
      <c r="E4" s="2" t="s">
        <v>19</v>
      </c>
      <c r="F4" s="5">
        <v>5176834</v>
      </c>
      <c r="G4" s="2">
        <v>17.66</v>
      </c>
      <c r="H4" s="2">
        <v>74.7</v>
      </c>
      <c r="I4" s="2">
        <f t="shared" si="0"/>
        <v>92.36</v>
      </c>
      <c r="J4" s="2">
        <v>1.59</v>
      </c>
      <c r="K4" s="2">
        <v>3.37</v>
      </c>
      <c r="L4" s="2">
        <v>2.69</v>
      </c>
      <c r="M4" s="7">
        <f t="shared" ref="M4:M33" si="1">SUM(J4:L4)</f>
        <v>7.65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6" t="s">
        <v>13</v>
      </c>
      <c r="B5" s="4" t="s">
        <v>18</v>
      </c>
      <c r="C5" s="2" t="s">
        <v>43</v>
      </c>
      <c r="D5" s="2" t="s">
        <v>118</v>
      </c>
      <c r="E5" s="2" t="s">
        <v>19</v>
      </c>
      <c r="F5" s="5">
        <v>3335546</v>
      </c>
      <c r="G5" s="2">
        <v>22.51</v>
      </c>
      <c r="H5" s="2">
        <v>64.16</v>
      </c>
      <c r="I5" s="2">
        <f t="shared" si="0"/>
        <v>86.67</v>
      </c>
      <c r="J5" s="2">
        <v>2.71</v>
      </c>
      <c r="K5" s="2">
        <v>5.37</v>
      </c>
      <c r="L5" s="2">
        <v>5.25</v>
      </c>
      <c r="M5" s="7">
        <f t="shared" si="1"/>
        <v>13.33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x14ac:dyDescent="0.2">
      <c r="A6" s="6" t="s">
        <v>14</v>
      </c>
      <c r="B6" s="4" t="s">
        <v>18</v>
      </c>
      <c r="C6" s="2" t="s">
        <v>43</v>
      </c>
      <c r="D6" s="2" t="s">
        <v>119</v>
      </c>
      <c r="E6" s="2" t="s">
        <v>19</v>
      </c>
      <c r="F6" s="5">
        <v>11191463</v>
      </c>
      <c r="G6" s="2">
        <v>24.61</v>
      </c>
      <c r="H6" s="2">
        <v>62.2</v>
      </c>
      <c r="I6" s="2">
        <f t="shared" si="0"/>
        <v>86.81</v>
      </c>
      <c r="J6" s="2">
        <v>1.25</v>
      </c>
      <c r="K6" s="2">
        <v>2.68</v>
      </c>
      <c r="L6" s="2">
        <v>9.26</v>
      </c>
      <c r="M6" s="7">
        <f t="shared" si="1"/>
        <v>13.19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6" t="s">
        <v>15</v>
      </c>
      <c r="B7" s="4" t="s">
        <v>18</v>
      </c>
      <c r="C7" s="2" t="s">
        <v>43</v>
      </c>
      <c r="D7" s="2" t="s">
        <v>119</v>
      </c>
      <c r="E7" s="2" t="s">
        <v>19</v>
      </c>
      <c r="F7" s="5">
        <v>13593714</v>
      </c>
      <c r="G7" s="2">
        <v>24.46</v>
      </c>
      <c r="H7" s="2">
        <v>62.26</v>
      </c>
      <c r="I7" s="2">
        <f t="shared" si="0"/>
        <v>86.72</v>
      </c>
      <c r="J7" s="2">
        <v>1.2</v>
      </c>
      <c r="K7" s="2">
        <v>2.71</v>
      </c>
      <c r="L7" s="2">
        <v>9.3699999999999992</v>
      </c>
      <c r="M7" s="7">
        <f t="shared" si="1"/>
        <v>13.28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6" t="s">
        <v>16</v>
      </c>
      <c r="B8" s="4" t="s">
        <v>18</v>
      </c>
      <c r="C8" s="2" t="s">
        <v>43</v>
      </c>
      <c r="D8" s="2" t="s">
        <v>119</v>
      </c>
      <c r="E8" s="2" t="s">
        <v>19</v>
      </c>
      <c r="F8" s="5">
        <v>18811445</v>
      </c>
      <c r="G8" s="2">
        <v>21.4</v>
      </c>
      <c r="H8" s="2">
        <v>64.790000000000006</v>
      </c>
      <c r="I8" s="2">
        <f t="shared" si="0"/>
        <v>86.19</v>
      </c>
      <c r="J8" s="2">
        <v>1.3</v>
      </c>
      <c r="K8" s="2">
        <v>2.52</v>
      </c>
      <c r="L8" s="2">
        <v>9.99</v>
      </c>
      <c r="M8" s="7">
        <f t="shared" si="1"/>
        <v>13.81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x14ac:dyDescent="0.2">
      <c r="A9" s="6" t="s">
        <v>17</v>
      </c>
      <c r="B9" s="4" t="s">
        <v>18</v>
      </c>
      <c r="C9" s="2" t="s">
        <v>43</v>
      </c>
      <c r="D9" s="2" t="s">
        <v>119</v>
      </c>
      <c r="E9" s="2" t="s">
        <v>19</v>
      </c>
      <c r="F9" s="5">
        <v>16169131</v>
      </c>
      <c r="G9" s="2">
        <v>23.19</v>
      </c>
      <c r="H9" s="2">
        <v>62.91</v>
      </c>
      <c r="I9" s="2">
        <f t="shared" si="0"/>
        <v>86.1</v>
      </c>
      <c r="J9" s="2">
        <v>1.33</v>
      </c>
      <c r="K9" s="2">
        <v>2.93</v>
      </c>
      <c r="L9" s="2">
        <v>9.6300000000000008</v>
      </c>
      <c r="M9" s="7">
        <f t="shared" si="1"/>
        <v>13.89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6" t="s">
        <v>10</v>
      </c>
      <c r="B10" s="4" t="s">
        <v>18</v>
      </c>
      <c r="C10" s="2" t="s">
        <v>43</v>
      </c>
      <c r="D10" s="2" t="s">
        <v>123</v>
      </c>
      <c r="E10" s="2" t="s">
        <v>19</v>
      </c>
      <c r="F10" s="5">
        <v>1697029</v>
      </c>
      <c r="G10" s="2">
        <v>21.99</v>
      </c>
      <c r="H10" s="2">
        <v>70.540000000000006</v>
      </c>
      <c r="I10" s="2">
        <f t="shared" si="0"/>
        <v>92.53</v>
      </c>
      <c r="J10" s="2">
        <v>3.85</v>
      </c>
      <c r="K10" s="2">
        <v>3.42</v>
      </c>
      <c r="L10" s="2">
        <v>0.2</v>
      </c>
      <c r="M10" s="7">
        <f t="shared" si="1"/>
        <v>7.47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x14ac:dyDescent="0.2">
      <c r="A11" s="6" t="s">
        <v>20</v>
      </c>
      <c r="B11" s="4" t="s">
        <v>26</v>
      </c>
      <c r="C11" s="2" t="s">
        <v>43</v>
      </c>
      <c r="D11" s="2" t="s">
        <v>119</v>
      </c>
      <c r="E11" s="2" t="s">
        <v>19</v>
      </c>
      <c r="F11" s="5">
        <v>6161603</v>
      </c>
      <c r="G11" s="2">
        <v>22.69</v>
      </c>
      <c r="H11" s="2">
        <v>65.489999999999995</v>
      </c>
      <c r="I11" s="2">
        <f>G11+H11</f>
        <v>88.179999999999993</v>
      </c>
      <c r="J11" s="2">
        <v>1.78</v>
      </c>
      <c r="K11" s="2">
        <v>4.13</v>
      </c>
      <c r="L11" s="2">
        <v>5.9</v>
      </c>
      <c r="M11" s="7">
        <f t="shared" si="1"/>
        <v>11.81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6" t="s">
        <v>21</v>
      </c>
      <c r="B12" s="4" t="s">
        <v>26</v>
      </c>
      <c r="C12" s="2" t="s">
        <v>43</v>
      </c>
      <c r="D12" s="2" t="s">
        <v>119</v>
      </c>
      <c r="E12" s="2" t="s">
        <v>19</v>
      </c>
      <c r="F12" s="5">
        <v>15158546</v>
      </c>
      <c r="G12" s="2">
        <v>18.25</v>
      </c>
      <c r="H12" s="2">
        <v>71.72</v>
      </c>
      <c r="I12" s="2">
        <f>G12+H12</f>
        <v>89.97</v>
      </c>
      <c r="J12" s="2">
        <v>1.34</v>
      </c>
      <c r="K12" s="2">
        <v>2.76</v>
      </c>
      <c r="L12" s="2">
        <v>5.93</v>
      </c>
      <c r="M12" s="7">
        <f t="shared" si="1"/>
        <v>10.029999999999999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2">
      <c r="A13" s="6" t="s">
        <v>22</v>
      </c>
      <c r="B13" s="4" t="s">
        <v>27</v>
      </c>
      <c r="C13" s="2" t="s">
        <v>43</v>
      </c>
      <c r="D13" s="2" t="s">
        <v>119</v>
      </c>
      <c r="E13" s="2" t="s">
        <v>19</v>
      </c>
      <c r="F13" s="5">
        <v>20776746</v>
      </c>
      <c r="G13" s="2">
        <v>21.88</v>
      </c>
      <c r="H13" s="2">
        <v>64.63</v>
      </c>
      <c r="I13" s="2">
        <f t="shared" ref="I13:I33" si="2">G13+H13</f>
        <v>86.509999999999991</v>
      </c>
      <c r="J13" s="2">
        <v>1.38</v>
      </c>
      <c r="K13" s="2">
        <v>3.14</v>
      </c>
      <c r="L13" s="2">
        <v>8.9700000000000006</v>
      </c>
      <c r="M13" s="7">
        <f t="shared" si="1"/>
        <v>13.49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x14ac:dyDescent="0.2">
      <c r="A14" s="6" t="s">
        <v>23</v>
      </c>
      <c r="B14" s="4" t="s">
        <v>27</v>
      </c>
      <c r="C14" s="2" t="s">
        <v>43</v>
      </c>
      <c r="D14" s="2" t="s">
        <v>119</v>
      </c>
      <c r="E14" s="2" t="s">
        <v>19</v>
      </c>
      <c r="F14" s="5">
        <v>12051292</v>
      </c>
      <c r="G14" s="2">
        <v>21.74</v>
      </c>
      <c r="H14" s="2">
        <v>64.94</v>
      </c>
      <c r="I14" s="2">
        <f t="shared" si="2"/>
        <v>86.679999999999993</v>
      </c>
      <c r="J14" s="2">
        <v>1.55</v>
      </c>
      <c r="K14" s="2">
        <v>3.36</v>
      </c>
      <c r="L14" s="2">
        <v>8.41</v>
      </c>
      <c r="M14" s="7">
        <f t="shared" si="1"/>
        <v>13.32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x14ac:dyDescent="0.2">
      <c r="A15" s="6" t="s">
        <v>24</v>
      </c>
      <c r="B15" s="4" t="s">
        <v>27</v>
      </c>
      <c r="C15" s="2" t="s">
        <v>43</v>
      </c>
      <c r="D15" s="2" t="s">
        <v>119</v>
      </c>
      <c r="E15" s="2" t="s">
        <v>19</v>
      </c>
      <c r="F15" s="5">
        <v>10671546</v>
      </c>
      <c r="G15" s="2">
        <v>21.54</v>
      </c>
      <c r="H15" s="2">
        <v>65.39</v>
      </c>
      <c r="I15" s="2">
        <f t="shared" si="2"/>
        <v>86.93</v>
      </c>
      <c r="J15" s="2">
        <v>1.35</v>
      </c>
      <c r="K15" s="2">
        <v>3.01</v>
      </c>
      <c r="L15" s="2">
        <v>8.6999999999999993</v>
      </c>
      <c r="M15" s="7">
        <f t="shared" si="1"/>
        <v>13.059999999999999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x14ac:dyDescent="0.2">
      <c r="A16" s="6" t="s">
        <v>25</v>
      </c>
      <c r="B16" s="4" t="s">
        <v>27</v>
      </c>
      <c r="C16" s="2" t="s">
        <v>43</v>
      </c>
      <c r="D16" s="2" t="s">
        <v>119</v>
      </c>
      <c r="E16" s="2" t="s">
        <v>19</v>
      </c>
      <c r="F16" s="5">
        <v>7418831</v>
      </c>
      <c r="G16" s="2">
        <v>19.97</v>
      </c>
      <c r="H16" s="2">
        <v>68.19</v>
      </c>
      <c r="I16" s="2">
        <f t="shared" si="2"/>
        <v>88.16</v>
      </c>
      <c r="J16" s="2">
        <v>1.41</v>
      </c>
      <c r="K16" s="2">
        <v>2.97</v>
      </c>
      <c r="L16" s="2">
        <v>7.47</v>
      </c>
      <c r="M16" s="7">
        <f t="shared" si="1"/>
        <v>11.85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6" t="s">
        <v>29</v>
      </c>
      <c r="B17" s="4" t="s">
        <v>33</v>
      </c>
      <c r="C17" s="2" t="s">
        <v>54</v>
      </c>
      <c r="D17" s="2" t="s">
        <v>119</v>
      </c>
      <c r="E17" s="2" t="s">
        <v>58</v>
      </c>
      <c r="F17" s="5">
        <v>22213357</v>
      </c>
      <c r="G17" s="2">
        <v>40.049999999999997</v>
      </c>
      <c r="H17" s="2">
        <v>36.47</v>
      </c>
      <c r="I17" s="2">
        <f t="shared" si="2"/>
        <v>76.52</v>
      </c>
      <c r="J17" s="2">
        <v>4.7</v>
      </c>
      <c r="K17" s="2">
        <v>16.79</v>
      </c>
      <c r="L17" s="2">
        <v>1.99</v>
      </c>
      <c r="M17" s="7">
        <f t="shared" si="1"/>
        <v>23.479999999999997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x14ac:dyDescent="0.2">
      <c r="A18" s="6" t="s">
        <v>30</v>
      </c>
      <c r="B18" s="4" t="s">
        <v>33</v>
      </c>
      <c r="C18" s="2" t="s">
        <v>54</v>
      </c>
      <c r="D18" s="2" t="s">
        <v>119</v>
      </c>
      <c r="E18" s="2" t="s">
        <v>58</v>
      </c>
      <c r="F18" s="5">
        <v>19215243</v>
      </c>
      <c r="G18" s="2">
        <v>44.02</v>
      </c>
      <c r="H18" s="2">
        <v>31.55</v>
      </c>
      <c r="I18" s="2">
        <f t="shared" si="2"/>
        <v>75.570000000000007</v>
      </c>
      <c r="J18" s="2">
        <v>4.8899999999999997</v>
      </c>
      <c r="K18" s="2">
        <v>17.61</v>
      </c>
      <c r="L18" s="2">
        <v>1.93</v>
      </c>
      <c r="M18" s="7">
        <f t="shared" si="1"/>
        <v>24.43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x14ac:dyDescent="0.2">
      <c r="A19" s="6" t="s">
        <v>31</v>
      </c>
      <c r="B19" s="4" t="s">
        <v>33</v>
      </c>
      <c r="C19" s="2" t="s">
        <v>54</v>
      </c>
      <c r="D19" s="2" t="s">
        <v>119</v>
      </c>
      <c r="E19" s="2" t="s">
        <v>58</v>
      </c>
      <c r="F19" s="5">
        <v>15724794</v>
      </c>
      <c r="G19" s="2">
        <v>38.89</v>
      </c>
      <c r="H19" s="2">
        <v>36.39</v>
      </c>
      <c r="I19" s="2">
        <f t="shared" si="2"/>
        <v>75.28</v>
      </c>
      <c r="J19" s="2">
        <v>5.0599999999999996</v>
      </c>
      <c r="K19" s="2">
        <v>17.809999999999999</v>
      </c>
      <c r="L19" s="2">
        <v>1.85</v>
      </c>
      <c r="M19" s="7">
        <f t="shared" si="1"/>
        <v>24.72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6" t="s">
        <v>32</v>
      </c>
      <c r="B20" s="4" t="s">
        <v>33</v>
      </c>
      <c r="C20" s="2" t="s">
        <v>54</v>
      </c>
      <c r="D20" s="2" t="s">
        <v>119</v>
      </c>
      <c r="E20" s="2" t="s">
        <v>58</v>
      </c>
      <c r="F20" s="5">
        <v>17966996</v>
      </c>
      <c r="G20" s="2">
        <v>42.34</v>
      </c>
      <c r="H20" s="2">
        <v>33.69</v>
      </c>
      <c r="I20" s="2">
        <f t="shared" si="2"/>
        <v>76.03</v>
      </c>
      <c r="J20" s="2">
        <v>4.92</v>
      </c>
      <c r="K20" s="2">
        <v>16.96</v>
      </c>
      <c r="L20" s="2">
        <v>2.09</v>
      </c>
      <c r="M20" s="7">
        <f t="shared" si="1"/>
        <v>23.970000000000002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x14ac:dyDescent="0.2">
      <c r="A21" s="6" t="s">
        <v>34</v>
      </c>
      <c r="B21" s="4" t="s">
        <v>33</v>
      </c>
      <c r="C21" s="2" t="s">
        <v>54</v>
      </c>
      <c r="D21" s="2" t="s">
        <v>118</v>
      </c>
      <c r="E21" s="2" t="s">
        <v>58</v>
      </c>
      <c r="F21" s="5">
        <v>2263123</v>
      </c>
      <c r="G21" s="2">
        <v>37.68</v>
      </c>
      <c r="H21" s="2">
        <v>35.11</v>
      </c>
      <c r="I21" s="2">
        <f t="shared" si="2"/>
        <v>72.789999999999992</v>
      </c>
      <c r="J21" s="2">
        <v>5.18</v>
      </c>
      <c r="K21" s="2">
        <v>20.309999999999999</v>
      </c>
      <c r="L21" s="2">
        <v>1.71</v>
      </c>
      <c r="M21" s="7">
        <f t="shared" si="1"/>
        <v>27.2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2">
      <c r="A22" s="6" t="s">
        <v>35</v>
      </c>
      <c r="B22" s="4" t="s">
        <v>39</v>
      </c>
      <c r="C22" s="2" t="s">
        <v>55</v>
      </c>
      <c r="D22" s="2" t="s">
        <v>119</v>
      </c>
      <c r="E22" s="2" t="s">
        <v>57</v>
      </c>
      <c r="F22" s="5">
        <v>8631012</v>
      </c>
      <c r="G22" s="2">
        <v>22.61</v>
      </c>
      <c r="H22" s="2">
        <v>60.65</v>
      </c>
      <c r="I22" s="2">
        <f t="shared" si="2"/>
        <v>83.259999999999991</v>
      </c>
      <c r="J22" s="2">
        <v>4.1399999999999997</v>
      </c>
      <c r="K22" s="2">
        <v>11.76</v>
      </c>
      <c r="L22" s="2">
        <v>0.84</v>
      </c>
      <c r="M22" s="7">
        <f t="shared" si="1"/>
        <v>16.739999999999998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6" t="s">
        <v>36</v>
      </c>
      <c r="B23" s="4" t="s">
        <v>39</v>
      </c>
      <c r="C23" s="2" t="s">
        <v>55</v>
      </c>
      <c r="D23" s="2" t="s">
        <v>119</v>
      </c>
      <c r="E23" s="2" t="s">
        <v>57</v>
      </c>
      <c r="F23" s="5">
        <v>9268988</v>
      </c>
      <c r="G23" s="2">
        <v>33.89</v>
      </c>
      <c r="H23" s="2">
        <v>40.270000000000003</v>
      </c>
      <c r="I23" s="2">
        <f t="shared" si="2"/>
        <v>74.16</v>
      </c>
      <c r="J23" s="2">
        <v>5.26</v>
      </c>
      <c r="K23" s="2">
        <v>18.89</v>
      </c>
      <c r="L23" s="2">
        <v>1.7</v>
      </c>
      <c r="M23" s="7">
        <f t="shared" si="1"/>
        <v>25.849999999999998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x14ac:dyDescent="0.2">
      <c r="A24" s="6" t="s">
        <v>37</v>
      </c>
      <c r="B24" s="4" t="s">
        <v>39</v>
      </c>
      <c r="C24" s="2" t="s">
        <v>55</v>
      </c>
      <c r="D24" s="2" t="s">
        <v>119</v>
      </c>
      <c r="E24" s="2" t="s">
        <v>57</v>
      </c>
      <c r="F24" s="5">
        <v>11356944</v>
      </c>
      <c r="G24" s="2">
        <v>34.25</v>
      </c>
      <c r="H24" s="2">
        <v>40.79</v>
      </c>
      <c r="I24" s="2">
        <f t="shared" si="2"/>
        <v>75.039999999999992</v>
      </c>
      <c r="J24" s="2">
        <v>5.15</v>
      </c>
      <c r="K24" s="2">
        <v>18.43</v>
      </c>
      <c r="L24" s="2">
        <v>1.37</v>
      </c>
      <c r="M24" s="7">
        <f t="shared" si="1"/>
        <v>24.95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x14ac:dyDescent="0.2">
      <c r="A25" s="6" t="s">
        <v>38</v>
      </c>
      <c r="B25" s="4" t="s">
        <v>39</v>
      </c>
      <c r="C25" s="2" t="s">
        <v>55</v>
      </c>
      <c r="D25" s="2" t="s">
        <v>119</v>
      </c>
      <c r="E25" s="2" t="s">
        <v>57</v>
      </c>
      <c r="F25" s="5">
        <v>9854216</v>
      </c>
      <c r="G25" s="2">
        <v>34.07</v>
      </c>
      <c r="H25" s="2">
        <v>36.86</v>
      </c>
      <c r="I25" s="2">
        <f t="shared" si="2"/>
        <v>70.930000000000007</v>
      </c>
      <c r="J25" s="2">
        <v>5.54</v>
      </c>
      <c r="K25" s="2">
        <v>21.69</v>
      </c>
      <c r="L25" s="2">
        <v>1.84</v>
      </c>
      <c r="M25" s="7">
        <f t="shared" si="1"/>
        <v>29.07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6" t="s">
        <v>40</v>
      </c>
      <c r="B26" s="4" t="s">
        <v>39</v>
      </c>
      <c r="C26" s="2" t="s">
        <v>55</v>
      </c>
      <c r="D26" s="2" t="s">
        <v>118</v>
      </c>
      <c r="E26" s="2" t="s">
        <v>57</v>
      </c>
      <c r="F26" s="5">
        <v>2178533</v>
      </c>
      <c r="G26" s="2">
        <v>18.16</v>
      </c>
      <c r="H26" s="2">
        <v>69.28</v>
      </c>
      <c r="I26" s="2">
        <f t="shared" si="2"/>
        <v>87.44</v>
      </c>
      <c r="J26" s="2">
        <v>3.4</v>
      </c>
      <c r="K26" s="2">
        <v>8.69</v>
      </c>
      <c r="L26" s="2">
        <v>0.46</v>
      </c>
      <c r="M26" s="7">
        <f t="shared" si="1"/>
        <v>12.55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6" t="s">
        <v>41</v>
      </c>
      <c r="B27" s="4" t="s">
        <v>39</v>
      </c>
      <c r="C27" s="2" t="s">
        <v>55</v>
      </c>
      <c r="D27" s="2" t="s">
        <v>118</v>
      </c>
      <c r="E27" s="2" t="s">
        <v>57</v>
      </c>
      <c r="F27" s="5">
        <v>1472244</v>
      </c>
      <c r="G27" s="2">
        <v>23.14</v>
      </c>
      <c r="H27" s="2">
        <v>46.16</v>
      </c>
      <c r="I27" s="2">
        <f t="shared" si="2"/>
        <v>69.3</v>
      </c>
      <c r="J27" s="2">
        <v>7.69</v>
      </c>
      <c r="K27" s="2">
        <v>22.27</v>
      </c>
      <c r="L27" s="2">
        <v>0.74</v>
      </c>
      <c r="M27" s="7">
        <f t="shared" si="1"/>
        <v>30.7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x14ac:dyDescent="0.2">
      <c r="A28" s="6" t="s">
        <v>44</v>
      </c>
      <c r="B28" s="4" t="s">
        <v>47</v>
      </c>
      <c r="C28" s="2" t="s">
        <v>53</v>
      </c>
      <c r="D28" s="2" t="s">
        <v>119</v>
      </c>
      <c r="E28" s="2" t="s">
        <v>56</v>
      </c>
      <c r="F28" s="5">
        <v>5315439</v>
      </c>
      <c r="G28" s="2">
        <v>20.79</v>
      </c>
      <c r="H28" s="2">
        <v>60.39</v>
      </c>
      <c r="I28" s="2">
        <f t="shared" si="2"/>
        <v>81.180000000000007</v>
      </c>
      <c r="J28" s="2">
        <v>1.58</v>
      </c>
      <c r="K28" s="2">
        <v>3.01</v>
      </c>
      <c r="L28" s="2">
        <v>14.23</v>
      </c>
      <c r="M28" s="7">
        <f t="shared" si="1"/>
        <v>18.82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x14ac:dyDescent="0.2">
      <c r="A29" s="6" t="s">
        <v>45</v>
      </c>
      <c r="B29" s="4" t="s">
        <v>47</v>
      </c>
      <c r="C29" s="2" t="s">
        <v>53</v>
      </c>
      <c r="D29" s="2" t="s">
        <v>119</v>
      </c>
      <c r="E29" s="2" t="s">
        <v>56</v>
      </c>
      <c r="F29" s="5">
        <v>9843332</v>
      </c>
      <c r="G29" s="2">
        <v>21.16</v>
      </c>
      <c r="H29" s="2">
        <v>60.15</v>
      </c>
      <c r="I29" s="2">
        <f t="shared" si="2"/>
        <v>81.31</v>
      </c>
      <c r="J29" s="2">
        <v>1.63</v>
      </c>
      <c r="K29" s="2">
        <v>3.12</v>
      </c>
      <c r="L29" s="2">
        <v>13.93</v>
      </c>
      <c r="M29" s="7">
        <f t="shared" si="1"/>
        <v>18.68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6" t="s">
        <v>46</v>
      </c>
      <c r="B30" s="4" t="s">
        <v>47</v>
      </c>
      <c r="C30" s="2" t="s">
        <v>53</v>
      </c>
      <c r="D30" s="2" t="s">
        <v>119</v>
      </c>
      <c r="E30" s="2" t="s">
        <v>56</v>
      </c>
      <c r="F30" s="5">
        <v>11511414</v>
      </c>
      <c r="G30" s="2">
        <v>22.58</v>
      </c>
      <c r="H30" s="2">
        <v>60.78</v>
      </c>
      <c r="I30" s="2">
        <f t="shared" si="2"/>
        <v>83.36</v>
      </c>
      <c r="J30" s="2">
        <v>1.66</v>
      </c>
      <c r="K30" s="2">
        <v>3.02</v>
      </c>
      <c r="L30" s="2">
        <v>11.96</v>
      </c>
      <c r="M30" s="7">
        <f t="shared" si="1"/>
        <v>16.64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x14ac:dyDescent="0.2">
      <c r="A31" s="6" t="s">
        <v>48</v>
      </c>
      <c r="B31" s="4" t="s">
        <v>47</v>
      </c>
      <c r="C31" s="2" t="s">
        <v>53</v>
      </c>
      <c r="D31" s="2" t="s">
        <v>118</v>
      </c>
      <c r="E31" s="2" t="s">
        <v>56</v>
      </c>
      <c r="F31" s="5">
        <v>1182696</v>
      </c>
      <c r="G31" s="2">
        <v>26.97</v>
      </c>
      <c r="H31" s="2">
        <v>56.44</v>
      </c>
      <c r="I31" s="2">
        <f t="shared" si="2"/>
        <v>83.41</v>
      </c>
      <c r="J31" s="2">
        <v>3.35</v>
      </c>
      <c r="K31" s="2">
        <v>4.57</v>
      </c>
      <c r="L31" s="2">
        <v>8.66</v>
      </c>
      <c r="M31" s="7">
        <f t="shared" si="1"/>
        <v>16.579999999999998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6" t="s">
        <v>49</v>
      </c>
      <c r="B32" s="4" t="s">
        <v>47</v>
      </c>
      <c r="C32" s="2" t="s">
        <v>53</v>
      </c>
      <c r="D32" s="2" t="s">
        <v>118</v>
      </c>
      <c r="E32" s="2" t="s">
        <v>56</v>
      </c>
      <c r="F32" s="5">
        <v>2514853</v>
      </c>
      <c r="G32" s="2">
        <v>26.61</v>
      </c>
      <c r="H32" s="2">
        <v>52.63</v>
      </c>
      <c r="I32" s="2">
        <f t="shared" si="2"/>
        <v>79.240000000000009</v>
      </c>
      <c r="J32" s="2">
        <v>4.28</v>
      </c>
      <c r="K32" s="2">
        <v>5.4</v>
      </c>
      <c r="L32" s="2">
        <v>11.08</v>
      </c>
      <c r="M32" s="7">
        <f t="shared" si="1"/>
        <v>20.759999999999998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7" thickBot="1" x14ac:dyDescent="0.25">
      <c r="A33" s="8" t="s">
        <v>50</v>
      </c>
      <c r="B33" s="9" t="s">
        <v>47</v>
      </c>
      <c r="C33" s="10" t="s">
        <v>53</v>
      </c>
      <c r="D33" s="2" t="s">
        <v>118</v>
      </c>
      <c r="E33" s="10" t="s">
        <v>56</v>
      </c>
      <c r="F33" s="11">
        <v>2140629</v>
      </c>
      <c r="G33" s="10">
        <v>21.42</v>
      </c>
      <c r="H33" s="10">
        <v>61.09</v>
      </c>
      <c r="I33" s="10">
        <f t="shared" si="2"/>
        <v>82.51</v>
      </c>
      <c r="J33" s="10">
        <v>3.35</v>
      </c>
      <c r="K33" s="10">
        <v>3.56</v>
      </c>
      <c r="L33" s="10">
        <v>10.59</v>
      </c>
      <c r="M33" s="12">
        <f t="shared" si="1"/>
        <v>17.5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7" thickBot="1" x14ac:dyDescent="0.25">
      <c r="A34" s="2"/>
      <c r="B34" s="13" t="s">
        <v>51</v>
      </c>
      <c r="C34" s="16"/>
      <c r="D34" s="16"/>
      <c r="E34" s="16"/>
      <c r="F34" s="17">
        <f t="shared" ref="F34:M34" si="3">AVERAGE(F3:F33)</f>
        <v>9637481.8064516131</v>
      </c>
      <c r="G34" s="18">
        <f t="shared" si="3"/>
        <v>26.059354838709673</v>
      </c>
      <c r="H34" s="18">
        <f t="shared" si="3"/>
        <v>56.635806451612915</v>
      </c>
      <c r="I34" s="18">
        <f t="shared" si="3"/>
        <v>82.695161290322588</v>
      </c>
      <c r="J34" s="18">
        <f t="shared" si="3"/>
        <v>3.0999999999999992</v>
      </c>
      <c r="K34" s="18">
        <f t="shared" si="3"/>
        <v>8.3996774193548376</v>
      </c>
      <c r="L34" s="18">
        <f t="shared" si="3"/>
        <v>5.8038709677419362</v>
      </c>
      <c r="M34" s="19">
        <f t="shared" si="3"/>
        <v>17.303548387096772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7" thickBot="1" x14ac:dyDescent="0.25">
      <c r="A35" s="2"/>
      <c r="B35" s="13" t="s">
        <v>52</v>
      </c>
      <c r="C35" s="16"/>
      <c r="D35" s="16"/>
      <c r="E35" s="16"/>
      <c r="F35" s="17">
        <f t="shared" ref="F35:M35" si="4">MEDIAN(F3:F34)</f>
        <v>9740406.9032258056</v>
      </c>
      <c r="G35" s="18">
        <f t="shared" si="4"/>
        <v>22.65</v>
      </c>
      <c r="H35" s="18">
        <f t="shared" si="4"/>
        <v>60.935000000000002</v>
      </c>
      <c r="I35" s="18">
        <f t="shared" si="4"/>
        <v>83.384999999999991</v>
      </c>
      <c r="J35" s="18">
        <f t="shared" si="4"/>
        <v>2.9049999999999994</v>
      </c>
      <c r="K35" s="18">
        <f t="shared" si="4"/>
        <v>4.13</v>
      </c>
      <c r="L35" s="18">
        <f t="shared" si="4"/>
        <v>5.8519354838709683</v>
      </c>
      <c r="M35" s="19">
        <f t="shared" si="4"/>
        <v>16.61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F32E-1760-4744-8A54-9193BE536D26}">
  <dimension ref="A1:M24"/>
  <sheetViews>
    <sheetView workbookViewId="0"/>
  </sheetViews>
  <sheetFormatPr baseColWidth="10" defaultRowHeight="16" x14ac:dyDescent="0.2"/>
  <cols>
    <col min="1" max="1" width="23.1640625" bestFit="1" customWidth="1"/>
    <col min="2" max="2" width="22.5" bestFit="1" customWidth="1"/>
    <col min="3" max="3" width="17" bestFit="1" customWidth="1"/>
    <col min="4" max="4" width="17" customWidth="1"/>
    <col min="5" max="5" width="44.83203125" bestFit="1" customWidth="1"/>
    <col min="6" max="6" width="39.83203125" bestFit="1" customWidth="1"/>
    <col min="7" max="7" width="26.33203125" bestFit="1" customWidth="1"/>
    <col min="8" max="9" width="22.6640625" bestFit="1" customWidth="1"/>
    <col min="10" max="10" width="45.6640625" bestFit="1" customWidth="1"/>
    <col min="11" max="11" width="32.6640625" bestFit="1" customWidth="1"/>
    <col min="12" max="12" width="29" bestFit="1" customWidth="1"/>
    <col min="13" max="13" width="25" bestFit="1" customWidth="1"/>
  </cols>
  <sheetData>
    <row r="1" spans="1:13" ht="17" thickBot="1" x14ac:dyDescent="0.25">
      <c r="A1" s="3" t="s">
        <v>127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" thickBot="1" x14ac:dyDescent="0.25">
      <c r="A2" s="13" t="s">
        <v>0</v>
      </c>
      <c r="B2" s="14" t="s">
        <v>2</v>
      </c>
      <c r="C2" s="14" t="s">
        <v>42</v>
      </c>
      <c r="D2" s="14" t="s">
        <v>122</v>
      </c>
      <c r="E2" s="14" t="s">
        <v>6</v>
      </c>
      <c r="F2" s="14" t="s">
        <v>1</v>
      </c>
      <c r="G2" s="14" t="s">
        <v>3</v>
      </c>
      <c r="H2" s="14" t="s">
        <v>4</v>
      </c>
      <c r="I2" s="14" t="s">
        <v>5</v>
      </c>
      <c r="J2" s="14" t="s">
        <v>7</v>
      </c>
      <c r="K2" s="14" t="s">
        <v>8</v>
      </c>
      <c r="L2" s="14" t="s">
        <v>9</v>
      </c>
      <c r="M2" s="15" t="s">
        <v>28</v>
      </c>
    </row>
    <row r="3" spans="1:13" x14ac:dyDescent="0.2">
      <c r="A3" s="6" t="s">
        <v>11</v>
      </c>
      <c r="B3" s="4" t="s">
        <v>18</v>
      </c>
      <c r="C3" s="2" t="s">
        <v>43</v>
      </c>
      <c r="D3" s="2" t="s">
        <v>118</v>
      </c>
      <c r="E3" s="2" t="s">
        <v>19</v>
      </c>
      <c r="F3" s="5">
        <v>3894397</v>
      </c>
      <c r="G3" s="2">
        <v>17.32</v>
      </c>
      <c r="H3" s="2">
        <v>75.09</v>
      </c>
      <c r="I3" s="2">
        <f>SUM(G3:H3)</f>
        <v>92.41</v>
      </c>
      <c r="J3" s="2">
        <v>2.2799999999999998</v>
      </c>
      <c r="K3" s="2">
        <v>4.13</v>
      </c>
      <c r="L3" s="2">
        <v>1.18</v>
      </c>
      <c r="M3" s="7">
        <f>SUM(J3:L3)</f>
        <v>7.59</v>
      </c>
    </row>
    <row r="4" spans="1:13" x14ac:dyDescent="0.2">
      <c r="A4" s="6" t="s">
        <v>12</v>
      </c>
      <c r="B4" s="4" t="s">
        <v>18</v>
      </c>
      <c r="C4" s="2" t="s">
        <v>43</v>
      </c>
      <c r="D4" s="2" t="s">
        <v>118</v>
      </c>
      <c r="E4" s="2" t="s">
        <v>19</v>
      </c>
      <c r="F4" s="5">
        <v>5176834</v>
      </c>
      <c r="G4" s="2">
        <v>17.66</v>
      </c>
      <c r="H4" s="2">
        <v>74.7</v>
      </c>
      <c r="I4" s="2">
        <f t="shared" ref="I4:I10" si="0">SUM(G4:H4)</f>
        <v>92.36</v>
      </c>
      <c r="J4" s="2">
        <v>1.59</v>
      </c>
      <c r="K4" s="2">
        <v>3.37</v>
      </c>
      <c r="L4" s="2">
        <v>2.69</v>
      </c>
      <c r="M4" s="7">
        <f t="shared" ref="M4:M10" si="1">SUM(J4:L4)</f>
        <v>7.65</v>
      </c>
    </row>
    <row r="5" spans="1:13" x14ac:dyDescent="0.2">
      <c r="A5" s="6" t="s">
        <v>13</v>
      </c>
      <c r="B5" s="4" t="s">
        <v>18</v>
      </c>
      <c r="C5" s="2" t="s">
        <v>43</v>
      </c>
      <c r="D5" s="2" t="s">
        <v>118</v>
      </c>
      <c r="E5" s="2" t="s">
        <v>19</v>
      </c>
      <c r="F5" s="5">
        <v>3335546</v>
      </c>
      <c r="G5" s="2">
        <v>22.51</v>
      </c>
      <c r="H5" s="2">
        <v>64.16</v>
      </c>
      <c r="I5" s="2">
        <f t="shared" si="0"/>
        <v>86.67</v>
      </c>
      <c r="J5" s="2">
        <v>2.71</v>
      </c>
      <c r="K5" s="2">
        <v>5.37</v>
      </c>
      <c r="L5" s="2">
        <v>5.25</v>
      </c>
      <c r="M5" s="7">
        <f t="shared" si="1"/>
        <v>13.33</v>
      </c>
    </row>
    <row r="6" spans="1:13" x14ac:dyDescent="0.2">
      <c r="A6" s="6" t="s">
        <v>14</v>
      </c>
      <c r="B6" s="4" t="s">
        <v>18</v>
      </c>
      <c r="C6" s="2" t="s">
        <v>43</v>
      </c>
      <c r="D6" s="2" t="s">
        <v>119</v>
      </c>
      <c r="E6" s="2" t="s">
        <v>19</v>
      </c>
      <c r="F6" s="5">
        <v>11191463</v>
      </c>
      <c r="G6" s="2">
        <v>24.61</v>
      </c>
      <c r="H6" s="2">
        <v>62.2</v>
      </c>
      <c r="I6" s="2">
        <f>G6+H6</f>
        <v>86.81</v>
      </c>
      <c r="J6" s="2">
        <v>1.25</v>
      </c>
      <c r="K6" s="2">
        <v>2.68</v>
      </c>
      <c r="L6" s="2">
        <v>9.26</v>
      </c>
      <c r="M6" s="7">
        <f t="shared" ref="M6:M9" si="2">SUM(J6:L6)</f>
        <v>13.19</v>
      </c>
    </row>
    <row r="7" spans="1:13" x14ac:dyDescent="0.2">
      <c r="A7" s="6" t="s">
        <v>15</v>
      </c>
      <c r="B7" s="4" t="s">
        <v>18</v>
      </c>
      <c r="C7" s="2" t="s">
        <v>43</v>
      </c>
      <c r="D7" s="2" t="s">
        <v>119</v>
      </c>
      <c r="E7" s="2" t="s">
        <v>19</v>
      </c>
      <c r="F7" s="5">
        <v>13593714</v>
      </c>
      <c r="G7" s="2">
        <v>24.46</v>
      </c>
      <c r="H7" s="2">
        <v>62.26</v>
      </c>
      <c r="I7" s="2">
        <f>G7+H7</f>
        <v>86.72</v>
      </c>
      <c r="J7" s="2">
        <v>1.2</v>
      </c>
      <c r="K7" s="2">
        <v>2.71</v>
      </c>
      <c r="L7" s="2">
        <v>9.3699999999999992</v>
      </c>
      <c r="M7" s="7">
        <f t="shared" si="2"/>
        <v>13.28</v>
      </c>
    </row>
    <row r="8" spans="1:13" x14ac:dyDescent="0.2">
      <c r="A8" s="6" t="s">
        <v>16</v>
      </c>
      <c r="B8" s="4" t="s">
        <v>18</v>
      </c>
      <c r="C8" s="2" t="s">
        <v>43</v>
      </c>
      <c r="D8" s="2" t="s">
        <v>119</v>
      </c>
      <c r="E8" s="2" t="s">
        <v>19</v>
      </c>
      <c r="F8" s="5">
        <v>18811445</v>
      </c>
      <c r="G8" s="2">
        <v>21.4</v>
      </c>
      <c r="H8" s="2">
        <v>64.790000000000006</v>
      </c>
      <c r="I8" s="2">
        <f>G8+H8</f>
        <v>86.19</v>
      </c>
      <c r="J8" s="2">
        <v>1.3</v>
      </c>
      <c r="K8" s="2">
        <v>2.52</v>
      </c>
      <c r="L8" s="2">
        <v>9.99</v>
      </c>
      <c r="M8" s="7">
        <f t="shared" si="2"/>
        <v>13.81</v>
      </c>
    </row>
    <row r="9" spans="1:13" x14ac:dyDescent="0.2">
      <c r="A9" s="6" t="s">
        <v>17</v>
      </c>
      <c r="B9" s="4" t="s">
        <v>18</v>
      </c>
      <c r="C9" s="2" t="s">
        <v>43</v>
      </c>
      <c r="D9" s="2" t="s">
        <v>119</v>
      </c>
      <c r="E9" s="2" t="s">
        <v>19</v>
      </c>
      <c r="F9" s="5">
        <v>16169131</v>
      </c>
      <c r="G9" s="2">
        <v>23.19</v>
      </c>
      <c r="H9" s="2">
        <v>62.91</v>
      </c>
      <c r="I9" s="2">
        <f t="shared" ref="I9" si="3">G9+H9</f>
        <v>86.1</v>
      </c>
      <c r="J9" s="2">
        <v>1.33</v>
      </c>
      <c r="K9" s="2">
        <v>2.93</v>
      </c>
      <c r="L9" s="2">
        <v>9.6300000000000008</v>
      </c>
      <c r="M9" s="7">
        <f t="shared" si="2"/>
        <v>13.89</v>
      </c>
    </row>
    <row r="10" spans="1:13" x14ac:dyDescent="0.2">
      <c r="A10" s="6" t="s">
        <v>10</v>
      </c>
      <c r="B10" s="4" t="s">
        <v>18</v>
      </c>
      <c r="C10" s="2" t="s">
        <v>43</v>
      </c>
      <c r="D10" s="2" t="s">
        <v>123</v>
      </c>
      <c r="E10" s="2" t="s">
        <v>19</v>
      </c>
      <c r="F10" s="5">
        <v>1697029</v>
      </c>
      <c r="G10" s="2">
        <v>21.99</v>
      </c>
      <c r="H10" s="2">
        <v>70.540000000000006</v>
      </c>
      <c r="I10" s="2">
        <f t="shared" si="0"/>
        <v>92.53</v>
      </c>
      <c r="J10" s="2">
        <v>3.85</v>
      </c>
      <c r="K10" s="2">
        <v>3.42</v>
      </c>
      <c r="L10" s="2">
        <v>0.2</v>
      </c>
      <c r="M10" s="7">
        <f t="shared" si="1"/>
        <v>7.47</v>
      </c>
    </row>
    <row r="11" spans="1:13" x14ac:dyDescent="0.2">
      <c r="A11" s="6" t="s">
        <v>20</v>
      </c>
      <c r="B11" s="4" t="s">
        <v>26</v>
      </c>
      <c r="C11" s="2" t="s">
        <v>43</v>
      </c>
      <c r="D11" s="2" t="s">
        <v>119</v>
      </c>
      <c r="E11" s="2" t="s">
        <v>19</v>
      </c>
      <c r="F11" s="5">
        <v>6161603</v>
      </c>
      <c r="G11" s="2">
        <v>22.69</v>
      </c>
      <c r="H11" s="2">
        <v>65.489999999999995</v>
      </c>
      <c r="I11" s="2">
        <f>G11+H11</f>
        <v>88.179999999999993</v>
      </c>
      <c r="J11" s="2">
        <v>1.78</v>
      </c>
      <c r="K11" s="2">
        <v>4.13</v>
      </c>
      <c r="L11" s="2">
        <v>5.9</v>
      </c>
      <c r="M11" s="7">
        <f t="shared" ref="M11:M22" si="4">SUM(J11:L11)</f>
        <v>11.81</v>
      </c>
    </row>
    <row r="12" spans="1:13" x14ac:dyDescent="0.2">
      <c r="A12" s="6" t="s">
        <v>21</v>
      </c>
      <c r="B12" s="4" t="s">
        <v>26</v>
      </c>
      <c r="C12" s="2" t="s">
        <v>43</v>
      </c>
      <c r="D12" s="2" t="s">
        <v>119</v>
      </c>
      <c r="E12" s="2" t="s">
        <v>19</v>
      </c>
      <c r="F12" s="5">
        <v>15158546</v>
      </c>
      <c r="G12" s="2">
        <v>18.25</v>
      </c>
      <c r="H12" s="2">
        <v>71.72</v>
      </c>
      <c r="I12" s="2">
        <f>G12+H12</f>
        <v>89.97</v>
      </c>
      <c r="J12" s="2">
        <v>1.34</v>
      </c>
      <c r="K12" s="2">
        <v>2.76</v>
      </c>
      <c r="L12" s="2">
        <v>5.93</v>
      </c>
      <c r="M12" s="7">
        <f t="shared" si="4"/>
        <v>10.029999999999999</v>
      </c>
    </row>
    <row r="13" spans="1:13" x14ac:dyDescent="0.2">
      <c r="A13" s="6" t="s">
        <v>22</v>
      </c>
      <c r="B13" s="4" t="s">
        <v>27</v>
      </c>
      <c r="C13" s="2" t="s">
        <v>43</v>
      </c>
      <c r="D13" s="2" t="s">
        <v>119</v>
      </c>
      <c r="E13" s="2" t="s">
        <v>19</v>
      </c>
      <c r="F13" s="5">
        <v>20776746</v>
      </c>
      <c r="G13" s="2">
        <v>21.88</v>
      </c>
      <c r="H13" s="2">
        <v>64.63</v>
      </c>
      <c r="I13" s="2">
        <f t="shared" ref="I13:I22" si="5">G13+H13</f>
        <v>86.509999999999991</v>
      </c>
      <c r="J13" s="2">
        <v>1.38</v>
      </c>
      <c r="K13" s="2">
        <v>3.14</v>
      </c>
      <c r="L13" s="2">
        <v>8.9700000000000006</v>
      </c>
      <c r="M13" s="7">
        <f t="shared" si="4"/>
        <v>13.49</v>
      </c>
    </row>
    <row r="14" spans="1:13" x14ac:dyDescent="0.2">
      <c r="A14" s="6" t="s">
        <v>23</v>
      </c>
      <c r="B14" s="4" t="s">
        <v>27</v>
      </c>
      <c r="C14" s="2" t="s">
        <v>43</v>
      </c>
      <c r="D14" s="2" t="s">
        <v>119</v>
      </c>
      <c r="E14" s="2" t="s">
        <v>19</v>
      </c>
      <c r="F14" s="5">
        <v>12051292</v>
      </c>
      <c r="G14" s="2">
        <v>21.74</v>
      </c>
      <c r="H14" s="2">
        <v>64.94</v>
      </c>
      <c r="I14" s="2">
        <f t="shared" si="5"/>
        <v>86.679999999999993</v>
      </c>
      <c r="J14" s="2">
        <v>1.55</v>
      </c>
      <c r="K14" s="2">
        <v>3.36</v>
      </c>
      <c r="L14" s="2">
        <v>8.41</v>
      </c>
      <c r="M14" s="7">
        <f t="shared" si="4"/>
        <v>13.32</v>
      </c>
    </row>
    <row r="15" spans="1:13" x14ac:dyDescent="0.2">
      <c r="A15" s="6" t="s">
        <v>24</v>
      </c>
      <c r="B15" s="4" t="s">
        <v>27</v>
      </c>
      <c r="C15" s="2" t="s">
        <v>43</v>
      </c>
      <c r="D15" s="2" t="s">
        <v>119</v>
      </c>
      <c r="E15" s="2" t="s">
        <v>19</v>
      </c>
      <c r="F15" s="5">
        <v>10671546</v>
      </c>
      <c r="G15" s="2">
        <v>21.54</v>
      </c>
      <c r="H15" s="2">
        <v>65.39</v>
      </c>
      <c r="I15" s="2">
        <f t="shared" si="5"/>
        <v>86.93</v>
      </c>
      <c r="J15" s="2">
        <v>1.35</v>
      </c>
      <c r="K15" s="2">
        <v>3.01</v>
      </c>
      <c r="L15" s="2">
        <v>8.6999999999999993</v>
      </c>
      <c r="M15" s="7">
        <f t="shared" si="4"/>
        <v>13.059999999999999</v>
      </c>
    </row>
    <row r="16" spans="1:13" x14ac:dyDescent="0.2">
      <c r="A16" s="6" t="s">
        <v>25</v>
      </c>
      <c r="B16" s="4" t="s">
        <v>27</v>
      </c>
      <c r="C16" s="2" t="s">
        <v>43</v>
      </c>
      <c r="D16" s="2" t="s">
        <v>119</v>
      </c>
      <c r="E16" s="2" t="s">
        <v>19</v>
      </c>
      <c r="F16" s="5">
        <v>7418831</v>
      </c>
      <c r="G16" s="2">
        <v>19.97</v>
      </c>
      <c r="H16" s="2">
        <v>68.19</v>
      </c>
      <c r="I16" s="2">
        <f t="shared" si="5"/>
        <v>88.16</v>
      </c>
      <c r="J16" s="2">
        <v>1.41</v>
      </c>
      <c r="K16" s="2">
        <v>2.97</v>
      </c>
      <c r="L16" s="2">
        <v>7.47</v>
      </c>
      <c r="M16" s="7">
        <f t="shared" si="4"/>
        <v>11.85</v>
      </c>
    </row>
    <row r="17" spans="1:13" x14ac:dyDescent="0.2">
      <c r="A17" s="6" t="s">
        <v>44</v>
      </c>
      <c r="B17" s="4" t="s">
        <v>47</v>
      </c>
      <c r="C17" s="2" t="s">
        <v>53</v>
      </c>
      <c r="D17" s="2" t="s">
        <v>119</v>
      </c>
      <c r="E17" s="2" t="s">
        <v>56</v>
      </c>
      <c r="F17" s="5">
        <v>5315439</v>
      </c>
      <c r="G17" s="2">
        <v>20.79</v>
      </c>
      <c r="H17" s="2">
        <v>60.39</v>
      </c>
      <c r="I17" s="2">
        <f t="shared" si="5"/>
        <v>81.180000000000007</v>
      </c>
      <c r="J17" s="2">
        <v>1.58</v>
      </c>
      <c r="K17" s="2">
        <v>3.01</v>
      </c>
      <c r="L17" s="2">
        <v>14.23</v>
      </c>
      <c r="M17" s="7">
        <f t="shared" si="4"/>
        <v>18.82</v>
      </c>
    </row>
    <row r="18" spans="1:13" x14ac:dyDescent="0.2">
      <c r="A18" s="6" t="s">
        <v>45</v>
      </c>
      <c r="B18" s="4" t="s">
        <v>47</v>
      </c>
      <c r="C18" s="2" t="s">
        <v>53</v>
      </c>
      <c r="D18" s="2" t="s">
        <v>119</v>
      </c>
      <c r="E18" s="2" t="s">
        <v>56</v>
      </c>
      <c r="F18" s="5">
        <v>9843332</v>
      </c>
      <c r="G18" s="2">
        <v>21.16</v>
      </c>
      <c r="H18" s="2">
        <v>60.15</v>
      </c>
      <c r="I18" s="2">
        <f t="shared" si="5"/>
        <v>81.31</v>
      </c>
      <c r="J18" s="2">
        <v>1.63</v>
      </c>
      <c r="K18" s="2">
        <v>3.12</v>
      </c>
      <c r="L18" s="2">
        <v>13.93</v>
      </c>
      <c r="M18" s="7">
        <f t="shared" si="4"/>
        <v>18.68</v>
      </c>
    </row>
    <row r="19" spans="1:13" x14ac:dyDescent="0.2">
      <c r="A19" s="6" t="s">
        <v>46</v>
      </c>
      <c r="B19" s="4" t="s">
        <v>47</v>
      </c>
      <c r="C19" s="2" t="s">
        <v>53</v>
      </c>
      <c r="D19" s="2" t="s">
        <v>119</v>
      </c>
      <c r="E19" s="2" t="s">
        <v>56</v>
      </c>
      <c r="F19" s="5">
        <v>11511414</v>
      </c>
      <c r="G19" s="2">
        <v>22.58</v>
      </c>
      <c r="H19" s="2">
        <v>60.78</v>
      </c>
      <c r="I19" s="2">
        <f t="shared" si="5"/>
        <v>83.36</v>
      </c>
      <c r="J19" s="2">
        <v>1.66</v>
      </c>
      <c r="K19" s="2">
        <v>3.02</v>
      </c>
      <c r="L19" s="2">
        <v>11.96</v>
      </c>
      <c r="M19" s="7">
        <f t="shared" si="4"/>
        <v>16.64</v>
      </c>
    </row>
    <row r="20" spans="1:13" x14ac:dyDescent="0.2">
      <c r="A20" s="6" t="s">
        <v>48</v>
      </c>
      <c r="B20" s="4" t="s">
        <v>47</v>
      </c>
      <c r="C20" s="2" t="s">
        <v>53</v>
      </c>
      <c r="D20" s="2" t="s">
        <v>118</v>
      </c>
      <c r="E20" s="2" t="s">
        <v>56</v>
      </c>
      <c r="F20" s="5">
        <v>1182696</v>
      </c>
      <c r="G20" s="2">
        <v>26.97</v>
      </c>
      <c r="H20" s="2">
        <v>56.44</v>
      </c>
      <c r="I20" s="2">
        <f t="shared" si="5"/>
        <v>83.41</v>
      </c>
      <c r="J20" s="2">
        <v>3.35</v>
      </c>
      <c r="K20" s="2">
        <v>4.57</v>
      </c>
      <c r="L20" s="2">
        <v>8.66</v>
      </c>
      <c r="M20" s="7">
        <f t="shared" si="4"/>
        <v>16.579999999999998</v>
      </c>
    </row>
    <row r="21" spans="1:13" x14ac:dyDescent="0.2">
      <c r="A21" s="6" t="s">
        <v>49</v>
      </c>
      <c r="B21" s="4" t="s">
        <v>47</v>
      </c>
      <c r="C21" s="2" t="s">
        <v>53</v>
      </c>
      <c r="D21" s="2" t="s">
        <v>118</v>
      </c>
      <c r="E21" s="2" t="s">
        <v>56</v>
      </c>
      <c r="F21" s="5">
        <v>2514853</v>
      </c>
      <c r="G21" s="2">
        <v>26.61</v>
      </c>
      <c r="H21" s="2">
        <v>52.63</v>
      </c>
      <c r="I21" s="2">
        <f t="shared" si="5"/>
        <v>79.240000000000009</v>
      </c>
      <c r="J21" s="2">
        <v>4.28</v>
      </c>
      <c r="K21" s="2">
        <v>5.4</v>
      </c>
      <c r="L21" s="2">
        <v>11.08</v>
      </c>
      <c r="M21" s="7">
        <f t="shared" si="4"/>
        <v>20.759999999999998</v>
      </c>
    </row>
    <row r="22" spans="1:13" ht="17" thickBot="1" x14ac:dyDescent="0.25">
      <c r="A22" s="8" t="s">
        <v>50</v>
      </c>
      <c r="B22" s="9" t="s">
        <v>47</v>
      </c>
      <c r="C22" s="10" t="s">
        <v>53</v>
      </c>
      <c r="D22" s="2" t="s">
        <v>118</v>
      </c>
      <c r="E22" s="10" t="s">
        <v>56</v>
      </c>
      <c r="F22" s="11">
        <v>2140629</v>
      </c>
      <c r="G22" s="10">
        <v>21.42</v>
      </c>
      <c r="H22" s="10">
        <v>61.09</v>
      </c>
      <c r="I22" s="10">
        <f t="shared" si="5"/>
        <v>82.51</v>
      </c>
      <c r="J22" s="10">
        <v>3.35</v>
      </c>
      <c r="K22" s="10">
        <v>3.56</v>
      </c>
      <c r="L22" s="10">
        <v>10.59</v>
      </c>
      <c r="M22" s="12">
        <f t="shared" si="4"/>
        <v>17.5</v>
      </c>
    </row>
    <row r="23" spans="1:13" ht="17" thickBot="1" x14ac:dyDescent="0.25">
      <c r="A23" s="2"/>
      <c r="B23" s="13" t="s">
        <v>51</v>
      </c>
      <c r="C23" s="16"/>
      <c r="D23" s="16"/>
      <c r="E23" s="16"/>
      <c r="F23" s="17">
        <f t="shared" ref="F23:M23" si="6">AVERAGE(F3:F22)</f>
        <v>8930824.3000000007</v>
      </c>
      <c r="G23" s="18">
        <f t="shared" si="6"/>
        <v>21.937000000000005</v>
      </c>
      <c r="H23" s="18">
        <f t="shared" si="6"/>
        <v>64.424499999999995</v>
      </c>
      <c r="I23" s="18">
        <f t="shared" si="6"/>
        <v>86.361500000000007</v>
      </c>
      <c r="J23" s="18">
        <f t="shared" si="6"/>
        <v>2.0085000000000002</v>
      </c>
      <c r="K23" s="18">
        <f t="shared" si="6"/>
        <v>3.4590000000000005</v>
      </c>
      <c r="L23" s="18">
        <f t="shared" si="6"/>
        <v>8.1700000000000017</v>
      </c>
      <c r="M23" s="19">
        <f t="shared" si="6"/>
        <v>13.637499999999998</v>
      </c>
    </row>
    <row r="24" spans="1:13" ht="17" thickBot="1" x14ac:dyDescent="0.25">
      <c r="A24" s="2"/>
      <c r="B24" s="13" t="s">
        <v>52</v>
      </c>
      <c r="C24" s="16"/>
      <c r="D24" s="16"/>
      <c r="E24" s="16"/>
      <c r="F24" s="17">
        <f t="shared" ref="F24:M24" si="7">MEDIAN(F3:F23)</f>
        <v>8930824.3000000007</v>
      </c>
      <c r="G24" s="18">
        <f t="shared" si="7"/>
        <v>21.88</v>
      </c>
      <c r="H24" s="18">
        <f t="shared" si="7"/>
        <v>64.424499999999995</v>
      </c>
      <c r="I24" s="18">
        <f t="shared" si="7"/>
        <v>86.67</v>
      </c>
      <c r="J24" s="18">
        <f t="shared" si="7"/>
        <v>1.59</v>
      </c>
      <c r="K24" s="18">
        <f t="shared" si="7"/>
        <v>3.14</v>
      </c>
      <c r="L24" s="18">
        <f t="shared" si="7"/>
        <v>8.6999999999999993</v>
      </c>
      <c r="M24" s="19">
        <f t="shared" si="7"/>
        <v>13.33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265B-07F3-644D-AEAF-D369C277FDD1}">
  <dimension ref="A1:AT15"/>
  <sheetViews>
    <sheetView workbookViewId="0">
      <selection activeCell="D14" sqref="D14"/>
    </sheetView>
  </sheetViews>
  <sheetFormatPr baseColWidth="10" defaultRowHeight="16" x14ac:dyDescent="0.2"/>
  <cols>
    <col min="1" max="1" width="27.5" bestFit="1" customWidth="1"/>
    <col min="2" max="2" width="19.33203125" bestFit="1" customWidth="1"/>
    <col min="3" max="5" width="13.1640625" bestFit="1" customWidth="1"/>
    <col min="6" max="9" width="13.83203125" bestFit="1" customWidth="1"/>
    <col min="10" max="15" width="14.1640625" bestFit="1" customWidth="1"/>
    <col min="16" max="16" width="15.1640625" bestFit="1" customWidth="1"/>
    <col min="17" max="19" width="13.33203125" bestFit="1" customWidth="1"/>
    <col min="20" max="23" width="14.1640625" bestFit="1" customWidth="1"/>
    <col min="24" max="25" width="14.33203125" bestFit="1" customWidth="1"/>
    <col min="26" max="29" width="14.5" bestFit="1" customWidth="1"/>
    <col min="30" max="30" width="13.33203125" bestFit="1" customWidth="1"/>
    <col min="31" max="34" width="14.1640625" bestFit="1" customWidth="1"/>
    <col min="35" max="36" width="13.1640625" bestFit="1" customWidth="1"/>
    <col min="37" max="40" width="14" bestFit="1" customWidth="1"/>
    <col min="41" max="43" width="13" bestFit="1" customWidth="1"/>
    <col min="44" max="46" width="13.83203125" bestFit="1" customWidth="1"/>
  </cols>
  <sheetData>
    <row r="1" spans="1:46" ht="17" thickBot="1" x14ac:dyDescent="0.25">
      <c r="A1" s="3" t="s">
        <v>128</v>
      </c>
    </row>
    <row r="2" spans="1:46" ht="17" thickBot="1" x14ac:dyDescent="0.25">
      <c r="A2" s="27"/>
      <c r="B2" s="31" t="s">
        <v>73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 t="s">
        <v>72</v>
      </c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 t="s">
        <v>74</v>
      </c>
      <c r="AE2" s="31"/>
      <c r="AF2" s="31"/>
      <c r="AG2" s="31"/>
      <c r="AH2" s="31"/>
      <c r="AI2" s="31" t="s">
        <v>75</v>
      </c>
      <c r="AJ2" s="31"/>
      <c r="AK2" s="31"/>
      <c r="AL2" s="31"/>
      <c r="AM2" s="31"/>
      <c r="AN2" s="31"/>
      <c r="AO2" s="31" t="s">
        <v>76</v>
      </c>
      <c r="AP2" s="31"/>
      <c r="AQ2" s="31"/>
      <c r="AR2" s="31"/>
      <c r="AS2" s="31"/>
      <c r="AT2" s="31"/>
    </row>
    <row r="3" spans="1:46" s="1" customFormat="1" x14ac:dyDescent="0.2">
      <c r="A3" s="20" t="s">
        <v>59</v>
      </c>
      <c r="B3" s="28" t="s">
        <v>10</v>
      </c>
      <c r="C3" s="29" t="s">
        <v>11</v>
      </c>
      <c r="D3" s="29" t="s">
        <v>12</v>
      </c>
      <c r="E3" s="29" t="s">
        <v>13</v>
      </c>
      <c r="F3" s="29" t="s">
        <v>14</v>
      </c>
      <c r="G3" s="29" t="s">
        <v>15</v>
      </c>
      <c r="H3" s="29" t="s">
        <v>16</v>
      </c>
      <c r="I3" s="29" t="s">
        <v>17</v>
      </c>
      <c r="J3" s="29" t="s">
        <v>20</v>
      </c>
      <c r="K3" s="29" t="s">
        <v>21</v>
      </c>
      <c r="L3" s="29" t="s">
        <v>22</v>
      </c>
      <c r="M3" s="29" t="s">
        <v>23</v>
      </c>
      <c r="N3" s="29" t="s">
        <v>24</v>
      </c>
      <c r="O3" s="30" t="s">
        <v>25</v>
      </c>
      <c r="P3" s="1" t="s">
        <v>10</v>
      </c>
      <c r="Q3" s="1" t="s">
        <v>11</v>
      </c>
      <c r="R3" s="1" t="s">
        <v>12</v>
      </c>
      <c r="S3" s="1" t="s">
        <v>13</v>
      </c>
      <c r="T3" s="1" t="s">
        <v>14</v>
      </c>
      <c r="U3" s="1" t="s">
        <v>15</v>
      </c>
      <c r="V3" s="1" t="s">
        <v>16</v>
      </c>
      <c r="W3" s="1" t="s">
        <v>17</v>
      </c>
      <c r="X3" s="1" t="s">
        <v>20</v>
      </c>
      <c r="Y3" s="1" t="s">
        <v>21</v>
      </c>
      <c r="Z3" s="1" t="s">
        <v>22</v>
      </c>
      <c r="AA3" s="1" t="s">
        <v>23</v>
      </c>
      <c r="AB3" s="1" t="s">
        <v>24</v>
      </c>
      <c r="AC3" s="1" t="s">
        <v>25</v>
      </c>
      <c r="AD3" s="28" t="s">
        <v>34</v>
      </c>
      <c r="AE3" s="29" t="s">
        <v>29</v>
      </c>
      <c r="AF3" s="29" t="s">
        <v>30</v>
      </c>
      <c r="AG3" s="29" t="s">
        <v>31</v>
      </c>
      <c r="AH3" s="30" t="s">
        <v>32</v>
      </c>
      <c r="AI3" s="1" t="s">
        <v>40</v>
      </c>
      <c r="AJ3" s="1" t="s">
        <v>41</v>
      </c>
      <c r="AK3" s="1" t="s">
        <v>35</v>
      </c>
      <c r="AL3" s="1" t="s">
        <v>36</v>
      </c>
      <c r="AM3" s="1" t="s">
        <v>37</v>
      </c>
      <c r="AN3" s="30" t="s">
        <v>38</v>
      </c>
      <c r="AO3" s="1" t="s">
        <v>48</v>
      </c>
      <c r="AP3" s="1" t="s">
        <v>49</v>
      </c>
      <c r="AQ3" s="1" t="s">
        <v>50</v>
      </c>
      <c r="AR3" s="1" t="s">
        <v>44</v>
      </c>
      <c r="AS3" s="1" t="s">
        <v>45</v>
      </c>
      <c r="AT3" s="21" t="s">
        <v>46</v>
      </c>
    </row>
    <row r="4" spans="1:46" x14ac:dyDescent="0.2">
      <c r="A4" s="22" t="s">
        <v>60</v>
      </c>
      <c r="B4" s="22">
        <v>13293</v>
      </c>
      <c r="C4">
        <v>326095</v>
      </c>
      <c r="D4">
        <v>895213</v>
      </c>
      <c r="E4">
        <v>1071949</v>
      </c>
      <c r="F4">
        <v>3674729</v>
      </c>
      <c r="G4">
        <v>4518910</v>
      </c>
      <c r="H4">
        <v>6083027</v>
      </c>
      <c r="I4">
        <v>5421551</v>
      </c>
      <c r="J4">
        <v>1644315</v>
      </c>
      <c r="K4">
        <v>3923864</v>
      </c>
      <c r="L4">
        <v>7033295</v>
      </c>
      <c r="M4">
        <v>3961415</v>
      </c>
      <c r="N4">
        <v>3575370</v>
      </c>
      <c r="O4" s="23">
        <v>2303310</v>
      </c>
      <c r="P4">
        <v>18279</v>
      </c>
      <c r="Q4">
        <v>251621</v>
      </c>
      <c r="R4">
        <v>651339</v>
      </c>
      <c r="S4">
        <v>658898</v>
      </c>
      <c r="T4">
        <v>2269877</v>
      </c>
      <c r="U4">
        <v>2788083</v>
      </c>
      <c r="V4">
        <v>3772796</v>
      </c>
      <c r="W4">
        <v>3287034</v>
      </c>
      <c r="X4">
        <v>1061845</v>
      </c>
      <c r="Y4">
        <v>2316847</v>
      </c>
      <c r="Z4">
        <v>4283012</v>
      </c>
      <c r="AA4">
        <v>2432803</v>
      </c>
      <c r="AB4">
        <v>2184017</v>
      </c>
      <c r="AC4">
        <v>1433227</v>
      </c>
      <c r="AD4" s="22">
        <v>392094</v>
      </c>
      <c r="AE4">
        <v>4121502</v>
      </c>
      <c r="AF4">
        <v>3150603</v>
      </c>
      <c r="AG4">
        <v>3002319</v>
      </c>
      <c r="AH4" s="23">
        <v>3018149</v>
      </c>
      <c r="AI4">
        <v>71653</v>
      </c>
      <c r="AJ4">
        <v>74789</v>
      </c>
      <c r="AK4">
        <v>579964</v>
      </c>
      <c r="AL4">
        <v>1111416</v>
      </c>
      <c r="AM4">
        <v>1188907</v>
      </c>
      <c r="AN4" s="23">
        <v>1293165</v>
      </c>
      <c r="AO4">
        <v>349596</v>
      </c>
      <c r="AP4">
        <v>646452</v>
      </c>
      <c r="AQ4">
        <v>817812</v>
      </c>
      <c r="AR4">
        <v>1544941</v>
      </c>
      <c r="AS4">
        <v>2713397</v>
      </c>
      <c r="AT4" s="23">
        <v>3291655</v>
      </c>
    </row>
    <row r="5" spans="1:46" x14ac:dyDescent="0.2">
      <c r="A5" s="22" t="s">
        <v>61</v>
      </c>
      <c r="B5" s="22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23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 s="22">
        <v>0</v>
      </c>
      <c r="AE5">
        <v>0</v>
      </c>
      <c r="AF5">
        <v>0</v>
      </c>
      <c r="AG5">
        <v>0</v>
      </c>
      <c r="AH5" s="23">
        <v>0</v>
      </c>
      <c r="AI5">
        <v>0</v>
      </c>
      <c r="AJ5">
        <v>0</v>
      </c>
      <c r="AK5">
        <v>0</v>
      </c>
      <c r="AL5">
        <v>0</v>
      </c>
      <c r="AM5">
        <v>0</v>
      </c>
      <c r="AN5" s="23">
        <v>0</v>
      </c>
      <c r="AO5">
        <v>0</v>
      </c>
      <c r="AP5">
        <v>0</v>
      </c>
      <c r="AQ5">
        <v>0</v>
      </c>
      <c r="AR5">
        <v>0</v>
      </c>
      <c r="AS5">
        <v>0</v>
      </c>
      <c r="AT5" s="23">
        <v>0</v>
      </c>
    </row>
    <row r="6" spans="1:46" x14ac:dyDescent="0.2">
      <c r="A6" s="22" t="s">
        <v>62</v>
      </c>
      <c r="B6" s="22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s="23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 s="22">
        <v>0</v>
      </c>
      <c r="AE6">
        <v>0</v>
      </c>
      <c r="AF6">
        <v>0</v>
      </c>
      <c r="AG6">
        <v>0</v>
      </c>
      <c r="AH6" s="23">
        <v>0</v>
      </c>
      <c r="AI6">
        <v>0</v>
      </c>
      <c r="AJ6">
        <v>0</v>
      </c>
      <c r="AK6">
        <v>0</v>
      </c>
      <c r="AL6">
        <v>0</v>
      </c>
      <c r="AM6">
        <v>0</v>
      </c>
      <c r="AN6" s="23">
        <v>0</v>
      </c>
      <c r="AO6">
        <v>0</v>
      </c>
      <c r="AP6">
        <v>0</v>
      </c>
      <c r="AQ6">
        <v>0</v>
      </c>
      <c r="AR6">
        <v>0</v>
      </c>
      <c r="AS6">
        <v>0</v>
      </c>
      <c r="AT6" s="23">
        <v>0</v>
      </c>
    </row>
    <row r="7" spans="1:46" x14ac:dyDescent="0.2">
      <c r="A7" s="22" t="s">
        <v>63</v>
      </c>
      <c r="B7" s="22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 s="23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s="22">
        <v>0</v>
      </c>
      <c r="AE7">
        <v>0</v>
      </c>
      <c r="AF7">
        <v>0</v>
      </c>
      <c r="AG7">
        <v>0</v>
      </c>
      <c r="AH7" s="23">
        <v>0</v>
      </c>
      <c r="AI7">
        <v>0</v>
      </c>
      <c r="AJ7">
        <v>0</v>
      </c>
      <c r="AK7">
        <v>0</v>
      </c>
      <c r="AL7">
        <v>0</v>
      </c>
      <c r="AM7">
        <v>0</v>
      </c>
      <c r="AN7" s="23">
        <v>0</v>
      </c>
      <c r="AO7">
        <v>0</v>
      </c>
      <c r="AP7">
        <v>0</v>
      </c>
      <c r="AQ7">
        <v>0</v>
      </c>
      <c r="AR7">
        <v>0</v>
      </c>
      <c r="AS7">
        <v>0</v>
      </c>
      <c r="AT7" s="23">
        <v>0</v>
      </c>
    </row>
    <row r="8" spans="1:46" x14ac:dyDescent="0.2">
      <c r="A8" s="22" t="s">
        <v>64</v>
      </c>
      <c r="B8" s="22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23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22">
        <v>0</v>
      </c>
      <c r="AE8">
        <v>0</v>
      </c>
      <c r="AF8">
        <v>0</v>
      </c>
      <c r="AG8">
        <v>0</v>
      </c>
      <c r="AH8" s="23">
        <v>0</v>
      </c>
      <c r="AI8">
        <v>0</v>
      </c>
      <c r="AJ8">
        <v>0</v>
      </c>
      <c r="AK8">
        <v>0</v>
      </c>
      <c r="AL8">
        <v>0</v>
      </c>
      <c r="AM8">
        <v>0</v>
      </c>
      <c r="AN8" s="23">
        <v>0</v>
      </c>
      <c r="AO8">
        <v>0</v>
      </c>
      <c r="AP8">
        <v>0</v>
      </c>
      <c r="AQ8">
        <v>0</v>
      </c>
      <c r="AR8">
        <v>0</v>
      </c>
      <c r="AS8">
        <v>0</v>
      </c>
      <c r="AT8" s="23">
        <v>0</v>
      </c>
    </row>
    <row r="9" spans="1:46" x14ac:dyDescent="0.2">
      <c r="A9" s="22" t="s">
        <v>65</v>
      </c>
      <c r="B9" s="22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23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s="22">
        <v>0</v>
      </c>
      <c r="AE9">
        <v>0</v>
      </c>
      <c r="AF9">
        <v>0</v>
      </c>
      <c r="AG9">
        <v>0</v>
      </c>
      <c r="AH9" s="23">
        <v>0</v>
      </c>
      <c r="AI9">
        <v>0</v>
      </c>
      <c r="AJ9">
        <v>0</v>
      </c>
      <c r="AK9">
        <v>0</v>
      </c>
      <c r="AL9">
        <v>0</v>
      </c>
      <c r="AM9">
        <v>0</v>
      </c>
      <c r="AN9" s="23">
        <v>0</v>
      </c>
      <c r="AO9">
        <v>0</v>
      </c>
      <c r="AP9">
        <v>0</v>
      </c>
      <c r="AQ9">
        <v>0</v>
      </c>
      <c r="AR9">
        <v>0</v>
      </c>
      <c r="AS9">
        <v>0</v>
      </c>
      <c r="AT9" s="23">
        <v>0</v>
      </c>
    </row>
    <row r="10" spans="1:46" x14ac:dyDescent="0.2">
      <c r="A10" s="22" t="s">
        <v>66</v>
      </c>
      <c r="B10" s="22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 s="23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 s="22">
        <v>0</v>
      </c>
      <c r="AE10">
        <v>0</v>
      </c>
      <c r="AF10">
        <v>0</v>
      </c>
      <c r="AG10">
        <v>0</v>
      </c>
      <c r="AH10" s="23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 s="23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 s="23">
        <v>0</v>
      </c>
    </row>
    <row r="11" spans="1:46" x14ac:dyDescent="0.2">
      <c r="A11" s="22" t="s">
        <v>67</v>
      </c>
      <c r="B11" s="22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23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s="22">
        <v>0</v>
      </c>
      <c r="AE11">
        <v>0</v>
      </c>
      <c r="AF11">
        <v>0</v>
      </c>
      <c r="AG11">
        <v>0</v>
      </c>
      <c r="AH11" s="23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 s="23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 s="23">
        <v>0</v>
      </c>
    </row>
    <row r="12" spans="1:46" x14ac:dyDescent="0.2">
      <c r="A12" s="22" t="s">
        <v>68</v>
      </c>
      <c r="B12" s="2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 s="23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s="22">
        <v>0</v>
      </c>
      <c r="AE12">
        <v>0</v>
      </c>
      <c r="AF12">
        <v>0</v>
      </c>
      <c r="AG12">
        <v>0</v>
      </c>
      <c r="AH12" s="23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s="23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 s="23">
        <v>0</v>
      </c>
    </row>
    <row r="13" spans="1:46" x14ac:dyDescent="0.2">
      <c r="A13" s="22" t="s">
        <v>69</v>
      </c>
      <c r="B13" s="22">
        <v>1556674</v>
      </c>
      <c r="C13">
        <v>3266629</v>
      </c>
      <c r="D13">
        <v>3867467</v>
      </c>
      <c r="E13">
        <v>1796547</v>
      </c>
      <c r="F13">
        <v>5963691</v>
      </c>
      <c r="G13">
        <v>7175155</v>
      </c>
      <c r="H13">
        <v>10007293</v>
      </c>
      <c r="I13">
        <v>8390223</v>
      </c>
      <c r="J13">
        <v>3751912</v>
      </c>
      <c r="K13">
        <v>9640894</v>
      </c>
      <c r="L13">
        <v>10796103</v>
      </c>
      <c r="M13">
        <v>6402806</v>
      </c>
      <c r="N13">
        <v>5629482</v>
      </c>
      <c r="O13" s="23">
        <v>4188042</v>
      </c>
      <c r="P13">
        <v>1551752</v>
      </c>
      <c r="Q13">
        <v>3345115</v>
      </c>
      <c r="R13">
        <v>4123874</v>
      </c>
      <c r="S13">
        <v>2223959</v>
      </c>
      <c r="T13">
        <v>7405283</v>
      </c>
      <c r="U13">
        <v>8950315</v>
      </c>
      <c r="V13">
        <v>12371839</v>
      </c>
      <c r="W13">
        <v>10577910</v>
      </c>
      <c r="X13">
        <v>4355550</v>
      </c>
      <c r="Y13">
        <v>11286023</v>
      </c>
      <c r="Z13">
        <v>13613552</v>
      </c>
      <c r="AA13">
        <v>7969327</v>
      </c>
      <c r="AB13">
        <v>7054959</v>
      </c>
      <c r="AC13">
        <v>5083282</v>
      </c>
      <c r="AD13" s="22">
        <v>1244624</v>
      </c>
      <c r="AE13">
        <v>12807812</v>
      </c>
      <c r="AF13">
        <v>11303892</v>
      </c>
      <c r="AG13">
        <v>8787168</v>
      </c>
      <c r="AH13" s="23">
        <v>10582509</v>
      </c>
      <c r="AI13">
        <v>1831680</v>
      </c>
      <c r="AJ13">
        <v>944018</v>
      </c>
      <c r="AK13">
        <v>6591556</v>
      </c>
      <c r="AL13">
        <v>5732175</v>
      </c>
      <c r="AM13">
        <v>7303589</v>
      </c>
      <c r="AN13" s="23">
        <v>5662994</v>
      </c>
      <c r="AO13">
        <v>631681</v>
      </c>
      <c r="AP13">
        <v>1334946</v>
      </c>
      <c r="AQ13">
        <v>941838</v>
      </c>
      <c r="AR13">
        <v>2739334</v>
      </c>
      <c r="AS13">
        <v>5230811</v>
      </c>
      <c r="AT13" s="23">
        <v>6246032</v>
      </c>
    </row>
    <row r="14" spans="1:46" x14ac:dyDescent="0.2">
      <c r="A14" s="22" t="s">
        <v>70</v>
      </c>
      <c r="B14" s="22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 s="23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s="22">
        <v>0</v>
      </c>
      <c r="AE14">
        <v>0</v>
      </c>
      <c r="AF14">
        <v>0</v>
      </c>
      <c r="AG14">
        <v>0</v>
      </c>
      <c r="AH14" s="23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 s="23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 s="23">
        <v>0</v>
      </c>
    </row>
    <row r="15" spans="1:46" ht="17" thickBot="1" x14ac:dyDescent="0.25">
      <c r="A15" s="24" t="s">
        <v>71</v>
      </c>
      <c r="B15" s="24">
        <v>274</v>
      </c>
      <c r="C15" s="25">
        <v>6118</v>
      </c>
      <c r="D15" s="25">
        <v>18539</v>
      </c>
      <c r="E15" s="25">
        <v>22623</v>
      </c>
      <c r="F15" s="25">
        <v>76488</v>
      </c>
      <c r="G15" s="25">
        <v>94956</v>
      </c>
      <c r="H15" s="25">
        <v>122862</v>
      </c>
      <c r="I15" s="25">
        <v>110984</v>
      </c>
      <c r="J15" s="25">
        <v>37346</v>
      </c>
      <c r="K15" s="25">
        <v>73660</v>
      </c>
      <c r="L15" s="25">
        <v>143872</v>
      </c>
      <c r="M15" s="25">
        <v>81119</v>
      </c>
      <c r="N15" s="25">
        <v>72678</v>
      </c>
      <c r="O15" s="26">
        <v>48732</v>
      </c>
      <c r="P15" s="25">
        <v>210</v>
      </c>
      <c r="Q15" s="25">
        <v>2106</v>
      </c>
      <c r="R15" s="25">
        <v>6006</v>
      </c>
      <c r="S15" s="25">
        <v>8262</v>
      </c>
      <c r="T15" s="25">
        <v>39748</v>
      </c>
      <c r="U15" s="25">
        <v>50623</v>
      </c>
      <c r="V15" s="25">
        <v>68547</v>
      </c>
      <c r="W15" s="25">
        <v>57814</v>
      </c>
      <c r="X15" s="25">
        <v>16178</v>
      </c>
      <c r="Y15" s="25">
        <v>35548</v>
      </c>
      <c r="Z15" s="25">
        <v>76706</v>
      </c>
      <c r="AA15" s="25">
        <v>43210</v>
      </c>
      <c r="AB15" s="25">
        <v>38554</v>
      </c>
      <c r="AC15" s="25">
        <v>23575</v>
      </c>
      <c r="AD15" s="24">
        <v>10765</v>
      </c>
      <c r="AE15" s="25">
        <v>68782</v>
      </c>
      <c r="AF15" s="25">
        <v>66395</v>
      </c>
      <c r="AG15" s="25">
        <v>48794</v>
      </c>
      <c r="AH15" s="26">
        <v>59527</v>
      </c>
      <c r="AI15" s="25">
        <v>1642</v>
      </c>
      <c r="AJ15" s="25">
        <v>1541</v>
      </c>
      <c r="AK15" s="25">
        <v>14466</v>
      </c>
      <c r="AL15" s="25">
        <v>29735</v>
      </c>
      <c r="AM15" s="25">
        <v>30025</v>
      </c>
      <c r="AN15" s="26">
        <v>33255</v>
      </c>
      <c r="AO15" s="25">
        <v>5301</v>
      </c>
      <c r="AP15" s="25">
        <v>11453</v>
      </c>
      <c r="AQ15" s="25">
        <v>6411</v>
      </c>
      <c r="AR15" s="25">
        <v>30669</v>
      </c>
      <c r="AS15" s="25">
        <v>59264</v>
      </c>
      <c r="AT15" s="26">
        <v>57860</v>
      </c>
    </row>
  </sheetData>
  <mergeCells count="5">
    <mergeCell ref="AO2:AT2"/>
    <mergeCell ref="B2:O2"/>
    <mergeCell ref="P2:AC2"/>
    <mergeCell ref="AD2:AH2"/>
    <mergeCell ref="AI2:A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5B74-FE85-0748-ADE6-A1B19C74BE7A}">
  <dimension ref="A1:G44"/>
  <sheetViews>
    <sheetView workbookViewId="0">
      <selection activeCell="D48" sqref="D48"/>
    </sheetView>
  </sheetViews>
  <sheetFormatPr baseColWidth="10" defaultRowHeight="16" x14ac:dyDescent="0.2"/>
  <cols>
    <col min="1" max="1" width="23.1640625" bestFit="1" customWidth="1"/>
    <col min="2" max="2" width="22.5" bestFit="1" customWidth="1"/>
    <col min="3" max="3" width="17" bestFit="1" customWidth="1"/>
    <col min="4" max="4" width="14" bestFit="1" customWidth="1"/>
    <col min="5" max="5" width="44.83203125" bestFit="1" customWidth="1"/>
    <col min="6" max="6" width="39.83203125" bestFit="1" customWidth="1"/>
    <col min="7" max="7" width="22.6640625" bestFit="1" customWidth="1"/>
  </cols>
  <sheetData>
    <row r="1" spans="1:7" ht="17" thickBot="1" x14ac:dyDescent="0.25">
      <c r="A1" s="3" t="s">
        <v>129</v>
      </c>
    </row>
    <row r="2" spans="1:7" ht="17" thickBot="1" x14ac:dyDescent="0.25">
      <c r="A2" s="13" t="s">
        <v>0</v>
      </c>
      <c r="B2" s="14" t="s">
        <v>2</v>
      </c>
      <c r="C2" s="14" t="s">
        <v>42</v>
      </c>
      <c r="D2" s="14" t="s">
        <v>117</v>
      </c>
      <c r="E2" s="14" t="s">
        <v>6</v>
      </c>
      <c r="F2" s="14" t="s">
        <v>1</v>
      </c>
      <c r="G2" s="15" t="s">
        <v>124</v>
      </c>
    </row>
    <row r="3" spans="1:7" x14ac:dyDescent="0.2">
      <c r="A3" s="6" t="s">
        <v>99</v>
      </c>
      <c r="B3" s="4" t="s">
        <v>18</v>
      </c>
      <c r="C3" s="2" t="s">
        <v>43</v>
      </c>
      <c r="D3" s="2" t="s">
        <v>118</v>
      </c>
      <c r="E3" s="2" t="s">
        <v>19</v>
      </c>
      <c r="F3" s="5">
        <v>35022398</v>
      </c>
      <c r="G3" s="7">
        <v>93.77</v>
      </c>
    </row>
    <row r="4" spans="1:7" x14ac:dyDescent="0.2">
      <c r="A4" s="6" t="s">
        <v>100</v>
      </c>
      <c r="B4" s="4" t="s">
        <v>18</v>
      </c>
      <c r="C4" s="2" t="s">
        <v>43</v>
      </c>
      <c r="D4" s="2" t="s">
        <v>118</v>
      </c>
      <c r="E4" s="2" t="s">
        <v>19</v>
      </c>
      <c r="F4" s="5">
        <v>35979465</v>
      </c>
      <c r="G4" s="7">
        <v>95.42</v>
      </c>
    </row>
    <row r="5" spans="1:7" x14ac:dyDescent="0.2">
      <c r="A5" s="6" t="s">
        <v>101</v>
      </c>
      <c r="B5" s="4" t="s">
        <v>18</v>
      </c>
      <c r="C5" s="2" t="s">
        <v>43</v>
      </c>
      <c r="D5" s="2" t="s">
        <v>118</v>
      </c>
      <c r="E5" s="2" t="s">
        <v>19</v>
      </c>
      <c r="F5" s="5">
        <v>34993902</v>
      </c>
      <c r="G5" s="7">
        <v>96.02</v>
      </c>
    </row>
    <row r="6" spans="1:7" x14ac:dyDescent="0.2">
      <c r="A6" s="6" t="s">
        <v>110</v>
      </c>
      <c r="B6" s="4" t="s">
        <v>18</v>
      </c>
      <c r="C6" s="2" t="s">
        <v>43</v>
      </c>
      <c r="D6" s="2" t="s">
        <v>118</v>
      </c>
      <c r="E6" s="2" t="s">
        <v>19</v>
      </c>
      <c r="F6" s="5">
        <v>34827685</v>
      </c>
      <c r="G6" s="7">
        <v>96.41</v>
      </c>
    </row>
    <row r="7" spans="1:7" x14ac:dyDescent="0.2">
      <c r="A7" s="6" t="s">
        <v>102</v>
      </c>
      <c r="B7" s="4" t="s">
        <v>18</v>
      </c>
      <c r="C7" s="2" t="s">
        <v>43</v>
      </c>
      <c r="D7" s="2" t="s">
        <v>119</v>
      </c>
      <c r="E7" s="2" t="s">
        <v>19</v>
      </c>
      <c r="F7" s="5">
        <v>33250095</v>
      </c>
      <c r="G7" s="7">
        <v>96.09</v>
      </c>
    </row>
    <row r="8" spans="1:7" x14ac:dyDescent="0.2">
      <c r="A8" s="6" t="s">
        <v>103</v>
      </c>
      <c r="B8" s="4" t="s">
        <v>18</v>
      </c>
      <c r="C8" s="2" t="s">
        <v>43</v>
      </c>
      <c r="D8" s="2" t="s">
        <v>119</v>
      </c>
      <c r="E8" s="2" t="s">
        <v>19</v>
      </c>
      <c r="F8" s="5">
        <v>35453153</v>
      </c>
      <c r="G8" s="7">
        <v>96.01</v>
      </c>
    </row>
    <row r="9" spans="1:7" x14ac:dyDescent="0.2">
      <c r="A9" s="6" t="s">
        <v>104</v>
      </c>
      <c r="B9" s="4" t="s">
        <v>18</v>
      </c>
      <c r="C9" s="2" t="s">
        <v>43</v>
      </c>
      <c r="D9" s="2" t="s">
        <v>119</v>
      </c>
      <c r="E9" s="2" t="s">
        <v>19</v>
      </c>
      <c r="F9" s="5">
        <v>36240200</v>
      </c>
      <c r="G9" s="7">
        <v>95.96</v>
      </c>
    </row>
    <row r="10" spans="1:7" x14ac:dyDescent="0.2">
      <c r="A10" s="6" t="s">
        <v>105</v>
      </c>
      <c r="B10" s="4" t="s">
        <v>18</v>
      </c>
      <c r="C10" s="2" t="s">
        <v>43</v>
      </c>
      <c r="D10" s="2" t="s">
        <v>119</v>
      </c>
      <c r="E10" s="2" t="s">
        <v>19</v>
      </c>
      <c r="F10" s="5">
        <v>35814544</v>
      </c>
      <c r="G10" s="7">
        <v>96.06</v>
      </c>
    </row>
    <row r="11" spans="1:7" x14ac:dyDescent="0.2">
      <c r="A11" s="6" t="s">
        <v>111</v>
      </c>
      <c r="B11" s="4" t="s">
        <v>18</v>
      </c>
      <c r="C11" s="2" t="s">
        <v>43</v>
      </c>
      <c r="D11" s="2" t="s">
        <v>120</v>
      </c>
      <c r="E11" s="2" t="s">
        <v>19</v>
      </c>
      <c r="F11" s="5">
        <v>42323209</v>
      </c>
      <c r="G11" s="7">
        <v>91.28</v>
      </c>
    </row>
    <row r="12" spans="1:7" x14ac:dyDescent="0.2">
      <c r="A12" s="6" t="s">
        <v>112</v>
      </c>
      <c r="B12" s="4" t="s">
        <v>18</v>
      </c>
      <c r="C12" s="2" t="s">
        <v>43</v>
      </c>
      <c r="D12" s="2" t="s">
        <v>120</v>
      </c>
      <c r="E12" s="2" t="s">
        <v>19</v>
      </c>
      <c r="F12" s="5">
        <v>14846816</v>
      </c>
      <c r="G12" s="7">
        <v>88.2</v>
      </c>
    </row>
    <row r="13" spans="1:7" x14ac:dyDescent="0.2">
      <c r="A13" s="6" t="s">
        <v>113</v>
      </c>
      <c r="B13" s="4" t="s">
        <v>18</v>
      </c>
      <c r="C13" s="2" t="s">
        <v>43</v>
      </c>
      <c r="D13" s="2" t="s">
        <v>120</v>
      </c>
      <c r="E13" s="2" t="s">
        <v>19</v>
      </c>
      <c r="F13" s="5">
        <v>18448552</v>
      </c>
      <c r="G13" s="7">
        <v>89.81</v>
      </c>
    </row>
    <row r="14" spans="1:7" x14ac:dyDescent="0.2">
      <c r="A14" s="6" t="s">
        <v>114</v>
      </c>
      <c r="B14" s="4" t="s">
        <v>18</v>
      </c>
      <c r="C14" s="2" t="s">
        <v>43</v>
      </c>
      <c r="D14" s="2" t="s">
        <v>121</v>
      </c>
      <c r="E14" s="2" t="s">
        <v>19</v>
      </c>
      <c r="F14" s="5">
        <v>14893090</v>
      </c>
      <c r="G14" s="7">
        <v>89.27</v>
      </c>
    </row>
    <row r="15" spans="1:7" x14ac:dyDescent="0.2">
      <c r="A15" s="6" t="s">
        <v>115</v>
      </c>
      <c r="B15" s="4" t="s">
        <v>18</v>
      </c>
      <c r="C15" s="2" t="s">
        <v>43</v>
      </c>
      <c r="D15" s="2" t="s">
        <v>121</v>
      </c>
      <c r="E15" s="2" t="s">
        <v>19</v>
      </c>
      <c r="F15" s="5">
        <v>18174849</v>
      </c>
      <c r="G15" s="7">
        <v>88.75</v>
      </c>
    </row>
    <row r="16" spans="1:7" x14ac:dyDescent="0.2">
      <c r="A16" s="6" t="s">
        <v>116</v>
      </c>
      <c r="B16" s="4" t="s">
        <v>18</v>
      </c>
      <c r="C16" s="2" t="s">
        <v>43</v>
      </c>
      <c r="D16" s="2" t="s">
        <v>121</v>
      </c>
      <c r="E16" s="2" t="s">
        <v>19</v>
      </c>
      <c r="F16" s="5">
        <v>36075613</v>
      </c>
      <c r="G16" s="7">
        <v>87.09</v>
      </c>
    </row>
    <row r="17" spans="1:7" x14ac:dyDescent="0.2">
      <c r="A17" s="6" t="s">
        <v>93</v>
      </c>
      <c r="B17" s="4" t="s">
        <v>26</v>
      </c>
      <c r="C17" s="2" t="s">
        <v>43</v>
      </c>
      <c r="D17" s="2" t="s">
        <v>119</v>
      </c>
      <c r="E17" s="2" t="s">
        <v>19</v>
      </c>
      <c r="F17" s="5">
        <v>38031460</v>
      </c>
      <c r="G17" s="7">
        <v>95.51</v>
      </c>
    </row>
    <row r="18" spans="1:7" x14ac:dyDescent="0.2">
      <c r="A18" s="6" t="s">
        <v>94</v>
      </c>
      <c r="B18" s="4" t="s">
        <v>26</v>
      </c>
      <c r="C18" s="2" t="s">
        <v>43</v>
      </c>
      <c r="D18" s="2" t="s">
        <v>119</v>
      </c>
      <c r="E18" s="2" t="s">
        <v>19</v>
      </c>
      <c r="F18" s="5">
        <v>35752999</v>
      </c>
      <c r="G18" s="7">
        <v>94.81</v>
      </c>
    </row>
    <row r="19" spans="1:7" x14ac:dyDescent="0.2">
      <c r="A19" s="6" t="s">
        <v>106</v>
      </c>
      <c r="B19" s="4" t="s">
        <v>27</v>
      </c>
      <c r="C19" s="2" t="s">
        <v>43</v>
      </c>
      <c r="D19" s="2" t="s">
        <v>119</v>
      </c>
      <c r="E19" s="2" t="s">
        <v>19</v>
      </c>
      <c r="F19" s="5">
        <v>35117448</v>
      </c>
      <c r="G19" s="7">
        <v>95.95</v>
      </c>
    </row>
    <row r="20" spans="1:7" x14ac:dyDescent="0.2">
      <c r="A20" s="6" t="s">
        <v>107</v>
      </c>
      <c r="B20" s="4" t="s">
        <v>27</v>
      </c>
      <c r="C20" s="2" t="s">
        <v>43</v>
      </c>
      <c r="D20" s="2" t="s">
        <v>119</v>
      </c>
      <c r="E20" s="2" t="s">
        <v>19</v>
      </c>
      <c r="F20" s="5">
        <v>33665802</v>
      </c>
      <c r="G20" s="7">
        <v>96.04</v>
      </c>
    </row>
    <row r="21" spans="1:7" x14ac:dyDescent="0.2">
      <c r="A21" s="6" t="s">
        <v>108</v>
      </c>
      <c r="B21" s="4" t="s">
        <v>27</v>
      </c>
      <c r="C21" s="2" t="s">
        <v>43</v>
      </c>
      <c r="D21" s="2" t="s">
        <v>119</v>
      </c>
      <c r="E21" s="2" t="s">
        <v>19</v>
      </c>
      <c r="F21" s="5">
        <v>34089063</v>
      </c>
      <c r="G21" s="7">
        <v>95.97</v>
      </c>
    </row>
    <row r="22" spans="1:7" x14ac:dyDescent="0.2">
      <c r="A22" s="6" t="s">
        <v>109</v>
      </c>
      <c r="B22" s="4" t="s">
        <v>27</v>
      </c>
      <c r="C22" s="2" t="s">
        <v>43</v>
      </c>
      <c r="D22" s="2" t="s">
        <v>119</v>
      </c>
      <c r="E22" s="2" t="s">
        <v>19</v>
      </c>
      <c r="F22" s="5">
        <v>35496008</v>
      </c>
      <c r="G22" s="7">
        <v>95.91</v>
      </c>
    </row>
    <row r="23" spans="1:7" x14ac:dyDescent="0.2">
      <c r="A23" s="6" t="s">
        <v>89</v>
      </c>
      <c r="B23" s="4" t="s">
        <v>33</v>
      </c>
      <c r="C23" s="2" t="s">
        <v>54</v>
      </c>
      <c r="D23" s="2" t="s">
        <v>119</v>
      </c>
      <c r="E23" s="2" t="s">
        <v>58</v>
      </c>
      <c r="F23" s="5">
        <v>36730009</v>
      </c>
      <c r="G23" s="7">
        <v>89.19</v>
      </c>
    </row>
    <row r="24" spans="1:7" x14ac:dyDescent="0.2">
      <c r="A24" s="6" t="s">
        <v>90</v>
      </c>
      <c r="B24" s="4" t="s">
        <v>33</v>
      </c>
      <c r="C24" s="2" t="s">
        <v>54</v>
      </c>
      <c r="D24" s="2" t="s">
        <v>119</v>
      </c>
      <c r="E24" s="2" t="s">
        <v>58</v>
      </c>
      <c r="F24" s="5">
        <v>35817349</v>
      </c>
      <c r="G24" s="7">
        <v>87.41</v>
      </c>
    </row>
    <row r="25" spans="1:7" x14ac:dyDescent="0.2">
      <c r="A25" s="6" t="s">
        <v>91</v>
      </c>
      <c r="B25" s="4" t="s">
        <v>33</v>
      </c>
      <c r="C25" s="2" t="s">
        <v>54</v>
      </c>
      <c r="D25" s="2" t="s">
        <v>119</v>
      </c>
      <c r="E25" s="2" t="s">
        <v>58</v>
      </c>
      <c r="F25" s="5">
        <v>35860624</v>
      </c>
      <c r="G25" s="7">
        <v>88.71</v>
      </c>
    </row>
    <row r="26" spans="1:7" x14ac:dyDescent="0.2">
      <c r="A26" s="6" t="s">
        <v>92</v>
      </c>
      <c r="B26" s="4" t="s">
        <v>33</v>
      </c>
      <c r="C26" s="2" t="s">
        <v>54</v>
      </c>
      <c r="D26" s="2" t="s">
        <v>119</v>
      </c>
      <c r="E26" s="2" t="s">
        <v>58</v>
      </c>
      <c r="F26" s="5">
        <v>36068479</v>
      </c>
      <c r="G26" s="7">
        <v>88.95</v>
      </c>
    </row>
    <row r="27" spans="1:7" x14ac:dyDescent="0.2">
      <c r="A27" s="6" t="s">
        <v>86</v>
      </c>
      <c r="B27" s="4" t="s">
        <v>33</v>
      </c>
      <c r="C27" s="2" t="s">
        <v>54</v>
      </c>
      <c r="D27" s="2" t="s">
        <v>118</v>
      </c>
      <c r="E27" s="2" t="s">
        <v>58</v>
      </c>
      <c r="F27" s="5">
        <v>34037113</v>
      </c>
      <c r="G27" s="7">
        <v>92.05</v>
      </c>
    </row>
    <row r="28" spans="1:7" x14ac:dyDescent="0.2">
      <c r="A28" s="6" t="s">
        <v>87</v>
      </c>
      <c r="B28" s="4" t="s">
        <v>33</v>
      </c>
      <c r="C28" s="2" t="s">
        <v>54</v>
      </c>
      <c r="D28" s="2" t="s">
        <v>118</v>
      </c>
      <c r="E28" s="2" t="s">
        <v>58</v>
      </c>
      <c r="F28" s="5">
        <v>34981780</v>
      </c>
      <c r="G28" s="7">
        <v>91.97</v>
      </c>
    </row>
    <row r="29" spans="1:7" x14ac:dyDescent="0.2">
      <c r="A29" s="6" t="s">
        <v>88</v>
      </c>
      <c r="B29" s="4" t="s">
        <v>33</v>
      </c>
      <c r="C29" s="2" t="s">
        <v>54</v>
      </c>
      <c r="D29" s="2" t="s">
        <v>118</v>
      </c>
      <c r="E29" s="2" t="s">
        <v>58</v>
      </c>
      <c r="F29" s="5">
        <v>35864859</v>
      </c>
      <c r="G29" s="7">
        <v>92.89</v>
      </c>
    </row>
    <row r="30" spans="1:7" x14ac:dyDescent="0.2">
      <c r="A30" s="6" t="s">
        <v>95</v>
      </c>
      <c r="B30" s="4" t="s">
        <v>39</v>
      </c>
      <c r="C30" s="2" t="s">
        <v>55</v>
      </c>
      <c r="D30" s="2" t="s">
        <v>119</v>
      </c>
      <c r="E30" s="2" t="s">
        <v>57</v>
      </c>
      <c r="F30" s="5">
        <v>32934498</v>
      </c>
      <c r="G30" s="7">
        <v>79.819999999999993</v>
      </c>
    </row>
    <row r="31" spans="1:7" x14ac:dyDescent="0.2">
      <c r="A31" s="6" t="s">
        <v>96</v>
      </c>
      <c r="B31" s="4" t="s">
        <v>39</v>
      </c>
      <c r="C31" s="2" t="s">
        <v>55</v>
      </c>
      <c r="D31" s="2" t="s">
        <v>119</v>
      </c>
      <c r="E31" s="2" t="s">
        <v>57</v>
      </c>
      <c r="F31" s="5">
        <v>28413896</v>
      </c>
      <c r="G31" s="7">
        <v>84.63</v>
      </c>
    </row>
    <row r="32" spans="1:7" x14ac:dyDescent="0.2">
      <c r="A32" s="6" t="s">
        <v>97</v>
      </c>
      <c r="B32" s="4" t="s">
        <v>39</v>
      </c>
      <c r="C32" s="2" t="s">
        <v>55</v>
      </c>
      <c r="D32" s="2" t="s">
        <v>119</v>
      </c>
      <c r="E32" s="2" t="s">
        <v>57</v>
      </c>
      <c r="F32" s="5">
        <v>12915714</v>
      </c>
      <c r="G32" s="7">
        <v>84.01</v>
      </c>
    </row>
    <row r="33" spans="1:7" x14ac:dyDescent="0.2">
      <c r="A33" s="6" t="s">
        <v>98</v>
      </c>
      <c r="B33" s="4" t="s">
        <v>39</v>
      </c>
      <c r="C33" s="2" t="s">
        <v>55</v>
      </c>
      <c r="D33" s="2" t="s">
        <v>119</v>
      </c>
      <c r="E33" s="2" t="s">
        <v>57</v>
      </c>
      <c r="F33" s="5">
        <v>34537063</v>
      </c>
      <c r="G33" s="7">
        <v>86.94</v>
      </c>
    </row>
    <row r="34" spans="1:7" x14ac:dyDescent="0.2">
      <c r="A34" s="6" t="s">
        <v>83</v>
      </c>
      <c r="B34" s="4" t="s">
        <v>39</v>
      </c>
      <c r="C34" s="2" t="s">
        <v>55</v>
      </c>
      <c r="D34" s="2" t="s">
        <v>118</v>
      </c>
      <c r="E34" s="2" t="s">
        <v>57</v>
      </c>
      <c r="F34" s="5">
        <v>24184056</v>
      </c>
      <c r="G34" s="7">
        <v>89.4</v>
      </c>
    </row>
    <row r="35" spans="1:7" x14ac:dyDescent="0.2">
      <c r="A35" s="6" t="s">
        <v>84</v>
      </c>
      <c r="B35" s="4" t="s">
        <v>39</v>
      </c>
      <c r="C35" s="2" t="s">
        <v>55</v>
      </c>
      <c r="D35" s="2" t="s">
        <v>118</v>
      </c>
      <c r="E35" s="2" t="s">
        <v>57</v>
      </c>
      <c r="F35" s="5">
        <v>17425718</v>
      </c>
      <c r="G35" s="7">
        <v>81.16</v>
      </c>
    </row>
    <row r="36" spans="1:7" x14ac:dyDescent="0.2">
      <c r="A36" s="6" t="s">
        <v>85</v>
      </c>
      <c r="B36" s="4" t="s">
        <v>39</v>
      </c>
      <c r="C36" s="2" t="s">
        <v>55</v>
      </c>
      <c r="D36" s="2" t="s">
        <v>118</v>
      </c>
      <c r="E36" s="2" t="s">
        <v>57</v>
      </c>
      <c r="F36" s="5">
        <v>33357863</v>
      </c>
      <c r="G36" s="7">
        <v>83.76</v>
      </c>
    </row>
    <row r="37" spans="1:7" x14ac:dyDescent="0.2">
      <c r="A37" s="6" t="s">
        <v>77</v>
      </c>
      <c r="B37" s="4" t="s">
        <v>47</v>
      </c>
      <c r="C37" s="2" t="s">
        <v>53</v>
      </c>
      <c r="D37" s="2" t="s">
        <v>119</v>
      </c>
      <c r="E37" s="2" t="s">
        <v>56</v>
      </c>
      <c r="F37" s="5">
        <v>34808529</v>
      </c>
      <c r="G37" s="7">
        <v>96.09</v>
      </c>
    </row>
    <row r="38" spans="1:7" x14ac:dyDescent="0.2">
      <c r="A38" s="6" t="s">
        <v>78</v>
      </c>
      <c r="B38" s="4" t="s">
        <v>47</v>
      </c>
      <c r="C38" s="2" t="s">
        <v>53</v>
      </c>
      <c r="D38" s="2" t="s">
        <v>119</v>
      </c>
      <c r="E38" s="2" t="s">
        <v>56</v>
      </c>
      <c r="F38" s="5">
        <v>35210242</v>
      </c>
      <c r="G38" s="7">
        <v>95.78</v>
      </c>
    </row>
    <row r="39" spans="1:7" x14ac:dyDescent="0.2">
      <c r="A39" s="6" t="s">
        <v>79</v>
      </c>
      <c r="B39" s="4" t="s">
        <v>47</v>
      </c>
      <c r="C39" s="2" t="s">
        <v>53</v>
      </c>
      <c r="D39" s="2" t="s">
        <v>119</v>
      </c>
      <c r="E39" s="2" t="s">
        <v>56</v>
      </c>
      <c r="F39" s="5">
        <v>34632552</v>
      </c>
      <c r="G39" s="7">
        <v>96.01</v>
      </c>
    </row>
    <row r="40" spans="1:7" x14ac:dyDescent="0.2">
      <c r="A40" s="6" t="s">
        <v>80</v>
      </c>
      <c r="B40" s="4" t="s">
        <v>47</v>
      </c>
      <c r="C40" s="2" t="s">
        <v>53</v>
      </c>
      <c r="D40" s="2" t="s">
        <v>118</v>
      </c>
      <c r="E40" s="2" t="s">
        <v>56</v>
      </c>
      <c r="F40" s="5">
        <v>35856991</v>
      </c>
      <c r="G40" s="7">
        <v>97.15</v>
      </c>
    </row>
    <row r="41" spans="1:7" x14ac:dyDescent="0.2">
      <c r="A41" s="6" t="s">
        <v>81</v>
      </c>
      <c r="B41" s="4" t="s">
        <v>47</v>
      </c>
      <c r="C41" s="2" t="s">
        <v>53</v>
      </c>
      <c r="D41" s="2" t="s">
        <v>118</v>
      </c>
      <c r="E41" s="2" t="s">
        <v>56</v>
      </c>
      <c r="F41" s="5">
        <v>38264575</v>
      </c>
      <c r="G41" s="7">
        <v>96.59</v>
      </c>
    </row>
    <row r="42" spans="1:7" ht="17" thickBot="1" x14ac:dyDescent="0.25">
      <c r="A42" s="8" t="s">
        <v>82</v>
      </c>
      <c r="B42" s="9" t="s">
        <v>47</v>
      </c>
      <c r="C42" s="10" t="s">
        <v>53</v>
      </c>
      <c r="D42" s="2" t="s">
        <v>118</v>
      </c>
      <c r="E42" s="10" t="s">
        <v>56</v>
      </c>
      <c r="F42" s="11">
        <v>37808182</v>
      </c>
      <c r="G42" s="7">
        <v>96.15</v>
      </c>
    </row>
    <row r="43" spans="1:7" ht="17" thickBot="1" x14ac:dyDescent="0.25">
      <c r="A43" s="2"/>
      <c r="B43" s="13" t="s">
        <v>51</v>
      </c>
      <c r="C43" s="16"/>
      <c r="D43" s="16"/>
      <c r="E43" s="16"/>
      <c r="F43" s="17">
        <f>AVERAGE(F3:F42)</f>
        <v>32205161.074999999</v>
      </c>
      <c r="G43" s="19">
        <f>AVERAGE(G3:G42)</f>
        <v>91.824750000000023</v>
      </c>
    </row>
    <row r="44" spans="1:7" ht="17" thickBot="1" x14ac:dyDescent="0.25">
      <c r="A44" s="2"/>
      <c r="B44" s="13" t="s">
        <v>52</v>
      </c>
      <c r="C44" s="16"/>
      <c r="D44" s="16"/>
      <c r="E44" s="16"/>
      <c r="F44" s="17">
        <f>MEDIAN(F3:F43)</f>
        <v>34993902</v>
      </c>
      <c r="G44" s="19">
        <f>MEDIAN(G3:G43)</f>
        <v>92.89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72A46-34AE-D24C-ABE1-AF5D9B9AF037}">
  <dimension ref="A1:M44"/>
  <sheetViews>
    <sheetView tabSelected="1" workbookViewId="0">
      <selection activeCell="F53" sqref="F53"/>
    </sheetView>
  </sheetViews>
  <sheetFormatPr baseColWidth="10" defaultRowHeight="16" x14ac:dyDescent="0.2"/>
  <cols>
    <col min="1" max="1" width="23.1640625" bestFit="1" customWidth="1"/>
    <col min="2" max="2" width="22.5" bestFit="1" customWidth="1"/>
    <col min="3" max="3" width="17" bestFit="1" customWidth="1"/>
    <col min="4" max="4" width="17" customWidth="1"/>
    <col min="5" max="5" width="44.83203125" bestFit="1" customWidth="1"/>
    <col min="6" max="6" width="39.83203125" bestFit="1" customWidth="1"/>
    <col min="7" max="7" width="26.33203125" bestFit="1" customWidth="1"/>
    <col min="8" max="9" width="22.6640625" bestFit="1" customWidth="1"/>
    <col min="10" max="10" width="45.6640625" bestFit="1" customWidth="1"/>
    <col min="11" max="11" width="32.6640625" bestFit="1" customWidth="1"/>
    <col min="12" max="12" width="29" bestFit="1" customWidth="1"/>
    <col min="13" max="13" width="25" bestFit="1" customWidth="1"/>
  </cols>
  <sheetData>
    <row r="1" spans="1:13" ht="17" thickBot="1" x14ac:dyDescent="0.25">
      <c r="A1" s="3" t="s">
        <v>130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" thickBot="1" x14ac:dyDescent="0.25">
      <c r="A2" s="13" t="s">
        <v>0</v>
      </c>
      <c r="B2" s="14" t="s">
        <v>2</v>
      </c>
      <c r="C2" s="14" t="s">
        <v>42</v>
      </c>
      <c r="D2" s="14" t="s">
        <v>117</v>
      </c>
      <c r="E2" s="14" t="s">
        <v>6</v>
      </c>
      <c r="F2" s="14" t="s">
        <v>1</v>
      </c>
      <c r="G2" s="14" t="s">
        <v>3</v>
      </c>
      <c r="H2" s="14" t="s">
        <v>4</v>
      </c>
      <c r="I2" s="14" t="s">
        <v>5</v>
      </c>
      <c r="J2" s="14" t="s">
        <v>7</v>
      </c>
      <c r="K2" s="14" t="s">
        <v>8</v>
      </c>
      <c r="L2" s="14" t="s">
        <v>9</v>
      </c>
      <c r="M2" s="15" t="s">
        <v>28</v>
      </c>
    </row>
    <row r="3" spans="1:13" x14ac:dyDescent="0.2">
      <c r="A3" s="6" t="s">
        <v>99</v>
      </c>
      <c r="B3" s="4" t="s">
        <v>18</v>
      </c>
      <c r="C3" s="2" t="s">
        <v>43</v>
      </c>
      <c r="D3" s="2" t="s">
        <v>118</v>
      </c>
      <c r="E3" s="2" t="s">
        <v>19</v>
      </c>
      <c r="F3" s="5">
        <v>35022398</v>
      </c>
      <c r="G3" s="2">
        <v>86.83</v>
      </c>
      <c r="H3" s="2">
        <v>6.64</v>
      </c>
      <c r="I3" s="2">
        <f>SUM(G3:H3)</f>
        <v>93.47</v>
      </c>
      <c r="J3" s="2">
        <v>0</v>
      </c>
      <c r="K3" s="2">
        <v>5.46</v>
      </c>
      <c r="L3" s="2">
        <v>1.06</v>
      </c>
      <c r="M3" s="7">
        <f>SUM(J3:L3)</f>
        <v>6.52</v>
      </c>
    </row>
    <row r="4" spans="1:13" x14ac:dyDescent="0.2">
      <c r="A4" s="6" t="s">
        <v>100</v>
      </c>
      <c r="B4" s="4" t="s">
        <v>18</v>
      </c>
      <c r="C4" s="2" t="s">
        <v>43</v>
      </c>
      <c r="D4" s="2" t="s">
        <v>118</v>
      </c>
      <c r="E4" s="2" t="s">
        <v>19</v>
      </c>
      <c r="F4" s="5">
        <v>35979465</v>
      </c>
      <c r="G4" s="2">
        <v>90.37</v>
      </c>
      <c r="H4" s="2">
        <v>5.64</v>
      </c>
      <c r="I4" s="2">
        <f t="shared" ref="I4:I42" si="0">SUM(G4:H4)</f>
        <v>96.01</v>
      </c>
      <c r="J4" s="2">
        <v>0</v>
      </c>
      <c r="K4" s="2">
        <v>3.63</v>
      </c>
      <c r="L4" s="2">
        <v>0.35</v>
      </c>
      <c r="M4" s="7">
        <f t="shared" ref="M4:M42" si="1">SUM(J4:L4)</f>
        <v>3.98</v>
      </c>
    </row>
    <row r="5" spans="1:13" x14ac:dyDescent="0.2">
      <c r="A5" s="6" t="s">
        <v>101</v>
      </c>
      <c r="B5" s="4" t="s">
        <v>18</v>
      </c>
      <c r="C5" s="2" t="s">
        <v>43</v>
      </c>
      <c r="D5" s="2" t="s">
        <v>118</v>
      </c>
      <c r="E5" s="2" t="s">
        <v>19</v>
      </c>
      <c r="F5" s="5">
        <v>34993902</v>
      </c>
      <c r="G5" s="2">
        <v>91.56</v>
      </c>
      <c r="H5" s="2">
        <v>4.8899999999999997</v>
      </c>
      <c r="I5" s="2">
        <f t="shared" si="0"/>
        <v>96.45</v>
      </c>
      <c r="J5" s="2">
        <v>0</v>
      </c>
      <c r="K5" s="2">
        <v>3.05</v>
      </c>
      <c r="L5" s="2">
        <v>0.51</v>
      </c>
      <c r="M5" s="7">
        <f t="shared" si="1"/>
        <v>3.5599999999999996</v>
      </c>
    </row>
    <row r="6" spans="1:13" x14ac:dyDescent="0.2">
      <c r="A6" s="6" t="s">
        <v>110</v>
      </c>
      <c r="B6" s="4" t="s">
        <v>18</v>
      </c>
      <c r="C6" s="2" t="s">
        <v>43</v>
      </c>
      <c r="D6" s="2" t="s">
        <v>118</v>
      </c>
      <c r="E6" s="2" t="s">
        <v>19</v>
      </c>
      <c r="F6" s="5">
        <v>34827685</v>
      </c>
      <c r="G6" s="2">
        <v>92.37</v>
      </c>
      <c r="H6" s="2">
        <v>4.4000000000000004</v>
      </c>
      <c r="I6" s="2">
        <f t="shared" si="0"/>
        <v>96.77000000000001</v>
      </c>
      <c r="J6" s="2">
        <v>0</v>
      </c>
      <c r="K6" s="2">
        <v>2.84</v>
      </c>
      <c r="L6" s="2">
        <v>0.39</v>
      </c>
      <c r="M6" s="7">
        <f t="shared" si="1"/>
        <v>3.23</v>
      </c>
    </row>
    <row r="7" spans="1:13" x14ac:dyDescent="0.2">
      <c r="A7" s="6" t="s">
        <v>102</v>
      </c>
      <c r="B7" s="4" t="s">
        <v>18</v>
      </c>
      <c r="C7" s="2" t="s">
        <v>43</v>
      </c>
      <c r="D7" s="2" t="s">
        <v>119</v>
      </c>
      <c r="E7" s="2" t="s">
        <v>19</v>
      </c>
      <c r="F7" s="5">
        <v>33250095</v>
      </c>
      <c r="G7" s="2">
        <v>90.34</v>
      </c>
      <c r="H7" s="2">
        <v>6.01</v>
      </c>
      <c r="I7" s="2">
        <f t="shared" si="0"/>
        <v>96.350000000000009</v>
      </c>
      <c r="J7" s="2">
        <v>0</v>
      </c>
      <c r="K7" s="2">
        <v>3.08</v>
      </c>
      <c r="L7" s="2">
        <v>0.56999999999999995</v>
      </c>
      <c r="M7" s="7">
        <f t="shared" si="1"/>
        <v>3.65</v>
      </c>
    </row>
    <row r="8" spans="1:13" x14ac:dyDescent="0.2">
      <c r="A8" s="6" t="s">
        <v>103</v>
      </c>
      <c r="B8" s="4" t="s">
        <v>18</v>
      </c>
      <c r="C8" s="2" t="s">
        <v>43</v>
      </c>
      <c r="D8" s="2" t="s">
        <v>119</v>
      </c>
      <c r="E8" s="2" t="s">
        <v>19</v>
      </c>
      <c r="F8" s="5">
        <v>35453153</v>
      </c>
      <c r="G8" s="2">
        <v>90.07</v>
      </c>
      <c r="H8" s="2">
        <v>6.3</v>
      </c>
      <c r="I8" s="2">
        <f t="shared" si="0"/>
        <v>96.36999999999999</v>
      </c>
      <c r="J8" s="2">
        <v>0</v>
      </c>
      <c r="K8" s="2">
        <v>3.06</v>
      </c>
      <c r="L8" s="2">
        <v>0.57999999999999996</v>
      </c>
      <c r="M8" s="7">
        <f t="shared" si="1"/>
        <v>3.64</v>
      </c>
    </row>
    <row r="9" spans="1:13" x14ac:dyDescent="0.2">
      <c r="A9" s="6" t="s">
        <v>104</v>
      </c>
      <c r="B9" s="4" t="s">
        <v>18</v>
      </c>
      <c r="C9" s="2" t="s">
        <v>43</v>
      </c>
      <c r="D9" s="2" t="s">
        <v>119</v>
      </c>
      <c r="E9" s="2" t="s">
        <v>19</v>
      </c>
      <c r="F9" s="5">
        <v>36240200</v>
      </c>
      <c r="G9" s="2">
        <v>91.11</v>
      </c>
      <c r="H9" s="2">
        <v>5.28</v>
      </c>
      <c r="I9" s="2">
        <f t="shared" si="0"/>
        <v>96.39</v>
      </c>
      <c r="J9" s="2">
        <v>0</v>
      </c>
      <c r="K9" s="2">
        <v>3.22</v>
      </c>
      <c r="L9" s="2">
        <v>0.39</v>
      </c>
      <c r="M9" s="7">
        <f t="shared" si="1"/>
        <v>3.6100000000000003</v>
      </c>
    </row>
    <row r="10" spans="1:13" x14ac:dyDescent="0.2">
      <c r="A10" s="6" t="s">
        <v>105</v>
      </c>
      <c r="B10" s="4" t="s">
        <v>18</v>
      </c>
      <c r="C10" s="2" t="s">
        <v>43</v>
      </c>
      <c r="D10" s="2" t="s">
        <v>119</v>
      </c>
      <c r="E10" s="2" t="s">
        <v>19</v>
      </c>
      <c r="F10" s="5">
        <v>35814544</v>
      </c>
      <c r="G10" s="2">
        <v>90.52</v>
      </c>
      <c r="H10" s="2">
        <v>5.66</v>
      </c>
      <c r="I10" s="2">
        <f t="shared" si="0"/>
        <v>96.179999999999993</v>
      </c>
      <c r="J10" s="2">
        <v>0</v>
      </c>
      <c r="K10" s="2">
        <v>3.09</v>
      </c>
      <c r="L10" s="2">
        <v>0.73</v>
      </c>
      <c r="M10" s="7">
        <f t="shared" si="1"/>
        <v>3.82</v>
      </c>
    </row>
    <row r="11" spans="1:13" x14ac:dyDescent="0.2">
      <c r="A11" s="6" t="s">
        <v>111</v>
      </c>
      <c r="B11" s="4" t="s">
        <v>18</v>
      </c>
      <c r="C11" s="2" t="s">
        <v>43</v>
      </c>
      <c r="D11" s="2" t="s">
        <v>120</v>
      </c>
      <c r="E11" s="2" t="s">
        <v>19</v>
      </c>
      <c r="F11" s="5">
        <v>42323209</v>
      </c>
      <c r="G11" s="2">
        <v>87.73</v>
      </c>
      <c r="H11" s="2">
        <v>3.41</v>
      </c>
      <c r="I11" s="2">
        <f t="shared" si="0"/>
        <v>91.14</v>
      </c>
      <c r="J11" s="2">
        <v>0</v>
      </c>
      <c r="K11" s="2">
        <v>8.7200000000000006</v>
      </c>
      <c r="L11" s="2">
        <v>0.13</v>
      </c>
      <c r="M11" s="7">
        <f t="shared" si="1"/>
        <v>8.8500000000000014</v>
      </c>
    </row>
    <row r="12" spans="1:13" x14ac:dyDescent="0.2">
      <c r="A12" s="6" t="s">
        <v>112</v>
      </c>
      <c r="B12" s="4" t="s">
        <v>18</v>
      </c>
      <c r="C12" s="2" t="s">
        <v>43</v>
      </c>
      <c r="D12" s="2" t="s">
        <v>120</v>
      </c>
      <c r="E12" s="2" t="s">
        <v>19</v>
      </c>
      <c r="F12" s="5">
        <v>14846816</v>
      </c>
      <c r="G12" s="2">
        <v>84.56</v>
      </c>
      <c r="H12" s="2">
        <v>3.47</v>
      </c>
      <c r="I12" s="2">
        <f t="shared" si="0"/>
        <v>88.03</v>
      </c>
      <c r="J12" s="2">
        <v>0</v>
      </c>
      <c r="K12" s="2">
        <v>11.81</v>
      </c>
      <c r="L12" s="2">
        <v>0.16</v>
      </c>
      <c r="M12" s="7">
        <f t="shared" si="1"/>
        <v>11.97</v>
      </c>
    </row>
    <row r="13" spans="1:13" x14ac:dyDescent="0.2">
      <c r="A13" s="6" t="s">
        <v>113</v>
      </c>
      <c r="B13" s="4" t="s">
        <v>18</v>
      </c>
      <c r="C13" s="2" t="s">
        <v>43</v>
      </c>
      <c r="D13" s="2" t="s">
        <v>120</v>
      </c>
      <c r="E13" s="2" t="s">
        <v>19</v>
      </c>
      <c r="F13" s="5">
        <v>18448552</v>
      </c>
      <c r="G13" s="2">
        <v>86.24</v>
      </c>
      <c r="H13" s="2">
        <v>3.38</v>
      </c>
      <c r="I13" s="2">
        <f t="shared" si="0"/>
        <v>89.61999999999999</v>
      </c>
      <c r="J13" s="2">
        <v>0</v>
      </c>
      <c r="K13" s="2">
        <v>10.24</v>
      </c>
      <c r="L13" s="2">
        <v>0.14000000000000001</v>
      </c>
      <c r="M13" s="7">
        <f t="shared" si="1"/>
        <v>10.38</v>
      </c>
    </row>
    <row r="14" spans="1:13" x14ac:dyDescent="0.2">
      <c r="A14" s="6" t="s">
        <v>114</v>
      </c>
      <c r="B14" s="4" t="s">
        <v>18</v>
      </c>
      <c r="C14" s="2" t="s">
        <v>43</v>
      </c>
      <c r="D14" s="2" t="s">
        <v>121</v>
      </c>
      <c r="E14" s="2" t="s">
        <v>19</v>
      </c>
      <c r="F14" s="5">
        <v>14893090</v>
      </c>
      <c r="G14" s="2">
        <v>85.63</v>
      </c>
      <c r="H14" s="2">
        <v>3.4</v>
      </c>
      <c r="I14" s="2">
        <f t="shared" si="0"/>
        <v>89.03</v>
      </c>
      <c r="J14" s="2">
        <v>0</v>
      </c>
      <c r="K14" s="2">
        <v>10.84</v>
      </c>
      <c r="L14" s="2">
        <v>0.12</v>
      </c>
      <c r="M14" s="7">
        <f t="shared" si="1"/>
        <v>10.959999999999999</v>
      </c>
    </row>
    <row r="15" spans="1:13" x14ac:dyDescent="0.2">
      <c r="A15" s="6" t="s">
        <v>115</v>
      </c>
      <c r="B15" s="4" t="s">
        <v>18</v>
      </c>
      <c r="C15" s="2" t="s">
        <v>43</v>
      </c>
      <c r="D15" s="2" t="s">
        <v>121</v>
      </c>
      <c r="E15" s="2" t="s">
        <v>19</v>
      </c>
      <c r="F15" s="5">
        <v>18174849</v>
      </c>
      <c r="G15" s="2">
        <v>85.32</v>
      </c>
      <c r="H15" s="2">
        <v>3.3</v>
      </c>
      <c r="I15" s="2">
        <f t="shared" si="0"/>
        <v>88.61999999999999</v>
      </c>
      <c r="J15" s="2">
        <v>0</v>
      </c>
      <c r="K15" s="2">
        <v>11.26</v>
      </c>
      <c r="L15" s="2">
        <v>0.12</v>
      </c>
      <c r="M15" s="7">
        <f t="shared" si="1"/>
        <v>11.379999999999999</v>
      </c>
    </row>
    <row r="16" spans="1:13" x14ac:dyDescent="0.2">
      <c r="A16" s="6" t="s">
        <v>116</v>
      </c>
      <c r="B16" s="4" t="s">
        <v>18</v>
      </c>
      <c r="C16" s="2" t="s">
        <v>43</v>
      </c>
      <c r="D16" s="2" t="s">
        <v>121</v>
      </c>
      <c r="E16" s="2" t="s">
        <v>19</v>
      </c>
      <c r="F16" s="5">
        <v>36075613</v>
      </c>
      <c r="G16" s="2">
        <v>83.7</v>
      </c>
      <c r="H16" s="2">
        <v>3.44</v>
      </c>
      <c r="I16" s="2">
        <f t="shared" si="0"/>
        <v>87.14</v>
      </c>
      <c r="J16" s="2">
        <v>0</v>
      </c>
      <c r="K16" s="2">
        <v>12.71</v>
      </c>
      <c r="L16" s="2">
        <v>0.14000000000000001</v>
      </c>
      <c r="M16" s="7">
        <f t="shared" si="1"/>
        <v>12.850000000000001</v>
      </c>
    </row>
    <row r="17" spans="1:13" x14ac:dyDescent="0.2">
      <c r="A17" s="6" t="s">
        <v>93</v>
      </c>
      <c r="B17" s="4" t="s">
        <v>26</v>
      </c>
      <c r="C17" s="2" t="s">
        <v>43</v>
      </c>
      <c r="D17" s="2" t="s">
        <v>119</v>
      </c>
      <c r="E17" s="2" t="s">
        <v>19</v>
      </c>
      <c r="F17" s="5">
        <v>38031460</v>
      </c>
      <c r="G17" s="2">
        <v>90.21</v>
      </c>
      <c r="H17" s="2">
        <v>5.95</v>
      </c>
      <c r="I17" s="2">
        <f t="shared" si="0"/>
        <v>96.16</v>
      </c>
      <c r="J17" s="2">
        <v>0</v>
      </c>
      <c r="K17" s="2">
        <v>3.1</v>
      </c>
      <c r="L17" s="2">
        <v>0.74</v>
      </c>
      <c r="M17" s="7">
        <f t="shared" si="1"/>
        <v>3.84</v>
      </c>
    </row>
    <row r="18" spans="1:13" x14ac:dyDescent="0.2">
      <c r="A18" s="6" t="s">
        <v>94</v>
      </c>
      <c r="B18" s="4" t="s">
        <v>26</v>
      </c>
      <c r="C18" s="2" t="s">
        <v>43</v>
      </c>
      <c r="D18" s="2" t="s">
        <v>119</v>
      </c>
      <c r="E18" s="2" t="s">
        <v>19</v>
      </c>
      <c r="F18" s="5">
        <v>35752999</v>
      </c>
      <c r="G18" s="2">
        <v>89.36</v>
      </c>
      <c r="H18" s="2">
        <v>6.56</v>
      </c>
      <c r="I18" s="2">
        <f t="shared" si="0"/>
        <v>95.92</v>
      </c>
      <c r="J18" s="2">
        <v>0</v>
      </c>
      <c r="K18" s="2">
        <v>3.72</v>
      </c>
      <c r="L18" s="2">
        <v>0.37</v>
      </c>
      <c r="M18" s="7">
        <f t="shared" si="1"/>
        <v>4.09</v>
      </c>
    </row>
    <row r="19" spans="1:13" x14ac:dyDescent="0.2">
      <c r="A19" s="6" t="s">
        <v>106</v>
      </c>
      <c r="B19" s="4" t="s">
        <v>27</v>
      </c>
      <c r="C19" s="2" t="s">
        <v>43</v>
      </c>
      <c r="D19" s="2" t="s">
        <v>119</v>
      </c>
      <c r="E19" s="2" t="s">
        <v>19</v>
      </c>
      <c r="F19" s="5">
        <v>35117448</v>
      </c>
      <c r="G19" s="2">
        <v>90.54</v>
      </c>
      <c r="H19" s="2">
        <v>5.98</v>
      </c>
      <c r="I19" s="2">
        <f t="shared" si="0"/>
        <v>96.52000000000001</v>
      </c>
      <c r="J19" s="2">
        <v>0</v>
      </c>
      <c r="K19" s="2">
        <v>2.86</v>
      </c>
      <c r="L19" s="2">
        <v>0.62</v>
      </c>
      <c r="M19" s="7">
        <f t="shared" si="1"/>
        <v>3.48</v>
      </c>
    </row>
    <row r="20" spans="1:13" x14ac:dyDescent="0.2">
      <c r="A20" s="6" t="s">
        <v>107</v>
      </c>
      <c r="B20" s="4" t="s">
        <v>27</v>
      </c>
      <c r="C20" s="2" t="s">
        <v>43</v>
      </c>
      <c r="D20" s="2" t="s">
        <v>119</v>
      </c>
      <c r="E20" s="2" t="s">
        <v>19</v>
      </c>
      <c r="F20" s="5">
        <v>33665802</v>
      </c>
      <c r="G20" s="2">
        <v>90.46</v>
      </c>
      <c r="H20" s="2">
        <v>6.09</v>
      </c>
      <c r="I20" s="2">
        <f t="shared" si="0"/>
        <v>96.55</v>
      </c>
      <c r="J20" s="2">
        <v>0</v>
      </c>
      <c r="K20" s="2">
        <v>2.76</v>
      </c>
      <c r="L20" s="2">
        <v>0.7</v>
      </c>
      <c r="M20" s="7">
        <f t="shared" si="1"/>
        <v>3.46</v>
      </c>
    </row>
    <row r="21" spans="1:13" x14ac:dyDescent="0.2">
      <c r="A21" s="6" t="s">
        <v>108</v>
      </c>
      <c r="B21" s="4" t="s">
        <v>27</v>
      </c>
      <c r="C21" s="2" t="s">
        <v>43</v>
      </c>
      <c r="D21" s="2" t="s">
        <v>119</v>
      </c>
      <c r="E21" s="2" t="s">
        <v>19</v>
      </c>
      <c r="F21" s="5">
        <v>34089063</v>
      </c>
      <c r="G21" s="2">
        <v>90.83</v>
      </c>
      <c r="H21" s="2">
        <v>5.79</v>
      </c>
      <c r="I21" s="2">
        <f t="shared" si="0"/>
        <v>96.62</v>
      </c>
      <c r="J21" s="2">
        <v>0</v>
      </c>
      <c r="K21" s="2">
        <v>2.86</v>
      </c>
      <c r="L21" s="2">
        <v>0.52</v>
      </c>
      <c r="M21" s="7">
        <f t="shared" si="1"/>
        <v>3.38</v>
      </c>
    </row>
    <row r="22" spans="1:13" x14ac:dyDescent="0.2">
      <c r="A22" s="6" t="s">
        <v>109</v>
      </c>
      <c r="B22" s="4" t="s">
        <v>27</v>
      </c>
      <c r="C22" s="2" t="s">
        <v>43</v>
      </c>
      <c r="D22" s="2" t="s">
        <v>119</v>
      </c>
      <c r="E22" s="2" t="s">
        <v>19</v>
      </c>
      <c r="F22" s="5">
        <v>35496008</v>
      </c>
      <c r="G22" s="2">
        <v>90.84</v>
      </c>
      <c r="H22" s="2">
        <v>5.87</v>
      </c>
      <c r="I22" s="2">
        <f t="shared" si="0"/>
        <v>96.710000000000008</v>
      </c>
      <c r="J22" s="2">
        <v>0</v>
      </c>
      <c r="K22" s="2">
        <v>2.84</v>
      </c>
      <c r="L22" s="2">
        <v>0.46</v>
      </c>
      <c r="M22" s="7">
        <f t="shared" si="1"/>
        <v>3.3</v>
      </c>
    </row>
    <row r="23" spans="1:13" x14ac:dyDescent="0.2">
      <c r="A23" s="6" t="s">
        <v>89</v>
      </c>
      <c r="B23" s="4" t="s">
        <v>33</v>
      </c>
      <c r="C23" s="2" t="s">
        <v>54</v>
      </c>
      <c r="D23" s="2" t="s">
        <v>119</v>
      </c>
      <c r="E23" s="2" t="s">
        <v>58</v>
      </c>
      <c r="F23" s="5">
        <v>36730009</v>
      </c>
      <c r="G23" s="2">
        <v>89.43</v>
      </c>
      <c r="H23" s="2">
        <v>1.06</v>
      </c>
      <c r="I23" s="2">
        <f t="shared" si="0"/>
        <v>90.490000000000009</v>
      </c>
      <c r="J23" s="2">
        <v>0</v>
      </c>
      <c r="K23" s="2">
        <v>9.49</v>
      </c>
      <c r="L23" s="2">
        <v>0.01</v>
      </c>
      <c r="M23" s="7">
        <f t="shared" si="1"/>
        <v>9.5</v>
      </c>
    </row>
    <row r="24" spans="1:13" x14ac:dyDescent="0.2">
      <c r="A24" s="6" t="s">
        <v>90</v>
      </c>
      <c r="B24" s="4" t="s">
        <v>33</v>
      </c>
      <c r="C24" s="2" t="s">
        <v>54</v>
      </c>
      <c r="D24" s="2" t="s">
        <v>119</v>
      </c>
      <c r="E24" s="2" t="s">
        <v>58</v>
      </c>
      <c r="F24" s="5">
        <v>35817349</v>
      </c>
      <c r="G24" s="2">
        <v>87.84</v>
      </c>
      <c r="H24" s="2">
        <v>1.1399999999999999</v>
      </c>
      <c r="I24" s="2">
        <f t="shared" si="0"/>
        <v>88.98</v>
      </c>
      <c r="J24" s="2">
        <v>0</v>
      </c>
      <c r="K24" s="2">
        <v>11</v>
      </c>
      <c r="L24" s="2">
        <v>0.02</v>
      </c>
      <c r="M24" s="7">
        <f t="shared" si="1"/>
        <v>11.02</v>
      </c>
    </row>
    <row r="25" spans="1:13" x14ac:dyDescent="0.2">
      <c r="A25" s="6" t="s">
        <v>91</v>
      </c>
      <c r="B25" s="4" t="s">
        <v>33</v>
      </c>
      <c r="C25" s="2" t="s">
        <v>54</v>
      </c>
      <c r="D25" s="2" t="s">
        <v>119</v>
      </c>
      <c r="E25" s="2" t="s">
        <v>58</v>
      </c>
      <c r="F25" s="5">
        <v>35860624</v>
      </c>
      <c r="G25" s="2">
        <v>88.84</v>
      </c>
      <c r="H25" s="2">
        <v>0.99</v>
      </c>
      <c r="I25" s="2">
        <f>SUM(G25:H25)</f>
        <v>89.83</v>
      </c>
      <c r="J25" s="2">
        <v>0</v>
      </c>
      <c r="K25" s="2">
        <v>10.15</v>
      </c>
      <c r="L25" s="2">
        <v>0.02</v>
      </c>
      <c r="M25" s="7">
        <f t="shared" si="1"/>
        <v>10.17</v>
      </c>
    </row>
    <row r="26" spans="1:13" x14ac:dyDescent="0.2">
      <c r="A26" s="6" t="s">
        <v>92</v>
      </c>
      <c r="B26" s="4" t="s">
        <v>33</v>
      </c>
      <c r="C26" s="2" t="s">
        <v>54</v>
      </c>
      <c r="D26" s="2" t="s">
        <v>119</v>
      </c>
      <c r="E26" s="2" t="s">
        <v>58</v>
      </c>
      <c r="F26" s="5">
        <v>36068479</v>
      </c>
      <c r="G26" s="2">
        <v>89.16</v>
      </c>
      <c r="H26" s="2">
        <v>1</v>
      </c>
      <c r="I26" s="2">
        <f t="shared" si="0"/>
        <v>90.16</v>
      </c>
      <c r="J26" s="2">
        <v>0</v>
      </c>
      <c r="K26" s="2">
        <v>9.82</v>
      </c>
      <c r="L26" s="2">
        <v>0.02</v>
      </c>
      <c r="M26" s="7">
        <f t="shared" si="1"/>
        <v>9.84</v>
      </c>
    </row>
    <row r="27" spans="1:13" x14ac:dyDescent="0.2">
      <c r="A27" s="6" t="s">
        <v>86</v>
      </c>
      <c r="B27" s="4" t="s">
        <v>33</v>
      </c>
      <c r="C27" s="2" t="s">
        <v>54</v>
      </c>
      <c r="D27" s="2" t="s">
        <v>118</v>
      </c>
      <c r="E27" s="2" t="s">
        <v>58</v>
      </c>
      <c r="F27" s="5">
        <v>34037113</v>
      </c>
      <c r="G27" s="2">
        <v>91.62</v>
      </c>
      <c r="H27" s="2">
        <v>1.44</v>
      </c>
      <c r="I27" s="2">
        <f t="shared" si="0"/>
        <v>93.06</v>
      </c>
      <c r="J27" s="2">
        <v>0</v>
      </c>
      <c r="K27" s="2">
        <v>6.92</v>
      </c>
      <c r="L27" s="2">
        <v>0.02</v>
      </c>
      <c r="M27" s="7">
        <f t="shared" si="1"/>
        <v>6.9399999999999995</v>
      </c>
    </row>
    <row r="28" spans="1:13" x14ac:dyDescent="0.2">
      <c r="A28" s="6" t="s">
        <v>87</v>
      </c>
      <c r="B28" s="4" t="s">
        <v>33</v>
      </c>
      <c r="C28" s="2" t="s">
        <v>54</v>
      </c>
      <c r="D28" s="2" t="s">
        <v>118</v>
      </c>
      <c r="E28" s="2" t="s">
        <v>58</v>
      </c>
      <c r="F28" s="5">
        <v>34981780</v>
      </c>
      <c r="G28" s="2">
        <v>91.56</v>
      </c>
      <c r="H28" s="2">
        <v>1.28</v>
      </c>
      <c r="I28" s="2">
        <f t="shared" si="0"/>
        <v>92.84</v>
      </c>
      <c r="J28" s="2">
        <v>0</v>
      </c>
      <c r="K28" s="2">
        <v>7.15</v>
      </c>
      <c r="L28" s="2">
        <v>0.02</v>
      </c>
      <c r="M28" s="7">
        <f t="shared" si="1"/>
        <v>7.17</v>
      </c>
    </row>
    <row r="29" spans="1:13" x14ac:dyDescent="0.2">
      <c r="A29" s="6" t="s">
        <v>88</v>
      </c>
      <c r="B29" s="4" t="s">
        <v>33</v>
      </c>
      <c r="C29" s="2" t="s">
        <v>54</v>
      </c>
      <c r="D29" s="2" t="s">
        <v>118</v>
      </c>
      <c r="E29" s="2" t="s">
        <v>58</v>
      </c>
      <c r="F29" s="5">
        <v>35864859</v>
      </c>
      <c r="G29" s="2">
        <v>92.42</v>
      </c>
      <c r="H29" s="2">
        <v>1.37</v>
      </c>
      <c r="I29" s="2">
        <f t="shared" si="0"/>
        <v>93.79</v>
      </c>
      <c r="J29" s="2">
        <v>0</v>
      </c>
      <c r="K29" s="2">
        <v>6.19</v>
      </c>
      <c r="L29" s="2">
        <v>0.02</v>
      </c>
      <c r="M29" s="7">
        <f t="shared" si="1"/>
        <v>6.21</v>
      </c>
    </row>
    <row r="30" spans="1:13" x14ac:dyDescent="0.2">
      <c r="A30" s="6" t="s">
        <v>95</v>
      </c>
      <c r="B30" s="4" t="s">
        <v>39</v>
      </c>
      <c r="C30" s="2" t="s">
        <v>55</v>
      </c>
      <c r="D30" s="2" t="s">
        <v>119</v>
      </c>
      <c r="E30" s="2" t="s">
        <v>57</v>
      </c>
      <c r="F30" s="5">
        <v>32934498</v>
      </c>
      <c r="G30" s="2">
        <v>79.87</v>
      </c>
      <c r="H30" s="2">
        <v>1.31</v>
      </c>
      <c r="I30" s="2">
        <f t="shared" si="0"/>
        <v>81.180000000000007</v>
      </c>
      <c r="J30" s="2">
        <v>0</v>
      </c>
      <c r="K30" s="2">
        <v>18.809999999999999</v>
      </c>
      <c r="L30" s="2">
        <v>0.02</v>
      </c>
      <c r="M30" s="7">
        <f t="shared" si="1"/>
        <v>18.829999999999998</v>
      </c>
    </row>
    <row r="31" spans="1:13" x14ac:dyDescent="0.2">
      <c r="A31" s="6" t="s">
        <v>96</v>
      </c>
      <c r="B31" s="4" t="s">
        <v>39</v>
      </c>
      <c r="C31" s="2" t="s">
        <v>55</v>
      </c>
      <c r="D31" s="2" t="s">
        <v>119</v>
      </c>
      <c r="E31" s="2" t="s">
        <v>57</v>
      </c>
      <c r="F31" s="5">
        <v>28413896</v>
      </c>
      <c r="G31" s="2">
        <v>84.4</v>
      </c>
      <c r="H31" s="2">
        <v>1.17</v>
      </c>
      <c r="I31" s="2">
        <f t="shared" si="0"/>
        <v>85.570000000000007</v>
      </c>
      <c r="J31" s="2">
        <v>0</v>
      </c>
      <c r="K31" s="2">
        <v>14.41</v>
      </c>
      <c r="L31" s="2">
        <v>0.02</v>
      </c>
      <c r="M31" s="7">
        <f t="shared" si="1"/>
        <v>14.43</v>
      </c>
    </row>
    <row r="32" spans="1:13" x14ac:dyDescent="0.2">
      <c r="A32" s="6" t="s">
        <v>97</v>
      </c>
      <c r="B32" s="4" t="s">
        <v>39</v>
      </c>
      <c r="C32" s="2" t="s">
        <v>55</v>
      </c>
      <c r="D32" s="2" t="s">
        <v>119</v>
      </c>
      <c r="E32" s="2" t="s">
        <v>57</v>
      </c>
      <c r="F32" s="5">
        <v>12915714</v>
      </c>
      <c r="G32" s="2">
        <v>83.65</v>
      </c>
      <c r="H32" s="2">
        <v>1.22</v>
      </c>
      <c r="I32" s="2">
        <f t="shared" si="0"/>
        <v>84.87</v>
      </c>
      <c r="J32" s="2">
        <v>0</v>
      </c>
      <c r="K32" s="2">
        <v>15.12</v>
      </c>
      <c r="L32" s="2">
        <v>0.02</v>
      </c>
      <c r="M32" s="7">
        <f>SUM(J32:L32)</f>
        <v>15.139999999999999</v>
      </c>
    </row>
    <row r="33" spans="1:13" x14ac:dyDescent="0.2">
      <c r="A33" s="6" t="s">
        <v>98</v>
      </c>
      <c r="B33" s="4" t="s">
        <v>39</v>
      </c>
      <c r="C33" s="2" t="s">
        <v>55</v>
      </c>
      <c r="D33" s="2" t="s">
        <v>119</v>
      </c>
      <c r="E33" s="2" t="s">
        <v>57</v>
      </c>
      <c r="F33" s="5">
        <v>34537063</v>
      </c>
      <c r="G33" s="2">
        <v>86.53</v>
      </c>
      <c r="H33" s="2">
        <v>1.1399999999999999</v>
      </c>
      <c r="I33" s="2">
        <f t="shared" si="0"/>
        <v>87.67</v>
      </c>
      <c r="J33" s="2">
        <v>0</v>
      </c>
      <c r="K33" s="2">
        <v>12.31</v>
      </c>
      <c r="L33" s="2">
        <v>0.02</v>
      </c>
      <c r="M33" s="7">
        <f t="shared" si="1"/>
        <v>12.33</v>
      </c>
    </row>
    <row r="34" spans="1:13" x14ac:dyDescent="0.2">
      <c r="A34" s="6" t="s">
        <v>83</v>
      </c>
      <c r="B34" s="4" t="s">
        <v>39</v>
      </c>
      <c r="C34" s="2" t="s">
        <v>55</v>
      </c>
      <c r="D34" s="2" t="s">
        <v>118</v>
      </c>
      <c r="E34" s="2" t="s">
        <v>57</v>
      </c>
      <c r="F34" s="5">
        <v>24184056</v>
      </c>
      <c r="G34" s="2">
        <v>88.76</v>
      </c>
      <c r="H34" s="2">
        <v>1.18</v>
      </c>
      <c r="I34" s="2">
        <f t="shared" si="0"/>
        <v>89.940000000000012</v>
      </c>
      <c r="J34" s="2">
        <v>0</v>
      </c>
      <c r="K34" s="2">
        <v>10.050000000000001</v>
      </c>
      <c r="L34" s="2">
        <v>0.01</v>
      </c>
      <c r="M34" s="7">
        <f t="shared" si="1"/>
        <v>10.06</v>
      </c>
    </row>
    <row r="35" spans="1:13" x14ac:dyDescent="0.2">
      <c r="A35" s="6" t="s">
        <v>84</v>
      </c>
      <c r="B35" s="4" t="s">
        <v>39</v>
      </c>
      <c r="C35" s="2" t="s">
        <v>55</v>
      </c>
      <c r="D35" s="2" t="s">
        <v>118</v>
      </c>
      <c r="E35" s="2" t="s">
        <v>57</v>
      </c>
      <c r="F35" s="5">
        <v>17425718</v>
      </c>
      <c r="G35" s="2">
        <v>80.55</v>
      </c>
      <c r="H35" s="2">
        <v>1.5</v>
      </c>
      <c r="I35" s="2">
        <f t="shared" si="0"/>
        <v>82.05</v>
      </c>
      <c r="J35" s="2">
        <v>0</v>
      </c>
      <c r="K35" s="2">
        <v>17.940000000000001</v>
      </c>
      <c r="L35" s="2">
        <v>0.02</v>
      </c>
      <c r="M35" s="7">
        <f t="shared" si="1"/>
        <v>17.96</v>
      </c>
    </row>
    <row r="36" spans="1:13" x14ac:dyDescent="0.2">
      <c r="A36" s="6" t="s">
        <v>85</v>
      </c>
      <c r="B36" s="4" t="s">
        <v>39</v>
      </c>
      <c r="C36" s="2" t="s">
        <v>55</v>
      </c>
      <c r="D36" s="2" t="s">
        <v>118</v>
      </c>
      <c r="E36" s="2" t="s">
        <v>57</v>
      </c>
      <c r="F36" s="5">
        <v>33357863</v>
      </c>
      <c r="G36" s="2">
        <v>83.11</v>
      </c>
      <c r="H36" s="2">
        <v>1.03</v>
      </c>
      <c r="I36" s="2">
        <f t="shared" si="0"/>
        <v>84.14</v>
      </c>
      <c r="J36" s="2">
        <v>0</v>
      </c>
      <c r="K36" s="2">
        <v>15.85</v>
      </c>
      <c r="L36" s="2">
        <v>0.01</v>
      </c>
      <c r="M36" s="7">
        <f t="shared" si="1"/>
        <v>15.86</v>
      </c>
    </row>
    <row r="37" spans="1:13" x14ac:dyDescent="0.2">
      <c r="A37" s="6" t="s">
        <v>77</v>
      </c>
      <c r="B37" s="4" t="s">
        <v>47</v>
      </c>
      <c r="C37" s="2" t="s">
        <v>53</v>
      </c>
      <c r="D37" s="2" t="s">
        <v>119</v>
      </c>
      <c r="E37" s="2" t="s">
        <v>56</v>
      </c>
      <c r="F37" s="5">
        <v>34808529</v>
      </c>
      <c r="G37" s="2">
        <v>92.57</v>
      </c>
      <c r="H37" s="2">
        <v>5.0599999999999996</v>
      </c>
      <c r="I37" s="2">
        <f t="shared" si="0"/>
        <v>97.63</v>
      </c>
      <c r="J37" s="2">
        <v>0</v>
      </c>
      <c r="K37" s="2">
        <v>2.09</v>
      </c>
      <c r="L37" s="2">
        <v>0.27</v>
      </c>
      <c r="M37" s="7">
        <f t="shared" si="1"/>
        <v>2.36</v>
      </c>
    </row>
    <row r="38" spans="1:13" x14ac:dyDescent="0.2">
      <c r="A38" s="6" t="s">
        <v>78</v>
      </c>
      <c r="B38" s="4" t="s">
        <v>47</v>
      </c>
      <c r="C38" s="2" t="s">
        <v>53</v>
      </c>
      <c r="D38" s="2" t="s">
        <v>119</v>
      </c>
      <c r="E38" s="2" t="s">
        <v>56</v>
      </c>
      <c r="F38" s="5">
        <v>35210242</v>
      </c>
      <c r="G38" s="2">
        <v>92.53</v>
      </c>
      <c r="H38" s="2">
        <v>4.75</v>
      </c>
      <c r="I38" s="2">
        <f t="shared" si="0"/>
        <v>97.28</v>
      </c>
      <c r="J38" s="2">
        <v>0</v>
      </c>
      <c r="K38" s="2">
        <v>2.4300000000000002</v>
      </c>
      <c r="L38" s="2">
        <v>0.28000000000000003</v>
      </c>
      <c r="M38" s="7">
        <f t="shared" si="1"/>
        <v>2.71</v>
      </c>
    </row>
    <row r="39" spans="1:13" x14ac:dyDescent="0.2">
      <c r="A39" s="6" t="s">
        <v>79</v>
      </c>
      <c r="B39" s="4" t="s">
        <v>47</v>
      </c>
      <c r="C39" s="2" t="s">
        <v>53</v>
      </c>
      <c r="D39" s="2" t="s">
        <v>119</v>
      </c>
      <c r="E39" s="2" t="s">
        <v>56</v>
      </c>
      <c r="F39" s="5">
        <v>34632552</v>
      </c>
      <c r="G39" s="2">
        <v>92.42</v>
      </c>
      <c r="H39" s="2">
        <v>5.1100000000000003</v>
      </c>
      <c r="I39" s="2">
        <f t="shared" si="0"/>
        <v>97.53</v>
      </c>
      <c r="J39" s="2">
        <v>0</v>
      </c>
      <c r="K39" s="2">
        <v>2.1800000000000002</v>
      </c>
      <c r="L39" s="2">
        <v>0.28000000000000003</v>
      </c>
      <c r="M39" s="7">
        <f t="shared" si="1"/>
        <v>2.46</v>
      </c>
    </row>
    <row r="40" spans="1:13" x14ac:dyDescent="0.2">
      <c r="A40" s="6" t="s">
        <v>80</v>
      </c>
      <c r="B40" s="4" t="s">
        <v>47</v>
      </c>
      <c r="C40" s="2" t="s">
        <v>53</v>
      </c>
      <c r="D40" s="2" t="s">
        <v>118</v>
      </c>
      <c r="E40" s="2" t="s">
        <v>56</v>
      </c>
      <c r="F40" s="5">
        <v>35856991</v>
      </c>
      <c r="G40" s="2">
        <v>94.6</v>
      </c>
      <c r="H40" s="2">
        <v>3.33</v>
      </c>
      <c r="I40" s="2">
        <f t="shared" si="0"/>
        <v>97.929999999999993</v>
      </c>
      <c r="J40" s="2">
        <v>0</v>
      </c>
      <c r="K40" s="2">
        <v>1.68</v>
      </c>
      <c r="L40" s="2">
        <v>0.39</v>
      </c>
      <c r="M40" s="7">
        <f t="shared" si="1"/>
        <v>2.0699999999999998</v>
      </c>
    </row>
    <row r="41" spans="1:13" x14ac:dyDescent="0.2">
      <c r="A41" s="6" t="s">
        <v>81</v>
      </c>
      <c r="B41" s="4" t="s">
        <v>47</v>
      </c>
      <c r="C41" s="2" t="s">
        <v>53</v>
      </c>
      <c r="D41" s="2" t="s">
        <v>118</v>
      </c>
      <c r="E41" s="2" t="s">
        <v>56</v>
      </c>
      <c r="F41" s="5">
        <v>38264575</v>
      </c>
      <c r="G41" s="2">
        <v>94.23</v>
      </c>
      <c r="H41" s="2">
        <v>3.45</v>
      </c>
      <c r="I41" s="2">
        <f t="shared" si="0"/>
        <v>97.68</v>
      </c>
      <c r="J41" s="2">
        <v>0</v>
      </c>
      <c r="K41" s="2">
        <v>1.92</v>
      </c>
      <c r="L41" s="2">
        <v>0.4</v>
      </c>
      <c r="M41" s="7">
        <f t="shared" si="1"/>
        <v>2.3199999999999998</v>
      </c>
    </row>
    <row r="42" spans="1:13" ht="17" thickBot="1" x14ac:dyDescent="0.25">
      <c r="A42" s="8" t="s">
        <v>82</v>
      </c>
      <c r="B42" s="9" t="s">
        <v>47</v>
      </c>
      <c r="C42" s="10" t="s">
        <v>53</v>
      </c>
      <c r="D42" s="2" t="s">
        <v>118</v>
      </c>
      <c r="E42" s="10" t="s">
        <v>56</v>
      </c>
      <c r="F42" s="11">
        <v>37808182</v>
      </c>
      <c r="G42" s="10">
        <v>93.9</v>
      </c>
      <c r="H42" s="10">
        <v>3.67</v>
      </c>
      <c r="I42" s="2">
        <f t="shared" si="0"/>
        <v>97.570000000000007</v>
      </c>
      <c r="J42" s="10">
        <v>0</v>
      </c>
      <c r="K42" s="10">
        <v>2.13</v>
      </c>
      <c r="L42" s="10">
        <v>0.31</v>
      </c>
      <c r="M42" s="7">
        <f t="shared" si="1"/>
        <v>2.44</v>
      </c>
    </row>
    <row r="43" spans="1:13" ht="17" thickBot="1" x14ac:dyDescent="0.25">
      <c r="A43" s="2"/>
      <c r="B43" s="13" t="s">
        <v>51</v>
      </c>
      <c r="C43" s="16"/>
      <c r="D43" s="16"/>
      <c r="E43" s="16"/>
      <c r="F43" s="17">
        <f t="shared" ref="F43:M43" si="2">AVERAGE(F3:F42)</f>
        <v>32205161.074999999</v>
      </c>
      <c r="G43" s="18">
        <f t="shared" si="2"/>
        <v>88.914500000000018</v>
      </c>
      <c r="H43" s="18">
        <f t="shared" si="2"/>
        <v>3.5915000000000008</v>
      </c>
      <c r="I43" s="18">
        <f t="shared" si="2"/>
        <v>92.506</v>
      </c>
      <c r="J43" s="18">
        <f t="shared" si="2"/>
        <v>0</v>
      </c>
      <c r="K43" s="18">
        <f t="shared" si="2"/>
        <v>7.2197500000000021</v>
      </c>
      <c r="L43" s="18">
        <f t="shared" si="2"/>
        <v>0.27449999999999986</v>
      </c>
      <c r="M43" s="19">
        <f t="shared" si="2"/>
        <v>7.4942499999999992</v>
      </c>
    </row>
    <row r="44" spans="1:13" ht="17" thickBot="1" x14ac:dyDescent="0.25">
      <c r="A44" s="2"/>
      <c r="B44" s="13" t="s">
        <v>52</v>
      </c>
      <c r="C44" s="16"/>
      <c r="D44" s="16"/>
      <c r="E44" s="16"/>
      <c r="F44" s="17">
        <f t="shared" ref="F44:M44" si="3">MEDIAN(F3:F43)</f>
        <v>34993902</v>
      </c>
      <c r="G44" s="18">
        <f t="shared" si="3"/>
        <v>90.07</v>
      </c>
      <c r="H44" s="18">
        <f t="shared" si="3"/>
        <v>3.45</v>
      </c>
      <c r="I44" s="18">
        <f t="shared" si="3"/>
        <v>93.47</v>
      </c>
      <c r="J44" s="18">
        <f t="shared" si="3"/>
        <v>0</v>
      </c>
      <c r="K44" s="18">
        <f t="shared" si="3"/>
        <v>6.19</v>
      </c>
      <c r="L44" s="18">
        <f t="shared" si="3"/>
        <v>0.27</v>
      </c>
      <c r="M44" s="19">
        <f t="shared" si="3"/>
        <v>6.52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S4A. sRNA total</vt:lpstr>
      <vt:lpstr>Table S4B. sRNA (24-35 nt)</vt:lpstr>
      <vt:lpstr>Table S4C. sRNA (24-35 nt) piCB</vt:lpstr>
      <vt:lpstr>Table S4D. sRNA (24-35 nt) TE</vt:lpstr>
      <vt:lpstr>Table S4E. mRNA HISAT2</vt:lpstr>
      <vt:lpstr>Table S4F. mRNA 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Vasconcelos Almeida</dc:creator>
  <cp:lastModifiedBy>Miguel Vasconcelos Almeida</cp:lastModifiedBy>
  <dcterms:created xsi:type="dcterms:W3CDTF">2024-07-08T16:01:00Z</dcterms:created>
  <dcterms:modified xsi:type="dcterms:W3CDTF">2024-08-14T10:53:04Z</dcterms:modified>
</cp:coreProperties>
</file>