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ygehring/MIT Dropbox/Mary Gehring/elizabeth endosperm paper/3rd editorial revisions for Genome biology/"/>
    </mc:Choice>
  </mc:AlternateContent>
  <xr:revisionPtr revIDLastSave="0" documentId="13_ncr:1_{26A9CA66-BD57-164B-8576-1FD45CAD72BF}" xr6:coauthVersionLast="47" xr6:coauthVersionMax="47" xr10:uidLastSave="{00000000-0000-0000-0000-000000000000}"/>
  <bookViews>
    <workbookView xWindow="-28520" yWindow="2220" windowWidth="27040" windowHeight="15740" xr2:uid="{872C6E63-94AA-4843-95F4-4A3935C460D5}"/>
  </bookViews>
  <sheets>
    <sheet name="README" sheetId="5" r:id="rId1"/>
    <sheet name="EMseq 1" sheetId="2" r:id="rId2"/>
    <sheet name="EMseq 2" sheetId="3" r:id="rId3"/>
    <sheet name="EMseq 3" sheetId="1" r:id="rId4"/>
    <sheet name="EMseq 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4" l="1"/>
  <c r="U10" i="4"/>
  <c r="T9" i="4"/>
  <c r="T10" i="4"/>
  <c r="U8" i="4"/>
  <c r="T8" i="4"/>
  <c r="U7" i="4"/>
  <c r="T7" i="4"/>
  <c r="U6" i="4"/>
  <c r="T6" i="4"/>
  <c r="U5" i="4"/>
  <c r="T5" i="4"/>
  <c r="U16" i="1"/>
  <c r="U6" i="1"/>
  <c r="U7" i="1"/>
  <c r="U8" i="1"/>
  <c r="U9" i="1"/>
  <c r="U10" i="1"/>
  <c r="U11" i="1"/>
  <c r="U12" i="1"/>
  <c r="U13" i="1"/>
  <c r="U14" i="1"/>
  <c r="U15" i="1"/>
  <c r="T6" i="1"/>
  <c r="T7" i="1"/>
  <c r="T8" i="1"/>
  <c r="T9" i="1"/>
  <c r="T10" i="1"/>
  <c r="T11" i="1"/>
  <c r="T12" i="1"/>
  <c r="T13" i="1"/>
  <c r="T14" i="1"/>
  <c r="T15" i="1"/>
  <c r="T16" i="1"/>
  <c r="U5" i="1"/>
  <c r="T5" i="1"/>
  <c r="D20" i="2"/>
  <c r="D19" i="2"/>
</calcChain>
</file>

<file path=xl/sharedStrings.xml><?xml version="1.0" encoding="utf-8"?>
<sst xmlns="http://schemas.openxmlformats.org/spreadsheetml/2006/main" count="185" uniqueCount="76">
  <si>
    <t>Number of paired-end alignemnts with a unique best hit</t>
  </si>
  <si>
    <t>Mapped to Col-0/TAIR10</t>
  </si>
  <si>
    <t>C24 1</t>
  </si>
  <si>
    <t>C24 2</t>
  </si>
  <si>
    <t>C24 3</t>
  </si>
  <si>
    <t>Total analysed sequence pairs after trimming</t>
  </si>
  <si>
    <t>C24xCol 1</t>
  </si>
  <si>
    <t>Remaining sequences after deduplicating</t>
  </si>
  <si>
    <t>Pairs  assigned to Col-0</t>
  </si>
  <si>
    <t>Pairs assigned to C24</t>
  </si>
  <si>
    <t>Conflicted pairs</t>
  </si>
  <si>
    <t>Unassigned pairs</t>
  </si>
  <si>
    <t>C24xCol 2</t>
  </si>
  <si>
    <t>C24xCol 3</t>
  </si>
  <si>
    <t>Trimgalore</t>
  </si>
  <si>
    <t>Bismark</t>
  </si>
  <si>
    <t>Deduplicate</t>
  </si>
  <si>
    <t>Assign2allele</t>
  </si>
  <si>
    <t>Re-map</t>
  </si>
  <si>
    <t>Sample</t>
  </si>
  <si>
    <t>Map unmapped reads to C24 pseudogenome</t>
  </si>
  <si>
    <t>ColxC24 1</t>
  </si>
  <si>
    <t>ColxC24 2</t>
  </si>
  <si>
    <t>ColxC24 3</t>
  </si>
  <si>
    <t>r1xr3 1</t>
  </si>
  <si>
    <t>r1xr3 2</t>
  </si>
  <si>
    <t>r1xr3 3</t>
  </si>
  <si>
    <t>r3xr1 1</t>
  </si>
  <si>
    <t>r3xr1 2</t>
  </si>
  <si>
    <t>r3xr1 3</t>
  </si>
  <si>
    <t>Col-0 1</t>
  </si>
  <si>
    <t>Col-0 2</t>
  </si>
  <si>
    <t>Mapped to C24 pseudogenome</t>
  </si>
  <si>
    <t>ros1-1 1</t>
  </si>
  <si>
    <t>ros1-1 2</t>
  </si>
  <si>
    <t>ros1-1 3</t>
  </si>
  <si>
    <t>EMseq 1</t>
  </si>
  <si>
    <t>Tab identifier</t>
  </si>
  <si>
    <t>EMseq 2</t>
  </si>
  <si>
    <t>EMseq 3</t>
  </si>
  <si>
    <t>EMseq 4</t>
  </si>
  <si>
    <t>Mapping efficiency (%)</t>
  </si>
  <si>
    <t>pUC19 mCG</t>
  </si>
  <si>
    <t>ChrC mCG</t>
  </si>
  <si>
    <t>Control methylation</t>
  </si>
  <si>
    <t>Col 1</t>
  </si>
  <si>
    <t>Col 2</t>
  </si>
  <si>
    <t>Col 3</t>
  </si>
  <si>
    <t>C24xr3 1</t>
  </si>
  <si>
    <t>C24xr3 2</t>
  </si>
  <si>
    <t>C24xr3 3</t>
  </si>
  <si>
    <t>r3xC24 1</t>
  </si>
  <si>
    <t>r3xC24 2</t>
  </si>
  <si>
    <t>r3xC24 3</t>
  </si>
  <si>
    <t>Experiment description</t>
  </si>
  <si>
    <t>Total analysed sequence pairs that failed to map to Col-0</t>
  </si>
  <si>
    <t>min coverage (C = LN / G):</t>
  </si>
  <si>
    <t>max coverage (C = LN / G):</t>
  </si>
  <si>
    <r>
      <t xml:space="preserve">Flow sorted 2C and 4C nuclei of leaf tissue from 4 week old plants, collecting young green rosette leaf tissue. 3 biological replicates each of </t>
    </r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ros1-7</t>
    </r>
    <r>
      <rPr>
        <sz val="12"/>
        <color theme="1"/>
        <rFont val="Calibri"/>
        <family val="2"/>
        <scheme val="minor"/>
      </rPr>
      <t xml:space="preserve"> and Col-0</t>
    </r>
  </si>
  <si>
    <r>
      <t xml:space="preserve">Flow sorted 3C and 6C nuclei of 7 DAP seeds from: 3 biological replicates each of F1 hybrid progeny of Col-0 x C24, C24 x Col-0, </t>
    </r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 x r</t>
    </r>
    <r>
      <rPr>
        <i/>
        <sz val="12"/>
        <color theme="1"/>
        <rFont val="Calibri"/>
        <family val="2"/>
        <scheme val="minor"/>
      </rPr>
      <t>os1-1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ros1-1</t>
    </r>
    <r>
      <rPr>
        <sz val="12"/>
        <color theme="1"/>
        <rFont val="Calibri"/>
        <family val="2"/>
        <scheme val="minor"/>
      </rPr>
      <t xml:space="preserve"> x </t>
    </r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; 3 biological replicates each of C24 and </t>
    </r>
    <r>
      <rPr>
        <i/>
        <sz val="12"/>
        <color theme="1"/>
        <rFont val="Calibri"/>
        <family val="2"/>
        <scheme val="minor"/>
      </rPr>
      <t>ros1-1</t>
    </r>
    <r>
      <rPr>
        <sz val="12"/>
        <color theme="1"/>
        <rFont val="Calibri"/>
        <family val="2"/>
        <scheme val="minor"/>
      </rPr>
      <t xml:space="preserve">; 2 biological replicates each of Col-0 and </t>
    </r>
    <r>
      <rPr>
        <i/>
        <sz val="12"/>
        <color theme="1"/>
        <rFont val="Calibri"/>
        <family val="2"/>
        <scheme val="minor"/>
      </rPr>
      <t>ros1-3</t>
    </r>
  </si>
  <si>
    <r>
      <t xml:space="preserve">Flow sorted 3C and 6C nuclei of 7 DAP seeds from: 3 biological replicates each of F1 hybrid progeny of </t>
    </r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 x C24, C24 x </t>
    </r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; 2 biological replicates each of </t>
    </r>
    <r>
      <rPr>
        <i/>
        <sz val="12"/>
        <color theme="1"/>
        <rFont val="Calibri"/>
        <family val="2"/>
        <scheme val="minor"/>
      </rPr>
      <t xml:space="preserve">ros1-3 </t>
    </r>
    <r>
      <rPr>
        <sz val="12"/>
        <color theme="1"/>
        <rFont val="Calibri"/>
        <family val="2"/>
        <scheme val="minor"/>
      </rPr>
      <t xml:space="preserve">x Col-0, Col-0 x </t>
    </r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>.</t>
    </r>
  </si>
  <si>
    <r>
      <rPr>
        <i/>
        <sz val="12"/>
        <color theme="1"/>
        <rFont val="Calibri"/>
        <family val="2"/>
        <scheme val="minor"/>
      </rPr>
      <t>ros1-7</t>
    </r>
    <r>
      <rPr>
        <sz val="12"/>
        <color theme="1"/>
        <rFont val="Calibri"/>
        <family val="2"/>
        <scheme val="minor"/>
      </rPr>
      <t xml:space="preserve"> 1</t>
    </r>
  </si>
  <si>
    <r>
      <rPr>
        <i/>
        <sz val="12"/>
        <color theme="1"/>
        <rFont val="Calibri"/>
        <family val="2"/>
        <scheme val="minor"/>
      </rPr>
      <t xml:space="preserve">ros1-7 </t>
    </r>
    <r>
      <rPr>
        <sz val="12"/>
        <color theme="1"/>
        <rFont val="Calibri"/>
        <family val="2"/>
        <scheme val="minor"/>
      </rPr>
      <t>2</t>
    </r>
  </si>
  <si>
    <r>
      <rPr>
        <i/>
        <sz val="12"/>
        <color theme="1"/>
        <rFont val="Calibri"/>
        <family val="2"/>
        <scheme val="minor"/>
      </rPr>
      <t>ros1-7</t>
    </r>
    <r>
      <rPr>
        <sz val="12"/>
        <color theme="1"/>
        <rFont val="Calibri"/>
        <family val="2"/>
        <scheme val="minor"/>
      </rPr>
      <t xml:space="preserve"> 3</t>
    </r>
  </si>
  <si>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 1</t>
    </r>
  </si>
  <si>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 2</t>
    </r>
  </si>
  <si>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 3</t>
    </r>
  </si>
  <si>
    <r>
      <rPr>
        <i/>
        <sz val="12"/>
        <color theme="1"/>
        <rFont val="Calibri"/>
        <family val="2"/>
        <scheme val="minor"/>
      </rPr>
      <t>rdd</t>
    </r>
    <r>
      <rPr>
        <sz val="12"/>
        <color theme="1"/>
        <rFont val="Calibri"/>
        <family val="2"/>
        <scheme val="minor"/>
      </rPr>
      <t xml:space="preserve"> 1</t>
    </r>
  </si>
  <si>
    <r>
      <rPr>
        <i/>
        <sz val="12"/>
        <color theme="1"/>
        <rFont val="Calibri"/>
        <family val="2"/>
        <scheme val="minor"/>
      </rPr>
      <t>rdd</t>
    </r>
    <r>
      <rPr>
        <sz val="12"/>
        <color theme="1"/>
        <rFont val="Calibri"/>
        <family val="2"/>
        <scheme val="minor"/>
      </rPr>
      <t xml:space="preserve"> 2</t>
    </r>
  </si>
  <si>
    <r>
      <rPr>
        <i/>
        <sz val="12"/>
        <color theme="1"/>
        <rFont val="Calibri"/>
        <family val="2"/>
        <scheme val="minor"/>
      </rPr>
      <t>rdd</t>
    </r>
    <r>
      <rPr>
        <sz val="12"/>
        <color theme="1"/>
        <rFont val="Calibri"/>
        <family val="2"/>
        <scheme val="minor"/>
      </rPr>
      <t xml:space="preserve"> 3</t>
    </r>
  </si>
  <si>
    <r>
      <t xml:space="preserve">*presence of pUC19 sequence in </t>
    </r>
    <r>
      <rPr>
        <i/>
        <sz val="12"/>
        <color theme="1"/>
        <rFont val="Calibri"/>
        <family val="2"/>
        <scheme val="minor"/>
      </rPr>
      <t>dml3-1</t>
    </r>
    <r>
      <rPr>
        <sz val="12"/>
        <color theme="1"/>
        <rFont val="Calibri"/>
        <family val="2"/>
        <scheme val="minor"/>
      </rPr>
      <t xml:space="preserve"> TDNA inserted in nuclear genome dilutes apparent mCG of pUC19 spike-in </t>
    </r>
  </si>
  <si>
    <r>
      <rPr>
        <i/>
        <sz val="12"/>
        <color theme="1"/>
        <rFont val="Calibri"/>
        <family val="2"/>
        <scheme val="minor"/>
      </rPr>
      <t>ros1-7</t>
    </r>
    <r>
      <rPr>
        <sz val="12"/>
        <color theme="1"/>
        <rFont val="Calibri"/>
        <family val="2"/>
        <scheme val="minor"/>
      </rPr>
      <t xml:space="preserve"> 2</t>
    </r>
  </si>
  <si>
    <t>% Col-0 reads</t>
  </si>
  <si>
    <t>% C24 reads</t>
  </si>
  <si>
    <t>Additional file 2: Table S1: Methylation mapping statistics and conversion rates</t>
  </si>
  <si>
    <r>
      <t xml:space="preserve">Flow sorted 3C and 6C nuclei of 7 DAP </t>
    </r>
    <r>
      <rPr>
        <i/>
        <sz val="12"/>
        <color theme="1"/>
        <rFont val="Calibri"/>
        <family val="2"/>
        <scheme val="minor"/>
      </rPr>
      <t>Arabidopsis thaliana</t>
    </r>
    <r>
      <rPr>
        <sz val="12"/>
        <color theme="1"/>
        <rFont val="Calibri"/>
        <family val="2"/>
        <scheme val="minor"/>
      </rPr>
      <t xml:space="preserve"> seeds from 3 biological replicates each of </t>
    </r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ros1-7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rdd</t>
    </r>
    <r>
      <rPr>
        <sz val="12"/>
        <color theme="1"/>
        <rFont val="Calibri"/>
        <family val="2"/>
        <scheme val="minor"/>
      </rPr>
      <t>, and Col-0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</si>
</sst>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11" fontId="0" fillId="0" borderId="0" xfId="0" applyNumberFormat="1"/>
    <xf numFmtId="1" fontId="4" fillId="0" borderId="0" xfId="0" applyNumberFormat="1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6125F-1498-6E4B-853F-B8A2BD1859AD}">
  <dimension ref="A1:B6"/>
  <sheetViews>
    <sheetView tabSelected="1" workbookViewId="0">
      <selection activeCell="B6" sqref="B6"/>
    </sheetView>
  </sheetViews>
  <sheetFormatPr baseColWidth="10" defaultRowHeight="16" x14ac:dyDescent="0.2"/>
  <cols>
    <col min="1" max="1" width="12.1640625" bestFit="1" customWidth="1"/>
  </cols>
  <sheetData>
    <row r="1" spans="1:2" x14ac:dyDescent="0.2">
      <c r="A1" t="s">
        <v>74</v>
      </c>
    </row>
    <row r="2" spans="1:2" x14ac:dyDescent="0.2">
      <c r="A2" t="s">
        <v>37</v>
      </c>
      <c r="B2" t="s">
        <v>54</v>
      </c>
    </row>
    <row r="3" spans="1:2" x14ac:dyDescent="0.2">
      <c r="A3" t="s">
        <v>36</v>
      </c>
      <c r="B3" t="s">
        <v>75</v>
      </c>
    </row>
    <row r="4" spans="1:2" x14ac:dyDescent="0.2">
      <c r="A4" t="s">
        <v>38</v>
      </c>
      <c r="B4" t="s">
        <v>58</v>
      </c>
    </row>
    <row r="5" spans="1:2" x14ac:dyDescent="0.2">
      <c r="A5" t="s">
        <v>39</v>
      </c>
      <c r="B5" t="s">
        <v>59</v>
      </c>
    </row>
    <row r="6" spans="1:2" x14ac:dyDescent="0.2">
      <c r="A6" t="s">
        <v>40</v>
      </c>
      <c r="B6" t="s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5E6D9-FE84-5E4C-AEBF-76B20FF1F0CB}">
  <dimension ref="A1:H23"/>
  <sheetViews>
    <sheetView zoomScale="113" workbookViewId="0">
      <selection activeCell="F16" sqref="F16"/>
    </sheetView>
  </sheetViews>
  <sheetFormatPr baseColWidth="10" defaultRowHeight="16" x14ac:dyDescent="0.2"/>
  <cols>
    <col min="5" max="5" width="12.6640625" bestFit="1" customWidth="1"/>
  </cols>
  <sheetData>
    <row r="1" spans="1:8" x14ac:dyDescent="0.2">
      <c r="A1" t="s">
        <v>36</v>
      </c>
      <c r="B1" t="s">
        <v>75</v>
      </c>
    </row>
    <row r="2" spans="1:8" x14ac:dyDescent="0.2">
      <c r="B2" s="7" t="s">
        <v>1</v>
      </c>
      <c r="C2" s="7"/>
      <c r="D2" s="7"/>
      <c r="E2" s="7"/>
      <c r="F2" s="7"/>
      <c r="G2" s="7"/>
    </row>
    <row r="3" spans="1:8" x14ac:dyDescent="0.2">
      <c r="B3" t="s">
        <v>14</v>
      </c>
      <c r="C3" s="7" t="s">
        <v>15</v>
      </c>
      <c r="D3" s="7"/>
      <c r="E3" t="s">
        <v>16</v>
      </c>
      <c r="F3" s="7" t="s">
        <v>44</v>
      </c>
      <c r="G3" s="7"/>
    </row>
    <row r="4" spans="1:8" ht="102" x14ac:dyDescent="0.2">
      <c r="A4" s="1" t="s">
        <v>19</v>
      </c>
      <c r="B4" s="1" t="s">
        <v>5</v>
      </c>
      <c r="C4" s="1" t="s">
        <v>0</v>
      </c>
      <c r="D4" s="1" t="s">
        <v>41</v>
      </c>
      <c r="E4" s="1" t="s">
        <v>7</v>
      </c>
      <c r="F4" t="s">
        <v>43</v>
      </c>
      <c r="G4" t="s">
        <v>42</v>
      </c>
    </row>
    <row r="5" spans="1:8" x14ac:dyDescent="0.2">
      <c r="A5" t="s">
        <v>45</v>
      </c>
      <c r="B5">
        <v>214448477</v>
      </c>
      <c r="C5">
        <v>165021076</v>
      </c>
      <c r="D5">
        <v>77</v>
      </c>
      <c r="E5">
        <v>108974149</v>
      </c>
      <c r="F5" s="9">
        <v>2.7470743727187399E-3</v>
      </c>
      <c r="G5" s="9">
        <v>0.98393343947679801</v>
      </c>
    </row>
    <row r="6" spans="1:8" x14ac:dyDescent="0.2">
      <c r="A6" t="s">
        <v>46</v>
      </c>
      <c r="B6">
        <v>168686734</v>
      </c>
      <c r="C6">
        <v>129277499</v>
      </c>
      <c r="D6">
        <v>76.599999999999994</v>
      </c>
      <c r="E6">
        <v>88038109</v>
      </c>
      <c r="F6" s="9">
        <v>3.3508331297765299E-3</v>
      </c>
      <c r="G6" s="9">
        <v>0.97948448365905205</v>
      </c>
    </row>
    <row r="7" spans="1:8" x14ac:dyDescent="0.2">
      <c r="A7" t="s">
        <v>47</v>
      </c>
      <c r="B7">
        <v>200016912</v>
      </c>
      <c r="C7">
        <v>154352739</v>
      </c>
      <c r="D7">
        <v>77.2</v>
      </c>
      <c r="E7">
        <v>98839123</v>
      </c>
      <c r="F7" s="9">
        <v>3.7034588821413298E-3</v>
      </c>
      <c r="G7" s="9">
        <v>0.98232947260602599</v>
      </c>
    </row>
    <row r="8" spans="1:8" x14ac:dyDescent="0.2">
      <c r="A8" t="s">
        <v>61</v>
      </c>
      <c r="B8">
        <v>195623073</v>
      </c>
      <c r="C8">
        <v>146774728</v>
      </c>
      <c r="D8">
        <v>75</v>
      </c>
      <c r="E8">
        <v>89562232</v>
      </c>
      <c r="F8" s="9">
        <v>2.8881044424897799E-3</v>
      </c>
      <c r="G8" s="9">
        <v>0.98595178753336898</v>
      </c>
    </row>
    <row r="9" spans="1:8" x14ac:dyDescent="0.2">
      <c r="A9" t="s">
        <v>62</v>
      </c>
      <c r="B9">
        <v>169953616</v>
      </c>
      <c r="C9">
        <v>129914892</v>
      </c>
      <c r="D9">
        <v>76.400000000000006</v>
      </c>
      <c r="E9">
        <v>87575066</v>
      </c>
      <c r="F9" s="9">
        <v>2.3988352222117102E-3</v>
      </c>
      <c r="G9" s="9">
        <v>0.98322788450477305</v>
      </c>
    </row>
    <row r="10" spans="1:8" x14ac:dyDescent="0.2">
      <c r="A10" t="s">
        <v>63</v>
      </c>
      <c r="B10">
        <v>239432596</v>
      </c>
      <c r="C10">
        <v>181278922</v>
      </c>
      <c r="D10">
        <v>75.7</v>
      </c>
      <c r="E10">
        <v>116034923</v>
      </c>
      <c r="F10" s="9">
        <v>2.50954821261831E-3</v>
      </c>
      <c r="G10" s="9">
        <v>0.98327166049938297</v>
      </c>
    </row>
    <row r="11" spans="1:8" x14ac:dyDescent="0.2">
      <c r="A11" t="s">
        <v>64</v>
      </c>
      <c r="B11">
        <v>133969496</v>
      </c>
      <c r="C11">
        <v>102637103</v>
      </c>
      <c r="D11">
        <v>76.599999999999994</v>
      </c>
      <c r="E11">
        <v>66243554</v>
      </c>
      <c r="F11" s="9">
        <v>3.49599988351893E-3</v>
      </c>
      <c r="G11" s="9">
        <v>0.97575734423348703</v>
      </c>
    </row>
    <row r="12" spans="1:8" x14ac:dyDescent="0.2">
      <c r="A12" t="s">
        <v>65</v>
      </c>
      <c r="B12">
        <v>283305537</v>
      </c>
      <c r="C12">
        <v>215986042</v>
      </c>
      <c r="D12">
        <v>76.2</v>
      </c>
      <c r="E12">
        <v>131592421</v>
      </c>
      <c r="F12" s="9">
        <v>3.0775400473810402E-3</v>
      </c>
      <c r="G12" s="9">
        <v>0.97626795649259901</v>
      </c>
    </row>
    <row r="13" spans="1:8" x14ac:dyDescent="0.2">
      <c r="A13" t="s">
        <v>66</v>
      </c>
      <c r="B13">
        <v>181996483</v>
      </c>
      <c r="C13">
        <v>143548216</v>
      </c>
      <c r="D13">
        <v>78.900000000000006</v>
      </c>
      <c r="E13">
        <v>93496969</v>
      </c>
      <c r="F13" s="9">
        <v>3.1738243658273402E-3</v>
      </c>
      <c r="G13" s="9">
        <v>0.97343126559313897</v>
      </c>
    </row>
    <row r="14" spans="1:8" x14ac:dyDescent="0.2">
      <c r="A14" t="s">
        <v>67</v>
      </c>
      <c r="B14">
        <v>149590544</v>
      </c>
      <c r="C14">
        <v>117042609</v>
      </c>
      <c r="D14">
        <v>78.2</v>
      </c>
      <c r="E14">
        <v>77438776</v>
      </c>
      <c r="F14" s="9">
        <v>3.54773107481049E-3</v>
      </c>
      <c r="G14" s="9">
        <v>0.71710148150521302</v>
      </c>
      <c r="H14" t="s">
        <v>70</v>
      </c>
    </row>
    <row r="15" spans="1:8" x14ac:dyDescent="0.2">
      <c r="A15" t="s">
        <v>68</v>
      </c>
      <c r="B15">
        <v>149968039</v>
      </c>
      <c r="C15">
        <v>113069028</v>
      </c>
      <c r="D15">
        <v>75.400000000000006</v>
      </c>
      <c r="E15">
        <v>99923330</v>
      </c>
      <c r="F15" s="9">
        <v>2.3286278012408699E-3</v>
      </c>
      <c r="G15" s="9">
        <v>0.69041582605182295</v>
      </c>
      <c r="H15" t="s">
        <v>70</v>
      </c>
    </row>
    <row r="16" spans="1:8" x14ac:dyDescent="0.2">
      <c r="A16" t="s">
        <v>69</v>
      </c>
      <c r="B16">
        <v>170562817</v>
      </c>
      <c r="C16">
        <v>122271956</v>
      </c>
      <c r="D16">
        <v>71.7</v>
      </c>
      <c r="E16">
        <v>75132534</v>
      </c>
      <c r="F16" s="9">
        <v>3.2138132039815199E-3</v>
      </c>
      <c r="G16" s="9">
        <v>0.70155356499680499</v>
      </c>
      <c r="H16" t="s">
        <v>70</v>
      </c>
    </row>
    <row r="19" spans="1:5" x14ac:dyDescent="0.2">
      <c r="A19" s="7" t="s">
        <v>56</v>
      </c>
      <c r="B19" s="7"/>
      <c r="C19" s="7"/>
      <c r="D19" s="8">
        <f>(E11*(2*100))/135000000</f>
        <v>98.138598518518521</v>
      </c>
    </row>
    <row r="20" spans="1:5" x14ac:dyDescent="0.2">
      <c r="A20" s="7" t="s">
        <v>57</v>
      </c>
      <c r="B20" s="7"/>
      <c r="C20" s="7"/>
      <c r="D20" s="8">
        <f>(E12*(2*100))/135000000</f>
        <v>194.95173481481481</v>
      </c>
    </row>
    <row r="23" spans="1:5" x14ac:dyDescent="0.2">
      <c r="E23" s="5"/>
    </row>
  </sheetData>
  <mergeCells count="5">
    <mergeCell ref="A20:C20"/>
    <mergeCell ref="A19:C19"/>
    <mergeCell ref="C3:D3"/>
    <mergeCell ref="F3:G3"/>
    <mergeCell ref="B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A2BF-9805-1B4D-BB45-9DCEF8AE96ED}">
  <dimension ref="A1:G13"/>
  <sheetViews>
    <sheetView zoomScale="125" workbookViewId="0">
      <selection activeCell="E12" sqref="E12"/>
    </sheetView>
  </sheetViews>
  <sheetFormatPr baseColWidth="10" defaultRowHeight="16" x14ac:dyDescent="0.2"/>
  <cols>
    <col min="5" max="5" width="11.83203125" customWidth="1"/>
  </cols>
  <sheetData>
    <row r="1" spans="1:7" x14ac:dyDescent="0.2">
      <c r="A1" t="s">
        <v>38</v>
      </c>
      <c r="B1" t="s">
        <v>58</v>
      </c>
    </row>
    <row r="2" spans="1:7" x14ac:dyDescent="0.2">
      <c r="B2" s="7" t="s">
        <v>1</v>
      </c>
      <c r="C2" s="7"/>
      <c r="D2" s="7"/>
      <c r="E2" s="7"/>
      <c r="F2" s="7"/>
      <c r="G2" s="7"/>
    </row>
    <row r="3" spans="1:7" x14ac:dyDescent="0.2">
      <c r="B3" t="s">
        <v>14</v>
      </c>
      <c r="C3" s="7" t="s">
        <v>15</v>
      </c>
      <c r="D3" s="7"/>
      <c r="E3" t="s">
        <v>16</v>
      </c>
      <c r="F3" s="7" t="s">
        <v>44</v>
      </c>
      <c r="G3" s="7"/>
    </row>
    <row r="4" spans="1:7" ht="102" x14ac:dyDescent="0.2">
      <c r="A4" s="1" t="s">
        <v>19</v>
      </c>
      <c r="B4" s="1" t="s">
        <v>5</v>
      </c>
      <c r="C4" s="1" t="s">
        <v>0</v>
      </c>
      <c r="D4" s="1" t="s">
        <v>41</v>
      </c>
      <c r="E4" s="1" t="s">
        <v>7</v>
      </c>
      <c r="F4" t="s">
        <v>43</v>
      </c>
      <c r="G4" t="s">
        <v>42</v>
      </c>
    </row>
    <row r="5" spans="1:7" x14ac:dyDescent="0.2">
      <c r="A5" t="s">
        <v>45</v>
      </c>
      <c r="B5">
        <v>43104914</v>
      </c>
      <c r="C5">
        <v>17090063</v>
      </c>
      <c r="D5">
        <v>39.6</v>
      </c>
      <c r="E5">
        <v>12984216</v>
      </c>
      <c r="F5" s="9">
        <v>1.88774178915996E-2</v>
      </c>
      <c r="G5" s="9">
        <v>0.95752652718661901</v>
      </c>
    </row>
    <row r="6" spans="1:7" x14ac:dyDescent="0.2">
      <c r="A6" t="s">
        <v>46</v>
      </c>
      <c r="B6">
        <v>26940445</v>
      </c>
      <c r="C6">
        <v>11126766</v>
      </c>
      <c r="D6">
        <v>41.3</v>
      </c>
      <c r="E6">
        <v>8186920</v>
      </c>
      <c r="F6" s="9">
        <v>1.34889734181282E-2</v>
      </c>
      <c r="G6" s="9">
        <v>0.93094915254237198</v>
      </c>
    </row>
    <row r="7" spans="1:7" x14ac:dyDescent="0.2">
      <c r="A7" t="s">
        <v>47</v>
      </c>
      <c r="B7">
        <v>32146957</v>
      </c>
      <c r="C7">
        <v>13353798</v>
      </c>
      <c r="D7">
        <v>41.5</v>
      </c>
      <c r="E7">
        <v>9806951</v>
      </c>
      <c r="F7" s="9">
        <v>9.7771186143989705E-3</v>
      </c>
      <c r="G7" s="9">
        <v>0.966215340761855</v>
      </c>
    </row>
    <row r="8" spans="1:7" x14ac:dyDescent="0.2">
      <c r="A8" t="s">
        <v>61</v>
      </c>
      <c r="B8">
        <v>50166251</v>
      </c>
      <c r="C8">
        <v>22750799</v>
      </c>
      <c r="D8">
        <v>45.4</v>
      </c>
      <c r="E8">
        <v>16128847</v>
      </c>
      <c r="F8" s="9">
        <v>4.9299149197422204E-3</v>
      </c>
      <c r="G8" s="9">
        <v>0.96461097280433605</v>
      </c>
    </row>
    <row r="9" spans="1:7" x14ac:dyDescent="0.2">
      <c r="A9" t="s">
        <v>71</v>
      </c>
      <c r="B9">
        <v>27045920</v>
      </c>
      <c r="C9">
        <v>11059970</v>
      </c>
      <c r="D9">
        <v>40.9</v>
      </c>
      <c r="E9">
        <v>8043528</v>
      </c>
      <c r="F9" s="9">
        <v>4.6950786261471499E-3</v>
      </c>
      <c r="G9" s="9">
        <v>0.96191377566006298</v>
      </c>
    </row>
    <row r="10" spans="1:7" x14ac:dyDescent="0.2">
      <c r="A10" t="s">
        <v>63</v>
      </c>
      <c r="B10">
        <v>45167799</v>
      </c>
      <c r="C10">
        <v>23005628</v>
      </c>
      <c r="D10">
        <v>50.9</v>
      </c>
      <c r="E10">
        <v>15916385</v>
      </c>
      <c r="F10" s="9">
        <v>4.8602250793339198E-3</v>
      </c>
      <c r="G10" s="9">
        <v>0.95975678555757504</v>
      </c>
    </row>
    <row r="11" spans="1:7" x14ac:dyDescent="0.2">
      <c r="A11" t="s">
        <v>64</v>
      </c>
      <c r="B11">
        <v>28293190</v>
      </c>
      <c r="C11">
        <v>11461041</v>
      </c>
      <c r="D11">
        <v>40.5</v>
      </c>
      <c r="E11">
        <v>8699009</v>
      </c>
      <c r="F11" s="9">
        <v>3.8851639593295898E-3</v>
      </c>
      <c r="G11" s="9">
        <v>0.94469569216618099</v>
      </c>
    </row>
    <row r="12" spans="1:7" x14ac:dyDescent="0.2">
      <c r="A12" t="s">
        <v>65</v>
      </c>
      <c r="B12">
        <v>33316504</v>
      </c>
      <c r="C12">
        <v>13240431</v>
      </c>
      <c r="D12">
        <v>39.700000000000003</v>
      </c>
      <c r="E12">
        <v>9542735</v>
      </c>
      <c r="F12" s="9">
        <v>6.6593110798365803E-3</v>
      </c>
      <c r="G12" s="9">
        <v>0.95816500583535302</v>
      </c>
    </row>
    <row r="13" spans="1:7" x14ac:dyDescent="0.2">
      <c r="A13" t="s">
        <v>66</v>
      </c>
      <c r="B13">
        <v>37689925</v>
      </c>
      <c r="C13">
        <v>17245449</v>
      </c>
      <c r="D13">
        <v>45.8</v>
      </c>
      <c r="E13">
        <v>12005810</v>
      </c>
      <c r="F13" s="9">
        <v>6.1401186338517696E-3</v>
      </c>
      <c r="G13" s="9">
        <v>0.94728934134674303</v>
      </c>
    </row>
  </sheetData>
  <mergeCells count="3">
    <mergeCell ref="C3:D3"/>
    <mergeCell ref="B2:G2"/>
    <mergeCell ref="F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5200-F29F-6B4E-9699-E1B4A17914BA}">
  <dimension ref="A1:AE34"/>
  <sheetViews>
    <sheetView zoomScale="75" workbookViewId="0">
      <selection activeCell="F29" sqref="F29:G34"/>
    </sheetView>
  </sheetViews>
  <sheetFormatPr baseColWidth="10" defaultRowHeight="16" x14ac:dyDescent="0.2"/>
  <cols>
    <col min="2" max="2" width="13.5" customWidth="1"/>
    <col min="3" max="3" width="17.33203125" customWidth="1"/>
    <col min="5" max="5" width="13.33203125" customWidth="1"/>
    <col min="15" max="15" width="11.6640625" customWidth="1"/>
  </cols>
  <sheetData>
    <row r="1" spans="1:31" x14ac:dyDescent="0.2">
      <c r="A1" t="s">
        <v>39</v>
      </c>
      <c r="B1" t="s">
        <v>59</v>
      </c>
    </row>
    <row r="2" spans="1:31" x14ac:dyDescent="0.2"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 t="s">
        <v>20</v>
      </c>
      <c r="M2" s="7"/>
      <c r="N2" s="7"/>
      <c r="O2" s="7"/>
      <c r="P2" s="7"/>
      <c r="Q2" s="7"/>
      <c r="R2" s="7"/>
      <c r="S2" s="7"/>
    </row>
    <row r="3" spans="1:31" x14ac:dyDescent="0.2">
      <c r="B3" t="s">
        <v>14</v>
      </c>
      <c r="C3" s="7" t="s">
        <v>15</v>
      </c>
      <c r="D3" s="7"/>
      <c r="E3" t="s">
        <v>16</v>
      </c>
      <c r="F3" s="7" t="s">
        <v>44</v>
      </c>
      <c r="G3" s="7"/>
      <c r="H3" s="7" t="s">
        <v>17</v>
      </c>
      <c r="I3" s="7"/>
      <c r="J3" s="7"/>
      <c r="K3" s="7"/>
      <c r="L3" t="s">
        <v>18</v>
      </c>
      <c r="M3" s="7" t="s">
        <v>15</v>
      </c>
      <c r="N3" s="7"/>
      <c r="O3" t="s">
        <v>16</v>
      </c>
      <c r="P3" s="7" t="s">
        <v>17</v>
      </c>
      <c r="Q3" s="7"/>
      <c r="R3" s="7"/>
      <c r="S3" s="7"/>
    </row>
    <row r="4" spans="1:31" s="1" customFormat="1" ht="119" x14ac:dyDescent="0.2">
      <c r="A4" s="1" t="s">
        <v>19</v>
      </c>
      <c r="B4" s="1" t="s">
        <v>5</v>
      </c>
      <c r="C4" s="1" t="s">
        <v>0</v>
      </c>
      <c r="D4" s="1" t="s">
        <v>41</v>
      </c>
      <c r="E4" s="1" t="s">
        <v>7</v>
      </c>
      <c r="F4" t="s">
        <v>43</v>
      </c>
      <c r="G4" t="s">
        <v>42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55</v>
      </c>
      <c r="M4" s="1" t="s">
        <v>0</v>
      </c>
      <c r="N4" s="1" t="s">
        <v>41</v>
      </c>
      <c r="O4" s="1" t="s">
        <v>7</v>
      </c>
      <c r="P4" s="1" t="s">
        <v>8</v>
      </c>
      <c r="Q4" s="1" t="s">
        <v>9</v>
      </c>
      <c r="R4" s="1" t="s">
        <v>10</v>
      </c>
      <c r="S4" s="1" t="s">
        <v>11</v>
      </c>
      <c r="T4" s="1" t="s">
        <v>72</v>
      </c>
      <c r="U4" s="1" t="s">
        <v>73</v>
      </c>
    </row>
    <row r="5" spans="1:31" x14ac:dyDescent="0.2">
      <c r="A5" t="s">
        <v>6</v>
      </c>
      <c r="B5">
        <v>139276594</v>
      </c>
      <c r="C5">
        <v>85005419</v>
      </c>
      <c r="D5">
        <v>61</v>
      </c>
      <c r="E5">
        <v>54718137</v>
      </c>
      <c r="F5" s="9">
        <v>4.3480433024520697E-3</v>
      </c>
      <c r="G5" s="9">
        <v>0.97291399579935001</v>
      </c>
      <c r="H5">
        <v>8577207</v>
      </c>
      <c r="I5">
        <v>11949267</v>
      </c>
      <c r="J5">
        <v>611559</v>
      </c>
      <c r="K5">
        <v>33580104</v>
      </c>
      <c r="L5">
        <v>54271175</v>
      </c>
      <c r="M5">
        <v>5315869</v>
      </c>
      <c r="N5">
        <v>9.8000000000000007</v>
      </c>
      <c r="O5">
        <v>2815076</v>
      </c>
      <c r="P5">
        <v>44110</v>
      </c>
      <c r="Q5">
        <v>868047</v>
      </c>
      <c r="R5">
        <v>28222</v>
      </c>
      <c r="S5">
        <v>1874697</v>
      </c>
      <c r="T5" s="10">
        <f>(H5+P5)/SUM(H5,I5,P5,Q5)</f>
        <v>0.40213934369223481</v>
      </c>
      <c r="U5" s="10">
        <f>(I5+Q5)/(SUM(H5,I5,P5,Q5))</f>
        <v>0.59786065630776519</v>
      </c>
    </row>
    <row r="6" spans="1:31" x14ac:dyDescent="0.2">
      <c r="A6" t="s">
        <v>12</v>
      </c>
      <c r="B6">
        <v>113020228</v>
      </c>
      <c r="C6">
        <v>70653511</v>
      </c>
      <c r="D6">
        <v>62.5</v>
      </c>
      <c r="E6">
        <v>48207846</v>
      </c>
      <c r="F6" s="9">
        <v>4.4535775670661E-3</v>
      </c>
      <c r="G6" s="9">
        <v>0.97566151601564999</v>
      </c>
      <c r="H6">
        <v>7640497</v>
      </c>
      <c r="I6">
        <v>10625074</v>
      </c>
      <c r="J6">
        <v>551480</v>
      </c>
      <c r="K6">
        <v>29390795</v>
      </c>
      <c r="L6">
        <v>42366717</v>
      </c>
      <c r="M6">
        <v>4239986</v>
      </c>
      <c r="N6">
        <v>10</v>
      </c>
      <c r="O6">
        <v>2464423</v>
      </c>
      <c r="P6">
        <v>39344</v>
      </c>
      <c r="Q6">
        <v>760127</v>
      </c>
      <c r="R6">
        <v>24826</v>
      </c>
      <c r="S6">
        <v>1640126</v>
      </c>
      <c r="T6" s="10">
        <f t="shared" ref="T6:T16" si="0">(H6+P6)/SUM(H6,I6,P6,Q6)</f>
        <v>0.4028231881157146</v>
      </c>
      <c r="U6" s="10">
        <f t="shared" ref="U6:U15" si="1">(I6+Q6)/(SUM(H6,I6,P6,Q6))</f>
        <v>0.5971768118842854</v>
      </c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">
      <c r="A7" t="s">
        <v>13</v>
      </c>
      <c r="B7">
        <v>85489212</v>
      </c>
      <c r="C7">
        <v>51588142</v>
      </c>
      <c r="D7">
        <v>60.3</v>
      </c>
      <c r="E7">
        <v>34422630</v>
      </c>
      <c r="F7" s="9">
        <v>5.1004060151655104E-3</v>
      </c>
      <c r="G7" s="9">
        <v>0.96264628979711597</v>
      </c>
      <c r="H7">
        <v>5408160</v>
      </c>
      <c r="I7">
        <v>7362595</v>
      </c>
      <c r="J7">
        <v>391004</v>
      </c>
      <c r="K7">
        <v>21260871</v>
      </c>
      <c r="L7">
        <v>33901070</v>
      </c>
      <c r="M7">
        <v>3327308</v>
      </c>
      <c r="N7">
        <v>9.8000000000000007</v>
      </c>
      <c r="O7">
        <v>1940798</v>
      </c>
      <c r="P7">
        <v>32550</v>
      </c>
      <c r="Q7">
        <v>537149</v>
      </c>
      <c r="R7">
        <v>17585</v>
      </c>
      <c r="S7">
        <v>1353514</v>
      </c>
      <c r="T7" s="10">
        <f t="shared" si="0"/>
        <v>0.40783544548034123</v>
      </c>
      <c r="U7" s="10">
        <f t="shared" si="1"/>
        <v>0.59216455451965877</v>
      </c>
    </row>
    <row r="8" spans="1:31" x14ac:dyDescent="0.2">
      <c r="A8" t="s">
        <v>21</v>
      </c>
      <c r="B8">
        <v>139545737</v>
      </c>
      <c r="C8">
        <v>96523997</v>
      </c>
      <c r="D8">
        <v>69.2</v>
      </c>
      <c r="E8">
        <v>61713908</v>
      </c>
      <c r="F8" s="9">
        <v>3.68014654386325E-3</v>
      </c>
      <c r="G8" s="9">
        <v>0.97914125179202605</v>
      </c>
      <c r="H8">
        <v>18485331</v>
      </c>
      <c r="I8">
        <v>5730240</v>
      </c>
      <c r="J8">
        <v>509785</v>
      </c>
      <c r="K8">
        <v>36988552</v>
      </c>
      <c r="L8">
        <v>43021740</v>
      </c>
      <c r="M8">
        <v>4119995</v>
      </c>
      <c r="N8">
        <v>9.6</v>
      </c>
      <c r="O8">
        <v>2224999</v>
      </c>
      <c r="P8">
        <v>49212</v>
      </c>
      <c r="Q8">
        <v>439343</v>
      </c>
      <c r="R8">
        <v>22035</v>
      </c>
      <c r="S8">
        <v>1714409</v>
      </c>
      <c r="T8" s="10">
        <f t="shared" si="0"/>
        <v>0.75026102927098093</v>
      </c>
      <c r="U8" s="10">
        <f t="shared" si="1"/>
        <v>0.2497389707290191</v>
      </c>
    </row>
    <row r="9" spans="1:31" x14ac:dyDescent="0.2">
      <c r="A9" t="s">
        <v>22</v>
      </c>
      <c r="B9">
        <v>102347909</v>
      </c>
      <c r="C9">
        <v>70107190</v>
      </c>
      <c r="D9">
        <v>68.5</v>
      </c>
      <c r="E9">
        <v>48254969</v>
      </c>
      <c r="F9" s="9">
        <v>4.7969381340476997E-3</v>
      </c>
      <c r="G9" s="9">
        <v>0.97625053836214803</v>
      </c>
      <c r="H9">
        <v>14155045</v>
      </c>
      <c r="I9">
        <v>4282683</v>
      </c>
      <c r="J9">
        <v>377880</v>
      </c>
      <c r="K9">
        <v>29439361</v>
      </c>
      <c r="L9">
        <v>32240719</v>
      </c>
      <c r="M9">
        <v>3069423</v>
      </c>
      <c r="N9">
        <v>9.5</v>
      </c>
      <c r="O9">
        <v>1815467</v>
      </c>
      <c r="P9">
        <v>44860</v>
      </c>
      <c r="Q9">
        <v>331904</v>
      </c>
      <c r="R9">
        <v>15752</v>
      </c>
      <c r="S9">
        <v>1422951</v>
      </c>
      <c r="T9" s="10">
        <f t="shared" si="0"/>
        <v>0.75473230954096449</v>
      </c>
      <c r="U9" s="10">
        <f t="shared" si="1"/>
        <v>0.24526769045903551</v>
      </c>
    </row>
    <row r="10" spans="1:31" x14ac:dyDescent="0.2">
      <c r="A10" t="s">
        <v>23</v>
      </c>
      <c r="B10">
        <v>121577999</v>
      </c>
      <c r="C10">
        <v>79663790</v>
      </c>
      <c r="D10">
        <v>65.5</v>
      </c>
      <c r="E10">
        <v>53806911</v>
      </c>
      <c r="F10" s="9">
        <v>4.2760171616011197E-3</v>
      </c>
      <c r="G10" s="9">
        <v>0.90570347599905399</v>
      </c>
      <c r="H10">
        <v>15997698</v>
      </c>
      <c r="I10">
        <v>4727261</v>
      </c>
      <c r="J10">
        <v>433857</v>
      </c>
      <c r="K10">
        <v>32648095</v>
      </c>
      <c r="L10">
        <v>41914209</v>
      </c>
      <c r="M10">
        <v>3714082</v>
      </c>
      <c r="N10">
        <v>8.9</v>
      </c>
      <c r="O10">
        <v>2074573</v>
      </c>
      <c r="P10">
        <v>48569</v>
      </c>
      <c r="Q10">
        <v>364373</v>
      </c>
      <c r="R10">
        <v>18648</v>
      </c>
      <c r="S10">
        <v>1642983</v>
      </c>
      <c r="T10" s="10">
        <f t="shared" si="0"/>
        <v>0.75912300847657488</v>
      </c>
      <c r="U10" s="10">
        <f t="shared" si="1"/>
        <v>0.24087699152342515</v>
      </c>
    </row>
    <row r="11" spans="1:31" x14ac:dyDescent="0.2">
      <c r="A11" t="s">
        <v>24</v>
      </c>
      <c r="B11">
        <v>110273126</v>
      </c>
      <c r="C11">
        <v>64687814</v>
      </c>
      <c r="D11">
        <v>58.7</v>
      </c>
      <c r="E11">
        <v>43767027</v>
      </c>
      <c r="F11" s="9">
        <v>3.9332990181320197E-3</v>
      </c>
      <c r="G11" s="9">
        <v>0.94635355873411497</v>
      </c>
      <c r="H11">
        <v>6727137</v>
      </c>
      <c r="I11">
        <v>9422195</v>
      </c>
      <c r="J11">
        <v>512548</v>
      </c>
      <c r="K11">
        <v>27105147</v>
      </c>
      <c r="L11">
        <v>45585312</v>
      </c>
      <c r="M11">
        <v>3747278</v>
      </c>
      <c r="N11">
        <v>8.1999999999999993</v>
      </c>
      <c r="O11">
        <v>2208750</v>
      </c>
      <c r="P11">
        <v>35786</v>
      </c>
      <c r="Q11">
        <v>679843</v>
      </c>
      <c r="R11">
        <v>21964</v>
      </c>
      <c r="S11">
        <v>1471157</v>
      </c>
      <c r="T11" s="10">
        <f t="shared" si="0"/>
        <v>0.40100436639017428</v>
      </c>
      <c r="U11" s="10">
        <f t="shared" si="1"/>
        <v>0.59899563360982577</v>
      </c>
    </row>
    <row r="12" spans="1:31" x14ac:dyDescent="0.2">
      <c r="A12" t="s">
        <v>25</v>
      </c>
      <c r="B12">
        <v>118235860</v>
      </c>
      <c r="C12">
        <v>68522573</v>
      </c>
      <c r="D12">
        <v>58</v>
      </c>
      <c r="E12">
        <v>45983533</v>
      </c>
      <c r="F12" s="9">
        <v>3.9325830700341399E-3</v>
      </c>
      <c r="G12" s="9">
        <v>0.92154381995713197</v>
      </c>
      <c r="H12">
        <v>6837679</v>
      </c>
      <c r="I12">
        <v>10170268</v>
      </c>
      <c r="J12">
        <v>534252</v>
      </c>
      <c r="K12">
        <v>28441334</v>
      </c>
      <c r="L12">
        <v>49713287</v>
      </c>
      <c r="M12">
        <v>3968285</v>
      </c>
      <c r="N12">
        <v>8</v>
      </c>
      <c r="O12">
        <v>2295122</v>
      </c>
      <c r="P12">
        <v>36807</v>
      </c>
      <c r="Q12">
        <v>734279</v>
      </c>
      <c r="R12">
        <v>22908</v>
      </c>
      <c r="S12">
        <v>1501128</v>
      </c>
      <c r="T12" s="10">
        <f t="shared" si="0"/>
        <v>0.38666253670826756</v>
      </c>
      <c r="U12" s="10">
        <f t="shared" si="1"/>
        <v>0.61333746329173244</v>
      </c>
    </row>
    <row r="13" spans="1:31" x14ac:dyDescent="0.2">
      <c r="A13" t="s">
        <v>26</v>
      </c>
      <c r="B13">
        <v>132421044</v>
      </c>
      <c r="C13">
        <v>77863964</v>
      </c>
      <c r="D13">
        <v>58.8</v>
      </c>
      <c r="E13">
        <v>50937234</v>
      </c>
      <c r="F13" s="9">
        <v>5.7099909949034399E-3</v>
      </c>
      <c r="G13" s="9">
        <v>0.94819070366033198</v>
      </c>
      <c r="H13">
        <v>7730680</v>
      </c>
      <c r="I13">
        <v>11586819</v>
      </c>
      <c r="J13">
        <v>611221</v>
      </c>
      <c r="K13">
        <v>31008514</v>
      </c>
      <c r="L13">
        <v>54557080</v>
      </c>
      <c r="M13">
        <v>4291806</v>
      </c>
      <c r="N13">
        <v>7.9</v>
      </c>
      <c r="O13">
        <v>2456044</v>
      </c>
      <c r="P13">
        <v>39120</v>
      </c>
      <c r="Q13">
        <v>830709</v>
      </c>
      <c r="R13">
        <v>25981</v>
      </c>
      <c r="S13">
        <v>1560234</v>
      </c>
      <c r="T13" s="10">
        <f t="shared" si="0"/>
        <v>0.38488501301410472</v>
      </c>
      <c r="U13" s="10">
        <f t="shared" si="1"/>
        <v>0.61511498698589528</v>
      </c>
    </row>
    <row r="14" spans="1:31" x14ac:dyDescent="0.2">
      <c r="A14" t="s">
        <v>27</v>
      </c>
      <c r="B14">
        <v>110611463</v>
      </c>
      <c r="C14">
        <v>73525481</v>
      </c>
      <c r="D14">
        <v>66.5</v>
      </c>
      <c r="E14">
        <v>49639988</v>
      </c>
      <c r="F14" s="9">
        <v>3.57664092804314E-3</v>
      </c>
      <c r="G14" s="9">
        <v>0.95089439208667903</v>
      </c>
      <c r="H14">
        <v>14072723</v>
      </c>
      <c r="I14">
        <v>4559610</v>
      </c>
      <c r="J14">
        <v>449760</v>
      </c>
      <c r="K14">
        <v>30557895</v>
      </c>
      <c r="L14">
        <v>37085982</v>
      </c>
      <c r="M14">
        <v>3228929</v>
      </c>
      <c r="N14">
        <v>8.6999999999999993</v>
      </c>
      <c r="O14">
        <v>1849544</v>
      </c>
      <c r="P14">
        <v>42844</v>
      </c>
      <c r="Q14">
        <v>350033</v>
      </c>
      <c r="R14">
        <v>17377</v>
      </c>
      <c r="S14">
        <v>1439290</v>
      </c>
      <c r="T14" s="10">
        <f t="shared" si="0"/>
        <v>0.74194014152800414</v>
      </c>
      <c r="U14" s="10">
        <f t="shared" si="1"/>
        <v>0.25805985847199586</v>
      </c>
    </row>
    <row r="15" spans="1:31" x14ac:dyDescent="0.2">
      <c r="A15" t="s">
        <v>28</v>
      </c>
      <c r="B15">
        <v>69524651</v>
      </c>
      <c r="C15">
        <v>48119055</v>
      </c>
      <c r="D15">
        <v>69.2</v>
      </c>
      <c r="E15">
        <v>32475514</v>
      </c>
      <c r="F15" s="9">
        <v>4.6379653170279898E-3</v>
      </c>
      <c r="G15" s="9">
        <v>0.97589973484676895</v>
      </c>
      <c r="H15">
        <v>9237550</v>
      </c>
      <c r="I15">
        <v>3137892</v>
      </c>
      <c r="J15">
        <v>318744</v>
      </c>
      <c r="K15">
        <v>19781328</v>
      </c>
      <c r="L15">
        <v>21405596</v>
      </c>
      <c r="M15">
        <v>2200223</v>
      </c>
      <c r="N15">
        <v>10.3</v>
      </c>
      <c r="O15">
        <v>1320999</v>
      </c>
      <c r="P15">
        <v>29409</v>
      </c>
      <c r="Q15">
        <v>245076</v>
      </c>
      <c r="R15">
        <v>12111</v>
      </c>
      <c r="S15">
        <v>1034403</v>
      </c>
      <c r="T15" s="10">
        <f t="shared" si="0"/>
        <v>0.73257015633370848</v>
      </c>
      <c r="U15" s="10">
        <f t="shared" si="1"/>
        <v>0.26742984366629152</v>
      </c>
    </row>
    <row r="16" spans="1:31" x14ac:dyDescent="0.2">
      <c r="A16" t="s">
        <v>29</v>
      </c>
      <c r="B16">
        <v>83174802</v>
      </c>
      <c r="C16">
        <v>53353007</v>
      </c>
      <c r="D16">
        <v>64.099999999999994</v>
      </c>
      <c r="E16">
        <v>35828057</v>
      </c>
      <c r="F16" s="9">
        <v>5.2123979454168504E-3</v>
      </c>
      <c r="G16" s="9">
        <v>0.96340993493982596</v>
      </c>
      <c r="H16">
        <v>10686326</v>
      </c>
      <c r="I16">
        <v>3160519</v>
      </c>
      <c r="J16">
        <v>348408</v>
      </c>
      <c r="K16">
        <v>21632804</v>
      </c>
      <c r="L16">
        <v>29821795</v>
      </c>
      <c r="M16">
        <v>2426488</v>
      </c>
      <c r="N16">
        <v>8.1</v>
      </c>
      <c r="O16">
        <v>1450104</v>
      </c>
      <c r="P16">
        <v>33346</v>
      </c>
      <c r="Q16">
        <v>242575</v>
      </c>
      <c r="R16">
        <v>13558</v>
      </c>
      <c r="S16">
        <v>1160625</v>
      </c>
      <c r="T16" s="10">
        <f t="shared" si="0"/>
        <v>0.75903488027770194</v>
      </c>
      <c r="U16" s="10">
        <f>(I16+Q16)/(SUM(H16,I16,P16,Q16))</f>
        <v>0.24096511972229803</v>
      </c>
    </row>
    <row r="18" spans="1:20" x14ac:dyDescent="0.2">
      <c r="B18" s="7" t="s">
        <v>1</v>
      </c>
      <c r="C18" s="7"/>
      <c r="D18" s="7"/>
      <c r="E18" s="7"/>
    </row>
    <row r="19" spans="1:20" x14ac:dyDescent="0.2">
      <c r="B19" t="s">
        <v>14</v>
      </c>
      <c r="C19" s="7" t="s">
        <v>15</v>
      </c>
      <c r="D19" s="7"/>
      <c r="E19" t="s">
        <v>16</v>
      </c>
      <c r="F19" s="7" t="s">
        <v>44</v>
      </c>
      <c r="G19" s="7"/>
    </row>
    <row r="20" spans="1:20" ht="85" x14ac:dyDescent="0.2">
      <c r="A20" s="1" t="s">
        <v>19</v>
      </c>
      <c r="B20" s="1" t="s">
        <v>5</v>
      </c>
      <c r="C20" s="1" t="s">
        <v>0</v>
      </c>
      <c r="D20" s="1" t="s">
        <v>41</v>
      </c>
      <c r="E20" s="1" t="s">
        <v>7</v>
      </c>
      <c r="F20" t="s">
        <v>43</v>
      </c>
      <c r="G20" t="s">
        <v>42</v>
      </c>
    </row>
    <row r="21" spans="1:20" x14ac:dyDescent="0.2">
      <c r="A21" t="s">
        <v>30</v>
      </c>
      <c r="B21">
        <v>78246051</v>
      </c>
      <c r="C21">
        <v>57254722</v>
      </c>
      <c r="D21">
        <v>73.2</v>
      </c>
      <c r="E21">
        <v>38576516</v>
      </c>
      <c r="F21" s="9">
        <v>3.2217950253491199E-3</v>
      </c>
      <c r="G21" s="9">
        <v>0.98018723331535396</v>
      </c>
    </row>
    <row r="22" spans="1:20" x14ac:dyDescent="0.2">
      <c r="A22" t="s">
        <v>31</v>
      </c>
      <c r="B22">
        <v>90595686</v>
      </c>
      <c r="C22">
        <v>68718942</v>
      </c>
      <c r="D22">
        <v>75.900000000000006</v>
      </c>
      <c r="E22">
        <v>45722523</v>
      </c>
      <c r="F22" s="9">
        <v>4.5998068890553603E-3</v>
      </c>
      <c r="G22" s="9">
        <v>0.97984661269705997</v>
      </c>
      <c r="O22" s="7"/>
      <c r="P22" s="7"/>
      <c r="Q22" s="7"/>
      <c r="R22" s="7"/>
      <c r="S22" s="7"/>
      <c r="T22" s="7"/>
    </row>
    <row r="23" spans="1:20" x14ac:dyDescent="0.2">
      <c r="A23" t="s">
        <v>64</v>
      </c>
      <c r="B23">
        <v>72316510</v>
      </c>
      <c r="C23">
        <v>50819433</v>
      </c>
      <c r="D23">
        <v>70.3</v>
      </c>
      <c r="E23">
        <v>33307171</v>
      </c>
      <c r="F23" s="9">
        <v>3.8258307338379601E-3</v>
      </c>
      <c r="G23" s="9">
        <v>0.97449116543035197</v>
      </c>
    </row>
    <row r="24" spans="1:20" x14ac:dyDescent="0.2">
      <c r="A24" t="s">
        <v>65</v>
      </c>
      <c r="B24">
        <v>83554437</v>
      </c>
      <c r="C24">
        <v>57713250</v>
      </c>
      <c r="D24">
        <v>69.099999999999994</v>
      </c>
      <c r="E24">
        <v>38809623</v>
      </c>
      <c r="F24" s="9">
        <v>2.93189089072234E-3</v>
      </c>
      <c r="G24" s="9">
        <v>0.97432170362981696</v>
      </c>
    </row>
    <row r="26" spans="1:20" x14ac:dyDescent="0.2">
      <c r="B26" s="7" t="s">
        <v>32</v>
      </c>
      <c r="C26" s="7"/>
      <c r="D26" s="7"/>
      <c r="E26" s="7"/>
    </row>
    <row r="27" spans="1:20" x14ac:dyDescent="0.2">
      <c r="B27" t="s">
        <v>14</v>
      </c>
      <c r="C27" s="7" t="s">
        <v>15</v>
      </c>
      <c r="D27" s="7"/>
      <c r="E27" t="s">
        <v>16</v>
      </c>
      <c r="F27" s="7" t="s">
        <v>44</v>
      </c>
      <c r="G27" s="7"/>
    </row>
    <row r="28" spans="1:20" ht="85" x14ac:dyDescent="0.2">
      <c r="A28" s="1" t="s">
        <v>19</v>
      </c>
      <c r="B28" s="1" t="s">
        <v>5</v>
      </c>
      <c r="C28" s="1" t="s">
        <v>0</v>
      </c>
      <c r="D28" s="1" t="s">
        <v>41</v>
      </c>
      <c r="E28" s="1" t="s">
        <v>7</v>
      </c>
      <c r="F28" t="s">
        <v>43</v>
      </c>
      <c r="G28" t="s">
        <v>42</v>
      </c>
    </row>
    <row r="29" spans="1:20" x14ac:dyDescent="0.2">
      <c r="A29" t="s">
        <v>2</v>
      </c>
      <c r="B29">
        <v>93033980</v>
      </c>
      <c r="C29">
        <v>55735267</v>
      </c>
      <c r="D29">
        <v>59.9</v>
      </c>
      <c r="E29">
        <v>35524130</v>
      </c>
      <c r="F29" s="9">
        <v>5.2634782608695597E-3</v>
      </c>
      <c r="G29" s="9">
        <v>0.98076625441447496</v>
      </c>
    </row>
    <row r="30" spans="1:20" x14ac:dyDescent="0.2">
      <c r="A30" t="s">
        <v>3</v>
      </c>
      <c r="B30">
        <v>131585433</v>
      </c>
      <c r="C30">
        <v>84096951</v>
      </c>
      <c r="D30">
        <v>63.9</v>
      </c>
      <c r="E30">
        <v>56277720</v>
      </c>
      <c r="F30" s="9">
        <v>6.2552385557704702E-3</v>
      </c>
      <c r="G30" s="9">
        <v>0.97922595706173199</v>
      </c>
    </row>
    <row r="31" spans="1:20" x14ac:dyDescent="0.2">
      <c r="A31" t="s">
        <v>4</v>
      </c>
      <c r="B31">
        <v>98743721</v>
      </c>
      <c r="C31">
        <v>63573167</v>
      </c>
      <c r="D31">
        <v>64.400000000000006</v>
      </c>
      <c r="E31">
        <v>42498233</v>
      </c>
      <c r="F31" s="9">
        <v>5.42825888724985E-3</v>
      </c>
      <c r="G31" s="9">
        <v>0.97805073984814295</v>
      </c>
    </row>
    <row r="32" spans="1:20" x14ac:dyDescent="0.2">
      <c r="A32" t="s">
        <v>33</v>
      </c>
      <c r="B32">
        <v>98350985</v>
      </c>
      <c r="C32">
        <v>58076974</v>
      </c>
      <c r="D32">
        <v>59.1</v>
      </c>
      <c r="E32">
        <v>39494466</v>
      </c>
      <c r="F32" s="9">
        <v>5.8988549462122104E-3</v>
      </c>
      <c r="G32" s="9">
        <v>0.93289403099763601</v>
      </c>
    </row>
    <row r="33" spans="1:7" x14ac:dyDescent="0.2">
      <c r="A33" t="s">
        <v>34</v>
      </c>
      <c r="B33">
        <v>79780570</v>
      </c>
      <c r="C33">
        <v>48762949</v>
      </c>
      <c r="D33">
        <v>61.1</v>
      </c>
      <c r="E33">
        <v>29909443</v>
      </c>
      <c r="F33" s="9">
        <v>7.1216695073035496E-3</v>
      </c>
      <c r="G33" s="9">
        <v>0.964350510070625</v>
      </c>
    </row>
    <row r="34" spans="1:7" x14ac:dyDescent="0.2">
      <c r="A34" t="s">
        <v>35</v>
      </c>
      <c r="B34">
        <v>93081987</v>
      </c>
      <c r="C34">
        <v>56940420</v>
      </c>
      <c r="D34">
        <v>61.2</v>
      </c>
      <c r="E34">
        <v>36503217</v>
      </c>
      <c r="F34" s="9">
        <v>7.2212058043654203E-3</v>
      </c>
      <c r="G34" s="9">
        <v>0.95834732038359205</v>
      </c>
    </row>
  </sheetData>
  <mergeCells count="14">
    <mergeCell ref="O22:T22"/>
    <mergeCell ref="B2:K2"/>
    <mergeCell ref="L2:S2"/>
    <mergeCell ref="C19:D19"/>
    <mergeCell ref="B18:E18"/>
    <mergeCell ref="H3:K3"/>
    <mergeCell ref="M3:N3"/>
    <mergeCell ref="P3:S3"/>
    <mergeCell ref="B26:E26"/>
    <mergeCell ref="C27:D27"/>
    <mergeCell ref="F27:G27"/>
    <mergeCell ref="F19:G19"/>
    <mergeCell ref="C3:D3"/>
    <mergeCell ref="F3:G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CABF-D3D3-B14D-ADB0-1379092147A0}">
  <dimension ref="A1:U30"/>
  <sheetViews>
    <sheetView zoomScale="75" zoomScaleNormal="75" workbookViewId="0">
      <selection activeCell="F5" sqref="F5:G10"/>
    </sheetView>
  </sheetViews>
  <sheetFormatPr baseColWidth="10" defaultRowHeight="16" x14ac:dyDescent="0.2"/>
  <sheetData>
    <row r="1" spans="1:21" x14ac:dyDescent="0.2">
      <c r="A1" t="s">
        <v>40</v>
      </c>
      <c r="B1" t="s">
        <v>60</v>
      </c>
    </row>
    <row r="2" spans="1:21" x14ac:dyDescent="0.2">
      <c r="B2" s="7" t="s">
        <v>1</v>
      </c>
      <c r="C2" s="7"/>
      <c r="D2" s="7"/>
      <c r="E2" s="7"/>
      <c r="F2" s="7"/>
      <c r="G2" s="7"/>
      <c r="H2" s="7"/>
      <c r="I2" s="7"/>
      <c r="J2" s="7" t="s">
        <v>20</v>
      </c>
      <c r="K2" s="7"/>
      <c r="L2" s="7"/>
      <c r="M2" s="7"/>
      <c r="N2" s="7"/>
      <c r="O2" s="7"/>
      <c r="P2" s="7"/>
      <c r="Q2" s="7"/>
    </row>
    <row r="3" spans="1:21" x14ac:dyDescent="0.2">
      <c r="B3" t="s">
        <v>14</v>
      </c>
      <c r="C3" s="7" t="s">
        <v>15</v>
      </c>
      <c r="D3" s="7"/>
      <c r="E3" t="s">
        <v>16</v>
      </c>
      <c r="F3" s="7" t="s">
        <v>44</v>
      </c>
      <c r="G3" s="7"/>
      <c r="H3" s="7" t="s">
        <v>17</v>
      </c>
      <c r="I3" s="7"/>
      <c r="J3" s="7"/>
      <c r="K3" s="7"/>
      <c r="L3" t="s">
        <v>18</v>
      </c>
      <c r="M3" s="7" t="s">
        <v>15</v>
      </c>
      <c r="N3" s="7"/>
      <c r="O3" t="s">
        <v>16</v>
      </c>
      <c r="P3" s="7" t="s">
        <v>17</v>
      </c>
      <c r="Q3" s="7"/>
      <c r="R3" s="7"/>
      <c r="S3" s="7"/>
    </row>
    <row r="4" spans="1:21" ht="119" x14ac:dyDescent="0.2">
      <c r="A4" s="1" t="s">
        <v>19</v>
      </c>
      <c r="B4" s="1" t="s">
        <v>5</v>
      </c>
      <c r="C4" s="1" t="s">
        <v>0</v>
      </c>
      <c r="D4" s="1" t="s">
        <v>41</v>
      </c>
      <c r="E4" s="1" t="s">
        <v>7</v>
      </c>
      <c r="F4" t="s">
        <v>43</v>
      </c>
      <c r="G4" t="s">
        <v>42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55</v>
      </c>
      <c r="M4" s="1" t="s">
        <v>0</v>
      </c>
      <c r="N4" s="1" t="s">
        <v>41</v>
      </c>
      <c r="O4" s="1" t="s">
        <v>7</v>
      </c>
      <c r="P4" s="1" t="s">
        <v>8</v>
      </c>
      <c r="Q4" s="1" t="s">
        <v>9</v>
      </c>
      <c r="R4" s="1" t="s">
        <v>10</v>
      </c>
      <c r="S4" s="1" t="s">
        <v>11</v>
      </c>
      <c r="T4" s="6" t="s">
        <v>72</v>
      </c>
      <c r="U4" s="6" t="s">
        <v>73</v>
      </c>
    </row>
    <row r="5" spans="1:21" x14ac:dyDescent="0.2">
      <c r="A5" s="3" t="s">
        <v>48</v>
      </c>
      <c r="B5">
        <v>249845004</v>
      </c>
      <c r="C5">
        <v>169773223</v>
      </c>
      <c r="D5">
        <v>68</v>
      </c>
      <c r="E5">
        <v>115447623</v>
      </c>
      <c r="F5" s="9">
        <v>6.4479691824643496E-3</v>
      </c>
      <c r="G5" s="9">
        <v>0.97360194764786501</v>
      </c>
      <c r="H5">
        <v>17549251</v>
      </c>
      <c r="I5">
        <v>25356384</v>
      </c>
      <c r="J5">
        <v>1262064</v>
      </c>
      <c r="K5">
        <v>71279924</v>
      </c>
      <c r="L5">
        <v>80071781</v>
      </c>
      <c r="M5">
        <v>10651584</v>
      </c>
      <c r="N5">
        <v>13.3</v>
      </c>
      <c r="O5">
        <v>5111886</v>
      </c>
      <c r="P5">
        <v>83789</v>
      </c>
      <c r="Q5">
        <v>1816020</v>
      </c>
      <c r="R5">
        <v>56882</v>
      </c>
      <c r="S5">
        <v>3155195</v>
      </c>
      <c r="T5" s="10">
        <f>(H5+P5)/SUM(H5,I5,P5,Q5)</f>
        <v>0.39354681989090434</v>
      </c>
      <c r="U5" s="10">
        <f>(I5+Q5)/(SUM(H5,I5,P5,Q5))</f>
        <v>0.60645318010909566</v>
      </c>
    </row>
    <row r="6" spans="1:21" x14ac:dyDescent="0.2">
      <c r="A6" s="3" t="s">
        <v>49</v>
      </c>
      <c r="B6">
        <v>167362797</v>
      </c>
      <c r="C6">
        <v>115150680</v>
      </c>
      <c r="D6">
        <v>68.8</v>
      </c>
      <c r="E6">
        <v>82982495</v>
      </c>
      <c r="F6" s="9">
        <v>6.5948320393661901E-3</v>
      </c>
      <c r="G6" s="9">
        <v>0.95808864126888504</v>
      </c>
      <c r="H6">
        <v>12499013</v>
      </c>
      <c r="I6">
        <v>18458187</v>
      </c>
      <c r="J6">
        <v>924325</v>
      </c>
      <c r="K6">
        <v>51100970</v>
      </c>
      <c r="L6">
        <v>52212117</v>
      </c>
      <c r="M6">
        <v>6464738</v>
      </c>
      <c r="N6">
        <v>12.4</v>
      </c>
      <c r="O6">
        <v>3707715</v>
      </c>
      <c r="P6">
        <v>59801</v>
      </c>
      <c r="Q6">
        <v>1288140</v>
      </c>
      <c r="R6">
        <v>39839</v>
      </c>
      <c r="S6">
        <v>2319935</v>
      </c>
      <c r="T6" s="10">
        <f t="shared" ref="T6:T10" si="0">(H6+P6)/SUM(H6,I6,P6,Q6)</f>
        <v>0.38875589492087342</v>
      </c>
      <c r="U6" s="10">
        <f t="shared" ref="U6:U10" si="1">(I6+Q6)/(SUM(H6,I6,P6,Q6))</f>
        <v>0.61124410507912652</v>
      </c>
    </row>
    <row r="7" spans="1:21" x14ac:dyDescent="0.2">
      <c r="A7" s="3" t="s">
        <v>50</v>
      </c>
      <c r="B7">
        <v>236356421</v>
      </c>
      <c r="C7">
        <v>158996024</v>
      </c>
      <c r="D7">
        <v>67.3</v>
      </c>
      <c r="E7">
        <v>107813243</v>
      </c>
      <c r="F7" s="9">
        <v>8.0891505777046391E-3</v>
      </c>
      <c r="G7" s="9">
        <v>0.97635057290684701</v>
      </c>
      <c r="H7">
        <v>15827998</v>
      </c>
      <c r="I7">
        <v>23453467</v>
      </c>
      <c r="J7">
        <v>1150090</v>
      </c>
      <c r="K7">
        <v>67381688</v>
      </c>
      <c r="L7">
        <v>77360397</v>
      </c>
      <c r="M7">
        <v>161360</v>
      </c>
      <c r="N7">
        <v>0.2</v>
      </c>
      <c r="O7">
        <v>12235</v>
      </c>
      <c r="P7">
        <v>191</v>
      </c>
      <c r="Q7">
        <v>3157</v>
      </c>
      <c r="R7">
        <v>113</v>
      </c>
      <c r="S7">
        <v>8774</v>
      </c>
      <c r="T7" s="10">
        <f t="shared" si="0"/>
        <v>0.4029085998194773</v>
      </c>
      <c r="U7" s="10">
        <f t="shared" si="1"/>
        <v>0.59709140018052265</v>
      </c>
    </row>
    <row r="8" spans="1:21" x14ac:dyDescent="0.2">
      <c r="A8" s="3" t="s">
        <v>51</v>
      </c>
      <c r="B8">
        <v>237414256</v>
      </c>
      <c r="C8">
        <v>174949367</v>
      </c>
      <c r="D8">
        <v>73.7</v>
      </c>
      <c r="E8">
        <v>119293079</v>
      </c>
      <c r="F8" s="9">
        <v>1.22420138405798E-2</v>
      </c>
      <c r="G8" s="9">
        <v>0.96312836367800303</v>
      </c>
      <c r="H8">
        <v>33229115</v>
      </c>
      <c r="I8">
        <v>11233958</v>
      </c>
      <c r="J8">
        <v>973859</v>
      </c>
      <c r="K8">
        <v>73856147</v>
      </c>
      <c r="L8">
        <v>62464889</v>
      </c>
      <c r="M8">
        <v>8393069</v>
      </c>
      <c r="N8">
        <v>13.4</v>
      </c>
      <c r="O8">
        <v>3917649</v>
      </c>
      <c r="P8">
        <v>93371</v>
      </c>
      <c r="Q8">
        <v>840232</v>
      </c>
      <c r="R8">
        <v>40760</v>
      </c>
      <c r="S8">
        <v>2943286</v>
      </c>
      <c r="T8" s="10">
        <f t="shared" si="0"/>
        <v>0.73402920513387371</v>
      </c>
      <c r="U8" s="10">
        <f t="shared" si="1"/>
        <v>0.26597079486612635</v>
      </c>
    </row>
    <row r="9" spans="1:21" x14ac:dyDescent="0.2">
      <c r="A9" s="3" t="s">
        <v>52</v>
      </c>
      <c r="B9">
        <v>215090275</v>
      </c>
      <c r="C9">
        <v>156787022</v>
      </c>
      <c r="D9">
        <v>72.900000000000006</v>
      </c>
      <c r="E9">
        <v>105646523</v>
      </c>
      <c r="F9" s="9">
        <v>6.2734577127380297E-3</v>
      </c>
      <c r="G9" s="9">
        <v>0.95902946670896305</v>
      </c>
      <c r="H9">
        <v>31987463</v>
      </c>
      <c r="I9">
        <v>8697925</v>
      </c>
      <c r="J9">
        <v>902009</v>
      </c>
      <c r="K9">
        <v>64059126</v>
      </c>
      <c r="L9">
        <v>58303253</v>
      </c>
      <c r="M9">
        <v>7131361</v>
      </c>
      <c r="N9">
        <v>12.2</v>
      </c>
      <c r="O9">
        <v>3500275</v>
      </c>
      <c r="P9">
        <v>88479</v>
      </c>
      <c r="Q9">
        <v>644702</v>
      </c>
      <c r="R9">
        <v>36775</v>
      </c>
      <c r="S9">
        <v>2730319</v>
      </c>
      <c r="T9" s="10">
        <f t="shared" si="0"/>
        <v>0.77443385356939787</v>
      </c>
      <c r="U9" s="10">
        <f t="shared" si="1"/>
        <v>0.22556614643060219</v>
      </c>
    </row>
    <row r="10" spans="1:21" x14ac:dyDescent="0.2">
      <c r="A10" s="3" t="s">
        <v>53</v>
      </c>
      <c r="B10">
        <v>229296423</v>
      </c>
      <c r="C10">
        <v>158043583</v>
      </c>
      <c r="D10">
        <v>68.900000000000006</v>
      </c>
      <c r="E10">
        <v>108502745</v>
      </c>
      <c r="F10" s="9">
        <v>6.8549724870675E-3</v>
      </c>
      <c r="G10" s="9">
        <v>0.97465750596829703</v>
      </c>
      <c r="H10">
        <v>31671435</v>
      </c>
      <c r="I10">
        <v>10386796</v>
      </c>
      <c r="J10">
        <v>966461</v>
      </c>
      <c r="K10">
        <v>65478053</v>
      </c>
      <c r="L10">
        <v>71252840</v>
      </c>
      <c r="M10">
        <v>6930510</v>
      </c>
      <c r="N10">
        <v>9.6999999999999993</v>
      </c>
      <c r="O10">
        <v>3586266</v>
      </c>
      <c r="P10">
        <v>86660</v>
      </c>
      <c r="Q10">
        <v>773357</v>
      </c>
      <c r="R10">
        <v>39757</v>
      </c>
      <c r="S10">
        <v>2686492</v>
      </c>
      <c r="T10" s="10">
        <f t="shared" si="0"/>
        <v>0.73996718132576145</v>
      </c>
      <c r="U10" s="10">
        <f t="shared" si="1"/>
        <v>0.2600328186742385</v>
      </c>
    </row>
    <row r="11" spans="1:21" x14ac:dyDescent="0.2">
      <c r="A11" s="3"/>
    </row>
    <row r="12" spans="1:21" x14ac:dyDescent="0.2">
      <c r="A12" s="3"/>
    </row>
    <row r="13" spans="1:21" x14ac:dyDescent="0.2">
      <c r="A13" s="3"/>
    </row>
    <row r="14" spans="1:21" x14ac:dyDescent="0.2">
      <c r="A14" s="3"/>
    </row>
    <row r="15" spans="1:21" ht="21" x14ac:dyDescent="0.25">
      <c r="A15" s="2"/>
    </row>
    <row r="30" spans="7:7" x14ac:dyDescent="0.2">
      <c r="G30" s="4"/>
    </row>
  </sheetData>
  <mergeCells count="7">
    <mergeCell ref="F3:G3"/>
    <mergeCell ref="P3:S3"/>
    <mergeCell ref="H3:K3"/>
    <mergeCell ref="C3:D3"/>
    <mergeCell ref="B2:I2"/>
    <mergeCell ref="J2:Q2"/>
    <mergeCell ref="M3:N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EMseq 1</vt:lpstr>
      <vt:lpstr>EMseq 2</vt:lpstr>
      <vt:lpstr>EMseq 3</vt:lpstr>
      <vt:lpstr>EMseq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Mary Gehring</cp:lastModifiedBy>
  <dcterms:created xsi:type="dcterms:W3CDTF">2024-07-29T19:25:57Z</dcterms:created>
  <dcterms:modified xsi:type="dcterms:W3CDTF">2025-08-08T16:41:04Z</dcterms:modified>
</cp:coreProperties>
</file>