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talia\Dropbox\TMRP 2021-22 shared dropbox\TMRP paper\Trials R2 files\"/>
    </mc:Choice>
  </mc:AlternateContent>
  <xr:revisionPtr revIDLastSave="0" documentId="13_ncr:1_{E9E93738-9EAF-41A9-8BC5-F566C8091144}" xr6:coauthVersionLast="47" xr6:coauthVersionMax="47" xr10:uidLastSave="{00000000-0000-0000-0000-000000000000}"/>
  <bookViews>
    <workbookView xWindow="-90" yWindow="-90" windowWidth="19380" windowHeight="10260" activeTab="1" xr2:uid="{00000000-000D-0000-FFFF-FFFF00000000}"/>
  </bookViews>
  <sheets>
    <sheet name="Extracted details" sheetId="1" r:id="rId1"/>
    <sheet name="Language variables" sheetId="10" r:id="rId2"/>
    <sheet name="Pre-Feb Backup Extracted detail" sheetId="2" state="hidden" r:id="rId3"/>
    <sheet name="Sheet4" sheetId="5" state="hidden"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34" i="1" l="1"/>
  <c r="V27" i="1"/>
  <c r="V21" i="1"/>
  <c r="V13" i="1"/>
  <c r="V20" i="1"/>
  <c r="V19" i="1"/>
  <c r="V18" i="1"/>
  <c r="V14" i="1"/>
  <c r="V16" i="1"/>
  <c r="V8" i="1"/>
  <c r="V9" i="1"/>
  <c r="V10" i="1"/>
  <c r="V5"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U6" authorId="0" shapeId="0" xr:uid="{00000000-0006-0000-0000-00001A000000}">
      <text>
        <r>
          <rPr>
            <sz val="10"/>
            <color rgb="FF000000"/>
            <rFont val="Arial"/>
            <family val="2"/>
            <scheme val="minor"/>
          </rPr>
          <t>Not copied as we are not interested in this detail
	-Katie Biggs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tc={F7B4FB5F-CA09-4309-9A85-A00846B8ADFF}</author>
    <author/>
  </authors>
  <commentList>
    <comment ref="X2" authorId="0" shapeId="0" xr:uid="{F7B4FB5F-CA09-4309-9A85-A00846B8ADFF}">
      <text>
        <t>[Threaded comment]
Your version of Excel allows you to read this threaded comment; however, any edits to it will get removed if the file is opened in a newer version of Excel. Learn more: https://go.microsoft.com/fwlink/?linkid=870924
Comment:
    Recoded. Introduced a "medium" category for language demands of interventions that includes behavioural activation, which is less communication intensive than talking therapies. We can eventually delete column AQ, which is Andrea's original coding of this, but I have just blacked it out for now.</t>
      </text>
    </comment>
    <comment ref="U5" authorId="1" shapeId="0" xr:uid="{2F2244D1-660F-46CE-92CB-36A1DF39D6A0}">
      <text>
        <r>
          <rPr>
            <sz val="10"/>
            <color rgb="FF000000"/>
            <rFont val="Arial"/>
            <family val="2"/>
            <scheme val="minor"/>
          </rPr>
          <t>Not copied as we are not interested in this detail
	-Katie Biggs</t>
        </r>
      </text>
    </comment>
    <comment ref="P26" authorId="1" shapeId="0" xr:uid="{96F75182-C72C-440C-BB6E-94623D03E217}">
      <text>
        <r>
          <rPr>
            <sz val="10"/>
            <color rgb="FF000000"/>
            <rFont val="Arial"/>
            <family val="2"/>
            <scheme val="minor"/>
          </rPr>
          <t>Many people have symptoms or a complication when diagnosed with diabetes; however, the true onset of the disease occurs several years earlier. Although it seems logical to propose that earlier detection would be beneficial, this has not been clearly established.
We aimed to discover whether or not intensive treatment of people who have their diabetes detected
early using preventative medication and lifestyle advice leads to health benefits at 5 years and in the
longer term.
	-Katie Biggs
The cell includes the rationale for the study rather than for the intervention.
	-Katie Biggs</t>
        </r>
      </text>
    </comment>
  </commentList>
</comments>
</file>

<file path=xl/sharedStrings.xml><?xml version="1.0" encoding="utf-8"?>
<sst xmlns="http://schemas.openxmlformats.org/spreadsheetml/2006/main" count="3666" uniqueCount="1445">
  <si>
    <t>NIHR report metadata</t>
  </si>
  <si>
    <t>Characteristics of the recruited patient sample</t>
  </si>
  <si>
    <t xml:space="preserve">Control </t>
  </si>
  <si>
    <t>Intervention</t>
  </si>
  <si>
    <t>Talia recoded variable</t>
  </si>
  <si>
    <t>Outcomes</t>
  </si>
  <si>
    <t>Translation/interpretation/language accommodations/cultural tailoring</t>
  </si>
  <si>
    <t>Search date</t>
  </si>
  <si>
    <t>Search term</t>
  </si>
  <si>
    <t>Manuscript ID</t>
  </si>
  <si>
    <t>Title of the NIHR report</t>
  </si>
  <si>
    <t>First author's 
surname</t>
  </si>
  <si>
    <t>All authors</t>
  </si>
  <si>
    <t>Abstract</t>
  </si>
  <si>
    <t>Year</t>
  </si>
  <si>
    <t>NIHR journal that the report was published in</t>
  </si>
  <si>
    <t>Single-/multi- centre</t>
  </si>
  <si>
    <t>Randomisation</t>
  </si>
  <si>
    <t>Arms</t>
  </si>
  <si>
    <t>RCT design</t>
  </si>
  <si>
    <t>Pragmatic?</t>
  </si>
  <si>
    <t>Pilot or full trial?</t>
  </si>
  <si>
    <t>RCT design - consistent</t>
  </si>
  <si>
    <t>Medical condition(s) targeted</t>
  </si>
  <si>
    <t>Number of patients recruited to the  RCT</t>
  </si>
  <si>
    <t xml:space="preserve">Total N </t>
  </si>
  <si>
    <t>Age</t>
  </si>
  <si>
    <t>Overall mean (including calculated mean)</t>
  </si>
  <si>
    <t>Sex/gender</t>
  </si>
  <si>
    <t>Sex/gender - consistent</t>
  </si>
  <si>
    <t>Ethnicity/culture/religion</t>
  </si>
  <si>
    <t xml:space="preserve">
Other socidemographic variables</t>
  </si>
  <si>
    <t>First or second language/literacy</t>
  </si>
  <si>
    <t>Health literacy</t>
  </si>
  <si>
    <t>Other patient-related variables</t>
  </si>
  <si>
    <t>Reference page/table for participant variables</t>
  </si>
  <si>
    <t>Brief description of the control condition</t>
  </si>
  <si>
    <t>Person  administering the control condition</t>
  </si>
  <si>
    <t>Tailoring of the control condition to individuals/ groups</t>
  </si>
  <si>
    <t>Brief name: Name or a phrase that describes the intervention</t>
  </si>
  <si>
    <t>Verbatim description of the intervention</t>
  </si>
  <si>
    <t>Simplified description of the intervention</t>
  </si>
  <si>
    <t xml:space="preserve">Why: Rationale, theory, or goal of the elements essential to the intervention </t>
  </si>
  <si>
    <t xml:space="preserve">What: Materials - Physical or informational materials used in the intervention </t>
  </si>
  <si>
    <t xml:space="preserve">What: Procedures, activities, and/or processes used in the intervention </t>
  </si>
  <si>
    <t>Who provided: Intervention provider</t>
  </si>
  <si>
    <t>How: Modes of delivery</t>
  </si>
  <si>
    <t>Where: Location of intervention</t>
  </si>
  <si>
    <t>When and how much: Frequency and duration of the intervention</t>
  </si>
  <si>
    <t>Tailoring: planned (methods)</t>
  </si>
  <si>
    <t>Modifications: during trial (results)</t>
  </si>
  <si>
    <t>How well: planned assessment of adherence and fidelity (methods)</t>
  </si>
  <si>
    <t>How well: actual assessment of adherence and fidelity (results)</t>
  </si>
  <si>
    <t>Language skills required to receive the  intervention. 0 = None
1= Listening 
2 = Reading
3= Speaking
4 = Writing</t>
  </si>
  <si>
    <t>Technologies involved in receiving the intervention
1 = Phone
2 = Web/App</t>
  </si>
  <si>
    <t>Language/communication demands of the intervention for patients</t>
  </si>
  <si>
    <t>Primary outcome (type, e.g. PROM, clinical measure)</t>
  </si>
  <si>
    <t>Description of secondary outcomes in terms of language demands</t>
  </si>
  <si>
    <t>Access to translation and/or interpretation services or any additional language-related accommodations or cultural tailoring</t>
  </si>
  <si>
    <t>Alternate consent pathways or language-related accommodations during the informed consent process (informed written consent unless otherwise stated)</t>
  </si>
  <si>
    <t>Available language(s) of patient-facing materials and other communications</t>
  </si>
  <si>
    <t xml:space="preserve">People/tools supporting language accommodations (e.g., professional interpreter, bilingual health professional). </t>
  </si>
  <si>
    <t>Recruitment including language-related participant screening and baseline assessments before randomisation (consent procedures not detailed)</t>
  </si>
  <si>
    <t>Eligibility criteria explicitly mentions language (overall and/or language skills) in reporting</t>
  </si>
  <si>
    <t>Eligibility criteria refers to patients needing to conduct a task that involves language use but without directly referring to language</t>
  </si>
  <si>
    <t>Direct reference to language and human judgments or standardised asessements in elibiligy decisions</t>
  </si>
  <si>
    <t xml:space="preserve">Language eligibility directly referred to 1=yes, 0=no </t>
  </si>
  <si>
    <t>Analysis - language skills referred to or implied</t>
  </si>
  <si>
    <t>Analysis - language demand categorisation</t>
  </si>
  <si>
    <t>Screening/baseline tests where language is a medium for participant screening</t>
  </si>
  <si>
    <t>Other patient elligibility criteria</t>
  </si>
  <si>
    <t>Additional information about language</t>
  </si>
  <si>
    <t>Depression</t>
  </si>
  <si>
    <t>A pragmatic randomised controlled trial to compare antidepressants with a community-based psychosocial intervention for the treatment of women with postnatal depression: the RESPOND trial</t>
  </si>
  <si>
    <t>Sharp</t>
  </si>
  <si>
    <t>DJ Sharp, CA Chew-Graham, A Tylee, G Lewis,
 L Howard, I Anderson, K Abel, KM Turner,
 SP Hollinghurst, D Tallon, A McCarthy
 and TJ Peters</t>
  </si>
  <si>
    <t>Objectives: To evaluate clinical effectiveness at
 4 weeks of antidepressant therapy for mothers with
 postnatal depression (PND) compared with general
 supportive care; to compare outcome at 18 weeks of
 those randomised to antidepressant therapy with those
 randomised to listening visits as the first intervention
 (both groups were to be allowed to receive the
 alternative intervention after 4 weeks if the woman or
 her doctor so decided); and to assess acceptability of
 antidepressants and listening visits to users and health
 professionals.
 Design: A pragmatic two-arm individually randomised
 controlled trial.
 Setting: Participants were recruited from 77 general
 practices: 21 in Bristol, 21 in south London and 35 in
 Manchester.
 Participants: A total of 254 women who fulfilled
 International Classification of Diseases version 10
 criteria for major depression in the first 6 postnatal
 months were recruited and randomised.
 Interventions: Women were randomised to
 receive either an antidepressant, usually a selective
 serotonin reuptake inhibitor prescribed by their
 general practitioner (GP), or non-directive counselling
 (listening visits) from a specially trained research
 health visitor (HV). The trial was designed to compare
 antidepressants with general supportive care for the
 first 4 weeks, after which women allocated to listening
 visits commenced their sessions. It allowed for women
 to receive the alternative intervention if they had not
 responded to their allocated intervention or wished to
 change to, or add in, the alternative intervention at any
 time after 4 weeks.
 Main outcome measures: The duration of the trial
 was 18 weeks. Primary outcome, measured at 4 weeks
 and 18 weeks post randomisation, was the proportion
 of women improved on the Edinburgh Postnatal
 Depression Scale (EPDS), that is scoring &lt; 13. Secondary
 outcomes were the EPDS measured as a continuous
 variable at 4 and 18 weeks, and scores on various other
 questionnaires.
 Results: At 4 weeks, women were more than
 twice as likely to have improved if they had been
 randomised to antidepressants compared with listening
 visits, which started after the 4-week follow-up, i.e.
 after 4 weeks of general supportive care [primary
 intention-to-treat (ITT), 45% versus 20%; odds ratio
 (OR) 3.4, 95% confidence interval (CI) 1.8 to 6.5,
 p &lt; 0.001]. Explanatory analyses emphasised these
 findings. At 18 weeks, ITT analysis revealed that the
 proportion of women improving was 11% greater
 in the antidepressant group, but logistic regression
 analysis showed no clear benefit for one group over
 the other [62% versus 51%, OR 1.5 (95% CI 0.8 to 2.6),
 p = 0.19]. Overall, there was a difference between the
 groups in favour of the antidepressant group of about
 25 percentage points at 4 weeks, which reduced at
 18 weeks. No statistical support existed for a benefit
 Abstract
 iv
 of antidepressants at 18 weeks, but 95% CIs could not
 rule out a clinically important benefit. It was difficult
 for GPs not to prescribe antidepressants to women
 randomised to listening visits after the initial 4 weeks,
 so many women received both interventions in both
 groups by 18 weeks and consequently power was
 reduced. Qualitative interviews with women revealed
 a preference for listening visits but an acceptance
 that antidepressants might be necessary. They wished
 to be reassured that their GP and HV were offering
 continuity of care focusing on their particular set of
 circumstances. Interviews with GPs and HVs revealed
 lack of collaboration in managing care for women with
 PND; neither professional group was willing to assume
 responsibility.
 Conclusions: At 4 weeks, antidepressants were
 significantly superior to general supportive care. Trial
 design meant that by 18 weeks many of the women
 initially randomised to listening visits were also receiving
 antidepressants, and more vice versa. The lack of
 evidence for differences at 18 weeks is likely to reflect
 a combination of reduced power and the considerable
 degree of switching across the two interventions.
 Qualitative study revealed that women found both
 antidepressants and listening visits effective depending
 on their circumstances and preferences. The trial
 indicates that early treatment with antidepressants leads
 to clinical benefit for women with PND.
 Trial registration: Current Controlled Trials
 ISRCTN16479417.
 Funding: The National Institute for Health Research
 Health Technology Assessment programme.</t>
  </si>
  <si>
    <t>HTA</t>
  </si>
  <si>
    <t>Multi</t>
  </si>
  <si>
    <t>Individual</t>
  </si>
  <si>
    <t>Pragmatic two-arm individually randomised controlled trial with nested qualitative research on acceptability and satisfaction</t>
  </si>
  <si>
    <t>Yes</t>
  </si>
  <si>
    <t>Full</t>
  </si>
  <si>
    <t>Pragmatic, multicentre, two-arm, individually randomised controlled trial</t>
  </si>
  <si>
    <t>Postnatal depression</t>
  </si>
  <si>
    <t>254 (p27)</t>
  </si>
  <si>
    <t>Overal mean = 31.4 (5.6)</t>
  </si>
  <si>
    <t>Mean = 31.4 
SD = 5.6</t>
  </si>
  <si>
    <t>All female</t>
  </si>
  <si>
    <t>Female = 254 (100%)</t>
  </si>
  <si>
    <t>White 196 (77.8%)
Black 29 (11.5%)
Asian 13 (5.2%)
Other 14 (5.6%)</t>
  </si>
  <si>
    <r>
      <rPr>
        <b/>
        <sz val="10"/>
        <color theme="1"/>
        <rFont val="Arial"/>
        <family val="2"/>
      </rPr>
      <t xml:space="preserve">Marital status 
</t>
    </r>
    <r>
      <rPr>
        <sz val="10"/>
        <color theme="1"/>
        <rFont val="Arial"/>
        <family val="2"/>
      </rPr>
      <t xml:space="preserve">Married 105 (44.3%)
Not married 132 (55.7%)
</t>
    </r>
    <r>
      <rPr>
        <b/>
        <sz val="10"/>
        <color theme="1"/>
        <rFont val="Arial"/>
        <family val="2"/>
      </rPr>
      <t xml:space="preserve">Living with partner
</t>
    </r>
    <r>
      <rPr>
        <sz val="10"/>
        <color theme="1"/>
        <rFont val="Arial"/>
        <family val="2"/>
      </rPr>
      <t xml:space="preserve">Yes 184 (72.7%)
No 69 (27.3)
</t>
    </r>
    <r>
      <rPr>
        <b/>
        <sz val="10"/>
        <color theme="1"/>
        <rFont val="Arial"/>
        <family val="2"/>
      </rPr>
      <t>Number of children</t>
    </r>
    <r>
      <rPr>
        <sz val="10"/>
        <color theme="1"/>
        <rFont val="Arial"/>
        <family val="2"/>
      </rPr>
      <t xml:space="preserve"> 
1 - 96 (37.9%)
2/3 - 138 (54.5%)
4+ - 20 (7.9%)
</t>
    </r>
    <r>
      <rPr>
        <b/>
        <sz val="10"/>
        <color theme="1"/>
        <rFont val="Arial"/>
        <family val="2"/>
      </rPr>
      <t xml:space="preserve">Paid employment/maternity leave 
</t>
    </r>
    <r>
      <rPr>
        <sz val="10"/>
        <color theme="1"/>
        <rFont val="Arial"/>
        <family val="2"/>
      </rPr>
      <t xml:space="preserve">Yes 133 (53.2%)
No 177 (46.8%)
</t>
    </r>
    <r>
      <rPr>
        <b/>
        <sz val="10"/>
        <color theme="1"/>
        <rFont val="Arial"/>
        <family val="2"/>
      </rPr>
      <t>Job classification</t>
    </r>
    <r>
      <rPr>
        <sz val="10"/>
        <color theme="1"/>
        <rFont val="Arial"/>
        <family val="2"/>
      </rPr>
      <t xml:space="preserve"> 
Higher managerial 41 (24%)
Lower managerial 28 (16.4%)
Intermediate 38 (22.2%)
Self-employed 5 (2.9%)
Lower supervisory 2 (1.2%)
Semi-routine 41 (24%)
Routine 16 (9.4%)
</t>
    </r>
    <r>
      <rPr>
        <b/>
        <sz val="10"/>
        <color theme="1"/>
        <rFont val="Arial"/>
        <family val="2"/>
      </rPr>
      <t xml:space="preserve">Highest qualification
</t>
    </r>
    <r>
      <rPr>
        <sz val="10"/>
        <color theme="1"/>
        <rFont val="Arial"/>
        <family val="2"/>
      </rPr>
      <t>None 36 (14.8%)
GCSE 67 (27.5%)
A-Level 32 (13.1%)
NVQ 48 (19.7%)
Degree 61 (25%)</t>
    </r>
  </si>
  <si>
    <t>-</t>
  </si>
  <si>
    <t>Table 7 p30</t>
  </si>
  <si>
    <t>Antidepressants as prescribed by their GP</t>
  </si>
  <si>
    <t>Low</t>
  </si>
  <si>
    <t>GP</t>
  </si>
  <si>
    <t>Variation in prescription in line with NICE guidance</t>
  </si>
  <si>
    <t>Counselling</t>
  </si>
  <si>
    <t>A psychotherapeutic intervention that uses a form of non-directive counselling, often referred to as ‘active listening’ when delivered by Health Vistors to women with PND, and originates from client-centred psychotherapy. Person centered approach, focusses on feelings of the client</t>
  </si>
  <si>
    <t>None. Training delivered by clinical psychologists and peer supervision throughout the trial. Protocol developed</t>
  </si>
  <si>
    <t>Using listening visits, HVs aim to facilitate the expression of the woman’s feelings without interfering, in a way that is respectful, empathic and reflective. During the visits, HVs discourage discussion of  the practicalities of baby care and encourage expression of the mother’s feelings. 
A typical visit began with 10 minutes of orientation (settling in and discussing aims, goals and expectations of the visits), 30 minutes of listening to how the woman had been and talking through the issues she wanted to discuss, 5 minutes to summarise the issues raised and 5 minutes to close the discussion and agree what should happen next regarding subsequent visits or further referral.</t>
  </si>
  <si>
    <t>Research Health Visitor employed for the research at each site, trainined by clinical psychologist - or were qualified counsellors</t>
  </si>
  <si>
    <t>Face to face</t>
  </si>
  <si>
    <t>In the women's home (as much as possible)</t>
  </si>
  <si>
    <t xml:space="preserve">After the 4-week waiting period (to test the other arm vs wait list control), listening visits were delivered in a series of up to eight sessions by trained RHVs, one in each centre. Scheduled at the participant's convenience.  
Women were initially offered a series of four listening visits over 4–6 weeks. At the fourth visit, the RHV and woman reviewed progress and decided whether to end treatment, to refer on (to the GP for antidepressants or to alternative services), and/or to undertake a second set of four listening visits to take place over a further 4–6 weeks. The first visit took up to 90 minutes. Subsequent visits were no more than 1 hour long, of which at least 30 minutes was active listening.
</t>
  </si>
  <si>
    <t>Not mentioned</t>
  </si>
  <si>
    <t>Only adherence. Sessions not recorded due to concerns around consent and impact on what the participants would say</t>
  </si>
  <si>
    <t>A total of 125 women were randomised to listening visits, which commenced approximately 4 weeks after randomisation, and 117 women had at least one visit. In addition, 68 women in the antidepressant arm requested listening visits after the 4 week follow-up. 56.8% had the full 8 visits, 2nd most had 4 visits (11.2%), 21% had fewer than 4</t>
  </si>
  <si>
    <t>1,3</t>
  </si>
  <si>
    <t>High</t>
  </si>
  <si>
    <t>Edinburgh Postnatal Depression Scale (EPDS) at 4 and 18 weeks after randomisation. 13- item, Self report questionnaire.</t>
  </si>
  <si>
    <t>Self-report questionnaires, GP notes review. Exclusion criteria around being able to complete the forms in English.</t>
  </si>
  <si>
    <t>Authors claim, in general terms that "discussion about treatment preferences needs to be based on clear, up to date and comprehensible information, with written documents available in languages relevant to the local population" (p. 3). However, this was not offered in the RCT, which explicitly excluded people who required assistance due to language. No accommodations made, so encouraged practices in general terms not followed up by action in the trial.
States that the primary outcome has been validated in other languages but not whether administered in other languages. Presumably not, given their commnets about excluding people who could not speak English.
The study as designed was unable to include women for whom English was not a first language or at least for whom completion of the questionnaires unaided - difficult mainly because of the availability and expense of translating questionnaires.
"there were instances where women were not excluded who should have been (for example the two women whose English language skills should probably have made them ineligible)" (p. 87)
"study as designed was unable to include women for whom English was not a first language or at least for whom completion of the questionnaires unaided or participation in listening visits would not be possible. In a multicultural society, research of this nature is always difficult mainly because of the availability and expense of translating questionnaires and providing translators or therapists. This was a particular issue for the Manchester centre." (p90)</t>
  </si>
  <si>
    <t>Eligible participants sent an invitation &amp; study information with prepaid envelope, including self-assessment questionnaire. Sent a reminder letter if nonresponsive. If they met initial criteria, home visit to further assess their eligibility (p. 8)</t>
  </si>
  <si>
    <t>1) - GPs, health visitors, or researchers cited "poor English as reason for exclusion (n = 8)" (p . 24)</t>
  </si>
  <si>
    <r>
      <rPr>
        <sz val="10"/>
        <rFont val="Symbol"/>
        <family val="1"/>
        <charset val="2"/>
      </rPr>
      <t>·</t>
    </r>
    <r>
      <rPr>
        <sz val="10"/>
        <rFont val="Arial"/>
        <family val="2"/>
        <scheme val="minor"/>
      </rPr>
      <t xml:space="preserve">General English proficiency required to complete research assessments (skills &amp; research instruments not specified); positive framing
</t>
    </r>
    <r>
      <rPr>
        <sz val="10"/>
        <rFont val="Symbol"/>
        <family val="1"/>
        <charset val="2"/>
      </rPr>
      <t>·</t>
    </r>
    <r>
      <rPr>
        <sz val="10"/>
        <rFont val="Arial"/>
        <family val="1"/>
        <charset val="2"/>
        <scheme val="minor"/>
      </rPr>
      <t>Value judgment about overall English proficiency ("poor English"); negative framing</t>
    </r>
  </si>
  <si>
    <t>No specificity re. language skills required. General framing</t>
  </si>
  <si>
    <t xml:space="preserve">1) obtained ≥ 13 points on baseline EPDS (Edinburgh Postnatal Depression  Scale; self-report)
2) received an International Classification  of Diseases (ICD) primary diagnosis of depression on the Clinical Interview  Schedule revised (CIS-R) 
</t>
  </si>
  <si>
    <t>(p8) Inclusion Recently-delivered women aged 18 years or over; who had a live birth; and were
living with their baby.
Exclusion Women who had a stillbirth or neonatal death; whose baby was more than 26 weeks old, whose baby had been fostered or adopted; those with psychosis; alcohol or drug abuse; or those already receiving treatment for depression.</t>
  </si>
  <si>
    <t>"there were instances where women were not excluded who should have been (for example the two women whose English language skills should probably have made them ineligible) (p. 87)"
"The study as designed was unable to include women for whom English was not a first language or at least for whom completion of the questionnaires unaided or participation in listening visits would not be possible" (p. 90)</t>
  </si>
  <si>
    <t>A pragmatic randomised controlled trial to evaluate the cost-effectiveness of a physical activity intervention as a treatment for depression: the treating depression with physical activity (TREAD) trial.</t>
  </si>
  <si>
    <t>Chalder</t>
  </si>
  <si>
    <t>M Chalder, NJ Wiles, J Campbell,
 SP Hollinghurst, A Searle, AM Haase, AH Taylor,
 KR Fox, H Baxter, M Davis, H Thorp, R Winder,
 C Wright, M Calnan, DA Lawlor, TJ Peters,
 DJ Sharp, KM Turner, AA Montgomery and
 G Lewis</t>
  </si>
  <si>
    <t>Objective: The TREAting Depression with physical activity (TREAD) study investigated the
 cost-effectiveness of a physical activity intervention, in addition to usual general
 practitioner care, as a treatment for people with depression.
 Design: An individually randomised, pragmatic, multicentre randomised controlled trial with
 follow-up at 4, 8 and 12 months. A subset of participants took part in a qualitative study
 that investigated the acceptability and perceived benefits of the intervention.
 Setting: General practices in the Bristol and Exeter areas.
 Participants: Aged 18–69 years with an International Statistical Classification of Diseases
 and Related Health Problems, 10th Edition (ICD-10) diagnosis of depression and scoring
 ≥ 14 on the Beck Depression Inventory (BDI). Those who were unable to complete selfadministered
 questionnaires in English, with medical contraindications to physical activity
 or with psychosis, bipolar disorder or serious drug abuse were excluded.
 Interventions: We devised an intervention designed to encourage choice and autonomy in
 the adoption of physical activity. It consisted of up to three face-to-face and ten telephone
 contacts delivered by a trained physical activity facilitator over an 8-month period.
 Main outcome measures: The primary outcome was the BDI score measured at
 4 months. Secondary outcomes included depressive symptoms over the 12 months and
 quality of life, antidepressant use and level of physical activity.
 Results: The study recruited 361 patients, with 182 randomised to the intervention arm and
 179 to the usual care arm; there was 80% retention at the 4-month follow-up. The
 intervention group had a slightly lower BDI score at 4 months [–0.54, 95% confidence
 interval (CI) –3.06 to 1.99] but there was no evidence that the intervention improved
 outcome for depression. Neither was there any evidence to suggest a difference in the
 prescription of or self-reported use of antidepressants. However, the amount of physical
 activity undertaken by those who had received the intervention was increased (odds ratio
 2.3, 95% CI 1.3 to 3.9) and was sustained beyond the end of the intervention. From a health-care perspective, the intervention group was more costly than the usual care group,
 with the cost of the intervention £220 per person on average. It is therefore extremely
 unlikely that the intervention is cost-effective as a treatment for depression using current
 willingness-to-pay thresholds.
 Conclusions: This physical activity intervention is very unlikely to lead to any clinical
 benefit in terms of depressive symptoms or to be a cost-effective treatment for depression.
 Previous research has reported some benefit and there are three possible reasons for this
 discrepancy: first, even though the intervention increased self-reported physical activity,
 the increase in activity was not sufficiently large to lead to a measurable influence; second,
 only more vigorous activity might be of benefit; and third, previous studies had recruited
 individuals with a pre-existing commitment to physical activity. Future research is needed
 to identify and explain the mechanisms by which depression might be effectively treated,
 including, in particular, specific guidance on the optimum type, intensity and duration of
 physical activity required to produce a therapeutic effect.
 Trial registration: Current Controlled Trials ISRCTN16900744.
 Funding: This project was funded by the NIHR Health Technology Assessment programme
 and will be published in full in Health Technology Assessment; Vol. 16, No. 10. See the HTA
 programme website for further project information.</t>
  </si>
  <si>
    <t xml:space="preserve">Individually randomised, two arm multicentre trial in which we compared physical activity in addition to usual care with usual care. </t>
  </si>
  <si>
    <t>Mild/moderate depression</t>
  </si>
  <si>
    <t>361 (p20)</t>
  </si>
  <si>
    <t>Intervention mean(SD) 40.9(12.5) (N=182)
Control mean(SD)  38.8(12.7) (N=179)</t>
  </si>
  <si>
    <t>Male 122 (33.8%)</t>
  </si>
  <si>
    <t>Male = 122 (33.8%)
Female = 239 (66.2%)</t>
  </si>
  <si>
    <t>White 336 (93.1%)</t>
  </si>
  <si>
    <r>
      <rPr>
        <b/>
        <sz val="10"/>
        <color theme="1"/>
        <rFont val="Arial"/>
        <family val="2"/>
      </rPr>
      <t>Married/cohabiting</t>
    </r>
    <r>
      <rPr>
        <sz val="10"/>
        <color theme="1"/>
        <rFont val="Arial"/>
        <family val="2"/>
      </rPr>
      <t xml:space="preserve"> 167 (46.3%)
</t>
    </r>
    <r>
      <rPr>
        <b/>
        <sz val="10"/>
        <color theme="1"/>
        <rFont val="Arial"/>
        <family val="2"/>
      </rPr>
      <t>Currently employed, studying or training</t>
    </r>
    <r>
      <rPr>
        <sz val="10"/>
        <color theme="1"/>
        <rFont val="Arial"/>
        <family val="2"/>
      </rPr>
      <t xml:space="preserve"> 254 (70.4%)
</t>
    </r>
    <r>
      <rPr>
        <b/>
        <sz val="10"/>
        <color theme="1"/>
        <rFont val="Arial"/>
        <family val="2"/>
      </rPr>
      <t>Homeowner</t>
    </r>
    <r>
      <rPr>
        <sz val="10"/>
        <color theme="1"/>
        <rFont val="Arial"/>
        <family val="2"/>
      </rPr>
      <t xml:space="preserve"> 171 (47.4%)
</t>
    </r>
    <r>
      <rPr>
        <b/>
        <sz val="10"/>
        <color theme="1"/>
        <rFont val="Arial"/>
        <family val="2"/>
      </rPr>
      <t>Educated to A level or beyond</t>
    </r>
    <r>
      <rPr>
        <sz val="10"/>
        <color theme="1"/>
        <rFont val="Arial"/>
        <family val="2"/>
      </rPr>
      <t xml:space="preserve"> 191 (52.9%)</t>
    </r>
  </si>
  <si>
    <t>Table 4 p21</t>
  </si>
  <si>
    <t>Placebo - Drugs and their placebo were identically presented with participants aiming to take six tablets orally once a day (up to three sertraline 50mg or sertraline placebo; and up to three mirtazapine 15mg or mirtazapine placebo)</t>
  </si>
  <si>
    <t>Usual care</t>
  </si>
  <si>
    <t>Physical activity</t>
  </si>
  <si>
    <t>The physical activity intervention is primarily based on principles of SelfDetermination Theory and the communications strategy is derived from motivational interviewing. These are very useful for assisting the Physical Activity Facilitator. However, the patient may benefit from a model that is much simpler and relatively jargon free. Such a model that has been used previously in therapy setting is the Spiral model of recovery.</t>
  </si>
  <si>
    <t>None. Physical Activity Facilitator (PAF) manual developed</t>
  </si>
  <si>
    <t>Participants are first asked to attend an appointment with a Physical Activity Facilitator (PAF). The appointment lasts approximately one hour and takes place either at their general practice or their home. During this appointment, the PAF and the patient discuss ways of incorporating more physical activity into the patient’s life.  The PAF discusses activity options and may provide information on the activities held in the local area. Together, the patient and PAF work towards the identification of acceptable forms and amounts of physical activity and set realistic short- and longerterm goals, suitable for the patient’s individual situation. The PAF may also give advice about how best to achieve those goals, such as breaking tasks down to make them more manageable. Participants have two further face-to-face sessions with their PAF over a 6-8 month period and are also provided with up to 10 telephone
contacts for support and encouragement. Includes motivational interviewing.</t>
  </si>
  <si>
    <t>physical activity facilitator (PAF)</t>
  </si>
  <si>
    <t>Face to face, and telephone contact</t>
  </si>
  <si>
    <t>GP or participant's home</t>
  </si>
  <si>
    <t>Participants have first one hour appointment, then two further face-to-face sessions with their PAF over a 6-8 month period. Also provided with up to 10 telephone contacts for support and encouragement.</t>
  </si>
  <si>
    <t>It is critical that a consistent and common content is offered and delivered by Physical Activity Facilitators in a style that fits with the principles of SelfDetermination Theory and Motivational Interviewing. If there is consistency, then at least we will know what has been tested by the research part of TREAD. For this reason PAFs will be asked to record at least some of their sessions so that we can check the degree to which these principles are adhered to. However, one of the principles is that there is sufficient flexibility in the programme to allow the patient, through their preferences, choices, and strengths to drive their own change. Although the overall aim of the intervention is to increase activity, SDT suggests the
process by which it is best achieved is to satisfy the needs of competence, autonomy and relatedness.</t>
  </si>
  <si>
    <t>Some sessions recorded to check the main principles are adhered to.</t>
  </si>
  <si>
    <t>‘Adequate dose’ of intervention received: By 4-month follow-up point 56.0%, Between 4- and 8-month follow-up point 13.7%, Between 8- and 12-month follow-up point 1.1%
Did not receive ‘adequate dose’ 29.1%</t>
  </si>
  <si>
    <t>1,3 (f2f/phone support)</t>
  </si>
  <si>
    <t>Medium</t>
  </si>
  <si>
    <t>Beck Depression Inventory (BDI) at the 4-month follow-up point. 21-item scale, Self-report questionnaire</t>
  </si>
  <si>
    <t>Self-report questionnaires. Exclusion criteria around being able to complete the forms in English.</t>
  </si>
  <si>
    <t>Potential participants identified during routine primary care consultations. Needed to signal interest by replying to research team using pre-paid envelope. Researcher then phoned the patient to introduce the study, make initial eligibility checks and arrange appointment for baseline assessment at patient’s home, their GP surgery, or the research office using a battery of questionnaire-based self-report measures and the Clinical Interview Schedule (CIS-R) (pp. 10-11)</t>
  </si>
  <si>
    <t>Not comprehensive in language skills implied. Implies written medium only, underrepresents demands in spoken medium (interview)</t>
  </si>
  <si>
    <t>Depression assessed using the revised Clinical Interview Schedule (CIS-R)
Scored ≥ 14 on the Beck Depression Inventory (BDI)</t>
  </si>
  <si>
    <t>(p9) Inclusion criteria
Patients were considered for inclusion if they:
■■ were aged 18–69 years at the time of assessment
■■ had a diagnosis of depression (F32, F33) according to the International Statistical
Classification of Diseases and Related Health Problems, 10th Edition (ICD-10)41 using the
revised Clinical Interview Schedule (CIS-R)42
■■ scored ≥ 14 on the Beck Depression Inventory (BDI)43
■■ were not taking antidepressants at the time of assessment or had been prescribed
antidepressants within 4 weeks of assessment but had had an antidepressant-free period of
4 weeks prior to that.
Exclusion criteria
The study design excluded anyone:
■■ unable to complete self-administered questionnaires in English
■■ with medical contraindications to physical activity
■■ being treated for psychosis or bipolar disorder
■■ with a serious substance abuse problem
■■ who was pregnant or breastfeeding at the time of assessment.
Women who became pregnant in the course of study participation were encouraged to continue
their involvement under their GP’s supervision.</t>
  </si>
  <si>
    <t>Clinical effectiveness and cost-effectiveness of cognitive behavioural therapy as an adjunct to pharmacotherapy for treatment-resistant depression in primary care: the CoBalT randomised controlled trial</t>
  </si>
  <si>
    <t>Wiles</t>
  </si>
  <si>
    <t>Nicola Wiles, Laura Thomas, Anna Abel, Maria Barnes, Fran Carroll,
 Nicola Ridgway, Sofie Sherlock, Nicholas Turner, Katherine Button,
 Lang’o Odondi, Chris Metcalfe, Amanda Owen-Smith, John Campbell,
 Anne Garland, Sandra Hollinghurst, Bill Jerrom, David Kessler,
 Willem Kuyken, Jill Morrison, Katrina Turner, Chris Williams,
 Tim Peters and Glyn Lewis</t>
  </si>
  <si>
    <t>Background: Only one-third of patients with depression respond fully to treatment with antidepressant
 medication. However, there is little robust evidence to guide the management of those whose symptoms
 are ‘treatment resistant’.
 Objective: The CoBalT trial examined the clinical effectiveness and cost-effectiveness of
 cognitive behavioural therapy (CBT) as an adjunct to usual care (including pharmacotherapy) for primary
 care patients with treatment-resistant depression (TRD) compared with usual care alone.
 Design: Pragmatic, multicentre individually randomised controlled trial with follow-up at 3, 6, 9 and
 12 months. A subset took part in a qualitative study investigating views and experiences of CBT, reasons
 for completing/not completing therapy, and usual care for TRD. Setting: General practices in Bristol, Exeter and Glasgow, and surrounding areas.
 Participants: Patients aged 18–75 years who had TRD [on antidepressants for ≥ 6 weeks, had adhered to
 medication, Beck Depression Inventory, 2nd version (BDI-II) score of ≥ 14 and fulfilled the International
 Classification of Diseases and Related Health Problems, Tenth edition criteria for depression].
 Individuals were excluded who (1) had bipolar disorder/psychosis or major alcohol/substance abuse
 problems; (2) were unable to complete the questionnaires; or (3) were pregnant, as were those currently
 receiving CBT/other psychotherapy/secondary care for depression, or who had received CBT in the
 past 3 years.
 Interventions: Participants were randomised, using a computer-generated code, to usual care or CBT
 (12–18 sessions) in addition to usual care.
 Main outcome measures: The primary outcome was ‘response’, defined as ≥ 50% reduction in
 depressive symptoms (BDI-II score) at 6 months compared with baseline. Secondary outcomes included
 BDI-II score as a continuous variable, remission of symptoms (BDI-II score of &lt; 10), quality of life, anxiety
 and antidepressant use at 6 and 12 months. Data on health and social care use, personal costs, and time
 off work were collected at 6 and 12 months. Costs from these three perspectives were reported using a
 cost–consequence analysis. A cost–utility analysis compared health and social care costs with quality
 adjusted life-years.
 Results: A total of 469 patients were randomised (intervention: n = 234; usual care: n = 235), with
 422 participants (90%) and 396 (84%) followed up at 6 and 12 months. Ninety-five participants (46.1%)
 in the intervention group met criteria for ‘response’ at 6 months compared with 46 (21.6%) in the
 usual-care group {odds ratio [OR] 3.26 [95% confidence interval (CI) 2.10 to 5.06], p &lt; 0.001}. In repeated
 measures analyses using data from 6 and 12 months, the OR for ‘response’ was 2.89 (95% CI 2.03 to
 4.10, p &lt; 0.001) and for a secondary ‘remission’ outcome (BDI-II score of &lt; 10) 2.74 (95% CI 1.82 to 4.13,
 p &lt; 0.001). The mean cost of CBT per participant was £910, the incremental health and social care cost
 £850, the incremental QALY gain 0.057 and incremental cost-effectiveness ratio £14,911. Forty
 participants were interviewed. Patients described CBT as challenging but helping them to manage their
 depression; listed social, emotional and practical reasons for not completing treatment; and described
 usual care as mainly taking medication.
 Conclusions: Among patients who have not responded to antidepressants, augmenting usual care with
 CBT is effective in reducing depressive symptoms, and these effects, including outcomes reflecting
 remission, are maintained over 12 months. The intervention was cost-effective based on the National
 Institute for Health and Care Excellence threshold. Patients may experience CBT as difficult but effective.
 Further research should evaluate long-term effectiveness, as this would have major implications for the
 recommended treatment of depression.
 Trial registration: Current Controlled Trials ISRCTN38231611.
 Funding: This project was funded by the NIHR Health Technology Assessment programme and will be
 published in full in Health Technology Assessment; Vol. 18, No. 31. See the NIHR Journals Library website
 for further project information.</t>
  </si>
  <si>
    <t>Individually randomised, two-parallel group, pragmatic, multicentre RCT.</t>
  </si>
  <si>
    <t>Treatment-resistant depression</t>
  </si>
  <si>
    <t>469 (p23)</t>
  </si>
  <si>
    <t>Mean(SD) 49.6 (11.7)</t>
  </si>
  <si>
    <t>Mean = 49.6 
SD = 11.7</t>
  </si>
  <si>
    <t>Female 339 (72.3%)</t>
  </si>
  <si>
    <t>Male = 130 (26.3%)
Female = 339 (72.3%)</t>
  </si>
  <si>
    <t>White 459 (97.9%)</t>
  </si>
  <si>
    <r>
      <rPr>
        <b/>
        <sz val="10"/>
        <color theme="1"/>
        <rFont val="Arial"/>
        <family val="2"/>
      </rPr>
      <t xml:space="preserve">Marital status:
</t>
    </r>
    <r>
      <rPr>
        <sz val="10"/>
        <color theme="1"/>
        <rFont val="Arial"/>
        <family val="2"/>
      </rPr>
      <t xml:space="preserve">Married/living as married 248 (52.9%)
Single 89 (19%)
Separated/divorced/widowed 132 (28.1%)
</t>
    </r>
    <r>
      <rPr>
        <b/>
        <sz val="10"/>
        <color theme="1"/>
        <rFont val="Arial"/>
        <family val="2"/>
      </rPr>
      <t xml:space="preserve">Employment status:
</t>
    </r>
    <r>
      <rPr>
        <sz val="10"/>
        <color theme="1"/>
        <rFont val="Arial"/>
        <family val="2"/>
      </rPr>
      <t xml:space="preserve">Paid employment (full or part-time) 206 (43.9%)
Not in employment 133 (28.4%)
Unemployed owing to ill health 130 (27.7%)
</t>
    </r>
    <r>
      <rPr>
        <b/>
        <sz val="10"/>
        <color theme="1"/>
        <rFont val="Arial"/>
        <family val="2"/>
      </rPr>
      <t>Highest educational qualification:</t>
    </r>
    <r>
      <rPr>
        <sz val="10"/>
        <color theme="1"/>
        <rFont val="Arial"/>
        <family val="2"/>
      </rPr>
      <t xml:space="preserve">
A-level, Higher Grade or above 217 (46.9%)
GCSE, Standard Grade or other 130 (28.1%)
No formal qualifications 116 (25.1%)
</t>
    </r>
    <r>
      <rPr>
        <b/>
        <sz val="10"/>
        <color theme="1"/>
        <rFont val="Arial"/>
        <family val="2"/>
      </rPr>
      <t xml:space="preserve">Financial difficulty:
</t>
    </r>
    <r>
      <rPr>
        <sz val="10"/>
        <color theme="1"/>
        <rFont val="Arial"/>
        <family val="2"/>
      </rPr>
      <t>Living comfortably/doing all right 167 (35.6%)
Just about getting by 174 (37.1%)
Finding it difficult/very difficult to make ends meet 128 (27.3%)</t>
    </r>
  </si>
  <si>
    <t>Full details on p28</t>
  </si>
  <si>
    <t xml:space="preserve">TAU - There were no restrictions on treatment options for patients randomised to be managed as usual by their GP. Patients could be referred for counselling or to secondary care (including for CBT) if it was deemed clinically appropriate by the GP. It was felt unethical to withhold the option of counselling or to restrict access to secondary care if the GP deemed it appropriate. </t>
  </si>
  <si>
    <t>Low. CBT could be given, which has higher language demands, but would need to be delivered as it is clinically.</t>
  </si>
  <si>
    <t>(pxxix) "Those allocated to the intervention group received a course of individual face-to-face CBT comprising 12 sessions, with (up to) a further six sessions if deemed clinically appropriate by the therapist. There were no restrictions on the treatment options for those randomised to continue with usual care from their GP."</t>
  </si>
  <si>
    <t>CBT</t>
  </si>
  <si>
    <t>Therapists used the seminal CBT depression treatment manuals with elaborations on the manual designed to address treatment resistance. The Moore and Garland manual emphasises approaches that overcome cognitive and behavioural avoidance, and formed the basis for the treatment manual used in an earlier MRC trial that examined the effectiveness of CBT for patients with residual depression.</t>
  </si>
  <si>
    <t>CBT manual. 4 day training. Weekly supervision.</t>
  </si>
  <si>
    <t xml:space="preserve">Based on a sample of nine recordings (one for each of the nine main therapists working on the trial), inter-rater reliability for the three raters evaluating fidelity to the CBT model was high (ICC 0.81), indicating very good agreement between the raters. </t>
  </si>
  <si>
    <t>Therapists who were representative of CBT therapists working within NHS psychological therapy services</t>
  </si>
  <si>
    <t>GP or NHS premises</t>
  </si>
  <si>
    <t xml:space="preserve">Patients randomised to CBT received a course of 12 sessions, with (up to) a further six sessions if deemed clinically appropriate by the therapist. Sessions typically lasted 50–60 minutes. </t>
  </si>
  <si>
    <t>The therapists were flexible in responding to problems raised by the patient</t>
  </si>
  <si>
    <t>Not reported</t>
  </si>
  <si>
    <t>Therapy sessions were recorded, with the patient’s consent, using a digital voice recorder. Individual permission was sought to use these recordings for teaching and/or research  purposes. A random sample of recordings was selected, and fidelity to the CBT model evaluated by three independent raters from the Oxford Cognitive Therapy Centre using a recognised CBT rating scale</t>
  </si>
  <si>
    <t>Beck Depression Inventory (BDI-II) score at 6 months post randomisation. 21 item self report questionnaire</t>
  </si>
  <si>
    <t>Self -report measures. Medication from medical notes. Exclusion:  'patients who were not able to complete the study questionnaires'</t>
  </si>
  <si>
    <t xml:space="preserve">Participants sent an invitation &amp; study information with prepaid envelope, including self-assessment questionnaire. Sent reminder letter if nonresponsive. 
On the reply slip, those not wanting to participate asked to indicate age, gender and reason for non-participation and invited to discuss  in a telephone interview. 
Patients completed questionnaires on depression severity, medication adherence, and sociodemographic data. GPs could also invite patients to take part in the study during a consultation. 
Face-to-face meeting with researcher. Participants asked to read informed consent materials in advance (p. 7)
</t>
  </si>
  <si>
    <t xml:space="preserve"> </t>
  </si>
  <si>
    <t>1) - "patients who were not able to complete the study questionnaires" (p 6)</t>
  </si>
  <si>
    <t>1) "GPs excluded any patients whom they considered it would be inappropriate to invite" (p. 6)</t>
  </si>
  <si>
    <t>Patients screened for depression severity using the revised Clinical Interview Schedule (CIS-R)</t>
  </si>
  <si>
    <t>(p5) Inclusion criteria
Eligible patients were those aged 18–75 years, who were currently taking antidepressant medication, and
had done so for at least 6 weeks at an adequate dose [based on the British National Formulary (BNF:
www.bnf.org.uk/bnf) and advice from psychopharmacology experts)] (see Appendix 1). In addition, it was
necessary for eligible patients to have adhered to their antidepressant medication, score ≥ 14 on the Beck
Depression Inventory, second version (BDI-II)46 and meet International Classification of Diseases and Related
Health Problems, Tenth Edition (ICD-10), criteria for depression, assessed using the revised Clinical
Interview Schedule (CIS-R).47
It is difficult to measure adherence to medication. Therefore, our definition of treatment resistance was
operationalised using the Morisky scale, a four-item self-report measure of adherence,48 which had
previously been validated against electronic monitoring medication bottles. A score of ‘0’ (range 0–4) on
this scale was indicative of at least 80% adherence.49 Given the relatively long half-life of antidepressant
medication, an additional item (‘Did you miss 2 days’ antidepressant tablets in a row?’ yes/no) was added
to this scale to ensure that only individuals who had missed more than one consecutive dose
were excluded.
Exclusion criteria
General practitioners were asked to exclude those patients who fulfilled any of the following exclusion
criteria at the time of the record search:
l patients who had bipolar disorder, psychosis or major alcohol or substance abuse problems
l patients who were not able to complete the study questionnaires
l patients who were currently receiving CBT or other psychotherapy or secondary care for depression, or
who had received CBT in the past 3 years
l women who were pregnant (women who became pregnant during the trial were able to continue to
participate with consent and approval of their GP).
Patients who were currently taking part in another intervention study were excluded, although they were
offered the opportunity to participate in CoBalT once their involvement in the other research study had
ended. In addition, GPs excluded any patients whom they considered it would be inappropriate to invite.</t>
  </si>
  <si>
    <t>Folate Augmentation of Treatment – Evaluation for Depression (FolATED): randomised trial and economic evaluation</t>
  </si>
  <si>
    <t>The FolATED trialists namely (in alphabetical order),
 Emma Bedson, Diana Bell, Daniel Carr, Ben Carter, Dyfrig Hughes,
 Andrea Jorgensen, Helen Lewis, Keith Lloyd, Andrew McCaddon,
 Stuart Moat, Joshua Pink, Munir Pirmohamed, Seren Roberts,
 Ian Russell, Yvonne Sylvestre, Richard Tranter, Rhiannon Whitaker,
 Clare Wilkinson and Nefyn Williams</t>
  </si>
  <si>
    <t>Background: Folate deficiency is associated with depression. Despite the biological plausibility of a causal
 link, the evidence that adding folate enhances antidepressant treatment is weak.
 Objectives: (1) Estimate the clinical effectiveness and cost-effectiveness of folic acid as adjunct to
 antidepressant medication (ADM). (2) Explore whether baseline folate and homocysteine predict response
 to treatment. (3) Investigate whether response to treatment depends on genetic polymorphisms related to
 folate metabolism.
 Design: FolATED (Folate Augmentation of Treatment – Evaluation for Depression) was a double-blind and
 placebo-controlled, but otherwise pragmatic, randomised trial including cost–utility analysis. To yield 80%
 power of detecting standardised difference on the Beck Depression Inventory version 2 (BDI-II) of 0.3
 between groups (a ‘small’ effect), FolATED trialists sought to analyse 358 participants. To allow for an
 estimated loss of 21% of participants over three time points, we planned to randomise 453. Settings: Clinical – Three centres in Wales – North East Wales, North West Wales and Swansea. Trial
 management – North Wales Organisation for Randomised Trials in Health in Bangor University.
 Biochemical analysis – University Hospital of Wales, Cardiff. Genetic analysis – University of Liverpool.
 Participants: Four hundred and seventy-five adult patients presenting to primary or secondary care with
 confirmed moderate to severe depression for which they were taking or about to start ADM, and able to
 consent and complete assessments, but not (1) folate deficient, vitamin B12 deficient, or taking folic acid or
 anticonvulsants; (2) misusing drugs or alcohol, or suffering from psychosis, bipolar disorder, malignancy
 or other unstable or terminal illness; (3) (planning to become) pregnant; or (4) participating in other
 clinical research.
 Interventions: Once a day for 12 weeks experimental participants added 5 mg of folic acid to their
 ADM, and control participants added an indistinguishable placebo. All participants followed pragmatic
 management plans initiated by a trial psychiatrist and maintained by their general medical practitioners.
 Main outcome measures: Assessed at baseline, and 4, 12 and 25 weeks thereafter, and analysed by
 ‘area under curve’ (main); by analysis of covariance at each time point (secondary); and by multi-level
 repeated measures (sensitivity analysis): Mental health – BDI-II (primary), Clinical Global Impression (CGI),
 Montgomery–Åsberg Depression Rating Scale (MADRS), UKU side effects scale, and Mini International
 Neuropsychiatric Interview (MINI) suicidality subscale; General health – UK 12-item Short Form Health
 Survey (SF-12), European Quality of Life scale – 5 Dimensions (EQ-5D); Biochemistry – serum folate, B12,
 homocysteine; Adherence – Morisky Questionnaire; Economics – resource use.
 Results: Folic acid did not significantly improve any of these measures. For example it gained a mean of
 just 2.9 quality-adjusted life-days [95% confidence interval (CI) from –12.7 to 7.0 days] and saved a mean
 of just £48 (95% CI from –£292 to £389). In contrast it significantly reduced mental health scores on
 the SF-12 by 3.0% (95% CI from –5.2% to –0.8%).
 Conclusions: The FolATED trial generated no evidence that folic acid was clinically effective or
 cost-effective in augmenting ADM. This negative finding is consistent with improving understanding of
 the one-carbon folate pathway suggesting that methylfolate is a better candidate for augmenting ADM.
 Hence the findings of FolATED undermine treatment guidelines that advocate folic acid for treating
 depression, and suggest future trials of methylfolate to augment ADM.
 Trial registration: Current Controlled Trials ISRCTN37558856.
 Funding: This project was funded by the NIHR Health Technology Assessment programme and will be
 published in full in Health Technology Assessment; Vol. 18, No. 48. See the HTA programme website
 for further project information.
 ABSTRACT
 viii
 NIHR Journals</t>
  </si>
  <si>
    <t>Multi (3 centres)</t>
  </si>
  <si>
    <t>"three-centre, double-blind and placebo-controlled, but otherwise pragmatic, randomised trial of folic acid augmentation of antidepressant treatment for people with moderate to severe depression" (p5), individual allocation</t>
  </si>
  <si>
    <t>Pragmatic, multicentre (three centres), two-arm, individually randomised controlled trial</t>
  </si>
  <si>
    <t>475 (p21)</t>
  </si>
  <si>
    <t>Range 19-81 
Mean (SD) 45(13)</t>
  </si>
  <si>
    <t xml:space="preserve">Mean = 45
SD = 13
Range = 19-81 </t>
  </si>
  <si>
    <t>Male 160 (36%)
Female 280 (64%)</t>
  </si>
  <si>
    <t>Male = 160 (36%)
Female = 280 (64%)</t>
  </si>
  <si>
    <t>White 427 (97%)
Other 5 (1%)
Not stated/missing 8 (2.%)</t>
  </si>
  <si>
    <r>
      <rPr>
        <b/>
        <sz val="10"/>
        <color theme="1"/>
        <rFont val="Arial"/>
        <family val="2"/>
      </rPr>
      <t xml:space="preserve">Marital status:
</t>
    </r>
    <r>
      <rPr>
        <sz val="10"/>
        <color theme="1"/>
        <rFont val="Arial"/>
        <family val="2"/>
      </rPr>
      <t xml:space="preserve">Single 109 (25%)
Had a partner 91 (21%)
Have a partner 240 (54%)
</t>
    </r>
    <r>
      <rPr>
        <b/>
        <sz val="10"/>
        <color theme="1"/>
        <rFont val="Arial"/>
        <family val="2"/>
      </rPr>
      <t xml:space="preserve">Employment status:
</t>
    </r>
    <r>
      <rPr>
        <sz val="10"/>
        <color theme="1"/>
        <rFont val="Arial"/>
        <family val="2"/>
      </rPr>
      <t>Full time employed 121 (28%)
Part time employed 124 (28%)
Inactive 195 (44%)</t>
    </r>
  </si>
  <si>
    <t>Table 7 p26</t>
  </si>
  <si>
    <t>Lactose placebo (p8)</t>
  </si>
  <si>
    <t>No</t>
  </si>
  <si>
    <t>Folic acid (+ usual anti-depressant medication)</t>
  </si>
  <si>
    <t>(pxxiv) "All participants followed pragmatic management plans initiated by a trial psychiatrist and maintained by their general practitioners. Once a day for 12 weeks participants in the experimental group added 5 mg of folic acid to their antidepressants, and those in the control group added an indistinguishable placebo; neither group knew whether their adjunct was folate or placebo."</t>
  </si>
  <si>
    <t>Drug</t>
  </si>
  <si>
    <t>"to assess the clinical effectiveness and cost-effectiveness of adding folic acid to the antidepressant treatment of moderate to severe depression" (p4)</t>
  </si>
  <si>
    <t>5mg folic acid. &amp;TAU ADMs (details p7)</t>
  </si>
  <si>
    <t>Tablets</t>
  </si>
  <si>
    <t>Oral (drug)</t>
  </si>
  <si>
    <t>Patient determined</t>
  </si>
  <si>
    <t>Daily for 12 weeks</t>
  </si>
  <si>
    <t>None planned</t>
  </si>
  <si>
    <t xml:space="preserve">We assessed adherence to the trial medication at 12 weeks in four ways: scores on the Morisky Questionnaire; counting returned trial medication; serum folate levels; and homocysteine levels. </t>
  </si>
  <si>
    <t>Reports adherence in table 17</t>
  </si>
  <si>
    <t>BDI-II score at 25 weeks (p9)</t>
  </si>
  <si>
    <t>Self-report questionnaire</t>
  </si>
  <si>
    <t>Received referrals then asessied for eligibility against criteria. Blood tests first then interviews before randomisation (p. 21)</t>
  </si>
  <si>
    <t>1) + "able to give informed consent"
2) + able to complete the research assessments  (p. 5)
"able to consent and complete assessments"  (p. xxiv)</t>
  </si>
  <si>
    <t>(p5) Potential participants were eligible to take part in the trial if they met all these criteria:
1. presenting with moderate to severe depressive symptoms confirmed by a trial psychiatrist during the
screening interview and reporting a score of at least 19 on the Beck Depression Inventory version 2
(BDI-II) at screening, and at least 17 at baseline84
2. being treated with ADM, or about to commence ADM treatment
3. aged at least 18 years
4. able to give informed consent, and
5. able to complete the research assessments.
We excluded potential participants from the trial if they:
a. were folate deficient
b. were B12 deficient
c. had taken supplements containing folic acid within 2 months
d. suffered from psychosis
e. suffered from bipolar disorder
f. were participating in other clinical research
g. were pregnant or planning to become pregnant
h. were taking anticonvulsants
i. had a serious, advanced or terminal illness with a life expectancy of less than 1 year
j. had recently started treatment for a medical condition that had not yet been stabilised, or
k. had a diagnosis of, or treatment for, any malignant disease or related condition like
intestinal polyposis.</t>
  </si>
  <si>
    <t>A randomised controlled trial of computerised cognitive behaviour therapy for the treatment of depression in primary care: the Randomised Evaluation of the Effectiveness and Acceptability of Computerised Therapy (REEACT) trial</t>
  </si>
  <si>
    <t>Littlewood</t>
  </si>
  <si>
    <t>Elizabeth Littlewood, Ana Duarte, Catherine Hewitt, Sarah Knowles,
 Stephen Palmer, Simon Walker, Phil Andersen, Ricardo Araya,
 Michael Barkham, Peter Bower, Sally Brabyn, Gwen Brierley, Cindy Cooper,
 Linda Gask, David Kessler, Helen Lester, Karina Lovell, Usman Muhammad,
 Glenys Parry, David A Richards, Rachel Richardson, Debbie Tallon,
 Puvan Tharmanathan, David White and Simon Gilbody
 on behalf of the REEACT Team</t>
  </si>
  <si>
    <t>Background: Computerised cognitive behaviour therapy (cCBT) has been developed as an efficient form
 of therapy delivery with the potential to enhance access to psychological care. Independent research is
 needed which examines both the clinical effectiveness and cost-effectiveness of cCBT over the short and
 longer term.
 Objectives: To compare the clinical effectiveness and cost-effectiveness of cCBT as an adjunct to usual
 general practitioner (GP) care against usual GP care alone, for a free-to-use cCBT program (MoodGYM;
 National Institute for Mental Health Research, Australian National University, Canberra, Australia) and a
 commercial pay-to-use cCBT program (Beating the Blues®; Ultrasis, London, UK) for adults with depression,
 and to determine the acceptability of cCBT and the experiences of users.
 Design: A pragmatic, multicentre, three-armed, parallel, randomised controlled trial (RCT) with concurrent
 economic and qualitative evaluations. Simple randomisation was used. Participants and researchers were
 not blind to treatment allocation.
 Setting: Primary care in England.
 Participants: Adults with depression who scored ≥ 10 on the Patient Health Questionnaire-9 (PHQ-9).
 Interventions: Participants who were randomised to either of the two intervention groups received cCBT
 (Beating the Blues or MoodGYM) in addition to usual GP care. Participants who were randomised to the
 control group were offered usual GP care.
 Main outcome measures: The primary outcome was depression at 4 months (PHQ-9). Secondary
 outcomes were depression at 12 and 24 months; measures of mental health and health-related quality of
 life at 4, 12 and 24 months; treatment preference; and the acceptability of cCBT and experiences of users.
 Results: Clinical effectiveness: 210 patients were randomised to Beating the Blues, 242 patients were
 randomised to MoodGYM and 239 patients were randomised to usual GP care (total 691). There was no
 difference in the primary outcome (depression measured at 4 months) either between Beating the Blues
 and usual GP care [odds ratio (OR) 1.19, 95% confidence interval (CI) 0.75 to 1.88] or between
 MoodGYM and usual GP care (OR 0.98, 95% CI 0.62 to 1.56). There was no overall difference across all
 time points for either intervention compared with usual GP care in a mixed model (Beating the Blues versus
 usual GP care, p = 0.96; and MoodGYM versus usual GP care, p = 0.11). However, a small but statistically
 significant difference between MoodGYM and usual GP care at 12 months was found (OR 0.56, 95% CI
 0.34 to 0.93). Free-to-use cCBT (MoodGYM) was not inferior to pay-to-use cCBT (Beating the Blues)
 (OR 0.91, 90% CI 0.62 to 1.34; p = 0.69). There were no consistent benefits of either intervention when
 secondary outcomes were examined. There were no serious adverse events thought likely to be related to
 the trial intervention. Despite the provision of regular technical telephone support, there was low uptake
 of the cCBT programs. Cost-effectiveness: cost-effectiveness analyses suggest that neither Beating the
 Blues nor MoodGYM appeared cost-effective compared with usual GP care alone. Qualitative evaluation:
 participants were often demotivated to access the computer programs, by reason of depression. Some
 expressed the view that a greater level of therapeutic input would be needed to promote engagement.
 Conclusions: The benefits that have previously been observed in developer-led trials were not found in
 this large pragmatic RCT. The benefits of cCBT when added to routine primary care were minimal, and
 uptake of this mode of therapy was relatively low. There remains a clinical and economic need for effective
 low-intensity psychological treatments for depression with improved patient engagement.
 Trial registration: This trial is registered as ISRCTN91947481.
 Funding: This project was funded by the National Institute for Health Research Health Technology
 Assessment programme.</t>
  </si>
  <si>
    <t>"pragmatic, multicentre, open, three-armed parallel RCT with simple randomisation" (p5) individual randomisation</t>
  </si>
  <si>
    <t>Pragmatic, multicentre, three-arm, individually randomised controlled trial</t>
  </si>
  <si>
    <t>691 (p37)</t>
  </si>
  <si>
    <t>BeatingTheBlues mean(SD) 39.61 (12.34) (N=210)
MoodGYM mean(SD) 39.43 (12.96) (N=242)
UC mean(SD) 40.52 (12.64) (N=239)</t>
  </si>
  <si>
    <t>Female 462 (66.9%)</t>
  </si>
  <si>
    <t>Male = 229 (33.1%)
Female = 462 (66.9%)</t>
  </si>
  <si>
    <t>White - British 657 (95.1%)
White - Irish 1 (0.1%)
Any other white background 16 (2.3%)
Mixed - white and black Caribbean 3 (0.4%)
Mixed - white and black African 1 (0.1%)
Any other mixed background 1 (0.1%)
Asian or Asian British - Indian 2 (0.3%)
Asian or Asian British - Pakistani 1 (0.1%)
Chinese 4 (0.6%)
Other 5 (0.7%)</t>
  </si>
  <si>
    <r>
      <rPr>
        <b/>
        <sz val="10"/>
        <color theme="1"/>
        <rFont val="Arial"/>
        <family val="2"/>
      </rPr>
      <t xml:space="preserve">Marital status:
</t>
    </r>
    <r>
      <rPr>
        <sz val="10"/>
        <color theme="1"/>
        <rFont val="Arial"/>
        <family val="2"/>
      </rPr>
      <t xml:space="preserve">Married 254 (36.8%)
Living with a partner 115 (16.6%)
Divorced/separated 103 (14.9%)
Widowed 10 (1.4%)
Single/never married 203 (29.4%)
Other 6 (0.9%)
</t>
    </r>
    <r>
      <rPr>
        <b/>
        <sz val="10"/>
        <color theme="1"/>
        <rFont val="Arial"/>
        <family val="2"/>
      </rPr>
      <t xml:space="preserve">Educational qualification:
</t>
    </r>
    <r>
      <rPr>
        <sz val="10"/>
        <color theme="1"/>
        <rFont val="Arial"/>
        <family val="2"/>
      </rPr>
      <t xml:space="preserve">GCSE/O level 142 (20.5%)
GCE A/AS level or Scottish Higher 83 (12%)
NVQ/SVQ levels 1–3 75 (10.9%)
GNVQ (Advanced) 13 (1.9%)
B Tec Certificate 13 (1.9%)
B Tec Diploma 22 (3.2%)
National Certificate or Diploma (ONC/OND/HNC/HND) 48 (6.9%)
Qualified Teacher Status 17 (2.5%)
Higher Education Diploma 30 (4.3%)
Degree (First Degree/Ordinary Degree) 105 (15.2%)
Post Graduate Certificate 15 (2.2%)
Post Graduate Diploma 18 (2.6%)
Masters Degree 31 (4.5%)
Other 56 (8.1%)
Don't know 6 (0.9%)
No response 17 (2.5%)
</t>
    </r>
    <r>
      <rPr>
        <b/>
        <sz val="10"/>
        <color theme="1"/>
        <rFont val="Arial"/>
        <family val="2"/>
      </rPr>
      <t xml:space="preserve">Employment:
</t>
    </r>
    <r>
      <rPr>
        <sz val="10"/>
        <color theme="1"/>
        <rFont val="Arial"/>
        <family val="2"/>
      </rPr>
      <t xml:space="preserve">Employed part-time 125 (18.1%)
Employed full-time 255 (36.9%)
Self-employed 47 (6.8%)
Retired 42 (6.1%)
Looking after family or home 34 (4.9%)
Not employed but seeking work 39 (5.6%)
Not employed but not seeking work because of ill health 83 (12%)
Not employed but not seeking work for some other reason 13 (1.9%)
Full-time student 45 (6.5%)
Other 8 (1.2%)
</t>
    </r>
    <r>
      <rPr>
        <b/>
        <sz val="10"/>
        <color theme="1"/>
        <rFont val="Arial"/>
        <family val="2"/>
      </rPr>
      <t xml:space="preserve">Job details:
</t>
    </r>
    <r>
      <rPr>
        <sz val="10"/>
        <color theme="1"/>
        <rFont val="Arial"/>
        <family val="2"/>
      </rPr>
      <t>Foreman/supervisor 32 (4.6%)
Manager 122 (17.7%)
Self-employed with employees 20 (2.9%)
Self-eomployed without employees 52 (7.5%)
Other employee 444 (64.3%)
Never been in paid employment 15 (2.2%)
No response 6 (0.9%)</t>
    </r>
  </si>
  <si>
    <t>Table 4 p38</t>
  </si>
  <si>
    <t>TAU - "usual GP care alone" (p10)
- In line with the overall pragmatic approach of the trial, we replicated ‘usual GP care’ by making no specific patient-level recommendation or requirement to alter usual GP care by participating in the trial. However, GPs were reminded of the existence of NICE guidance on the management of depression,15 including the
prescription of antidepressants, where this is indicated. Participants in the control arm were given no specific encouragement to access cCBT but this remained an option if the GP chose to suggest this treatment or if it was offered in the context of a local IAPT service.(p11)</t>
  </si>
  <si>
    <t>Computerised CBT</t>
  </si>
  <si>
    <t>"l to establish the clinical effectiveness and cost-effectiveness of the addition of cCBT to usual GP care
compared with usual GP care alone over a 2-year trial follow-up period
l to establish the acceptability (to patients and health professionals) of cCBT
l to establish the differential clinical effectiveness and cost-effectiveness of a free-to-use computerised
package, in comparison with a commercial pay-to-use cCBT package over a 2-year and longer-term
time horizon." (p3)</t>
  </si>
  <si>
    <t>Computerised CBT - 2 versions
Beating the Blues (www.ultrasis.com) is an interactive, multimedia, cCBT program developed by Ultrasis
comprising a 15-minute introductory video followed by eight therapy sessions of approximately 50 minutes’
duration each, with homework exercises between sessions. It was used via the internet.</t>
  </si>
  <si>
    <t>(1) "Beating The Blues" cCBT plus GP care, (2) MoodGYM (free) cCBT plus GP care
(1 &amp; 2) received weekly technical support and engagement encouragement phonecalls</t>
  </si>
  <si>
    <t>(1) "Beating The Blues", (2) "MoodGYM", and "staff completed each of the two cCBT programs in order to familiarise themselves with the nature and
content of these programs"</t>
  </si>
  <si>
    <t>Web therapy</t>
  </si>
  <si>
    <t>"(1) in the participant’s own home (if the participant already had a computer and a broadband connection at home); 
(2) in a central location close to the participant’s home – this could be in a psychotherapy
department, a local library or a large GP practice (where a standalone computer in a private room operating on a weekly booking system would be provided); or 
(3) in the GP practice (provided the participant’s GP practice was able to provide a broadband-connected computer in a private room on a
fixed weekly basis)." (p10)</t>
  </si>
  <si>
    <t>(1) Beating the blues: "15-minute introductory video followed by eight therapy sessions of approximately 50 minutes’
duration each, with homework exercises between sessions" (p11)
(2) MoodGYM: "five interactive modules of approximately 30–45 minutes’ duration, with revision of all aspects of the program in the sixth session. The program includes a personal workbook containing exercises and assessments, and ‘characters’ to represent patterns of ‘dysfunctional’ thinking, and provides patients with CBT techniques to overcome this" (p11)</t>
  </si>
  <si>
    <t>Location varied according to patient preference</t>
  </si>
  <si>
    <t>Participant self-report</t>
  </si>
  <si>
    <t>All participants reported some difficulties with engaging with the programs, but, consistent with their reported attitudes, there was a trend for ‘positive’ participants to report greater adherence, and three of the four participants who reported completing the programs were in this group. ‘Negative’ participants reported lower levels of engagement than the rest of the sample, suggesting that participant attitudes are associated with behavioural engagement to some extent. On self-reported engagement, positive participants reported using the program an average of 9.1 times in total, ambivalent participants reported using the program 6.7 times in total and negative participants reported an average of 3.2 uses in total</t>
  </si>
  <si>
    <t xml:space="preserve">1,2,3 (phone support),4 </t>
  </si>
  <si>
    <t>1,2</t>
  </si>
  <si>
    <t>Recruitment routes:
1. GP or other health professional-initiated recruitment - Health professional forwarded research team permission for release of patient personal details 
2. Record screening - Interested patients sent permission form to research team
Then pre-screen for eligibility using the Patient Health Questionniare 9 (PHQ-9) depression instrument.
Face-to-face visit with the patient, readministering the PHQ-9 and a series of baseline questionniares and background questionnaire (pp. 7-8)</t>
  </si>
  <si>
    <t>Alignment between langauge skills articulated (reading/writing) and language demands for participant screening (questionnaire)</t>
  </si>
  <si>
    <t>≥ 10 on the Patient Health Questionnaire 9 (PHQ-9) depression severity instrument (p. 5)</t>
  </si>
  <si>
    <t>(p5) Inclusion criteria
Potential participants were eligible for inclusion in the trial if they met the following criteria:
l They met the inclusion threshold of a score of ≥ 10 on the PHQ-9 depression severity instrument.13
This cut-off point is known to detect clinical depression (major depression) in a UK primary care
population with sensitivity of 91.7% and specificity of 78.3%.14
l They were not currently in receipt of cCBT or specialist psychological therapy (including therapy from
a psychologist), and were not currently under care from a local Improving Access to Psychological
Therapies (IAPT) service.
l They were aged 18 years or over.
Potential participants who met the above inclusion criteria were not excluded if:
l They had a comorbid physical illness (such as diabetes).
l They had a comorbid non-psychotic functional disorder (such as anxiety).
l They were in receipt of antidepressant medication.
l They had previous treatment experience of CBT.
Exclusion criteria
Potential participants were excluded if they met any one of the following criteria:
l They were actively suicidal.
l They were suffering a psychotic illness (as ascertained by the GP).
l They had recently suffered bereavement (bereavement was classed as having lost a mother, father,
partner, husband, wife, son or daughter in the last year).
l They were depressed in the postnatal period (the postnatal period was classed as having had a baby in
the last year).
l They were suffering from psychotic depression (this decision was based on NICE guidance in which
computerised therapy is not recommended for people with psychotic depression).15
l They had a primary diagnosis of alcohol or drug abuse.
l They were not able to read and write in English.</t>
  </si>
  <si>
    <t>The effectiveness and cost-effectiveness of mindfulness-based cognitive therapy compared with maintenance antidepressant treatment in the prevention of depressive relapse/recurrence: results of a randomised controlled trial (the PREVENT study)</t>
  </si>
  <si>
    <t>Kuyken</t>
  </si>
  <si>
    <t>Willem Kuyken, Rachel Hayes, Barbara Barrett, Richard Byng,
 Tim Dalgleish, David Kessler, Glyn Lewis, Edward Watkins,
 Nicola Morant, Rod S Taylor and Sarah Byford</t>
  </si>
  <si>
    <t>Background: Individuals with a history of recurrent depression have a high risk of repeated depressive
 relapse/recurrence. Maintenance antidepressant medication (m-ADM) for at least 2 years is the current
 recommended treatment, but many individuals are interested in alternatives to m-ADM. Mindfulness-based
 cognitive therapy (MBCT) has been shown to reduce the risk of relapse/recurrence compared with usual
 care but has not yet been compared with m-ADM in a definitive trial.
 Objectives: To establish whether MBCT with support to taper and/or discontinue antidepressant
 medication (MBCT-TS) is superior to and more cost-effective than an approach of m-ADM in a primary
 care setting for patients with a history of recurrent depression followed up over a 2-year period in terms of
 preventing depressive relapse/recurrence. Secondary aims examined MBCT’s acceptability and mechanism
 of action.
 Design: Single-blind, parallel, individual randomised controlled trial.
 Setting: UK general practices.
 Participants: Adult patients with a diagnosis of recurrent depression and who were taking m-ADM.
 Interventions: Participants were randomised to MBCT-TS or m-ADM with stratification by centre and
 symptomatic status. Outcome data were collected blind to treatment allocation and the primary analysis
 was based on the principle of intention to treat. Process studies using quantitative and qualitative methods
 examined MBCT’s acceptability and mechanism of action.
 DOI: 10.3310/hta19730 HEALTH TECHNOLOGY ASSESSMENT 2015 VOL. 19 NO. 73
 ©Main outcomes measures: The primary outcome measure was time to relapse/recurrence of depression.
 At each follow-up the following secondary outcomes were recorded: number of depression-free days,
 residual depressive symptoms, quality of life, health-related quality of life and psychiatric and
 medical comorbidities.
 Results: In total, 212 patients were randomised to MBCT-TS and 212 to m-ADM. The primary analysis did
 not find any evidence that MBCT-TS was superior to m-ADM in terms of the primary outcome of time to
 depressive relapse/recurrence over 24 months [hazard ratio (HR) 0.89, 95% confidence interval (CI) 0.67 to
 1.18] or for any of the secondary outcomes. Cost-effectiveness analysis did not support the hypothesis that
 MBCT-TS is more cost-effective than m-ADM in terms of either relapse/recurrence or quality-adjusted
 life-years. In planned subgroup analyses, a significant interaction was found between treatment group
 and reported childhood abuse (HR 1.89, 95% CI 1.06 to 3.38), with delayed time to relapse/recurrence for
 MBCT-TS participants with a more abusive childhood compared with those with a less abusive history.
 Although changes in mindfulness were specific to MBCT (and not m-ADM), they did not predict outcome in
 terms of relapse/recurrence at 24 months. In terms of acceptability, the qualitative analyses suggest that many
 people have views about (dis)/continuing their ADM, which can serve as a facilitator or a barrier to taking part
 in a trial that requires either continuation for 2 years or discontinuation.
 Conclusions: There is no support for the hypothesis that MBCT-TS is superior to m-ADM in preventing
 depressive relapse/recurrence among individuals at risk for depressive relapse/recurrence. Both treatments
 appear to confer protection against relapse/recurrence. There is an indication that MBCT may be most
 indicated for individuals at greatest risk of relapse/recurrence. It is important to characterise those most at
 risk and carefully establish if and why MBCT may be most indicated for this group.
 Trial registration: Current Controlled Trials ISRCTN26666654.
 Funding: This project was funded by the NIHR Health Technology Assessment programme and the
 National Institute for Health Research Collaboration for Leadership in Applied Health Research and Care
 South West Peninsula and will be published in full in Health Technology Assessment; Vol. 19, No. 73.
 See the NIHR Journals Library website for further project information.
 ABSTRACT
 NIHR Journals Library www.journalslibrary.nihr.ac.uk</t>
  </si>
  <si>
    <t>"two-arm, multicentre, single-blind superiority trial" 1:1 randomisation (p9)</t>
  </si>
  <si>
    <t>Yes (in discussion)</t>
  </si>
  <si>
    <t>424 (p24)</t>
  </si>
  <si>
    <t>MBCT-TS mean(SD), range 50 (12) 22-78 (N=212)
ADM mean(SD), range: 49(13) 20-79 (N=212)</t>
  </si>
  <si>
    <t>Female 325 (76.7%)</t>
  </si>
  <si>
    <t>Male = 99 (23.3%)
Female = 325 (76.7%)</t>
  </si>
  <si>
    <t>White 420 (99.1%)</t>
  </si>
  <si>
    <r>
      <rPr>
        <b/>
        <sz val="10"/>
        <color theme="1"/>
        <rFont val="Arial"/>
        <family val="2"/>
      </rPr>
      <t xml:space="preserve">Marital status:
</t>
    </r>
    <r>
      <rPr>
        <sz val="10"/>
        <color theme="1"/>
        <rFont val="Arial"/>
        <family val="2"/>
      </rPr>
      <t xml:space="preserve">Single 80 (18.9%)
Married, cohabiting or civil partnership 265 (16.5%)
Separated, divorced or widowed 77 (18.2%)
Missing 2 (0.5%)
</t>
    </r>
    <r>
      <rPr>
        <b/>
        <sz val="10"/>
        <color theme="1"/>
        <rFont val="Arial"/>
        <family val="2"/>
      </rPr>
      <t xml:space="preserve">Level of education:
</t>
    </r>
    <r>
      <rPr>
        <sz val="10"/>
        <color theme="1"/>
        <rFont val="Arial"/>
        <family val="2"/>
      </rPr>
      <t xml:space="preserve">No educational qualifications 20 (4.7%)
Some school qualifications 81 (19.1%)
High school and/or vocational qualification 176 (41.5%)
University degree/professional qualification 138 (32.5%)
Missing 9 (2.1%)
</t>
    </r>
    <r>
      <rPr>
        <b/>
        <sz val="10"/>
        <color theme="1"/>
        <rFont val="Arial"/>
        <family val="2"/>
      </rPr>
      <t xml:space="preserve">Social class (ONS grading):
</t>
    </r>
    <r>
      <rPr>
        <sz val="10"/>
        <color theme="1"/>
        <rFont val="Arial"/>
        <family val="2"/>
      </rPr>
      <t>Class 0 172 (40.6%)
Class 1 105 (24.8%)
Class 2 60 (14.2%)
Class 3 11 (2.6%)
Class 4 2 (0.5%)
Class 5 72 (17%)
Not classified 2 (0.5%)
Salary 
MBCT-TS  mean(SD), range £19,930 (£13,387) £1,200-£72,000
ADM mean(SD), range £18,024 (£13,582) £792-£80,000</t>
    </r>
  </si>
  <si>
    <t>Maintenance antidepressants</t>
  </si>
  <si>
    <t>Cognitive therapy</t>
  </si>
  <si>
    <t>"to assess the acceptability of MBCT-TS from the perspectives of patients and included a quantitative analysis of potential mediators" (pxxi)"</t>
  </si>
  <si>
    <t>Mindfulness-based cognitive therapy with support to taper and/or discontinue antidepressant medication</t>
  </si>
  <si>
    <t>The treatment programme involved eight 2.25-hour group sessions, normally over consecutive weeks, with up to four refresher sessions offered in the year following the end of the 8-week programme. 
"Mindfulness-based cognitive therapy is an 8-week, group-based programme (12–15 participants per group)
designed to teach skills that prevent the recurrence of depression.20 It is derived from both mindfulness-based
stress reduction (MBSR), a programme with demonstrated efficacy in ameliorating distress in people suffering
chronic disease,42 and CBT for acute depression,43 a programme with demonstrated efficacy in preventing
depressive relapse/recurrence.44 MBCT is based on theoretical and empirical work showing that depressive
relapse/recurrence is associated with the reinstatement of automatic modes of thinking, feeling and
behaving that are counterproductive in contributing to and maintaining depressive relapse and recurrence
(e.g. self-critical thinking and behavioural avoidance).45
Participants learn to recognise these ‘automatic pilot’ modes and respond to them in more functional
ways by employing complementary cognitive–behavioural and mindfulness practices. This involves
recognising early warning signs of depressive relapse/recurrence, being able to ‘turn towards’ them with
kindly interest and decentring in ways that ‘nip them in the bud’. The cognitive–behavioural component
involves responding to negative thinking and behavioural activation. In the latter stages of the course
participants develop a ‘response/action plan’ that sets out strategies for responding when they become
aware of early warning signs of relapse/recurrence. The mindfulness component involves extensive practice
of mindfulness skills (e.g. meditation practices) designed to improve participants’ attentional control,
ability to decentre from negative thinking and emotion regulation and increase self-compassion. There is
a movement towards meeting difficulty with curiosity, a quality of allowing and self-compassion before
deciding on skilful ways of responding. Participants are encouraged to bring these skills in to all aspects of
their lives.
ADAPTATIONS made to the mindfulness-based cognitive therapy programme for the PREVENT trial
In the PREVENT trial delivery of MBCT followed the manual as described by Segal, Williams and Teasdale34
with a few adaptations based on (1) the need for therapists to support MBCT participants in tapering their
ADM and (2) experience from the pilot trial.28 Participants attended a one-to-one orientation session with the
therapist followed by group sessions lasting 2.25 hours over 8 consecutive weeks. Session content included
guided mindfulness practices (i.e. body scan, sitting meditation, movement); inquiry into participants’
experience of these practices; weekly review of home practice (i.e. 40 minutes of mindfulness practice per
day with the guidance of a CD, bringing mindfulness into everyday life); and teaching of/dialogue around
cognitive–behavioural skills. MBCT-TS patients also received an additional four group reunion sessions during
the first year of follow-up to provide ongoing support and rehearse the key components of the interventions.
The first of these booster sessions occurred within 3–5 weeks after the end of the 8-week MBCT-TS
programme as this was the time when patients would be tapering their ADM and may be in most need of
support. Such booster sessions significantly enhance relapse/recurrence prevention46 and were a match for
general practitioner (GP) attention, which was part of ongoing clinical management in the m-ADM group" (p. 7)</t>
  </si>
  <si>
    <t>MBCT-TS provided by trained therapists (mental health professionals)</t>
  </si>
  <si>
    <t>"a variety of settings including university campuses, hospital sites and other community-based room"  (p12)</t>
  </si>
  <si>
    <t>"eight 2.25-hour group sessions, normally over consecutive weeks, with up to four refresher sessions offered in the year
following the end of the 8-week programme." (p12)</t>
  </si>
  <si>
    <t>"Our recruitment process gave patients several points at which they could learn about the project, either from reading the patient summary pamphlet and information sheet or through discussion with their GP, research staff or others. Consent was finally given through an interview with a researcher following an opportunity for questions" (p. 20). But not clear that this was to accommodate participant preferences.</t>
  </si>
  <si>
    <t>GPs identified eligible patients (self-referral also possible)
Patients received study information and reply form
Telephone "eligibility screening interview"
Face-to-face baseline interview (p. 10)</t>
  </si>
  <si>
    <t>NONE despite language demands - written and aural/oral for screening</t>
  </si>
  <si>
    <t>No language-related screeing criteria articulated or implied. Language demands unacknowledged</t>
  </si>
  <si>
    <t xml:space="preserve">completed short eligibility screening interview over the phone then face-to-face baseline assessment (SCID with psychiatric comorbidity, GRID-HAMD,
BDI-II, MSCL, EQ-5D, WHOQOL) (p 10)
</t>
  </si>
  <si>
    <t>(p9) Inclusion criteria
Participants were considered for inclusion if they:
l had a diagnosis of recurrent major depressive disorder in full or partial remission according to the
Diagnostic and Statistical Manual of Mental Disorders-Fourth Edition (DSM-IV)47
l had had three or more previous major depressive episodes in which depression was the primary
disorder and it was not secondary to substance abuse, bereavement or a general medical condition
l were aged ≥ 18 years
l were on a therapeutic dose of ADM in line with the British National Formulary (BNF)48 and
NICE guidance8
l were open either to continue taking antidepressants for 2 years or to take part in a MBCT class and
consider stopping their ADM.
Exclusion criteria
Participants were considered unsuitable for inclusion if they:
l were currently depressed, as assessed using the Structured Clinical Interview for DSM-IV (SCID)47
l had a comorbid diagnosis of current substance abuse (patients with previous substance abuse were
eligible for inclusion as long as they were in sustained full remission)
l had organic brain damage
l had current/past psychosis, including bipolar disorder
l displayed persistent antisocial behaviour
l engaged in persistent self-injury that required clinical management/therapy
l were undergoing formal concurrent psychotherapy.</t>
  </si>
  <si>
    <t>Randomised controlled trial of Antiglucocorticoid augmentation (metyrapone) of antiDepressants in Depression (ADD Study)</t>
  </si>
  <si>
    <t>Ferrier</t>
  </si>
  <si>
    <t>I Nicol Ferrier, Ian M Anderson, Jane Barnes, Peter Gallagher,
 Heinz CR Grunze, Peter M Haddad, Allan O House, Tom Hughes,
 Adrian J Lloyd, Chrysovalanto Mamasoula, Elaine McColl, Simon Pearce,
 Najma Siddiqi, Baxi Sinha, Chris Speed, Nick Steen, June Wainwright,
 Stuart Watson, Fiona H Winter, R Hamish McAllister-Williams and
 the ADD Study Team</t>
  </si>
  <si>
    <t>Background: Depressed patients who do not respond to second-line antidepressant drugs are
 characterised as suffering from treatment-refractory depression (TRD). Chronic psychosocial stress
 hypothalamic–pituitary–adrenal (HPA) axis dysfunction is associated with attenuated responses to
 antidepressants. Corticosteroid co-administration reduces the increase in forebrain 5-hydroxytryptamine
 with selective serotonin reuptake inhibitors, whereas antiglucocorticoids have the opposite effect. A
 Cochrane review suggesting that antiglucocorticoid augmentation of antidepressants may be effective in
 treating TRD included a pilot study of the cortisol synthesis inhibitor, metyrapone. The Antiglucocorticoid
 augmentation of antiDepressants in Depression (ADD Study) was a multicentre randomised
 placebo-controlled trial of metyrapone augmentation of serotonergic antidepressants in patients with TRD.
 Objective: To determine the efficacy and safety of augmentation of standard serotonergic antidepressants
 with metyrapone 500 mg twice a day for 3 weeks in patients with TRD.
 Methods: A total of 165 patients with moderate to severe TRD aged 18–65 years were randomised to
 metyrapone 500mg twice daily or placebo for 3 weeks, in addition to ongoing serotonergic antidepressants.
 The primary outcome was improvement in Montgomery–Åsberg Depression Rating Scale (MADRS) score
 5 weeks after randomisation estimated using analysis of covariance. Secondary outcomes included the
 degree of persistence of treatment effect for up to 6 months, and also safety and tolerability of metyrapone.
 ADD included substudies investigating the potential mechanism of action of metyrapone, and utilised a
 comparator group of healthy participants.Results: The estimated mean difference for each of our study outcomes between randomised groups,
 5 weeks post randomisation (allowing for variation between centres and whether or not patients originate
 from primary or secondary care) was MADRS –0.51 [95% confidence interval (CI) –3.48 to 2.46]; Beck
 Depression Inventory (BDI) –2.65 (95% CI –6.41 to 1.10); Clinical Anxiety Scale 0.46 (95% CI –1.20 to
 2.12); State–Trait Anxiety Inventory 1.2 (95% CI –0.6 to 3.0); European Quality of Life-5 Dimensions
 0.015 (95% CI –0.069 to 0.099); EuroQol visual analogue scale 5.6 (95% CI –0.7 to 12.0); and Young
 Mania Rating Scale –0.04 (95% CI –0.52 to 0.45). The differences were not statistically significant
 and were small in relation to the change from baseline in both groups that was observed immediately
 after completion of therapy. Endocrinological data required for compliance assessment are not yet
 available. HPA function, similar in patients and control subjects, was not associated with differing clinical
 responses. Neuropsychological impairments were found, along with changes in brain structure and
 function, but no effect of metyrapone was seen on these measures.
 Discussion: The inclusion criteria led to the sample being broadly representative of patients with TRD, within
 the UK NHS, with high anxiety and BDI scores. Metyrapone augmentation of antidepressants is not efficacious
 for outpatients with TRD who are moderately depressed. There was no obvious benefit associated with the
 use of metyrapone, either on the primary outcome or over the period of follow-up, and this negative result
 extended to other secondary outcomes. Metyrapone was well tolerated. There were no serious adverse events
 attributable to it and adverse events were as common with the placebo. HPA axis function was not associated
 with differing clinical or neuropsychological outcomes.
 Conclusions: The results of the study suggest that although metyrapone augmentation was well tolerated, it
 is ineffective in the treatment of refractory depression. This finding is contrary to a previous proof of principle
 study in more acutely unwell patients. Future research should consider whether or not antiglucocorticoid
 treatments, such as metyrapone, should be targeted at patients with confirmed hypercortisolaemia.
 Trial registration: Current Controlled Trials ISRCTN45338259.
 Funding details: This study was funded by the National Institute for Health Research Efficacy and
 Mechanism Evaluation (EME) programme, a MRC and NIHR partnership.
 ABSTRACT
 NIHR Journals Library www.journalslibrary.nihr.ac.uk
 viii</t>
  </si>
  <si>
    <t>EME</t>
  </si>
  <si>
    <t>"multicentre, patient-randomised, double-blind placebo-controlled trial of metyrapone augmentation of serotonergic antidepressants in patients with TRD in the UK NHS" (pxxi). individual randomisation</t>
  </si>
  <si>
    <t>Not stated</t>
  </si>
  <si>
    <t>Multicentre, two-arm, individually randomised controlled trial</t>
  </si>
  <si>
    <t>165 (p23)</t>
  </si>
  <si>
    <t>Placebo mean(SD): 45.2 (10.4) (N=82)
Metyrapone mean(SD): 47.6(9.9) (N=83)</t>
  </si>
  <si>
    <t>Male 66 (40%)
Female 99 (60%)</t>
  </si>
  <si>
    <t>Male = 66 (40%)
Female = 99 (60%)</t>
  </si>
  <si>
    <t>White 157 (92.5%)
Other 8 (4.8%)</t>
  </si>
  <si>
    <t>Full details on Table 5 p26</t>
  </si>
  <si>
    <t>Placebo "visually identical" (p19)</t>
  </si>
  <si>
    <t>Metyrapone</t>
  </si>
  <si>
    <t>"to determine whether or not metyrapone (500 mg twice a day) for 21 days is efficacious in augmenting ongoing treatment with
conventional serotonergic antidepressants in TRD." (pxxi)</t>
  </si>
  <si>
    <t>Target dose: 500mg metyrapone</t>
  </si>
  <si>
    <t>"twice daily, prescribed in the morning and at noon, for 21 days" (p19)</t>
  </si>
  <si>
    <t>Self-report questionnaire; neuropsychological assessment; clinical measures</t>
  </si>
  <si>
    <t>Patients identified through primary and secondary care 
Screening visit - Assessment of baseline characteristics – blood tests, NewMood questionnaire, Assessment of depression severity (HDRS17) (p. 7)</t>
  </si>
  <si>
    <t>(p18) Eligibility criteria
l Diagnostic and Statistical Manual of Mental Disorders-Fourth Edition (DSM-IV)108-defined major
depressive episode, assessed using the Structured Clinical Interview for DSM (SCID) research version.109
l HDRS17110 score of ≥ 18 at weeks –2 and 0 (see below).
l Massachusetts General Hospital Treatment Resistant Depression (MGH-TRD) staging score of 2–10 as a
measure of treatment refractoriness.111 This cut-off is based on MGH-TRD scores seen in primary and
secondary care, but short of tertiary care, in the NHS.112
l Single-agent or combination antidepressant treatment that includes a serotonergic drug (SSRI, tertiary
amine tricyclic, venlafaxine, duloxetine or mirtazapine). At the point of randomisation, patients must
have been on their current antidepressant medication, at the current dose, for a minimum of 4 weeks.
l Aged between 18 and 65 years. An upper age limit was included to reduce rates of physical health
comorbidities that could complicate decisions around the safety of prescription of a drug (metyrapone)
that may lower cortisol levels.
Exclusion criteria
l Other DSM-IV axis 1 diagnosis, other than an anxiety disorder considered to be secondary to a primary
diagnosis of depression, confirmed using SCID.
l Physical comorbidity that would make metyrapone inappropriate, including untreated hypothyroidism,
disorders of steroid production, cardiac failure, angina, myocardial infarction in the last 3 years and
renal failure.
l Pregnancy or breastfeeding.
l Use of medication that would interfere with metyrapone.
l Dependence on alcohol or other drug(s) in the past 12 months, and/or current harmful use of such
substances (defined as meeting SCID criteria for harmful use or dependence).
l Current or recent participation in a research study that could interfere with results.
Note that this criterion was given for recruited participants who were completing Affective GoNoGoTask, a "measure of attentional emotional bias by measuring interference caused by words of conflicting valence." It was NOT a participant screening criterion. Excluded "those who did not understand the instructions" (p13)</t>
  </si>
  <si>
    <t>The second Randomised Evaluation of the Effectiveness, cost-effectiveness and Acceptability of Computerised Therapy (REEACT-2) trial: does the provision of telephone support enhance the effectiveness of computer-delivered cognitive behaviour therapy? A randomised controlled trial</t>
  </si>
  <si>
    <t>Brabyn</t>
  </si>
  <si>
    <t>Sally Brabyn, Ricardo Araya, Michael Barkham, Peter Bower,
 Cindy Cooper, Ana Duarte, David Kessler, Sarah Knowles, Karina Lovell,
 Elizabeth Littlewood, Richard Mattock, Stephen Palmer, Jodi Pervin,
 David Richards, Debbie Tallon, David White, Simon Walker,
 Gillian Worthy and Simon Gilbody on behalf of the REEACT Team</t>
  </si>
  <si>
    <t>Background: Computerised cognitive behaviour therapy (cCBT) is an efficient form of therapy potentially
 improving access to psychological care. Indirect evidence suggests that the uptake and effectiveness of
 cCBT can be increased if facilitated by telephone, but this is not routinely offered in the NHS.
 Objectives: To compare the clinical effectiveness and cost-effectiveness of telephone-facilitated free-to-use
 cCBT [e.g. MoodGYM (National Institute for Mental Health Research, Australian National University,
 Canberra, ACT, Australia)] with minimally supported cCBT.
 Design: This study was a multisite, pragmatic, open, two-arm, parallel-group randomised controlled trial
 with a concurrent economic evaluation.
 Setting: Participants were recruited from GP practices in Bristol, Manchester, Sheffield, Hull and the
 north-east of England.
 Participants: Potential participants were eligible to participate in the trial if they were adults with
 depression scoring ≥ 10 on the Patient Health Questionnaire-9 (PHQ-9). Interventions: Participants were randomised using a computer-generated random number sequence to
 receive minimally supported cCBT or telephone-facilitated cCBT. Participants continued with usual general
 practitioner care.
 Main outcome measures: The primary outcome was self-reported symptoms of depression, as assessed
 by the PHQ-9 at 4 months post randomisation.
 Secondary outcomes: Secondary outcomes were depression at 12 months and anxiety, somatoform
 complaints, health utility (as assessed by the European Quality of Life-5 Dimensions questionnaire) and
 resource use at 4 and 12 months.
 Results: Clinical effectiveness: 182 participants were randomised to minimally supported cCBT and
 187 participants to telephone-facilitated cCBT. There was a difference in the severity of depression at 4 and
 12 months, with lower levels in the telephone-facilitated group. The odds of no longer being depressed
 (defined as a PHQ-9 score of &lt; 10) at 4 months were twice as high in the telephone-facilitated cCBT group
 [odds ratio (OR) 2.05, 95% confidence interval (CI) 1.23 to 3.42]. The benefit of telephone-facilitated cCBT
 was no longer significant at 12 months (OR 1.63, 95% CI 0.98 to 2.71). At 4 months the between-group
 difference in PHQ-9 scores was 1.9 (95% CI 0.5 to 3.3). At 12 months the results still favoured
 telephone-facilitated cCBT but were no longer statistically significant, with a difference in PHQ-9 score of
 0.9 (95% CI –0.5 to 2.3). When considering the whole follow-up period, telephone-facilitated cCBT was
 asssociated with significantly lower PHQ-9 scores than minimally supported cCBT (mean difference –1.41,
 95% CI –2.63 to –0.17; p = 0.025). There was a significant improvement in anxiety scores over the trial
 period (between-group difference 1.1, 95% CI 0.1 to 2.3; p = 0.037). In the case of somatic complaints
 (assessed using the Patient Health Questionnaire-15), there was a borderline statistically significant
 difference over the trial period (between-group difference 1.1, 95% CI 0.0 to 1.8; p = 0.051). There were
 gains in quality-adjusted life-years at reduced cost when telephone facilitation was added to MoodGYM.
 However, the results were subject to uncertainty.
 Conclusions: The results showed short-term benefits from the addition of telephone facilitation to cCBT.
 The effect was small to moderate and comparable with that of other primary care psychological
 interventions. Telephone facilitation should be considered when offering cCBT for depression.
 Limitations: Participants’ depression was assessed with the PHQ-9, cCBT use was quite low and there was
 a slightly greater than anticipated loss to follow-up.
 Future research recommendations: Improve the acceptability of cCBT and its capacity to address
 coexisting disorders. Large-scale pragmatic trials of cCBT with bibliotherapy and telephone-based
 interventions are required.
 Trial registration: Current Controlled Trials ISRCTN55310481.
 Funding: This project was funded by the National Institute for Health Research (NIHR) Health Technology
 Assessment programme and will be published in full in Health Technology Assessment; Vol. 20, No. 89.
 See the NIHR Journals Library website for further project information</t>
  </si>
  <si>
    <t>"multisite, pragmatic, open, two-arm, parallel-group randomised controlled trial" (p5) 1:1 randomisation</t>
  </si>
  <si>
    <t>369 (p20)</t>
  </si>
  <si>
    <t>mean 40.6
SD 13.8
Median 40.6
Range 18.2-77.1</t>
  </si>
  <si>
    <t>Mean = 40.6
SD = 13.8
Median = 40.6
Range = 18.2-77.1</t>
  </si>
  <si>
    <t>Male 131 (35.5)
Female 238 (64.5%)</t>
  </si>
  <si>
    <t>Male = 131 (35.5)
Female = 238 (64.5%)</t>
  </si>
  <si>
    <t>White British 347 (94%)
Chinese 1 (0.3%)
Other 4 (1.1%)
White Irish 2 (0.6%)
Other white 5 (1.4%)
Mixed - white and black Caribbean 2 (0.6%)
Mixed - white and black African 1 (0.3%)
Mixed - white and Asian 1 (0.3%)
Other mixed 3 (0.8%)
Asian or Asian British - Indian 2 (0.6%)
Asian or Asian British - Pakistani 1 (0.3%)</t>
  </si>
  <si>
    <r>
      <rPr>
        <b/>
        <sz val="10"/>
        <color theme="1"/>
        <rFont val="Arial"/>
        <family val="2"/>
      </rPr>
      <t xml:space="preserve">Highest Qualifications (all)
</t>
    </r>
    <r>
      <rPr>
        <sz val="10"/>
        <color theme="1"/>
        <rFont val="Arial"/>
        <family val="2"/>
      </rPr>
      <t xml:space="preserve">Not answered 6
GCSE/O-Level 59 (16.3%)
GCE A/AS Level or Scottish Higher 51 (14%)
NVW/SVQ levels 1-3 46 (12.7%)
GNVQ (Advanced) 7 (1.9%)
BTEC Certificate 3 (0.8%)
BTEC Diploma 10 (2.8%)
National Certificate or Diploma (ONC/OND) 30 (8.3%)
Qualified Teacher Status 7 (1.9%)
Higher Education Diploma 15 (4.1%)
Degree (first/ordinary) 61 (16.8%)
Post-graduate certificate 11 (3%)
Post-graduate diploma 4 (1.1%)
Master's degree 18 (5%)
PhD 3 (0.8%)
Do not know/no response 27 (7.4%)
Other 11 (3%)
</t>
    </r>
    <r>
      <rPr>
        <b/>
        <sz val="10"/>
        <color theme="1"/>
        <rFont val="Arial"/>
        <family val="2"/>
      </rPr>
      <t xml:space="preserve">Employment status
</t>
    </r>
    <r>
      <rPr>
        <sz val="10"/>
        <color theme="1"/>
        <rFont val="Arial"/>
        <family val="2"/>
      </rPr>
      <t xml:space="preserve">Employed part-time 52 (14.1%)
Other 3 (0.8%)
Employed full-time 147 (39.9%)
Self-employed 25 (6.8%)
Retired 24 (6.5%)
Looking after family or home 16 (4.3%)
Not employed but seeking work 24 (6.5%)
Not employed but not seeking work because of ill health 36 (9.8%)
Not employed but not seeking work for other reasons 3 (0.8%)
Full-time student 38 (10.3%)
</t>
    </r>
    <r>
      <rPr>
        <b/>
        <sz val="10"/>
        <color theme="1"/>
        <rFont val="Arial"/>
        <family val="2"/>
      </rPr>
      <t xml:space="preserve">If employed, off sick because of depression?
</t>
    </r>
    <r>
      <rPr>
        <sz val="10"/>
        <color theme="1"/>
        <rFont val="Arial"/>
        <family val="2"/>
      </rPr>
      <t xml:space="preserve">Yes 57 (23.6%)
No 184 (76%)
Missing 1 (0.4%)
</t>
    </r>
    <r>
      <rPr>
        <b/>
        <sz val="10"/>
        <color theme="1"/>
        <rFont val="Arial"/>
        <family val="2"/>
      </rPr>
      <t xml:space="preserve">Most recent job
</t>
    </r>
    <r>
      <rPr>
        <sz val="10"/>
        <color theme="1"/>
        <rFont val="Arial"/>
        <family val="2"/>
      </rPr>
      <t>Questions not answered 15
Foreman/supervisor 34 (9.6%)
Manager 66 (18.6%)
Self-employed with employees 10 (2.8%)
Self-employed without employees 23 (6.5%)
Other employee 212 (59.9%)
Never been in paid employment 9 (2.5%)
Family status:
Married 136 (37%)
Living with a partner 57 (15.5%)
Divorced/separated 55 (14.9%)
Widowed 9 (2.4%)
Single (never married) 108 (29.3%)
Other 3 (0.8%)</t>
    </r>
  </si>
  <si>
    <t>Full details on p20)</t>
  </si>
  <si>
    <t>MoodGYM with a free helplin number, but without the regular telephone calls (p9)</t>
  </si>
  <si>
    <t>MoodGYM app</t>
  </si>
  <si>
    <t>MoodGym app therapy</t>
  </si>
  <si>
    <t>(pxxii) "Participants were randomised to receive either minimally supported cCBT (MoodGYM alone) or telephone-facilitated cCBT. Each participant randomised to the telephone-facilitated cCBT arm was allocated a telephone support worker, who provided weekly telephone calls to (1) facilitate the use of a cCBT package (MoodGYM) and (2) engage in between-session exercises with problem formulation and
adherence to CBT principles. All participants were also offered usual GP care. Given the pragmatic design of the trial, no restrictions were imposed on the range of treatments that could be offered by a GP in either arm. The intervention programme was based on CBT and had been endorsed at the time of design of REEACT-2 by NICE in the initial treatment of depression in primary care. The cCBT program involved internet-based, interactive therapy sessions that could be accessed at the participant’s home, in a central location close to the participant’s home or at the GP practice, depending on patient preference and availability. All participants were given access to a free telephone helpline,
in addition to which participants allocated to the telephone-facilitated cCBT arm were called on a weekly basis by a telephone support worker, who delivered structured guidance on the use of the cCBT program"</t>
  </si>
  <si>
    <t>Effectiveness of telephone support with app-led cCBT therapy</t>
  </si>
  <si>
    <t>App-led therapy</t>
  </si>
  <si>
    <t>(1) MoodGYM - "a free-to-use, internet-based, interactive CBT program for depression, developed and
copyrighted at the Australian National University Centre for Mental Health Research. The online program is
accompanied by a booklet with exercises and quizzes, and consists of five interactive modules released
sequentially and lasting approximately 30–45 minutes and a sixth session that is predominantly
consolidation and revision. Study participants were asked to aim to complete one session each week.
The program provides patients with CBT techniques to overcome patterns of unhelpful thinking using
cartoon characters to represent habits of thought" (p9)
(2) regular (ideally weekly) telephone calls from a trained worker to offer support, guidance and encouragement</t>
  </si>
  <si>
    <t>"a trained worker" (p9)</t>
  </si>
  <si>
    <t>(1) weekly supportive/facilitative telephone calls plus cCBT (telephonefacilitated cCBT)
(2) "five interactive modules released sequentially and lasting approximately 30–45 minutes and a sixth session that is predominantly consolidation and revision. Study participants were asked to aim to complete one session each week." (p9)</t>
  </si>
  <si>
    <t>"Tailoring: Telephone support workers worked to a manual but their conversations were not scripted. The telephone
support programme could be tailored to some extent because there was some variation in the severity of
participants’ depression, their availability and their willingness or ability to complete a module each week." (p10)</t>
  </si>
  <si>
    <t xml:space="preserve">
</t>
  </si>
  <si>
    <t>1 (phone support),2,3, (phone support),4</t>
  </si>
  <si>
    <t>PHQ-9 at 4 months (p11)</t>
  </si>
  <si>
    <t>Self-report questionnaires (p11)</t>
  </si>
  <si>
    <t>GP or representative complete and fax a referral form and patient permission-to-contact form. 
Alternative recruitment route - record screening and patients invited to send research team permission form. Instructions given in patient information sheet to "return a completed permission-to-contact form to the research team." 
Interested participants then asked preference for series of baseline assessments (questionnaires) to be conducted over the phone or face-to-face interview. These questionnaires seem to have been administered orally  (p. 6)</t>
  </si>
  <si>
    <r>
      <rPr>
        <sz val="10"/>
        <rFont val="Symbol"/>
        <family val="1"/>
        <charset val="2"/>
      </rPr>
      <t>·</t>
    </r>
    <r>
      <rPr>
        <sz val="10"/>
        <rFont val="Arial"/>
        <family val="1"/>
        <charset val="2"/>
        <scheme val="minor"/>
      </rPr>
      <t>Two language skills (reading, writing) directly alluded to. However, these instruments administered orally. No reference to speaking/listening</t>
    </r>
  </si>
  <si>
    <t>(p6) Inclusion criteria
Participants who met the following criteria were eligible to enter the study:
l aged ≥ 18 years
l not currently in receipt of cCBT or specialist psychological therapy
l score of ≥ 10 overall (indicating moderate, moderately severe or severe depression) and &lt; 3 for item 9
(measuring suicidal thoughts)14 on the PHQ-9 depression severity measure.
Both incident and prevalent cases were included. In line with the pragmatic nature of this trial reflecting
usual GP care, patients were eligible to participate whether or not they were in receipt of antidepressant
medication, and those with comorbid physical illness or non-psychotic functional disorders were
not excluded.
Exclusion criteria
We excluded potential participants who
l were actively suicidal as identified by the GP or as reported by item 9 on the PHQ-9
l had been bereaved within the last year
l had given birth within the last year
l had a diagnosis of psychotic depression
l had a primary diagnosis of alcohol or drug abuse
l were not able to read and write in English.</t>
  </si>
  <si>
    <t>CollAborative care and active surveillance for Screen-Positive EldeRs with subthreshold depression (CASPER): a multicentred randomised controlled trial of clinical effectiveness and cost-effectiveness</t>
  </si>
  <si>
    <t>Lewis</t>
  </si>
  <si>
    <t>Helen Lewis, Joy Adamson, Katie Atherton, Della Bailey,
 Jacqueline Birtwistle, Katharine Bosanquet, Emily Clare, Jaime Delgadillo,
 David Ekers, Deborah Foster, Rhian Gabe, Samantha Gascoyne,
 Lesley Haley, Rebecca Hargate, Catherine Hewitt, John Holmes, Ada Keding,
 Amanda Lilley-Kelly, Jahnese Maya, Dean McMillan, Shaista Meer,
 Jodi Meredith, Natasha Mitchell, Sarah Nutbrown, Karen Overend,
 Madeline Pasterfield, David Richards, Karen Spilsbury, David Torgerson,
 Gemma Traviss-Turner, Dominic Trépel, Rebecca Woodhouse,
 Friederike Ziegler and Simon Gilbody</t>
  </si>
  <si>
    <t>Background: Efforts to reduce the burden of illness and personal suffering associated with depression in
 older adults have focused on those with more severe depressive syndromes. Less attention has been paid
 to those with mild disorders/subthreshold depression, but these patients also suffer significant impairments
 in their quality of life and level of functioning. There is currently no clear evidence-based guidance
 regarding treatment for this patient group.
 Objectives: To establish the clinical effectiveness and cost-effectiveness of a low-intensity intervention of
 collaborative care for primary care older adults who screened positive for subthreshold depression.
 Design: A pragmatic, multicentred, two-arm, parallel, individually randomised controlled trial with a
 qualitative study embedded within the pilot. Randomisation occurred after informed consent and baseline
 measures were collected.Setting: Thirty-two general practitioner (GP) practices in the north of England.
 Participants: A total of 705 participants aged ≥ 75 years during the pilot phase and ≥ 65 years during the
 main trial with subthreshold depression.
 Interventions: Participants in the intervention group received a low-intensity intervention of collaborative
 care, which included behavioural activation delivered by a case manager for an average of six sessions over
 7–8 weeks, alongside usual GP care. Control-arm participants received only usual GP care.
 Main outcome measures: The primary outcome measure was a self-reported measure of depression
 severity, the Patient Health Questionnaire-9 items PHQ-9 score at 4 months post randomisation. Secondary
 outcome measures included the European Quality of Life-5 Dimensions, Short Form questionnaire-12 items,
 Patient Health Questionnaire-15 items, Generalised Anxiety Disorder seven-item scale, Connor–Davidson
 Resilience Scale two-item version, a medication questionnaire and objective data. Participants were followed
 up for 12 months.
 Results: In total, 705 participants were randomised (collaborative care n = 344, usual care n = 361), with
 586 participants (83%; collaborative care 76%, usual care 90%) followed up at 4 months and 519
 participants (74%; collaborative care 68%, usual care 79%) followed up at 12 months. Attrition was
 markedly greater in the collaborative care arm. Model estimates at the primary end point of 4 months
 revealed a statistically significant effect in favour of collaborative care compared with usual care
 [mean difference 1.31 score points, 95% confidence interval (CI) 0.67 to 1.95 score points; p &lt; 0.001].
 The difference equates to a standard effect size of 0.30, for which the trial was powered. Treatment
 differences measured by the PHQ-9 were maintained at 12 months’ follow-up (mean difference 1.33 score
 points, 95% CI 0.55 to 2.10 score points; p = 0.001). Base-case cost-effectiveness analysis found that
 the incremental cost-effectiveness ratio was £9633 per quality-adjusted life-year (QALY). On average,
 participants allocated to collaborative care displayed significantly higher QALYs than those allocated to
 the control group (annual difference in adjusted QALYs of 0.044, 95% bias-corrected CI 0.015 to 0.072;
 p = 0.003).
 Conclusions: Collaborative care has been shown to be clinically effective and cost-effective for older
 adults with subthreshold depression and to reduce the proportion of people who go on to develop
 case-level depression at 12 months. This intervention could feasibly be delivered in the NHS at an
 acceptable cost–benefit ratio. Important future work would include investigating the longer-term effect of
 collaborative care on the CASPER population, which could be conducted by introducing an extension to
 follow-up, and investigating the impact of collaborative care on managing multimorbidities in people
 with subthreshold depression.
 Trial registration: Current Controlled Trials ISRCTN02202951.
 Funding: This project was funded by the National Institute for Health Research (NIHR) Health Technology
 Assessment programme and will be published in full in Health Technology Assessment; Vol. 21, No. 8.
 See the NIHR Journals Library website for further project information.</t>
  </si>
  <si>
    <t>"pragmatic, multicentred, two-arm, parallel, open RCT" (p7)  individually randomised controlled trial</t>
  </si>
  <si>
    <t>Subthreshold depression</t>
  </si>
  <si>
    <t>344 (p26)</t>
  </si>
  <si>
    <t>Randomised participants:
CC Mean(SD): 77.1 (7.08) (N=344)
UC Mean(SD):  77.5 (7.18) (N=361)
CC Median (min, max): 77 (65, 96)
UC Media (min, max): 78 (64, 93)</t>
  </si>
  <si>
    <t>Male 298 (42.3%)
Female 407 (57.7%)</t>
  </si>
  <si>
    <t>Male = 298 (42.3%)
Female = 407 (57.7%)</t>
  </si>
  <si>
    <t>White 698 (99.3%)
Asian or Asian British 2 (0.3%)
Black of black British 2 (0.3%)
Other 1 (0.1%)</t>
  </si>
  <si>
    <r>
      <rPr>
        <b/>
        <sz val="10"/>
        <color theme="1"/>
        <rFont val="Arial"/>
        <family val="2"/>
      </rPr>
      <t>Educated after 16:</t>
    </r>
    <r>
      <rPr>
        <sz val="10"/>
        <color theme="1"/>
        <rFont val="Arial"/>
        <family val="2"/>
      </rPr>
      <t xml:space="preserve"> 319 (45.2%)
</t>
    </r>
    <r>
      <rPr>
        <b/>
        <sz val="10"/>
        <color theme="1"/>
        <rFont val="Arial"/>
        <family val="2"/>
      </rPr>
      <t>Degree or equivalent professional qualification: 261 (37%)</t>
    </r>
  </si>
  <si>
    <t>Full details table 11, on p27</t>
  </si>
  <si>
    <t>TAU - "usual GP care. They received no additional care to the usual primary care management of subthreshold depression offered by their GP, in line with NICE
depression guidance as implemented by their GP and local service provision" (p10)</t>
  </si>
  <si>
    <t>Collaborative care -  telephone support, symptom monitoring and active surveillance, facilitated by a computerised case management system</t>
  </si>
  <si>
    <t>Collaborative care w/case manager</t>
  </si>
  <si>
    <t>(p5) Pilot study: 1. To develop a low-intensity collaborative-care intervention based on evidence-supported models of care for those aged ≥ 75 years with screen-positive subthreshold depression who represent ‘older’ older adults.
2. To establish the acceptability and uptake of this service by ‘older’ older adults with screen-positive subthreshold depression in primary care.
3. To test the feasibility of conducting a successful trial of a low-intensity intervention of collaborative care for adults aged ≥ 75 years with screen-positive subthreshold depression.
4. To validate the Whooley questions9 as a screening tool for depression in a UK ‘older’ older adult population.
Main study (the CASPER trial): 5. To establish the clinical effectiveness of a low-intensity intervention of collaborative care for older adults aged ≥ 65 years with screen-positive subthreshold depression.
6. To examine the cost-effectiveness of a low-intensity intervention of collaborative care for older adults aged ≥ 65 years with screen-positive subthreshold depression across a range of health and social care costs.</t>
  </si>
  <si>
    <t>Manualised</t>
  </si>
  <si>
    <t>"a low-intensity programme of collaborative care using behavioural activation, designed specifically for those aged ≥ 65 years with subthreshold depression"  (p10)</t>
  </si>
  <si>
    <t>"a case manager [a primary care mental health worker/Improving Access to Psychological Therapies (IAPT) worker]" (p10)</t>
  </si>
  <si>
    <t>Face to face, then telephone (p11)</t>
  </si>
  <si>
    <t>Home</t>
  </si>
  <si>
    <t>Weekly for 8-10 weeks (p10). After an initial meeting, subsequent sessions were carried out on a, more or less, weekly
basis by telephone unless the participant had sensory impairments or preferred face-to-face visits (p8).</t>
  </si>
  <si>
    <t>PHQ-9 at 4 months’ follow-up (patient-reported depression severity)</t>
  </si>
  <si>
    <t>Self-report questionnaires (p43), medication and mortality</t>
  </si>
  <si>
    <t>"Subsequent sessions were carried out on a weekly basis by telephone unless the participant had sensory impairments or preferred to have face-to-face visits" (p. 11)
"As depression is associated with cognitive impairment in older people, a larger font and increased space for writing was introduced. In addition, when individuals displayed mild cognitive impairment, simpler language was used and the steps in each session were reduced along with homework. Questions were also added to help case managers assess participants’ understanding of the treatment principles." (p. 11)</t>
  </si>
  <si>
    <t>Patients identified by a computer search 
Invited to participate in the study by their GP practice through invitation pack, which also included a decline form and pre-paid envelope
Completed background questionnaire at invitation to take part in study
Then, baseline data collected through numerous self-report questionnaires
Finally, standardised diagnostic interview conducted over the phone to assess depression symptoms prior to randomisation (pp. 8-9)</t>
  </si>
  <si>
    <t>Participants completed Whooley questions at two timepoints (invitation, baseline). Baseline assessments included a battery of self-report questionnaires: self-report medication, PHQ-9 for depression severity, Short Form questionnaire (SF-12) to measure health-related quality of life, European Quality of Life-5 Dimensions (EQ-5D), Generalised Anxiety Disorder (GAD-7), Patient Health Questionnaire (PHQ-15), Connor–Davidson Resilience Scale two-item version (CD-RISC 2). 
Standardised diagnostic interview over the phone assessed depressive symptoms prior to randomisation</t>
  </si>
  <si>
    <t>(p7) Inclusion criteria
Those for whom the following criteria applied were eligible for inclusion in the trial:
l aged ≥ 75 years during the pilot phase or ≥ 65 years during the main trial (see Chapter 4)
l identified by a GP practice as being able to take part in collaborative care.
Exclusion criteria
Potential participants were excluded if identified by a primary care clinician as:
l having a known alcohol dependency (as recorded on GP records)
l experiencing psychotic symptoms (as recorded on GP records)
l having any known comorbidity that would, in the GP’s opinion, make entry to the trial inadvisable
(e.g. recent evidence of suicidal risk/self-harm, significant cognitive impairment)
l being affected by other factors that would make an invitation to participate in the trial inappropriate
(e.g. recent bereavement, terminal malignancy).</t>
  </si>
  <si>
    <t>Cost and Outcome of BehaviouRal Activation (COBRA): a randomised controlled trial of behavioural activation versus cognitive–behavioural therapy for depression</t>
  </si>
  <si>
    <t>D Richards 2017</t>
  </si>
  <si>
    <t>David A Richards, Shelley Rhodes, David Ekers, Dean McMillan,
 Rod S Taylor, Sarah Byford, Barbara Barrett, Katie Finning,
 Poushali Ganguli, Fiona Warren, Paul Farrand, Simon Gilbody,
 Willem Kuyken, Heather O’Mahen, Ed Watkins, Kim Wright,
 Nigel Reed, Emily Fletcher, Steven D Hollon, Lucy Moore,
 Amy Backhouse, Claire Farrow, Julie Garry, Deborah Kemp,
 Faye Plummer, Faith Warner and Rebecca Woodhouse</t>
  </si>
  <si>
    <t>Background: Depression is a common, debilitating and costly disorder. The best-evidenced psychological
 therapy – cognitive–behavioural therapy (CBT) – is complex and costly. A simpler therapy, behavioural
 activation (BA), may be an effective alternative.
 Objectives: To determine the clinical effectiveness and cost-effectiveness of BA compared with CBT for
 depressed adults at 12 and 18 months’ follow-up, and to investigate the processes of treatments.
 Design: Randomised controlled, non-inferiority trial stratified by depression severity, antidepressant use and
 recruitment site, with embedded process evaluation; and randomisation by remote computer-generated
 allocation.
 Setting: Three community mental health services in England.
 Participants: Adults aged ≥ 18 years with major depressive disorder (MDD) recruited from primary care
 and psychological therapy services.
 Interventions: BA delivered by NHS junior mental health workers (MHWs); CBT by NHS psychological
 therapists.Outcomes: Primary: depression severity (as measured via the Patient Health Questionnaire-9; PHQ-9) at
 12 months. Secondary: MDD status; number of depression-free days; anxiety (as measured via the Generalised
 Anxiety Disorder-7); health-related quality of life (as measured via the Short Form questionnaire-36 items) at 6,
 12 and 18 months; and PHQ-9 at 6 and 18 months, all collected by assessors blinded to treatment allocation.
 Non-inferiority margin was 1.9 PHQ-9 points. We undertook intention-to-treat (ITT) and per protocol (PP)
 analyses. We explored cost-effectiveness by collecting direct treatment and other health- and social-care costs
 and calculating quality-adjusted life-years (QALYs) using the EuroQol-5 Dimensions, three-level version, at
 18 months.
 Results: We recruited 440 participants (BA, n = 221; CBT, n = 219); 175 (79%) BA and 189 (86%) CBT
 participants provided ITT data and 135 (61%) BA and 151 (69%) CBT participants provided PP data. At
 12 months we found that BA was non-inferior to CBT {ITT: CBT 8.4 PHQ-9 points [standard deviation (SD)
 7.5 PHQ-9 points], BA 8.4 PHQ-9 points (SD 7.0 PHQ-9 points), mean difference 0.1 PHQ-9 points, 95%
 confidence interval (CI) –1.3 to 1.5 PHQ-9 points, p = 0.89; PP: CBT 7.9 PHQ-9 points (SD 7.3 PHQ-9 points),
 BA 7.8 PHQ-9 points (SD 6.5 PHQ-9 points), mean difference 0.0 PHQ-9 points, 95% CI –1.5 to 1.6 PHQ-9
 points, p = 0.99}. We found no differences in secondary outcomes. We found a significant difference in
 mean intervention costs (BA, £975; CBT, £1235; p &lt; 0.001), but no differences in non-intervention (hospital,
 community health, social care and medication costs) or total (non-intervention plus intervention) costs. Costs
 were lower and QALY outcomes better in the BA group, generating an incremental cost-effectiveness ratio
 of –£6865. The probability of BA being cost-effective compared with CBT was almost 80% at the National
 Institute for Health and Care Excellence’s preferred willingness-to-pay threshold of £20,000–30,000 per
 QALY. There were no trial-related adverse events.
 Limitations: In this pragmatic trial many depressed participants in both groups were also taking
 antidepressant medication, although most had been doing so for a considerable time before entering the
 trial. Around one-third of participants chose not to complete a PP dose of treatment, a finding common in
 both psychotherapy trials and routine practice.
 Conclusions: We found that BA is as effective as CBT, more cost-effective and can be delivered by MHWs
 with no professional training in psychological therapies.
 Future work: Settings and countries with a paucity of professionally qualified psychological therapists,
 might choose to investigate the delivery of effective psychological therapy for depression without the need
 to develop an extensive and costly professional infrastructure.
 Trial registration: Current Controlled Trials ISRCTN27473954.
 Funding: This project was funded by the National Institute for Health Research (NIHR) Health Technology
 Assessment programme and will be published in full in Health Technology Assessment; Vol. 21, No. 46.
 See the NIHR Journals Library website for further project information.</t>
  </si>
  <si>
    <t>Randomised controlled non-inferiority trial. Multicentre, individual randomisation</t>
  </si>
  <si>
    <t>Depression - major depressive disorder</t>
  </si>
  <si>
    <t>440 (p19)</t>
  </si>
  <si>
    <t>mean 43.5
SD 14.1
range 18-84</t>
  </si>
  <si>
    <t>Mean = 43.5
SD = 14.1
Range = 18-84</t>
  </si>
  <si>
    <t>Male 150 (34%)
Female 290 (66%)</t>
  </si>
  <si>
    <t>Male = 150 (34%)
Female = 290 (66%)</t>
  </si>
  <si>
    <t>White British 401 (91%)
Other 39 (9%)</t>
  </si>
  <si>
    <r>
      <rPr>
        <b/>
        <sz val="10"/>
        <color theme="1"/>
        <rFont val="Arial"/>
        <family val="2"/>
      </rPr>
      <t xml:space="preserve">Marital status: (all)
</t>
    </r>
    <r>
      <rPr>
        <sz val="10"/>
        <color theme="1"/>
        <rFont val="Arial"/>
        <family val="2"/>
      </rPr>
      <t xml:space="preserve">Single 127 (29%)
Cohabiting (not married) 54 (12%)
Civil partnership 2 (1%)
Married 176 (40%)
Divorced/separated 81 (18%)
</t>
    </r>
    <r>
      <rPr>
        <b/>
        <sz val="10"/>
        <color theme="1"/>
        <rFont val="Arial"/>
        <family val="2"/>
      </rPr>
      <t xml:space="preserve">Level of eduation: (all)
</t>
    </r>
    <r>
      <rPr>
        <sz val="10"/>
        <color theme="1"/>
        <rFont val="Arial"/>
        <family val="2"/>
      </rPr>
      <t>No qualifications 22 (13%)
GCSEs/O-Levels 79 (18%)
AS/A-Levels 50 (11%)
NVQ or other vocational qualification 125 (28%)
Undergraduate degree 79 (18%)
Postgraduate degree 42 (10%)
Doctoral degree 3 (1%)
Professional degree 7 (2%)</t>
    </r>
  </si>
  <si>
    <t>Full details in Table 4 p22</t>
  </si>
  <si>
    <t>No Treatment as usual (TAU) control - just the two treatment arms</t>
  </si>
  <si>
    <t>N/A</t>
  </si>
  <si>
    <t>Behavioural activitation &amp; CBT</t>
  </si>
  <si>
    <t>Comparing behavioural activation vs CBT for depression</t>
  </si>
  <si>
    <t>Training manual for therapists (p9)</t>
  </si>
  <si>
    <t>(1) Behavioural activation therapy; (2) CBT</t>
  </si>
  <si>
    <t>Trained therapists</t>
  </si>
  <si>
    <t>Therapist location</t>
  </si>
  <si>
    <t>(1) "Sessions were face to face, of 1 hour duration, with the option of being conducted up to twice weekly over the first 2 months and weekly thereafter" (p8)
(2) "Sessions were face to face, of 1 hour duration, with the option of being conducted up o twice weekly over the first 2 months and weekly thereafter." (p9)
(1) &amp; (2) a maximum of 20 sessions over 16 weeks with the option of four additional booster sessions (p8).</t>
  </si>
  <si>
    <t>"PHQ-9 at 12 months" (p19)</t>
  </si>
  <si>
    <t>Self-report questionnaires (p25)</t>
  </si>
  <si>
    <t>Participants identified through electronic case records of primary care and psychological therapy services
The research team interviewed respondents and conducted eligibility assessments (Structured Clinical Interview for DSM Disorders [SCID]) (p. 6)</t>
  </si>
  <si>
    <t>1) "People who were... cognitively impaired, ascertained at baseline by research interviews" (p. 6)</t>
  </si>
  <si>
    <t>(p 6) Inclusion
People aged ≥ 18 years with a major depressive disorder (MDD) as assessed by the Structured Clinical
Interview for DSM Disorders (SCID) and Diagnostic and Statistical Manual for Mental Disorders-Fourth
Edition (DSM-IV) were eligible to take part in the study.45 Researchers were trained to administer the SCID
using established training and inter-rater reliability procedures in use at the University of Exeter for all of
our trials.
Exclusion
People who were alcohol or drug dependent, acutely suicidal or cognitively impaired, had bipolar disorder,
psychosis or psychotic symptoms, ascertained at baseline by research interviews, were excluded. We also
excluded people currently undergoing psychological therapy.</t>
  </si>
  <si>
    <t>CollAborative care for Screen-Positive EldeRs with major depression (CASPER plus): a multicentred randomised controlled trial of clinical effectiveness and cost-effectiveness</t>
  </si>
  <si>
    <t>Bosanquet</t>
  </si>
  <si>
    <t>Katharine Bosanquet, Joy Adamson, Katie Atherton, Della Bailey,
 Catherine Baxter, Jules Beresford-Dent, Jacqueline Birtwistle,
 Carolyn Chew-Graham, Emily Clare, Jaime Delgadillo, David Ekers,
 Deborah Foster, Rhian Gabe, Samantha Gascoyne, Lesley Haley,
 Jahnese Hamilton, Rebecca Hargate, Catherine Hewitt, John Holmes,
 Ada Keding, Helen Lewis, Dean McMillan, Shaista Meer, Natasha Mitchell,
 Sarah Nutbrown, Karen Overend, Steve Parrott, Jodi Pervin,
 David A Richards, Karen Spilsbury, David Torgerson, Gemma Traviss-Turner,
 Dominic Trépel, Rebecca Woodhouse and Simon Gilbody</t>
  </si>
  <si>
    <t>Background: Depression in older adults is common and is associated with poor quality of life, increased
 morbidity and early mortality, and increased health and social care use. Collaborative care, a low-intensity
 intervention for depression that is shown to be effective in working-age adults, has not yet been evaluated
 in older people with depression who are managed in UK primary care. The CollAborative care for Screen-
 Positive EldeRs (CASPER) plus trial fills the evidence gap identified by the most recent guidelines on
 depression management.
 Objectives: To establish the clinical effectiveness and cost-effectiveness of collaborative care for older
 adults with major depressive disorder in primary care. Design: A pragmatic, multicentred, two-arm, parallel, individually randomised controlled trial with
 embedded qualitative study. Participants were automatically randomised by computer, by the York Trials
 Unit Randomisation Service, on a 1 : 1 basis using simple unstratified randomisation after informed consent
 and baseline measures were collected. Blinding was not possible.
 Setting: Sixty-nine general practices in the north of England.
 Participants: A total of 485 participants aged ≥ 65 years with major depressive disorder.
 Interventions: A low-intensity intervention of collaborative care, including behavioural activation,
 delivered by a case manager for an average of six sessions over 7–8 weeks, alongside usual general
 practitioner (GP) care. The control arm received only usual GP care.
 Main outcome measures: The primary outcome measure was Patient Health Questionnaire-9 items score
 at 4 months post randomisation. Secondary outcome measures included depression severity and caseness
 at 12 and 18 months, the EuroQol-5 Dimensions, Short Form questionnaire-12 items, Patient Health
 Questionnaire-15 items, Generalised Anxiety Disorder-7 items, Connor–Davidson Resilience Scale-2 items,
 a medication questionnaire, objective data and adverse events. Participants were followed up at 12 and
 18 months.
 Results: In total, 485 participants were randomised (collaborative care, n = 249; usual care, n = 236),
 with 390 participants (80%: collaborative care, 75%; usual care, 86%) followed up at 4 months, 358
 participants (74%: collaborative care, 70%; usual care, 78%) followed up at 12 months and 344 participants
 (71%: collaborative care, 67%; usual care, 75%) followed up at 18 months. A total of 415 participants were
 included in primary analysis (collaborative care, n = 198; usual care, n = 217), which revealed a statistically
 significant effect in favour of collaborative care at the primary end point at 4 months [8.98 vs. 10.90 score
 points, mean difference 1.92 score points, 95% confidence interval (CI) 0.85 to 2.99 score points; p &lt; 0.001],
 equivalent to a standard effect size of 0.34. However, treatment differences were not maintained in the
 longer term (at 12 months: 0.19 score points, 95% CI –0.92 to 1.29 score points; p = 0.741; at 18 months:
 &lt; 0.01 score points, 95% CI –1.12 to 1.12 score points; p = 0.997). The study recorded details of all serious
 adverse events (SAEs), which consisted of ‘unscheduled hospitalisation’, ‘other medically important condition’
 and ‘death’. No SAEs were related to the intervention. Collaborative care showed a small but non-significant
 increase in quality-adjusted life-years (QALYs) over the 18-month period, with a higher cost. Overall, the mean
 cost per incremental QALY for collaborative care compared with usual care was £26,016; however, for
 participants attending six or more sessions, collaborative care appears to represent better value for money
 (£9876/QALY).
 Limitations: Study limitations are identified at different stages: design (blinding unfeasible, potential
 contamination), process (relatively low overall consent rate, differential attrition/retention rates) and
 analysis (no baseline health-care resource cost or secondary/social care data).
 Conclusion: Collaborative care was effective for older people with case-level depression across a range of
 outcomes in the short term though the reduction in depression severity was not maintained over the
 longer term of 12 or 18 months. Participants who received six or more sessions of collaborative care did
 benefit substantially more than those who received fewer treatment sessions but this difference was not
 statistically significant.
 Future work recommendations: Recommendations for future research include investigating the
 longer-term effect of the intervention. Depression is a recurrent disorder and it would be useful to assess
 its impact on relapse and the prevention of future case-level depression.
 Trial registration: Current Controlled Trials ISRCTN45842879.
 Funding: This project was funded by the National Institute for Health Research (NIHR) Health Technology
 Assessment programme and will be published in full in Health Technology Assessment; Vol. 21, No. 67.
 See the NIHR Journals Library website for further project information</t>
  </si>
  <si>
    <t>"pragmatic, multicentred, two-arm, parallel, open RC" (p5) individual randomisation</t>
  </si>
  <si>
    <t>Major depression</t>
  </si>
  <si>
    <t>485 (p20)</t>
  </si>
  <si>
    <t>CC Mean(SD): 72.5 (6.57) (N=249)
UC Mean(SD):  71.8 (6.07) (N=236)
CC Median (min, max): 71 (64, 98)
UC Media (min, max): 70 (65, 92)</t>
  </si>
  <si>
    <t>Male 183 (37.81%)
Female 301 (62.19%)</t>
  </si>
  <si>
    <t>Male = 183 (37.81%)
Female = 301 (62.19%)</t>
  </si>
  <si>
    <t>White 474 (98.5%)
Asian or Asian British 1 (0.2%)
Black of black British 1 (0.2%)
Other 5 (1%)</t>
  </si>
  <si>
    <r>
      <rPr>
        <b/>
        <sz val="10"/>
        <color theme="1"/>
        <rFont val="Arial"/>
        <family val="2"/>
      </rPr>
      <t xml:space="preserve">Educated after 16: </t>
    </r>
    <r>
      <rPr>
        <sz val="10"/>
        <color theme="1"/>
        <rFont val="Arial"/>
        <family val="2"/>
      </rPr>
      <t xml:space="preserve">209 (43.1%)
</t>
    </r>
    <r>
      <rPr>
        <b/>
        <sz val="10"/>
        <color theme="1"/>
        <rFont val="Arial"/>
        <family val="2"/>
      </rPr>
      <t xml:space="preserve">Degree or equivalent professional qualification: </t>
    </r>
    <r>
      <rPr>
        <sz val="10"/>
        <color theme="1"/>
        <rFont val="Arial"/>
        <family val="2"/>
      </rPr>
      <t>125  (25.8%)</t>
    </r>
  </si>
  <si>
    <t>Full details in Table 10 p24</t>
  </si>
  <si>
    <t>Treatment As Ususal (TAU) - "They received no care additional
to the usual primary care management of major depression offered by their GP in line with NICE
depression guidance as implemented by their GP and local service provision." (p7)</t>
  </si>
  <si>
    <t>Collaborative care</t>
  </si>
  <si>
    <t>(pxxiv) "Participants in the intervention group were allocated to receive a manualised low-intensity programme of collaborative care using behavioural activation, designed specifically for those aged ≥ 65 years with depression. Collaborative care was delivered by a case manager [a primary care mental health worker/Improving Access to Psychological Therapies worker]. Participants received on average six sessions over 8–9 weeks, of which, on average, one was delivered face to face and five were delivered over the telephone. Collaborative care in
the CASPER plus trial consisted of telephone support, medication management, symptom monitoring and active surveillance, facilitated by a computerised case management. The first session was delivered face to face and subsequent sessions via the telephone.
Participants in the control group were allocated to receive usual GP care; therefore, they received no care additional to the usual primary care management of subthreshold depression offered by their GP.
Participants who were allocated to collaborative care received the intervention as well as usual GP care</t>
  </si>
  <si>
    <t xml:space="preserve">(p208) The research objectives of the CASPER PLUS sub-study are:
1. To establish the clinical effectiveness of a collaborative care (‘major depressive episode’) depression within a definitive RCT.
2. To examine the cost effectiveness of a collaborative care intervention for older people with screen-positive above-threshold (‘major
depressive episode’) depression within a definitive RCT. </t>
  </si>
  <si>
    <t>Manualised; Training occurred over 2 days and involved a combination of brief lectures and role-play.</t>
  </si>
  <si>
    <t>"a low-intensity programme of collaborative care using behavioural activation, designed specifically for those aged ≥ 65 years with major depression" (p7)</t>
  </si>
  <si>
    <t>Case manager</t>
  </si>
  <si>
    <t>Face to face or phone in a minority of cases</t>
  </si>
  <si>
    <t>Home unless other venue preferred (p8)</t>
  </si>
  <si>
    <t>Weekly for 8-10 weeks (p8). After an initial meeting, subsequent sessions were carried out on a, more or less, weekly
basis by telephone unless the participant had sensory impairments or preferred face-to-face visits (p8).</t>
  </si>
  <si>
    <t>"PHQ-9 at 4 months’ follow-up" (p10)</t>
  </si>
  <si>
    <t>Self-report questionnaires, medication and mortality</t>
  </si>
  <si>
    <t>(1) "a larger font and increased space for writing was introduced. In addition, when individuals displayed mild cognitive impairment, simpler language was used and the number of steps in each session, along with the homework, was reduced. Questions were also added to help the case manager assess the participant’s understanding of the treatment principles." (p. 9)
(2)"subsequent sessions were carried out on a, more or less, weekly basis by telephone unless the participant had sensory impairments or preferred face-to-face visits." (p. 8)</t>
  </si>
  <si>
    <t>Recruitment of all participants through primary care. 
Patients identified by a computer search 
Invited to participate in the study by their GP practice through invitation pack, which also included a decline form and pre-paid envelope
Completed background questionnaire at invitation to take part in study, returned by post
Then, baseline data collected through numerous self-report questionnaires
Finally, standardised diagnostic interview conducted over the phone to assess depression symptoms prior to randomisation (p. 6)</t>
  </si>
  <si>
    <t>NONE despite language demands - written for screening</t>
  </si>
  <si>
    <t xml:space="preserve">Participants completed Whooley questions at two timepoints (invitation, baseline). Baseline assessments included a battery of self-report questionnaires: self-report medication, PHQ-9 for depression severity, Short Form questionnaire (SF-12) to measure health-related quality of life, Short Form questionnaire-6 Dimensions (SF-6D); the EuroQol-5 Dimensions, 3 levels (EQ-5D-3L), Generalised Anxiety Disorder (GAD-7), Patient Health Questionnaire (PHQ-15), Connor–Davidson Resilience Scale (CD-RISC 2). </t>
  </si>
  <si>
    <t>(p5) Inclusion criteria
People for whom both of the following criteria applied:
l aged ≥ 65 years
l identified by GP practice as being able to take part in collaborative care.
Exclusion criteria
Potential participants were excluded if identified by primary care clinicians as meeting one of the
following criteria:
l known alcohol dependency (as recorded on GP records)
l known to be experiencing psychotic symptoms (as recorded on GP records)
l any known comorbidity that would, in the GP’s opinion, make entry to the trial inadvisable (e.g. recent
evidence of suicidal risk or self-harm, significant cognitive impairment)
l other factors that would make an invitation to participate in the trial inappropriate (e.g. recent
bereavement, terminal malignancy).</t>
  </si>
  <si>
    <t>Behavioural activation versus guided self-help for depression in adults with learning disabilities: the BeatIt RCT</t>
  </si>
  <si>
    <t>Jahoda</t>
  </si>
  <si>
    <t>Andrew Jahoda, Richard Hastings, Chris Hatton, Sally-Ann Cooper,
 Nicola McMeekin, Dave Dagnan, Kim Appleton, Katie Scott,
 Lauren Fulton, Robert Jones, Alex McConnachie, Rachel Zhang,
 Rosie Knight, Dawn Knowles, Christopher Williams,
 Andy Briggs and Craig Melville</t>
  </si>
  <si>
    <t xml:space="preserve">Background: Depression is the most prevalent mental health problem among people with learning disabilities.
 Objective: The trial investigated the clinical effectiveness and cost-effectiveness of behavioural activation
 for depression experienced by people with mild to moderate learning disabilities. The intervention was
 compared with a guided self-help intervention.
 Design: A multicentre, single-blind, randomised controlled trial, with follow-up at 4, 8 and 12 months
 post randomisation. There was a nested qualitative study.
 Setting: Participants were recruited from community learning disability teams and services and from
 Improving Access to Psychological Therapies services in Scotland, England and Wales.
 Participants: Participants were aged ≥ 18 years, with clinically significant depression, assessed using the
 Diagnostic Criteria for Psychiatric Disorders for use with Adults with Learning Disabilities. Participants had
 to be able to give informed consent and a supporter could accompany them to therapy.
 Interventions: BeatIt was a manualised behavioural activation intervention, adapted for people with
 learning disabilities and depression. StepUp was an adapted guided self-help intervention.
 Main outcome measures: The primary outcome measure was the Glasgow Depression Scale for people
 with a Learning Disability (GDS-LD). Secondary outcomes included carer ratings of depressive symptoms
 and aggressiveness, self-reporting of anxiety symptoms, social support, activity and adaptive behaviour,
 relationships, quality of life (QoL) and life events, and resource and medication use.
 Results: There were 161 participants randomised (BeatIt, n = 84; StepUp, n = 77). Participant retention
 was strong, with 141 completing the trial. Most completed therapy (BeatIt: 86%; StepUp: 82%). At
 baseline, 63% of BeatIt participants and 66% of StepUp participants were prescribed antidepressants. There was no statistically significant difference in GDS-LD scores between the StepUp (12.94 points) and
 BeatIt (11.91 points) groups at the 12-month primary outcome point. However, both groups improved
 during the trial. Other psychological and QoL outcomes followed a similar pattern. There were no treatment
 group differences, but there was improvement in both groups. There was no economic evidence suggesting
 that BeatIt may be more cost-effective than StepUp. However, treatment costs for both groups were
 approximately only 4–6.5% of the total support costs. Results of the qualitative research with participants,
 supporters and therapists were in concert with the quantitative findings. Both treatments were perceived
 as active interventions and were valued in terms of their structure, content and perceived impact.
 Limitations: A significant limitation was the absence of a treatment-as-usual (TAU) comparison.
 Conclusions: Primary and secondary outcomes, economic data and qualitative results all clearly
 demonstrate that there was no evidence for BeatIt being more effective than StepUp.
 Future work: Comparisons against TAU are required to determine whether or not these interventions had
 any effect.
 Trial registration: Current Controlled Trials ISRCTN09753005.
 Funding: This project was funded by the National Institute for Health Research Health Technology
 Assessment programme and will be published in full in Health Technology Assessment; Vol. 22, No. 53.
</t>
  </si>
  <si>
    <t>"a multicentre, single-blind RCT of adapted behavioural activation compared with an adapted, guided self-help intervention" (p5) individual randomisation</t>
  </si>
  <si>
    <t>Depression (in adults with learning disabilities)</t>
  </si>
  <si>
    <t>161 (p24)</t>
  </si>
  <si>
    <t>StepUp mean 40.1 SD 12.0 (N=77)
BeatIt mean 40.3 SD 11.7 (N=84)</t>
  </si>
  <si>
    <t>StepUp Male 38 (49.4%), Female 39 (50.6%)
BeatIt Male 38 (45.2%), Female 46 (54.8%)</t>
  </si>
  <si>
    <t>Male = 76 (47.2%)
Female = 85 (52.7%)</t>
  </si>
  <si>
    <t>White 156 (96.9%)
Other 3 (1.9%)
Unknown 2 (1.2%)</t>
  </si>
  <si>
    <r>
      <rPr>
        <b/>
        <sz val="10"/>
        <color theme="1"/>
        <rFont val="Arial"/>
        <family val="2"/>
      </rPr>
      <t xml:space="preserve">Marital status: (all)
</t>
    </r>
    <r>
      <rPr>
        <b/>
        <sz val="10"/>
        <color theme="1"/>
        <rFont val="Arial"/>
        <family val="2"/>
      </rPr>
      <t>Married/live-in partner 12 (7.5%)
Separated/divorced/widowed 7 (4.3%) 
Single 140 (87%)
Unknown 2 (1.2%)</t>
    </r>
  </si>
  <si>
    <t>Full details table 5, p26</t>
  </si>
  <si>
    <t xml:space="preserve">Active control - "StepUp" guided self-help intervention </t>
  </si>
  <si>
    <t>Therapist</t>
  </si>
  <si>
    <t>N\A control intervention</t>
  </si>
  <si>
    <t>CBT (1) BeatIt, (2) StepUp = active control</t>
  </si>
  <si>
    <t>(pxxvi) "BeatIt was a 12-session manualised behavioural activation intervention, delivered to participants by therapists alongside a supporter, ordinarily within a 4-month period. The focus was on increasing activity,
and involved formulating the participants’ difficulties, scheduling activity and addressing barriers to change.
The guided self-help intervention, StepUp, was chosen as the attention control because it was deemed comparable to BeatIt in terms of therapist attention, the use of a structured, manualised approach and the presence of a supporter. A series of four booklets concerning depression and factors linked to low mood, such as sleep, provided a focus for the sessions. Both therapies were delivered on an outreach basis."</t>
  </si>
  <si>
    <t xml:space="preserve">Behavioural activation </t>
  </si>
  <si>
    <t>Comparing behavioural activation vs guided self-help interventions for depression</t>
  </si>
  <si>
    <t>A comprehensive set of materials was provided to facilitate therapy session activities</t>
  </si>
  <si>
    <t>(1) "BeatIt" behavioural activation (pxxv)</t>
  </si>
  <si>
    <t>(1) BeatIt 1-2hr weekly-fortnightly sessions (p11); (2) StepUp 1-1.5hr weekly-fortnightly sessions (p13)</t>
  </si>
  <si>
    <t>Carer-reported and self-report questionnaires, and medication use (pxxvi)</t>
  </si>
  <si>
    <t>(1) "Adaptations to BeatIt: A number of adaptations was made to ensure that the behavioural activation intervention was both accessible to clients with a learning disability and sensitive to their life circumstances. There was careful piloting of the intervention and the views of people with learning disabilities and their families played a crucial role in determining the adaptations." (p. 11)
(2) "Adapting materials and exercises Adapting materials and therapeutic activities was designed to ensure that they were accessible and engaging. All exercises and forms were carefully developed and piloted before use. Using visual materials, such as photographs of activities, allowed participants to make active choices and helped to scaffold the therapeutic dialogue." (p11)</t>
  </si>
  <si>
    <t>Consent form read out to prospective participants, who had learning disabilities, with a carer or someone independent of the study present to witness (p. 8)</t>
  </si>
  <si>
    <t>Most participants recruited through specialist community health teams for people with learning disabilities. Others recruited through social work colleagues or third sector organisations working alongside community teams, which are open to anyone with mental health problems.
Research team met organisations to explain study and identify potential participants with depressive symptoms. Those organisations provided prospective participants explanation of the study, written study information pack and Freepost envelope. Participants encouraged to discuss the study with a friend or supporter.
NHS secretary contacted participant by telephone
to check that they still had the information pack if unresponsive (they might have lost it). 
If received reply slip, met potential participant at their home or another convenient location. The consent form read to the individual with learning disabilities, they were asked to sign it, witnessed by a carer or another individual independent of the study (pp. 7-8)</t>
  </si>
  <si>
    <t>1) "mild to moderate learning disabilities" (p. xxvi), as assessed using the Wechsler Abbreviated Scale of Intelligence (WASI). 
2) "having a carer who could provide information for baseline assessments" (p. xxvi)
3) "the ability to provide informed consent" (p. xxvi)</t>
  </si>
  <si>
    <t>The Wechsler Abbreviated Scale of Intelligence (WASI) has a vocabulary subtest and similarity subtest (articulate simliarities between word pairs) to measure verbal cognitive ability (verbal IQ) but is less demanding than the Wechsler Test of Adult Reading (WTAR). Still, it would disadvantage test-takers whose first language is not English.</t>
  </si>
  <si>
    <t>Reference to language-related demands of intervention (including skill specific) and communicative abilities required to perform them. However, no clarity on what constitutes a "sufficient level" of such abilities</t>
  </si>
  <si>
    <t>WASI measure of "verbal intelligence IQ" scores likely to exclulde or unfairly deflate the scores of people whose first language is not English. English proficiency major confound.</t>
  </si>
  <si>
    <t>Standardised diagnostic interview over the phone assessed depressive symptoms prior to randomisation</t>
  </si>
  <si>
    <t>(p6) Inclusion criteria
Had mild/moderate learning disabilities as assessed using the Wechsler Abbreviated Scale of
Intelligence™ (WASI™)42 and a modified version of the Adaptive Behavior Scale – Residential and
Community: Second Edition (ABS-RC2)43 to assess adaptive behaviour skills.
Aged ≥ 18 years.
Had clinically significant unipolar depression as determined using the Diagnostic Criteria for Psychiatric
Disorders for use with Adults with Learning Disabilities (DC-LD),44 which was assessed by research
assistants at screening who were trained in the use of the diagnostic assessment.
l Gave informed consent to participate.
l Had a level of expressive and receptive communication skills in English to allow for participation in
treatment (reading skills were not required).
l Had a family member, paid carer or other support person who could complete screening and baseline
visits and had supported them ideally for a minimum of 6 months OR who was able to obtain information
for the 4 months before randomisation.
l Had a carer or other named individual who could accompany the participant to weekly or fortnightly
treatment sessions with the therapist and who was providing them with a minimum of 2 hours support
per week.
(p7) Exclusion criteria
l Was suicidal as assessed during the screening process.
l Had a measured IQ of &gt; 75.
l Experienced difficulties that prevented them from interacting with the carer and therapist or retaining
information from the therapy (e.g. late-stage dementia, significant agitation, withdrawal arising
from psychosis).
l Did not consent to have their general practitioner (GP) contacted about their participation in the study.</t>
  </si>
  <si>
    <t>Combining mirtazapine with SSRIs or SNRIs for treatment-resistant depression: the MIR RCT</t>
  </si>
  <si>
    <t>Kessler</t>
  </si>
  <si>
    <t>David Kessler, Alison Burns, Debbie Tallon, Glyn Lewis, Stephanie MacNeill,
 Jeff Round, William Hollingworth, Carolyn Chew-Graham, Ian Anderson,
 John Campbell, Chris Dickens, Una Macleod, Simon Gilbody,
 Simon Davies, Tim J Peters and Nicola Wiles</t>
  </si>
  <si>
    <t>Background: Depression is usually managed in primary care and antidepressants are often the first-line
 treatment, but only half of those treated respond to a single antidepressant.
 Objectives: To investigate whether or not combining mirtazapine with serotonin–noradrenaline reuptake
 inhibitor (SNRI) or selective serotonin reuptake inhibitor (SSRI) antidepressants results in better patient
 outcomes and more efficient NHS care than SNRI or SSRI therapy alone in treatment-resistant
 depression (TRD).
 Design: The MIR trial was a two-parallel-group, multicentre, pragmatic, placebo-controlled randomised
 trial with allocation at the level of the individual.
 Setting: Participants were recruited from primary care in Bristol, Exeter, Hull/York and Manchester/Keele.
 Participants: Eligible participants were aged ≥ 18 years; were taking a SSRI or a SNRI antidepressant for at
 least 6 weeks at an adequate dose; scored ≥ 14 points on the Beck Depression Inventory-II (BDI-II); were
 adherent to medication; and met the International Statistical Classification of Diseases and Related Health
 Problems, Tenth Revision, criteria for depression.
 Interventions: Participants were randomised using a computer-generated code to either oral mirtazapine
 or a matched placebo, starting at a dose of 15 mg daily for 2 weeks and increasing to 30 mg daily for up to 12 months, in addition to their usual antidepressant. Participants, their general practitioners (GPs) and
 the research team were blind to the allocation.
 Main outcome measures: The primary outcome was depression symptoms at 12 weeks post randomisation
 compared with baseline, measured as a continuous variable using the BDI-II. Secondary outcomes (at 12, 24
 and 52 weeks) included response, remission of depression, change in anxiety symptoms, adverse events (AEs),
 quality of life, adherence to medication, health and social care use and cost-effectiveness. Outcomes were
 analysed on an intention-to-treat basis. A qualitative study explored patients’ views and experiences of
 managing depression and GPs’ views on prescribing a second antidepressant.
 Results: There were 480 patients randomised to the trial (mirtazapine and usual care, n = 241; placebo
 and usual care, n = 239), of whom 431 patients (89.8%) were followed up at 12 weeks. BDI-II scores at
 12 weeks were lower in the mirtazapine group than the placebo group after adjustment for baseline
 BDI-II score and minimisation and stratification variables [difference –1.83 points, 95% confidence interval
 (CI) –3.92 to 0.27 points; p = 0.087]. This was smaller than the minimum clinically important difference and
 the CI included the null. The difference became smaller at subsequent time points (24 weeks: –0.85 points,
 95% CI –3.12 to 1.43 points; 12 months: 0.17 points, 95% CI –2.13 to 2.46 points). More participants in
 the mirtazapine group withdrew from the trial medication, citing mild AEs (46 vs. 9 participants).
 Conclusions: This study did not find convincing evidence of a clinically important benefit for mirtazapine
 in addition to a SSRI or a SNRI antidepressant over placebo in primary care patients with TRD. There was
 no evidence that the addition of mirtazapine was a cost-effective use of NHS resources. GPs and patients
 were concerned about adding an additional antidepressant.
 Limitations: Voluntary unblinding for participants after the primary outcome at 12 weeks made
 interpretation of longer-term outcomes more difficult.
 Future work: Treatment-resistant depression remains an area of important, unmet need, with limited
 evidence of effective treatments. Promising interventions include augmentation with atypical antipsychotics
 and treatment using transcranial magnetic stimulation.
 Trial registration: Current Controlled Trials ISRCTN06653773; EudraCT number 2012-000090-23.
 Funding: This project was funded by the NIHR Health Technology Assessment programme and will be
 published in full in Health Technology Assessment; Vol. 22, No. 63. See the NIHR Journals Library website
 for further project information.</t>
  </si>
  <si>
    <t>"a two-parallel-group, multicentre, pragmatic, placebo-controlled randomised trial with allocation at the level of the individual." (p5)</t>
  </si>
  <si>
    <t>480 (p20)</t>
  </si>
  <si>
    <t xml:space="preserve">drug: mean = 50.5 SD 13.8 (N=241)
placebo: mean = 49.9 SD 68.6 (N=239)
</t>
  </si>
  <si>
    <t>Female 332 (69.2%)</t>
  </si>
  <si>
    <t>Male = 148 (30.8%)
Female = 332 (69.2%)</t>
  </si>
  <si>
    <t>White 468 (97.5%)
Mixed 8 (1.7%)
Asian/British Asian 2 (0.4%)
Other 2 (0.4%)</t>
  </si>
  <si>
    <r>
      <rPr>
        <b/>
        <sz val="10"/>
        <color theme="1"/>
        <rFont val="Arial"/>
        <family val="2"/>
      </rPr>
      <t>Marital status - all</t>
    </r>
    <r>
      <rPr>
        <b/>
        <sz val="10"/>
        <color theme="1"/>
        <rFont val="Arial"/>
        <family val="2"/>
      </rPr>
      <t xml:space="preserve">
Married 277 (57.7%)
Single 100 (20.8%)
Separated 18 (3.8%)
Divorced 59 (12.3%)
Widowed 26 (5.4%)
</t>
    </r>
    <r>
      <rPr>
        <b/>
        <sz val="10"/>
        <color theme="1"/>
        <rFont val="Arial"/>
        <family val="2"/>
      </rPr>
      <t>Employment status - all</t>
    </r>
    <r>
      <rPr>
        <b/>
        <sz val="10"/>
        <color theme="1"/>
        <rFont val="Arial"/>
        <family val="2"/>
      </rPr>
      <t xml:space="preserve">
Employed 244 (50.8%)
Unemployed 236 (49.2%)</t>
    </r>
  </si>
  <si>
    <t>Full details p24</t>
  </si>
  <si>
    <t>Placebo capsules whcih "exactly matched the encapsulated mirtazapine in dimensions and appearance, so that allocation concealment and blinding of the trial were maintained." (p12)</t>
  </si>
  <si>
    <t>Mirtazapine</t>
  </si>
  <si>
    <t>(pxxviii) "Participants were randomly assigned to one of two treatments: (1) one × 15-mg mirtazapine capsule daily for 2 weeks followed by two × 15-mg mirtazapine capsules for up to 50 weeks or (2) identical placebo capsules. […] Participants and GPs were advised to use with caution other serotonergic drugs, such as tramadol or the triptan group of drugs, and those taking monoamine oxidase inhibitors were excluded."</t>
  </si>
  <si>
    <t>Comparing antidepressant medication vs placebo</t>
  </si>
  <si>
    <t>Target dose: 15mg mirtazapine</t>
  </si>
  <si>
    <t>"one × 15-mg oral capsule per day for 2 weeks, followed by 2 × 15-mg
oral capsules per day for up to 12 months" (p12)</t>
  </si>
  <si>
    <t>"change in the Beck's Depression Inventory (BDI-II) score at 12 weeks post randomisation, measured as a
continuous variable" (p11)</t>
  </si>
  <si>
    <t>Two methods of recruitment: record search and in-consultation recruitment.
Method 1: search general practice computerised records for patients being treated for depression. 
GPs screening of list against eligiblity criteria. 
Method 2: GPs invite patients to take part in the study during a consultation. 
General practice sends information pack to potential participants. Includes questionnaire asking about 
- severity of depressive symptoms, using Beck's Depression Inventory (BDI-II)
- medication information
- sociodemographic variables
Reminder to those unresponsive
On the reply slip, those opting not to participate asked their age, sex, reason for non-participation, and willingness to take part in a phone interview to discuss their reasons for decliningThe questionnaire collected data on the following:
GPs review all patients eligible from  postal screening
and sign a form to confirm suitable to be prescribed mirtazapine. 
Researcher contacted patients by telephone 
Face-to-face appointment with a researcher to assess their eligibility. Date/time/place confirmed by letter together with information sheet
The date, time and location of the baseline appointment were confirmed by letter. A detailed patient
information sheet (PIS) and a detailed leaflet about mirtazapine were also enclosed; patients were asked to
read both prior to attending the baseline appointment.Patients who completed the screening process but were not eligible to participate received a letter
informing them of this and thanking them for taking part. The letter explained that their GP had also been
informed and would continue to care for them as usual. The GP received a letter which explained that the
patient was ineligible as he or she had not met one or more of the eligibility criteria, but that the GP could
refer the patient back to the trial if these factors changed. If the patient had given permission in the postal
questionnaire, the GP also received a report that gave more detail about the inclusion criteria that were
not satisfied, as well as the individual’s score on the BDI-II.
Baseline assessment
The baseline assessment was conducted in the .
The researcher explained the study in detail and obtained written informed consent for the baseline assessment.
If the potential participant agreed to the assessment, they completed the following questionnaires:
BDI-II, Morisky questionnaire (adherence to medication)
l Patient Health Questionnaire-9 items (PHQ-9),29 a brief measure of depression
l CIS-R, an in-depth psychiatric questionnaire that gives an ICD-10 diagnosis.
Patients were also asked for details of their prescribed medication, prior use of antidepressants and
whether or not they were currently in receipt of psychological therapy. In addition, sociodemographic
details were recorded (age, sex, ethnicity, marital status), together with information on a number of
socioeconomic markers (employment status, housing situation).
Potentially eligible participants completed further questionnaires:
General Anxiety Disorder-7 (GAD-7) questionnaire
EuroQoL-5 Dimensions, five-level version 
Quality of life
Short Form questionnaire-12 items (SF-12)
Measure of mental and physical functioning32
Antidepressant Side-Effect Checklist (ASEC), a measure History of depression, referral information, life events etc.
Research clinician reviewed the baseline
information to confirm eligibility (pp. 6-7)</t>
  </si>
  <si>
    <t>1) - "patients who were unable to complete the questionnaires" (p. 6)</t>
  </si>
  <si>
    <t xml:space="preserve">Scored ≥ 14 points on the Beck Depression Inventory-II (BDI-II)
Diagnosis of depression assessed using the Clinical Interview Schedule – Revised (CIS-R) (p. 5) </t>
  </si>
  <si>
    <t>(p5) Inclusion criteria (all must apply)
Eligible patients were those who met all of the following criteria.
l Aged ≥ 18 years and in primary care.
l Treated for depression for at least 6 weeks with any one of the following SSRI or SNRI antidepressants
at recommended BNF doses – fluoxetine, sertraline, citalopram, escitalopram, fluvoxamine, paroxetine,
duloxetine or venlafaxine (see Appendix 1, Table 25 for the adequate dose table).
l Adhered to their medication. Adherence to medication is difficult to measure. To operationalise our
definition of treatment resistance, we used the Morisky four-item self-report measure of compliance,24
as adapted for CoBalT.25 The Morisky measure has previously been validated against electronic
monitoring bottles, with a score of zero (range 0–4) indicating at least 80% compliance.18,26 Given the
relatively long half-life of antidepressant medication, individuals who have forgotten to take one or two
tablets were not excluded.
l Scored ≥ 14 points on the Beck Depression Inventory-II (BDI-II).27
l An ICD-10 diagnosis of depression [assessed using the Clinical Interview Schedule – Revised (CIS-R)]
(p6) Exclusion criteria (presence of any warrants exclusion)
General practitioners were asked to exclude patients who fulfilled any of the following exclusion criteria at the time of the record search:
l patients currently taking combined or augmented antidepressant treatment
l patients having their medication managed by a psychiatrist
l patients with dementia (formal diagnosis), bipolar disorder, psychosis or alcohol or substance
abuse/dependence
l women who were pregnant, planning a pregnancy or breastfeeding
l patients who were unable to complete the study questionnaires
l patients who had had a previous adverse reaction to mirtazapine
l patients currently being treated with a monoamine oxidase inhibitor (MAOI), including moclobemide,
or with other medical contraindications to mirtazapine.</t>
  </si>
  <si>
    <t>Radically open dialectical behaviour therapy for refractory depression: the RefraMED RCT</t>
  </si>
  <si>
    <t>Lynch</t>
  </si>
  <si>
    <t>Thomas R Lynch, Roelie J Hempel, Ben Whalley, Sarah Byford,
 Rampaul Chamba, Paul Clarke, Susan Clarke, David Kingdon,
 Heather O’Mahen, Bob Remington, Sophie C Rushbrook,
 James Shearer, Maggie Stanton, Michaela Swales,
 Alan Watkins and Ian T Russell</t>
  </si>
  <si>
    <t>Background: About one-third of patients who are depressed do not respond to antidepressant
 medication (ADM) and traditional psychotherapy shows limited benefits. However, most randomised trials
 have excluded the most sick patients, especially with comorbid personality disorder. Radically open dialectical
 behaviour therapy (RO DBT) is a new treatment targeting emotionally overcontrolled personality, which is
 common in refractory depression.
 Objective: To evaluate the efficacy, cost-effectiveness and therapeutic mechanisms of RO DBT for patients
 with refractory depression.
 Design: The Refractory depression: Mechanisms and Efficacy of RO DBT (RefraMED) trial was a multicentre,
 parallel-group, randomised trial in which participants were randomised to receive either RO DBT plus treatment
 as usual (TAU) or TAU alone. Participants were assessed at 7, 12 and 18 months after randomisation.
 Therapeutic mechanisms were explored in causal analyses.
 Setting: Participants were recruited from three secondary care NHS organisations in the UK: Dorset,
 Hampshire and North Wales.
 Participants: Patients were eligible if they were aged ≥ 18 years, had a Hamilton Rating Scale for Depression
 (HRSD) score of at least 15, had a current diagnosis of major depressive disorder in the Structured Clinical
 Interview for Diagnostic and Statistical Manual of Mental Disorders, Fourth Edition Axis I, were suffering either
 refractory or chronic depression and, in their current episode, had taken an adequate dose of ADM for at least 6 weeks without relief. Patients who met criteria for dramatic-erratic personality disorder (Cluster B),
 bipolar disorder or psychosis or who had a primary diagnosis of substance dependence or abuse were excluded.
 Interventions: The intervention, RO DBT, comprised 29 weekly individual sessions lasting 1 hour and
 27 weekly skills classes lasting 2.5 hours. Participants allocated to TAU could access any treatment offered
 by the NHS or privately.
 Main outcome measures: The reported HRSD score 12 months after randomisation and cost per
 quality-adjusted life-year (QALY).
 Results: A total of 250 participants were allocated at random: 162 (65%) participants were randomised to
 RO DBT plus TAU and 88 (35%) were randomised to TAU. The difference between RO DBT and TAU in
 the primary outcome at 12 months was not statistically significant. Nevertheless, after 7 months, participants
 randomised to RO DBT had substantially, and significantly, reduced depressive symptoms, relative to TAU, by
 5.40 HRSD points [standardised mean difference 1.03 points, 95% confidence interval (CI) 0.94 to 9.85 points;
 p = 0.02]. Thereafter, RO DBT remained the better treatment with net, but non-significant, reductions of
 2.15 HRSD points (standardised mean difference 0.41 points, 95% CI –2.28 to 6.59 points; p = 0.29) after
 12 months and 1.69 points (standardised mean difference 0.32 points, 95% CI –2.84 to 6.22 points;
 p = 0.42) after 18 months. Participants allocated to TAU could access any treatment offered by the NHS or
 privately. Participants randomised to RO DBT reported significantly better psychological flexibility and
 emotional coping than TAU participants; these differences increased over time. From the perspective of the
 NHS and personal social services, RO DBT was not cost-effective; the incremental cost-effectiveness ratio was
 £220,000 per QALY, which is considerably above the willingness-to-pay threshold of £30,000 set by the
 National Institute for Health and Care Excellence (NICE). RO DBT participants reported eight possible serious
 adverse reactions compared with none by TAU participants; however, we believe that this imbalance was a
 result of major differences in reporting opportunities. The Data Monitoring and Ethics Committee agreed
 that there was no reason to suspect that RO DBT was harmful.
 Conclusions: Although RO DBT achieved the target effect size (Cohen’s d) with a d of 0.4 at the primary
 end point of 12 months, this was not significant. RO DBT was not cost-effective by NICE criteria.
 Nevertheless, RO DBT enhanced psychological flexibility and emotional coping, which are potential
 mechanisms of change.
 Limitations: Analysing only 190 participants, instead of the target of 245, reduced the statistical power
 of the trial.
 Future work: Future studies should aim to refine RO DBT, by maintaining clinical effectiveness while
 reducing costs, and to evaluate it for a wider range of overcontrolled disorders over a longer period.
 Trial registration: Current controlled trials ISRCTN85784627.
 Funding: This project was funded by the Efficacy and Mechanism Evaluation (EME) programme, a MRC
 and NIHR partnership, and will be published in full in Efficacy and Mechanism Evaluation; Vol. 5, No. 7.
 See the NIHR Journals Library website for further project information.</t>
  </si>
  <si>
    <t>"a multicentre randomised controlled trial (RCT)" (p7) individual randomisation</t>
  </si>
  <si>
    <t>Major depressive disorder</t>
  </si>
  <si>
    <t>162 (p31) - this is only one arm</t>
  </si>
  <si>
    <t>"193 participants (77%) were aged between 35 and 65 years" (p3)
Means:
TAU, groups 1, 2 ,3:
 1 = 42 (11.4) (N=43), 
2 = 53 (8.1) (N=33)
3 = 51 (9.9) (N=12)
RO DBT, groups 1, 2 ,3 
1 = 49 (12.0) (N=74)
2 = 46 (10.1) (N=62)
3 = 46 (14.2) (N=26)
17-25 8 (3.2%)
25-35 34 (13.7%)
35-45 47 (18.9%)
45-55 91 (36.5%)
55-65 55 (22.1%)
65-100 14 (5.6%)</t>
  </si>
  <si>
    <t>"164 participants were female (64%)" (p33)</t>
  </si>
  <si>
    <t>Male = 86 (36%)
Female = 164 (64%)</t>
  </si>
  <si>
    <t xml:space="preserve">White British 222 (93.3%)
White Other 10 (4.2%)
Other 6 (2.5%)
"The vast majority of participants (n = 222; 93%) were of white British descent"
</t>
  </si>
  <si>
    <r>
      <rPr>
        <sz val="10"/>
        <color theme="1"/>
        <rFont val="Arial"/>
        <family val="2"/>
      </rPr>
      <t xml:space="preserve">124 (50%) reported being in a relationship. With regard to highest education level, 113 participants (46%) had higher education experience
</t>
    </r>
    <r>
      <rPr>
        <b/>
        <sz val="10"/>
        <color theme="1"/>
        <rFont val="Arial"/>
        <family val="2"/>
      </rPr>
      <t>Income (£) (all)</t>
    </r>
    <r>
      <rPr>
        <sz val="10"/>
        <color theme="1"/>
        <rFont val="Arial"/>
        <family val="2"/>
      </rPr>
      <t xml:space="preserve">
0-5000 59 (26.7%)
5001-10,000 36 (16.3%)
10,001-20,000 46 (20.8%)
20,001-32,000 43 (19.5%)
32,001-50,000 23 (10.4%)
&gt;50,000 14 (6.3%)
</t>
    </r>
    <r>
      <rPr>
        <b/>
        <sz val="10"/>
        <color theme="1"/>
        <rFont val="Arial"/>
        <family val="2"/>
      </rPr>
      <t xml:space="preserve">Education (all)
</t>
    </r>
    <r>
      <rPr>
        <sz val="10"/>
        <color theme="1"/>
        <rFont val="Arial"/>
        <family val="2"/>
      </rPr>
      <t xml:space="preserve">Left school before 16 years 37 (15.4%)
Left school at 16 years 67 (27.8%)
Left school at 18 years 24 (10%)
Attended university or equivalent 31 (12.9%)
Completed university or equivalent 43 (17.8%)
Completed postgrad or equivalent 39 (16.2%)
</t>
    </r>
    <r>
      <rPr>
        <b/>
        <sz val="10"/>
        <color theme="1"/>
        <rFont val="Arial"/>
        <family val="2"/>
      </rPr>
      <t xml:space="preserve">Marital status (all)
</t>
    </r>
    <r>
      <rPr>
        <sz val="10"/>
        <color theme="1"/>
        <rFont val="Arial"/>
        <family val="2"/>
      </rPr>
      <t>Divorced or separating 62 (24.8%)
Married or cohabiting 106 (42.4%)
Single 82 (32.8%)</t>
    </r>
  </si>
  <si>
    <t>Full details p33-34</t>
  </si>
  <si>
    <t>TAU - "(primarily) of prescribed ADM or psychotherapy (with the exception of standard DBT)" (p13)</t>
  </si>
  <si>
    <t>High in the case of those receiving therapy as part of TAU</t>
  </si>
  <si>
    <t>Radically open dialectical behaviour therapy</t>
  </si>
  <si>
    <t>Effectiveness of RO DBT for treatment resistant depression</t>
  </si>
  <si>
    <t>None</t>
  </si>
  <si>
    <t>- Collaborative care sessions mostly over the phone ,mostly weekly
- Hospital Anxiety and Depression Scale (HADS) each session</t>
  </si>
  <si>
    <t>"Therapy sites" (p14)</t>
  </si>
  <si>
    <t>x29 50-60 minute therapy sessions weekly; x27 2.5hr training skills classes</t>
  </si>
  <si>
    <t>Participants recruited through mental health professionals, GPs, and via advertisements in secondary and primary care clinics (e.g., waiting rooms) and in the community (e.g., libraries). 
Database searches 
Self-referral after seeing posters, leaflets or website
GP conducted database searches and checked medical records for eligibility 
GPs and practice staff then gave patients study information and asked them to contact clinical studies officer to participate or get more information. Patients who called to express an interest provided oral consent to be screened for eligibility.
Same procedure in secondary care
Unless patients opted out, clinical studies officer tried to contact them by phone to seek oral consent, screened them for eligibility.
In-person appointments with trained assessors screening for eligibility and conducting baseline assessments of outcome measures
After the interview, participants received further questionnaires for home completion (pp. 8-9)</t>
  </si>
  <si>
    <r>
      <rPr>
        <sz val="10"/>
        <rFont val="Symbol"/>
        <family val="1"/>
        <charset val="2"/>
      </rPr>
      <t>·</t>
    </r>
    <r>
      <rPr>
        <sz val="10"/>
        <rFont val="Arial"/>
        <family val="2"/>
        <scheme val="minor"/>
      </rPr>
      <t>Reference to speaking to participate in the intervention. No reference to other langauge skills needed to complete questionnaires.</t>
    </r>
  </si>
  <si>
    <t>Hamilton Depression Rating Scale (HRSD63) score of at least 15 points
Major depressive disorder diagnosis, as assessed via Structured Clinical Interview for DSM-IV Axis I
Disorders (SCID-I) (p. 8)</t>
  </si>
  <si>
    <t>(p8) Inclusion criteria
Participants were considered eligible if they were aged ≥ 18 years, had a HRSD63 score of at least 15 points
(note that a HRSD score of 14 points is regularly used as the upper limit for partial remission), had a current
diagnosis of major depressive disorder [as assessed with the Structured Clinical Interview for DSM-IV Axis I
Disorders (SCID-I)64] and had refractory depression, which was defined as two or more previous episodes of
depression or having experienced their current episode for ≥ 2 years. Finally, participants had to have taken
an adequate dose of ADM for at least 6 weeks without symptom relief during their current episode.
Exclusion criteria
We excluded those participants who met criteria for dramatic–erratic PD (cluster B), bipolar depression,
psychosis or a primary diagnosis of substance dependence or substance abuse disorder. Patients had to
have an intelligence quotient of &gt; 70 and speak English well enough to participate in the treatment and
the study. Finally, patients who were receiving standard DBT at the time of recruitment were not eligible
to take part in the current study because standard DBT aims to treat borderline PD, which was one of the
exclusion criteria.</t>
  </si>
  <si>
    <t>Clinical effectiveness and cost-effectiveness of collaborative care for depression in UK primary care (CADET): a cluster randomised controlled trial</t>
  </si>
  <si>
    <t>D Richards 2016</t>
  </si>
  <si>
    <t>David A Richards, Peter Bower, Carolyn Chew-Graham, Linda Gask, Karina Lovell, John Cape, Stephen Pilling, Ricardo Araya, David Kessler, Michael Barkham, J Martin Bland, Simon Gilbody, Colin Green, Glyn Lewis, Chris Manning, Evangelos Kontopantelis, Jacqueline J Hill, Adwoa Hughes-Morley and Abigail Russell</t>
  </si>
  <si>
    <t>Background
 Collaborative care is effective for depression management in the USA. There is little UK evidence on its clinical effectiveness and cost-effectiveness.
 Objective
 To determine the clinical effectiveness and cost-effectiveness of collaborative care compared with usual care in the management of patients with moderate to severe depression.
 Design
 Cluster randomised controlled trial.
 Setting
 UK primary care practices (n = 51) in three UK primary care districts.
 Participants
 A total of 581 adults aged ≥ 18 years in general practice with a current International Classification of Diseases, Tenth Edition depressive episode, excluding acutely suicidal people, those with psychosis, bipolar disorder or low mood associated with bereavement, those whose primary presentation was substance abuse and those receiving psychological treatment.
 Interventions
 Collaborative care: 14 weeks of 6–12 telephone contacts by care managers; mental health specialist supervision, including depression education, medication management, behavioural activation, relapse prevention and primary care liaison. Usual care was general practitioner standard practice.
 Main outcome measures
 Blinded researchers collected depression [Patient Health Questionnaire-9 (PHQ-9)], anxiety (General Anxiety Disorder-7) and quality of life (European Quality of Life-5 Dimensions three-level version), Short Form questionnaire-36 items) outcomes at 4, 12 and 36 months, satisfaction (Client Satisfaction Questionnaire-8) outcomes at 4 months and treatment and service use costs at 12 months.
 Results
 In total, 276 and 305 participants were randomised to collaborative care and usual care respectively. Collaborative care participants had a mean depression score that was 1.33 PHQ-9 points lower [n = 230; 95% confidence interval (CI) 0.35 to 2.31; p = 0.009] than that of participants in usual care at 4 months and 1.36 PHQ-9 points lower (n = 275; 95% CI 0.07 to 2.64; p = 0.04) at 12 months after adjustment for baseline depression (effect size 0.28, 95% CI 0.01 to 0.52; odds ratio for recovery 1.88, 95% CI 1.28 to 2.75; number needed to treat 6.5). Quality of mental health but not physical health was significantly better for collaborative care at 4 months but not at 12 months. There was no difference for anxiety. Participants receiving collaborative care were significantly more satisfied with treatment. Differences between groups had disappeared at 36 months. Collaborative care had a mean cost of £272.50 per participant with similar health and social care service use between collaborative care and usual care. Collaborative care offered a mean incremental gain of 0.02 (95% CI –0.02 to 0.06) quality-adjusted life-years (QALYs) over 12 months at a mean incremental cost of £270.72 (95% CI –£202.98 to £886.04) and had an estimated mean cost per QALY of £14,248, which is below current UK willingness-to-pay thresholds. Sensitivity analyses including informal care costs indicated that collaborative care is expected to be less costly and more effective. The amount of participant behavioural activation was the only effect mediator.
 Conclusions
 Collaborative care improves depression up to 12 months after initiation of the intervention, is preferred by patients over usual care, offers health gains at a relatively low cost, is cost-effective compared with usual care and is mediated by patient activation. Supervision was by expert clinicians and of short duration and more intensive therapy may have improved outcomes. In addition, one participant requiring inpatient treatment incurred very significant costs and substantially inflated our cost per QALY estimate. Future work should test enhanced intervention content not collaborative care per se.
 Trial registration
 Current Controlled Trials ISRCTN32829227.
 Funding
 This project was funded by the Medical Research Council (MRC) (G0701013) and managed by the National Institute for Health Research (NIHR) on behalf of the MRC–NIHR partnership.</t>
  </si>
  <si>
    <t>Cluster</t>
  </si>
  <si>
    <t>"a cluster randomised controlled trial." (pxxiii)</t>
  </si>
  <si>
    <t>Pragmatic, multicentre, two-arm, cluster randomised controlled trial</t>
  </si>
  <si>
    <t>581 participants in total and followed up 505 (87%) and 498 (86%) at 4 and 12 months, respectively (p15)</t>
  </si>
  <si>
    <t>mean 44.8
SD 13.3
range 17 to 82</t>
  </si>
  <si>
    <t>Mean = 44.8
SD = 13.3
Range = 17 to 82</t>
  </si>
  <si>
    <t>Female 418 (71.9%)
Male 163 (28.1%)</t>
  </si>
  <si>
    <t>Male = 163 (28.1%)
Female = 418 (71.9%)</t>
  </si>
  <si>
    <t>White British 494 (85%)
Other 87 (15%)</t>
  </si>
  <si>
    <t>"The mean age of participants was 44.8 years (SD 13.3) and 72% were women. Fewer than half (44%) of
participants were in full- or part-time paid employment. More than half (56%) of the participants fulfilled
ICD-10 criteria for a moderately severe depressive episode, with a further 30% meeting criteria for severe
depression and 14% meeting criteria for mild depression and 73% of all participants having had
depression in the past (Table 4). Almost all (98%) participants had a secondary diagnosis of an anxiety
disorder, the most common being generalised anxiety disorder. Almost two-thirds of participants (64%)
reported a long-standing physical illness (e.g. diabetes, asthma, heart disease). At baseline, 83% of
participants had been prescribed antidepressant drugs by their primary care doctor." (p15)</t>
  </si>
  <si>
    <t>TAU - "Participants received care from their GP according to usual clinical practice, which for these participants included treatment with antidepressants and referral for other treatments. We recorded every aspect of usual care but did not specify a treatment programme, in line with the pragmatic nature of this trial." (pxxv)</t>
  </si>
  <si>
    <t>"Although most follow-on appointments were by telephone, care managers could arrange to meet the
participant face-to-face if either party thought that this was desirable." (p7)</t>
  </si>
  <si>
    <t>(pxxiv) "Collaborative care: Developed in our previous studies, collaborative care was delivered by a team of care managers, supervised
by mental health specialists. Supervision of care managers for their trial work was provided by psychiatrists and psychological therapists from the trial team. During sessions, care managers: 
l assessed participants’ views of depression and their attitudes to and concordance with psychosocial and pharmacological treatments
l negotiated shared treatment decisions with participants
l assisted participants to manage antidepressant medication if prescribed
l delivered a brief low-intensity psychosocial intervention in the form of behavioural activation
l provided participants with relapse prevention advice.
Usual care: Participants received care from their GP according to usual clinical practice, which for these participants included treatment with antidepressants and referral for other treatments. We recorded every aspect of usual care but did not specify a treatment programme, in line with the pragmatic nature of this trial.</t>
  </si>
  <si>
    <t>Comparing collaborative care vs. TAU</t>
  </si>
  <si>
    <t>Therapy</t>
  </si>
  <si>
    <t>"Care manager" (p7)</t>
  </si>
  <si>
    <t>Initial face to face, then telephone</t>
  </si>
  <si>
    <t>Gp or home</t>
  </si>
  <si>
    <t>30-40 minute initial session, then 15-20 minute sessions. Frequency varied but typically weekly (p7)</t>
  </si>
  <si>
    <t>"PHQ-9 at 4 months" (pxxv)</t>
  </si>
  <si>
    <t>Self-report questionnaires "PHQ-9 at 12 months, quality of life [Short Form questionnaire-36 items (SF-36)], worry and anxiety [General Anxiety Disorder-7 (GAD-7)] at 4 and 12 months, health state values (health-related quality-of-life) [European Quality of Life-5 Dimensions three-level version (EQ-5D-3L)] at 4 and 12 months and participant satisfaction (Client Satisfaction Questionnaire-8) at 4 months. We also collected PHQ-9, GAD-7 and SF-36 data at 36 months" (pxxv)</t>
  </si>
  <si>
    <t>Potential participants identified by clinical studies officers or practice staff using computerised records 
Lists screened by GPs 
Staff then
Potentially eligible sent an information sheet and reply slip in the post. 
Follow-up telephone call after 1 week.
Interviews took place either in their home or at their GP practice 
depression diagnosis determined by research personnel interviewing potential participants using the Clinical Interview Schedule– Revised (CIS-R), a computerised interview schedule
research interview proceeded and a full baseline data set was taken (p. 7)</t>
  </si>
  <si>
    <t>NONE despite language demands - oral/aural for screening</t>
  </si>
  <si>
    <t>depression diagnosis determined by research personnel interviewing potential participants using the Clinical Interview Schedule– Revised (CIS-R), a computerised interview schedule (p.6)</t>
  </si>
  <si>
    <t>(p6) Inclusion criteria
Our eligibility criteria were as follows:
l Adults aged ≥ 18 years meeting International Classification of Diseases, Tenth Edition (ICD-10)
criteria for a depressive episode.32 Diagnosis was determined by research personnel interviewing
potential participants using the Clinical Interview Schedule – Revised (CIS-R),33 a computerised interview
schedule that establishes the nature and severity of neurotic symptoms and identifies a categorical
diagnosis of mild, moderate or severe depression.
l Newly identified as depressed, including those with or without previous episodes; in treatment for an
existing diagnosis of depression but not responding; suffering from peri- or postnatal depression;
or suffering with comorbid physical illness or comorbid psychological disorders such as anxiety.
l People were eligible to participate whether or not they were in receipt of antidepressant medication in
line with the pragmatic nature of this trial and to reflect usual primary care management of depression
in the UK.
Exclusion criteria
We excluded people for whom there was a sufficiently severe risk of suicide that they required immediate
specialist mental health crisis management; those with type I and type II bipolar disorder; those with
psychosis; those with depression that was associated with a recent bereavement; those with an alcohol or
drug abuse primary presenting problem; and those who, at the time of interview, were receiving specialist
mental health treatment for their depression, including psychotherapy.</t>
  </si>
  <si>
    <t>Manualised cognitive behavioural therapy in treating depression in advanced cancer: the CanTalk RCT</t>
  </si>
  <si>
    <t>Serfaty</t>
  </si>
  <si>
    <t>Marc Serfaty, Michael King, Irwin Nazareth, Stirling Moorey, Trefor Aspden, Adrian Tookman, Kathryn Mannix, Anna Gola, Sarah Davis, John Wood and Louise Jones</t>
  </si>
  <si>
    <t>Background
 With a prevalence of up to 16.5%, depression is one of the commonest mental disorders in people with advanced cancer. Depression reduces the quality of life (QoL) of patients and those close to them. The National Institute for Health and Care Excellence (NICE) guidelines recommend treating depression using antidepressants and/or psychological treatments, such as cognitive–behavioural therapy (CBT). Although CBT has been shown to be effective for people with cancer, it is unclear whether or not this is the case for people with advanced cancer and depression.
 Objectives
 To assess the clinical effectiveness and cost-effectiveness of treatment as usual (TAU) plus manualised CBT, delivered by high-level Improving Access to Psychological Therapy (IAPT) practitioners, versus TAU for people with advanced cancer and depression, measured at baseline, 6, 12, 18 and 24 weeks.
 Design
 Parallel-group, single-blind, randomised trial, stratified by whether or not an antidepressant was prescribed, comparing TAU with CBT plus TAU.
 Setting
 Recruitment took place in oncology, hospice and primary care settings. CBT was delivered in IAPT centres or/and over the telephone.
 Participants
 Patients (N = 230; n = 115 in each arm) with advanced cancer and depression. Inclusion criteria were a diagnosis of cancer not amenable to cure, a DSM-IV (Diagnostic and Statistical Manual of Mental Disorders, Fourth Edition) diagnosis of depressive disorder using the Mini-International Neuropsychiatric Interview, a sufficient understanding of English and eligibility for treatment in an IAPT centre. Exclusion criteria were an estimated survival of &lt; 4 months, being at high risk of suicide and receiving, or having received in the last 2 months, a psychological intervention recommended by NICE for treating depression.
 Interventions
 (1) Up to 12 sessions of manualised individual CBT plus TAU delivered within 16 weeks and (2) TAU.
 Outcome measures
 The primary outcome was the Beck Depression Inventory, version 2 (BDI-II) score at 6, 12, 18 and 24 weeks. Secondary outcomes included scores on the Patient Health Questionnaire-9, the Eastern Cooperative Oncology Group Performance Status, satisfaction with care, EuroQol-5 Dimensions and the Client Services Receipt Inventory, at 12 and 24 weeks.
 Results
 A total of 80% of treatments (185/230) were analysed: CBT (plus TAU) (n = 93) and TAU (n = 92) for the BDI-II score at all time points using multilevel modelling. CBT was not clinically effective [treatment effect –0.84, 95% confidence interval (CI) –2.76 to 1.08; p = 0.39], nor was there any benefit for other measures. A subgroup analysis of those widowed, divorced or separated showed a significant effect of CBT on the BDI-II (treatment effect –7.21, 95% CI –11.15 to –3.28; p &lt; 0.001). Economic analysis revealed that CBT has higher costs but produces more quality-adjusted life-years (QALYs) than TAU. The mean service costs for participants (not including the costs of the interventions) were similar across the two groups. There were no differences in EQ-5D median scores at baseline, nor was there any advantage of CBT over TAU at 12 weeks or 24 weeks. There was no statistically significant improvement in QALYs at 24 weeks.
 Limitations
 Although all participants satisfied a diagnosis of depression, for some, this was of less than moderate severity at baseline, which could have attenuated treatment effects. Only 64% (74/115) took up CBT, comparable to the general uptake through IAPT.
 Conclusions
 Cognitive–behavioural therapy (delivered through IAPT) does not achieve any clinical benefit in advanced cancer patients with depression. The benefit of CBT for people widowed, divorced or separated is consistent with other studies. Alternative treatment options for people with advanced cancer warrant evaluation. Screening and referring those widowed, divorced or separated to IAPT for CBT may be beneficial. Whether or not improvements in this subgroup are due to non-specific therapeutic effects needs investigation.
 Trial registration
 Current Controlled Trials ISRCTN07622709.
 Funding
 This project was funded by the National Institute for Health Research Health Technology Assessment programme and will be published in full in Health Technology Assessment; Vol. 23, No. 19. See the NIHR Journals Library website for further project information.</t>
  </si>
  <si>
    <t>"Parallel-group, single-blind, randomised trial, stratified by whether or not an antidepressant was prescribed, comparing TAU with CBT plus TAU." (pv). Participants were randomised 1:1</t>
  </si>
  <si>
    <t>Depression in advanced cancer</t>
  </si>
  <si>
    <t>230 (p39)</t>
  </si>
  <si>
    <t>mean 59.5
SD 11.4</t>
  </si>
  <si>
    <t>Mean = 59.5
SD = 11.4</t>
  </si>
  <si>
    <t>Female 152 (66.1%)
Male 78 (33.9%)</t>
  </si>
  <si>
    <t>Male = 78 (33.9%)
Female =  152 (66.1%)</t>
  </si>
  <si>
    <t>White 167 (72.6%)
Black (British/African/Caribbean) 31 (13.5%)
Indian/Pakistani/Bangladeshi 13 (5.6%)
Other 19 (8.3%)</t>
  </si>
  <si>
    <r>
      <rPr>
        <b/>
        <sz val="10"/>
        <color theme="1"/>
        <rFont val="Arial"/>
        <family val="2"/>
      </rPr>
      <t>Employment (all)</t>
    </r>
    <r>
      <rPr>
        <sz val="10"/>
        <color theme="1"/>
        <rFont val="Arial"/>
        <family val="2"/>
      </rPr>
      <t xml:space="preserve">: Employed 43 (19%), Self-employed 18 (8%), Unemployed - seeking work 3 (1.3%), Unemployed - not seeking work 23 (10.2%), Homemaker 2 (0.9%), Retired 87 (38.5%), Unable to work due to illness/disability 44 (19.5), Other 6 (2.7%)
</t>
    </r>
    <r>
      <rPr>
        <b/>
        <sz val="10"/>
        <color theme="1"/>
        <rFont val="Arial"/>
        <family val="2"/>
      </rPr>
      <t>Education (all)</t>
    </r>
    <r>
      <rPr>
        <sz val="10"/>
        <color theme="1"/>
        <rFont val="Arial"/>
        <family val="2"/>
      </rPr>
      <t xml:space="preserve">: Higher degree 28 (12.2%), Degree 58 (25.2%), A Level or equivalent 24 (10.4%), HNC or equivalent 12 (5.2), NVQ or equivalent 26 (11.3), GCSE or equivalent 40 (17.4%), None 15 (6.5%), Other 27 (11.7%)
</t>
    </r>
    <r>
      <rPr>
        <b/>
        <sz val="10"/>
        <color theme="1"/>
        <rFont val="Arial"/>
        <family val="2"/>
      </rPr>
      <t xml:space="preserve">Marital status (all): </t>
    </r>
    <r>
      <rPr>
        <sz val="10"/>
        <color theme="1"/>
        <rFont val="Arial"/>
        <family val="2"/>
      </rPr>
      <t>Married 114 (49.8%), Partner - living with 18 (7.9%), Partner - not living with 3 (1.3%), Divorced/seperated 31 (13.5%), widowed 19 (8.3%), single, never married 42 (18.3%), Other 2 (0.9%)</t>
    </r>
  </si>
  <si>
    <t>Table 12, p41</t>
  </si>
  <si>
    <t>TAU</t>
  </si>
  <si>
    <t>(pxx) "Treatment as usual: All participants received TAU from clinicians involved in their care.
Cognitive–behavioural therapy (in addition to treatment as usual): Cognitive–behavioural therapy was delivered by high-level British Association for Behavioural and Cognitive Psychotherapies-accredited IAPT therapists. The intervention comprised up to 12 sessions of individual, manualised CBT delivered either face to face or over the telephone over 3 months. These sessions are outlined below:
l session 1 – assessing and introducing the cognitive–behavioural model
l session 2 – developing an understanding of problems within a cognitive framework
l session 3 – reviewing the formulation, identifying new insights/changes through guided discovery.
Identifying helpful versus ‘unhelpful’ thinking
l sessions 4–5 – reformulating success experiences, identifying triggers and developing new coping
strategies through guided discovery
l session 6–7 – challenging thoughts and generating alternative ‘helpful’ ways of thinking
l session 8 – problem solving, checking that concepts are understood and realistic concerns addressed
along with introducing ‘worry time’
l session 9 – consolidating CBT strategies, prioritising problems and using worry management strategies
l session 10 – reviewing progress
l session 11 – conducting relapse prevention through reviewing difficulties, identifying achievements and
promoting personal resilience
l session 12 – future planning by creating relapse prevention checklists and planning for action if distress
or unhelpful behaviours/thinking recurs.</t>
  </si>
  <si>
    <t>Effectiveness of CBT in cancer patients, when "standard curative therapies have failed"</t>
  </si>
  <si>
    <t>CanTalk CBT</t>
  </si>
  <si>
    <t>Specialised therapy for persons with advanced cancers</t>
  </si>
  <si>
    <t>Improving Access to Psychological Therapy (IAPT) and well-being centres</t>
  </si>
  <si>
    <t>24 weeks</t>
  </si>
  <si>
    <t>Beck's Depression Inventory (BDI-II) score at 6, 12, 18 and 24 weeks</t>
  </si>
  <si>
    <t>Self-report questionnaires "PHQ-9 score, the Eastern Cooperative Oncology Group Performance Status, satisfaction with care, EuroQol-5 Dimensions and the Client Services Receipt Inventory, at 12 and 24 weeks" (pvi)</t>
  </si>
  <si>
    <t xml:space="preserve">Recruitment from oncology centres, through GP practices, (3) through Hospice, through self-referral using leaflets left in GP surgeries and oncology clinics (p. 11)
Researcher or support staff screened patients for depression using Patient Health Questionnaire (PHQ-2) and first two questions of the PHQ-9
Only after pre-screening provided participants with information pack and asked if willing to be assessed for the study.
Researcher used MINI (Mini-International Neuropsychiatric Interview) to confirm depression diagnosis
Study administrator informed participant by telephone of group allocation after screening (p. 13) </t>
  </si>
  <si>
    <t>1) - "Difficulty with English" was a recorded reason for recruiter not screening patients, n = 202 out of 8712 prospective participants (2.3%) (p. 37)</t>
  </si>
  <si>
    <r>
      <rPr>
        <sz val="10"/>
        <rFont val="Symbol"/>
        <family val="1"/>
        <charset val="2"/>
      </rPr>
      <t>·</t>
    </r>
    <r>
      <rPr>
        <sz val="10"/>
        <rFont val="Arial"/>
        <family val="1"/>
        <charset val="2"/>
        <scheme val="minor"/>
      </rPr>
      <t>Emphasis on understanding English, as necessary for interview, but not on being able to express themselves. Questionnaires not used for screening aligns witih omission of reading/writing</t>
    </r>
  </si>
  <si>
    <t>diagnosis of depressive disorder using the MINI - Mini-International Neuropsychiatric Interview (p. 9)</t>
  </si>
  <si>
    <t>Inclusion criteria (p9):
1. People with a diagnosis of cancer not amenable to curative treatment as assessed by their clinician and
defined as those receiving palliative radiotherapy or chemotherapy, and those with metastatic disease or
subsequent incurable recurrence. The diagnosis was verified by oncologists or general practitioners (GPs).
2. A DSM-IV diagnosis of depressive disorder using the MINI 
3. Sufficient understanding of English judged by clinic staff to enable them to engage in CBT.
4. Eligible for treatment in an IAPT centre. Either the patient or their GP had to be located in an
appropriate IAPT catchment area.
Exclusion criteria (p10)
1. Clinician-estimated survival of &lt; 4 months, verified by the patients’ oncologists or GPs.
2. People at high risk of suicide, established through module C of the MINI.
3. Currently receiving, or having received in the last 2 months, a psychological intervention recommended
by NICE aimed at treating depression (e.g. interpersonal psychotherapy, CBT).
4. Suspected alcohol dependence using the Alcohol Use Disorders Identification Test</t>
  </si>
  <si>
    <t>Randomised controlled trial of ketamine augmentation of electroconvulsive therapy to improve neuropsychological and clinical outcomes in depression (Ketamine-ECT study)</t>
  </si>
  <si>
    <t>Anderson</t>
  </si>
  <si>
    <t>Ian M Anderson, Andrew Blamire, Tim Branton, Sabrina Brigadoi, Ross Clark, Darragh Downey, Graham Dunn, Andrew Easton, Rebecca Elliott, Clare Elwell, Katherine Hayden, Fiona Holland, Salman Karim, Jo Lowe, Colleen Loo, Rajesh Nair, Timothy Oakley, Antony Prakash, Parveen K Sharma, Stephen R Williams and R Hamish McAllister-Williams on behalf of the Ketamine-ECT study team</t>
  </si>
  <si>
    <t>Background: Electroconvulsive therapy (ECT) is the most effective acute treatment for severe depression,
 but there are concerns about its adverse cognitive effects. ECT may impair cognition through stimulation
 of glutamate receptors, and preliminary evidence has suggested that ketamine, a glutamate antagonist,
 may alleviate these effects. Ketamine has been shown to have a rapid, but temporary, antidepressant
 effect after a single infusion.
 Objective: To determine the efficacy and safety of adjunctive low-dose ketamine to reduce cognitive
 impairments caused by ECT and, secondarily, to improve symptomatic outcome. Design: Multicentre, two-arm, parallel-group, patient-randomised, placebo-controlled superiority trial.
 Setting: Eleven ECT suites based in seven NHS trusts in the north of England.
 Participants: Severely depressed hospitalised patients or outpatients who received ECT as part of their
 usual clinical care.
 Interventions: Patients were randomised to ketamine (0.5 mg/kg) or saline as an adjunct to their
 anaesthetic for their ECT course in a 1 : 1 ratio.
 Main outcome measures: The primary outcome was delayed verbal recall on the Hopkins Verbal
 Learning Task – Revised (HVLT-R) after four ECT treatments (mid-ECT), analysed using a Gaussian repeated
 measures model. Secondary outcomes included autobiographical, working and visual memory and verbal
 fluency, symptoms and quality of life; assessments occurred at mid-ECT, end of treatment and 1 and
 4 months after the last ECT. Neuropsychological function was compared with that of healthy control
 subjects and a functional near-infrared spectroscopy (fNIRS) substudy investigated prefrontal cortex
 function. A patient survey of study participation was carried out.
 Results: Seventy-nine severely depressed patients were randomised to ketamine (0.5 mg/kg) or saline as an
 adjunct to their anaesthetic for their ECT course; the modified intention-to-treat sample included 70 patients.
 Compared with saline, adjunctive ketamine had no significant effect on HVLT-R delayed recall [treatment
 effect difference –0.43, 95% confidence interval (CI) –1.73 to 0.87], other neuropsychological outcomes,
 improvement in depression [difference in Montgomery–Åsberg Depression Rating Scale (MADRS) score of
 0.44, 95% CI –1.03 to 1.91], the number of ECT treatments to remission (MADRS score of ≤ 10: 0.83,
 95% CI –3.2 to 4.9), anxiety symptoms or quality of life. By the end of ECT treatment, 37% (saline 35%,
 ketamine 39%) of patients had remitted. Tolerability was similar in the two treatment arms; two patients
 had isolated transient psychological effects attributable to ketamine. Preliminary fNIRS analysis found that
 patients had blunted prefrontal cortical haemodynamic responses compared with control subjects during a
 verbal fluency task at baseline; this was further diminished at mid-ECT without modulation by ketamine.
 Greater haemodynamic responsivity to ECT appeared to be associated with a better clinical response. The
 majority of patients surveyed reported a positive experience of study participation.
 Conclusions: The results of the study do not support the use of adjunctive ketamine in routine ECT
 treatment in the NHS. Although no evidence of benefit was found for ketamine, moderate benefits or
 harms cannot be excluded, as recruitment was &lt; 50% of that planned, limiting the power of the clinical
 trial. Low numbers also meant that in the fNIRS substudy the effect of ketamine could not be assessed
 and the other findings must be viewed as preliminary. Included patients were younger than those not
 included and had only limited cognitive impairment with ECT, limiting generalisation to more cognitively
 compromised patients. fNIRS appeared to be a potentially feasible portable brain imaging technology in
 severely ill patients and further research is warranted to investigate its clinical utility.
 Trial registration: Current Controlled Trials ISRCTN14689382.
 Funding: This project was funded by the Efficacy and Mechanism Evaluation programme, a Medical
 Research Council and National Institute for Health Research partnership.</t>
  </si>
  <si>
    <t>"Multicentre, two-arm (1:1 allocation), parallel-group, patient-randomised,
placebo-controlled superiority trial" (p7)</t>
  </si>
  <si>
    <t>79 (p24)</t>
  </si>
  <si>
    <t>Saline 56.4 (12.4) (N=37)
Ketamine 52.5 (11.9) (N=33)</t>
  </si>
  <si>
    <t>Female 44 (62.9%)</t>
  </si>
  <si>
    <t>Male = 35 (37.9%)
Female = 44 (62.9%)</t>
  </si>
  <si>
    <t>White 66 (94.3%)</t>
  </si>
  <si>
    <t>Full details in Table 3, page 28</t>
  </si>
  <si>
    <t>Intravenous salid - 0.9% sodium chloride solution (p11)</t>
  </si>
  <si>
    <t>"Treatment centres" (p11)</t>
  </si>
  <si>
    <t>Electroconvulsive therapy</t>
  </si>
  <si>
    <t>(pxx) "Patients were randomised in a 1 : 1 ratio to ketamine or saline using permuted block randomisation, stratified by NHS trust, by the Christie Hospital Clinical Trials Unit in Manchester. The anaesthetist administering the anaesthetic for ECT was aware of the drug being given but the patient and other members of the clinical and research teams
were blind to treatment allocation. Electroconvulsive therapy was administered in accordance with protocols agreed between centres based on the Royal College of Psychiatrists’ ECT Handbook (2005) and scheduled twice weekly. Anaesthesia consisted of propofol, with thiopental (thiopental sodium) as an alternative, combined with the muscle relaxant suxamethonium (suxamethonium chloride). Target treatment doses were 1.5 times threshold for bilaterally administered ECT and 4–6 times threshold for right unilateral electrode placement, with these stimulus parameters maintained until after the fourth treatment unless changes were required for clinical reasons. Psychotropic medication was continued by the clinical team and remained unchanged for the first four ECT treatments and, if possible, until the end of ECT, unless changes were required for safety or clinical reasons. The goal was to treat patients to remission but the final decision to finish ECT treatment was taken by the clinical team. Study medication was intravenous ketamine 0.5 mg/kg or an equal volume of saline given directly before the anaesthetic induction agent.</t>
  </si>
  <si>
    <t>Electroconvulsive therapy (not language based)</t>
  </si>
  <si>
    <t>Effectiveness of ketamine with Electroconvulsive therapy (ECT)</t>
  </si>
  <si>
    <t>Target dose: 0.5 mg/kg of intravenous ketamine</t>
  </si>
  <si>
    <t>ECT - full details p11, then 0.5 mg/kg of intravenous ketamine</t>
  </si>
  <si>
    <t>Intravenous</t>
  </si>
  <si>
    <t>Twice weekly (p11)</t>
  </si>
  <si>
    <t>"autobiographical, working and visual memory and verbal fluency, symptoms and quality of life; assessments occurred at mid-ECT, end of treatment and 1 and 4 months after the last ECT" (pviii)</t>
  </si>
  <si>
    <t>Recruitment from secondary care settings, both inpatient and outpatient. Patients identified through contact with inpatient wards and referrals to Electroconvulsive therapy (ECT) suites.
Potential eligibility assessed through discussion with clinical teams and case note information obtained by authorised staff
patients had study explained by researcher.
Screening visit occurred following consent. Eligibility
determined through a mixture of case note information and a semistructured interview to obtain demographic and background details and by using the MINI to determine diagnosis. IQ and handedness were determined.
At baseline the neuropsychological tests and efficacy assessments were carried out and followed by near-infrared spectroscopy (NIRS) testing, carried out over one or two visits (p. 9)</t>
  </si>
  <si>
    <t>1) Verbal intelligence quotient (IQ) equivalent to ≥ 85 and sufficiently fluent in English to validly complete neuropsychological testing (p. 8)</t>
  </si>
  <si>
    <t>1) + "Capacity to give informed consent." (p. 8)
2) - "unable to give informed consent" (p. 8)</t>
  </si>
  <si>
    <t xml:space="preserve">1) Mini International Neuropsychiatric Interview
(MINI)- good concordance with more comprehensive diagnostic interviews for mood disorders. 
2) Mini Mental State Examination (MMSE) screening tool for dementia with scores of &lt; 24 considered abnormal
3) Wechsler Test of Adult Reading - test to assess premorbid intellectual functioning relatively insensitive to cognitive deterioration. Uses vocabulary level as a correlate of IQ with the patient being presented with irregularly spelled words and prompted to pronounce each one. Discontinued after 12 consecutive incorrect pronunciations. Each correct pronunciation is given a score of 1 and the raw score is then standardised by age and compared with the scores predicted for the patient’s demographic classification to provide estimated premorbid IQ. (Test conducted orally and consists of vocabulary, comprehension and verbal reasoning).  
4) Modified Edinburgh Handedness Questionnaire
Massachusetts General Hospital Scale - Left/right handedness
Patients completed Wechsler Test of Adult Reading as part of the test for their functioning (p. 12). </t>
  </si>
  <si>
    <t>Ability to pronounce irregular English spellings and, thereby, to derive "verbal intelligence IQ" scores likely to exclulde or unfairly deflate the scores of people whose first language is not English. English proficiency major confound.</t>
  </si>
  <si>
    <t>diagnosis of a major depressive episode, moderate or severe as part of a unipolar or bipolar mood disorder by the Mini International Neuropsychiatric Interview (MINI) (p. 7)</t>
  </si>
  <si>
    <t>(p7) Inclusion criteria
l Consent given for ECT as part of standard clinical care.
l Male or female aged ≥ 18 years.
l Current Diagnostic and Statistical Manual of Mental Disorders-Fourth Edition (DSM-IV)116 diagnosis
of a major depressive episode, moderate or severe as part of a unipolar or bipolar mood disorder,
diagnosed by the Mini International Neuropsychiatric Interview (MINI)
l American Society of Anesthesiologists score (excluding mental health considerations in the scoring) of
1, 2 or stable 3 and judged as suitable to receive ketamine by an anaesthetist.
l Verbal intelligence quotient (IQ) equivalent to ≥ 85 and sufficiently fluent in English to validly complete neuropsychological testing.
l Capacity to give informed consent.
l Willingness to undertake neuropsychological testing as part of the study.
(p8) Exclusion criteria
l DSM-IV diagnosis of a primary psychotic or schizoaffective disorder, current primary
obsessive–compulsive disorder or anorexia nervosa.
l History of drug or alcohol dependence (DSM-IV criteria116) within the past year.
l Electroconvulsive therapy in the past 3 months (to avoid confounding the assessment of cognitive
outcomes – this was 6 months in the initial protocol but was shortened to 3 months after the
commencement of the trial; see Chapter 3, Challenges to recruitment) or previously received ECT in the
current trial.
l Known hypersensitivity or contraindication to ketamine or excipients in the injection, including
significant cardiovascular disease, uncontrolled hypertension, glaucoma, cirrhosis or abnormal liver
function or liver disease.
l Known hypersensitivity or contraindication to concomitant medications used for ECT [propofol, thiopental
(thiopental sodium) and suxamethonium (suxamethonium chloride) or excipients in the injections].
l Evidence of organic brain disease including dementia, neurological illness or injury or medical illness
that may significantly affect neuropsychological function.
l Detained under the Mental Health Act (MHA) 1983 (as amended in 2007)118 or unable to give
informed consent.
l Pregnancy, or at risk of pregnancy and not taking adequate contraception, or breastfeeding.
l Score of &lt; 24 on the MMSE.</t>
  </si>
  <si>
    <t>Debt Counselling for Depression in Primary Care: an adaptive randomised controlled pilot trial (DeCoDer study)</t>
  </si>
  <si>
    <t>Gabbay</t>
  </si>
  <si>
    <t>Mark B Gabbay, Adele Ring, Richard Byng, Pippa Anderson, Rod S Taylor, Caryn Matthews, Tirril Harris, Vashti Berry, Paula Byrne, Elliot Carter, Pam Clarke, Laura Cocking, Suzanne Edwards, Richard Emsley, Mauro Fornasiero, Lucy Frith, Shaun Harris, Peter Huxley, Siw Jones, Peter Kinderman, Michael King, Liv Kosnes, Daniel Marshall, Dave Mercer, Carl May, Debbie Nolan, Ceri Phillips, Tim Rawcliffe, Alexandra V Sardani, Elizabeth Shaw, Sam Thompson, Jane Vickery, Brian Wainman  and Mark Warner</t>
  </si>
  <si>
    <t>Background: Depression and debt are common in the UK. Debt Counselling for Depression in Primary
 Care: an adaptive randomised controlled pilot trial (DeCoDer) aimed to assess the clinical effectiveness and
 cost-effectiveness of the addition of a primary care debt counselling advice service to usual care for
 patients with depression and debt. However, the study was terminated early during the internal pilot trial
 phase because of recruitment delays. This report describes the rationale, methods and findings of the pilot
 study, and implications for future research.
 Objectives: The overarching aim of the internal pilot was to identify and resolve problems, thereby
 assessing the feasibility of the main trial. The specific objectives were to confirm methods for practice
 recruitment and the ability to recruit patients via the proposed approaches; to determine the acceptability
 of the study interventions and outcome measures; to assess contamination; to confirm the randomisation
 method for main trial and the level of participant attrition; and to check the robustness of data collection
 systems.Design: An adaptive, parallel, two-group multicentre randomised controlled pilot trial with a nested
 mixed-methods process and economic evaluation. Both individual- and cluster (general practice)-level
 were was used in the pilot phase to assign participants to intervention or control groups.
 Setting: General practices in England and Wales.
 Participants: Individuals were included who were aged ≥ 18 years, scored ≥ 14 on the Beck Depression
 Inventory II and self-identified as having debt worries. The main exclusion criteria were being actively
 suicidal or psychotic and/or severely depressed and unresponsive to treatment; having a severe addiction to
 alcohol/illicit drugs; being unable/unwilling to give written informed consent; currently participating in
 other research including follow-up phases; having received Citizens Advice Bureau (CAB) debt advice in the
 past year; and not wanting debt advice via a general practice.
 Interventions: The participants in the intervention group were given debt advice provided by the CAB
 and shared biopsychosocial assessment, in addition to treatment as usual (TAU) and two debt advice
 leaflets. The participants in the control group were given advice leaflets provided by the general
 practitioner and TAU only.
 Main outcome measures: (1) Outcomes of the pilot trial – the proportion of eligible patients who
 consented, the number of participants recruited compared with target, assessment of contamination,
 and assessment of patient satisfaction with intervention and outcome measures. (2) Participant outcomes –
 primary – Beck Depression Inventory II; secondary – psychological well-being, health and social care
 utilisation, service satisfaction, substance misuse, record of priority/non-priority debts, life events and
 difficulties, and explanatory measures. Outcomes were assessed at baseline (pre-randomisation) and at
 4 months post randomisation. Other data sources – qualitative interviews were conducted with participants,
 clinicians and CAB advisors.
 Results: Of the 238 expressions of interest screened, 61 participants (26%) were recruited and
 randomised (32 in the intervention group and 29 in the control group). All participants provided baseline
 outcomes and 52 provided the primary outcome at 4 months’ follow-up (14.7% dropout). Seventeen
 participants allocated to the intervention saw a CAB advisor. Descriptive statistics are reported for
 participants with complete outcomes at baseline and 4 months’ follow-up. Our qualitative findings suggest
 that the relationship between debt and depression is complex, and the impact of each on the other is
 compounded by other psychological, social and contextual influences.
 Conclusions: As a result of low recruitment, this trial was terminated at the internal pilot phase and was
 too small for inferential statistical analysis. We recommend ways to reduce this risk when conducting
 complex trials among vulnerable populations recruited in community settings. These cover trial design, the
 design and delivery of interventions, recruitment strategies and support for sites.
 Trial registration: Current Controlled Trials ISRCTN79705874.
 Funding: This project was funded by the National Institute for Health Research (NIHR) Health Technology
 Assessment programme and will be published in full in Health Technology Assessment; Vol. 21, No. 35.
 See the NIHR Journals Library website for further project information. Mark Gabbay and Adele Ring are
 part-funded by NIHR Collaborations for Leadership in Applied Health Research and Care (CLAHRC) North
 West Coast and Richard Byng and Rod S Taylor, Vashti Berry and Elizabeth Shaw part-funded by NIHR
 CLAHRC South West Peninsula.</t>
  </si>
  <si>
    <t>"Adaptive, parallel, two-group, pragmatic randomised controlled pilot trial with 1:1
allocation to intervention or control treatment as usual (TAU)"
"A nested mixed-methods process and economic evaluations were undertaken." (pxxi)</t>
  </si>
  <si>
    <t>Depression (with worries about debt)</t>
  </si>
  <si>
    <t>61 (p39)</t>
  </si>
  <si>
    <t>Mean 46
SD 12.8
Range 21-79</t>
  </si>
  <si>
    <t>Mean = 46
SD = 12.8
Range = 21-79</t>
  </si>
  <si>
    <t>Male 26 (42.6%)
Female 35 (57.4%)</t>
  </si>
  <si>
    <t>Male = 26 (42.6%)
Female = 35 (57.4%)</t>
  </si>
  <si>
    <t>White 59 (96.8%)
Other 2 (3.2%)</t>
  </si>
  <si>
    <t>p39</t>
  </si>
  <si>
    <t>TAU and two debt advice leaflets at a GP appointment (aimed to arrange this within 1 week of randomisation)</t>
  </si>
  <si>
    <t xml:space="preserve">Collaborative care. "a shared biopsychosocial assessment from the GP and Citizens Advice Bureau (CAB) advisor, debt advice leaflets and debt counselling from a CAB specialist debt advisor" (pxxi) Details on the biopsychosocial assessment is limited. </t>
  </si>
  <si>
    <t>(pxxi) "The participants allocated to the intervention received a shared biopsychosocial assessment from the general practitioner (GP) and Citizens Advice Bureau (CAB) advisor, debt advice leaflets and debt counselling from a CAB specialist debt advisor based in the practice. The control participants received TAU and debt advice leaflets only at a GP appointment. A nested mixed-methods process and economic evaluations were undertaken."</t>
  </si>
  <si>
    <t>Collaborative care-based shared biopsychosocial assessment</t>
  </si>
  <si>
    <t>Our intervention was informed by the principles of collaborative care.42,43 The principles of collaborative
care include (1) adopting a multiprofessional approach (e.g. a GP plus at least one other professional),
(2) a structured management plan, (3) scheduled patient follow-up and (4) enhanced interprofessional
communication. A collaborative approach to patient care has been shown to improve quality of life,
healthy behaviours, self-efficacy and other health outcomes.44 In addition, our intervention aimed to
redress inequalities and promote social inclusion of marginalised groups.45 Our intervention was based
on the assumption that social context plays an important role for mental illness onset and recovery,
particularly in the case of debt and depression.</t>
  </si>
  <si>
    <t>Debt advice provided by CAB advisors – was distinct from many of the commercially available offers of debt consolidation as the focus of our intervention was on face-to-face debt advice, assessing the level and urgency of debts and arrears, and then triaging clients to specific detailed advice on debt or money management. 
Two debt advice leaflets (both groups)</t>
  </si>
  <si>
    <t>Debt-specific counselling</t>
  </si>
  <si>
    <t>Citizens Advice Bureau advisor and GP</t>
  </si>
  <si>
    <t>Face to face counselling</t>
  </si>
  <si>
    <t>Mostly GP practice ("although CAB advisors visited some participants at alternative venues at the request of the
participant" p19)</t>
  </si>
  <si>
    <t>1 or 2 appointments, average 57 mins, range 10-90mins (p55)</t>
  </si>
  <si>
    <t>1,2,3</t>
  </si>
  <si>
    <t>BDI-II</t>
  </si>
  <si>
    <t>"Psychological well-being, health and social care
utilisation, service satisfaction, substance misuse, record of priority/non-priority debts, life events and
difficulties, and explanatory measures" (pviii)</t>
  </si>
  <si>
    <t>Patients recruited through 2 approaches: 
1. GP database searches and letter mail-out to identify adult patients. 
GPs screened lists 
Practices sent introductory pack 
2. Publicity posters displayed in the waiting rooms of
general practices and flyers with attached expression of interest forms were placed in waiting room or handed out by researchers or practice staff.
Interested patients hand in expression of interest or return in freepost envelope
Researcher phoned participants for initial eligibility assessment
Then researcher met the patient for final-stage eligibility check (BDI-ll) and to collect baseline data (p. 12)</t>
  </si>
  <si>
    <t>1) - "were unable or unwilling to give written informed consent to participate in study" (p. 11)</t>
  </si>
  <si>
    <t>·Giving informed consent implies mostly reading, though no skills specified</t>
  </si>
  <si>
    <t>≥ 14 on the Beck Depression Inventory II (BDI-II)</t>
  </si>
  <si>
    <t>(p11) Inclusion and exclusion criteria
Patients were eligible to take part if they:
l were aged ≥ 18 years
l scored ≥ 14 on the Beck Depression Inventory II (BDI-II)
l had worries about personal debt.
Patients were excluded from taking part if they:
l were actively suicidal or psychotic and/or severely depressed and unresponsive to treatment
l were experiencing severe problems with addiction to alcohol or illicit drugs
l were unable or unwilling to give written informed consent to participate in study
l were currently participating in another research study including follow-up data collection phase
l had received CAB debt advice in the past 12 months
l did not want support about debt or money worries provided through the general practice.</t>
  </si>
  <si>
    <t>"Language complexity: Several participants noted the complexity of the language used in some of the questionnaires, which was a contributory factor to some overly long interviews" (p70)</t>
  </si>
  <si>
    <t>Non-traditional support workers delivering a brief psychosocial intervention for older people with anxiety and depression: the NOTEPAD feasibility study</t>
  </si>
  <si>
    <t>Burroughs</t>
  </si>
  <si>
    <t>Heather Burroughs, Bernadette Bartlam, Peter Bullock, Karina Lovell, Reuben Ogollah, Mo Ray, Peter Bower, Waquas Waheed, Simon Gilbody, Tom Kingstone, Elaine Nicholls and Carolyn A Chew-Graham</t>
  </si>
  <si>
    <t>Background: Anxiety and depression often coexist in older people. These disorders are often
 underdiagnosed and undertreated, and are associated with increased use of health and social care
 services, and raised mortality. Barriers to diagnosis include the reluctance of older people to present to
 their general practitioner (GP) with mood symptoms because of the stigma they perceive about mental
 health problems, and because the treatments offered are not acceptable to them.
 Objectives: To refine a community-based psychosocial intervention for older people with anxiety and/or
 depression so that it can be delivered by non-traditional providers such, as support workers (SWs), in the
 third sector. To determine whether or not SWs can be trained to deliver this intervention to older people
 with anxiety and/or depression. To test procedures and determine if it is feasible to recruit and randomise
 patients, and to conduct a process evaluation to provide essential information to inform a randomised trial.
 Design: Three phases, all informed by a patient and public involvement and engagement group.
 Qualitative work with older people and third-sector providers, plus a consensus group to refine the
 intervention, training, SW manuals and patient participant materials (phase 1). Recruitment and training
 of SWs (phase 2). Feasibility study to test recruitment procedures and assess fidelity of delivery of the
 intervention; and interviews with study participants, SWs and GPs to assess acceptability of the intervention
 and impact on routine care (phase 3).
 Setting: North Staffordshire, in collaboration with Age UK North Staffordshire. Intervention: A psychosocial intervention, comprising one-to-one contact between older people with
 anxiety and/or depression and a SW employed by Age UK North Staffordshire, based on the principles
 of behavioural activation (BA), with encouragement to participate in a group activity.
 Results: Initial qualitative work contributed to refinement of the psychosocial intervention. Recruitment
 (and retention) of the SWs was possible; the training, support materials and manual were acceptable to
 them, and they delivered the intervention as intended. Recruitment of practices from which to recruit
 patients was possible, but the recruitment target (100 patients) was not achieved, with 38 older adults
 randomised. Retention at 4 months was 86%. The study was not powered to demonstrate differences
 in outcomes. Older people in the intervention arm found the sessions with SWs acceptable, although
 signposting to, and attending, groups was not valued by all participants. GPs recognised the need for
 additional care for older people with anxiety and depression, which they could not provide. Participation
 in the study did not have an impact on routine care, other than responding to the calls from the study
 team about risk of self-harm. GPs were not aware of the work done by SWs with patients.
 Limitations: Target recruitment was not achieved.
 Conclusions: Support workers recruited from Age UK employees can be recruited and trained to deliver
 an intervention, based on the principles of BA, to older people with anxiety and/or depression. The training
 and supervision model used in the study was acceptable to SWs, and the intervention was acceptable to
 older people.
 Future work: Further development of recruitment strategies is needed before this intervention can be
 tested in a fully powered randomised controlled trial.
 Trial registration: Current Controlled Trials ISRCTN16318986.
 Funding: This project was funded by the National Institute for Health Research (NIHR) Health Services and
 Delivery Research programme and will be published in full in Health Services and Delivery Research; Vol. 7,
 No. 25. See the NIHR Journals Library website for further project information. FEASIBILITY RCT RECRUITMENT: Practices using EMIS Web (EMIS Health, Leeds, UK) were identified by the Clinical Research Network West
Midlands.</t>
  </si>
  <si>
    <t>HSDR</t>
  </si>
  <si>
    <t xml:space="preserve">Multi  </t>
  </si>
  <si>
    <t>Feasibility RCT, 1:1 randomisation (phase 3) - to test recruitment procedures and assess fidelity of delivery of the intervention; and interviews with study participants, SWs and GPs to assess acceptability of the intervention and impact on routine care</t>
  </si>
  <si>
    <t>Feasibility</t>
  </si>
  <si>
    <t>Feasibility RCT - Pragmatic, multicentre, two-arm, individually randomised controlled trial</t>
  </si>
  <si>
    <t>Depression and anxiety (older adults)</t>
  </si>
  <si>
    <t>38 (p47)</t>
  </si>
  <si>
    <t>Median 71
IQR 68-76</t>
  </si>
  <si>
    <t>Median = 71
IQR = 68-76</t>
  </si>
  <si>
    <t>Female 22 (58%)</t>
  </si>
  <si>
    <t>Male = 16 (42%)
Female = 22 (58%)</t>
  </si>
  <si>
    <t>English/Welsh/Scottish/Northern Irish/British 38 (100%)</t>
  </si>
  <si>
    <t>p47</t>
  </si>
  <si>
    <t>(pxxvi) "The psychosocial intervention comprised one-to-one contact between older people with anxiety and/or depression, based on the principles of BA, with encouragement to attend and participate in a group activity.</t>
  </si>
  <si>
    <t>Behavioural activation</t>
  </si>
  <si>
    <t>Anxiety and depression are underdiagnosed and undermanaged in older adults.
Current interventions may not be not acceptable to older people. Loneliness
and depression are strongly associated. There is limited evidence for the
effectiveness of one-to-one interventions, such as befriending, for depressive
symptoms. There is evidence that the most successful interventions for anxiety
and depression in older people, measured by improvement in the domains of
physical, mental and social health, tend to be group based and participatory
and offer some activity (social or educational). BA has a good evidence base for
older adults with depression
Third-sector services are increasingly commissioned to provide these services
but the effectiveness of non-traditional or third-sector providers delivering a
psychosocial intervention has not been tested</t>
  </si>
  <si>
    <t>Resources for study participants, Set of training slides, SW manual.</t>
  </si>
  <si>
    <t>Four to six sessions: mixed face-to-face and telephone sessions; face-to-face session initially to establish a relationship (unless an older person expressed preference for all telephone contacts)</t>
  </si>
  <si>
    <t>Support worker from Age UK</t>
  </si>
  <si>
    <t>Face-to-face initally, then telephone</t>
  </si>
  <si>
    <t>Negotiated with patient - home, GP practice or AGE UK venue</t>
  </si>
  <si>
    <t>4-6 sessions over 8 weeks (max. 12 weeks). Perhaps weekly for three or four weeks, then spread out; final ‘booster’ session where ‘ending’ is dealt with, and ‘staying well’ strategies put in place</t>
  </si>
  <si>
    <t>Clinical Interview Schedule-Revised (CIS-R) score. Fully structured diagnostic interview.</t>
  </si>
  <si>
    <t>"PHQ-9; GAD-7; self-efficacy; EuroQol-5 Dimensions, five-level version (EQ-5D-5L); Control, Autonomy, Self-realisation and Pleasure-12 items (CASP-12); De Jong Gierveld Loneliness Scale; Social Participation Scale; and Adult Attitude to Loneliness scale" (pxxvii)</t>
  </si>
  <si>
    <t>Practice database search
GP screened list against eligibility criteria
Postal screening questionnaire consisted of the Patient Health Questionnaire-9 items (PHQ-9), Generalised Anxiety Disorder-7 items (GAD-7). 
Research nurse eligible individuals and recompleted the PHQ-9 and/or GAD-7 over the phone to ensure that depression and anxiety symptoms had not been transient. home visit 
If no response to the postal screening questionnaire was received after 14 days, a reminder postcard
At the baseline visit, research nurse screened patient against eligibility criteria and  administered assessment of cognitive capacity using a cognitive capacity proforma (&gt; 0 meant unsuitable for recruitment) (pp. 35-36)</t>
  </si>
  <si>
    <t>1) - "lacking capacity to consent" (p. 35)</t>
  </si>
  <si>
    <t>research nurse tested cognitive capacity using a cognitive capacity proforma (p. 36)</t>
  </si>
  <si>
    <t>Reading aligns with completing questionnaires. Understanding aligns with comprehension of written text and of research nurse during screening</t>
  </si>
  <si>
    <t>Depression and anxiety assessed using the Patient Health Questionnaire (PHQ-9) and Generalised Anxiety Disorder (GAD-7)</t>
  </si>
  <si>
    <t>(p35) Exclusion criteria: 
at risk of self-harm/suicide
under secondary/specialist care mental health services,
alcohol/substance abuse, 
in the palliative phase of an illness, 
living in a care home</t>
  </si>
  <si>
    <t>One-to-one volunteer befriending to reduce symptoms of depression in people with intellectual disability: a feasibility RCT</t>
  </si>
  <si>
    <t>Ali</t>
  </si>
  <si>
    <t>Afia Ali, Emma Mckenzie, Zara Rasoul, Angela Hassiotis, Stefan Priebe,
Brynmor Lloyd-Evans, Rebecca Jones, Monica Panca, Rumana Omar,
Sally Finning, Shirley Moore, Christine Roe and Michael King</t>
  </si>
  <si>
    <t>Abstract
 Background
 Little is known about the effectiveness of befriending for people with intellectual disability and whether or not befriending improves depressive symptoms and social outcomes.
 Objective
 This pilot trial aimed to assess the feasibility and acceptability of conducting a future full-scale randomised controlled trial of one-to-one befriending for people with intellectual disability who had depressive symptoms.
 Design
 This was a parallel-group, two-armed randomised controlled trial incorporating an exploratory economic analysis and a mixed-methods process evaluation. Outcome assessments were conducted at baseline and at 6 months post randomisation by a research assistant who was blind to allocation. We aimed to approach 50 participants, with a view to recruiting 40.
 Setting
 Participants with intellectual disability were recruited from one NHS trust and from referrals to two community befriending services. The intervention was delivered by community befriending services.
 Participants
 Adults with mild or moderate intellectual disability with a score on the Glasgow Depression Scale for people with a Learning Disability of ≥ 5 were included. Those attending a day service/college for ≥ 3 days a week were excluded. Volunteers were aged ≥ 18 years and had no history of prior convictions.
 Intervention
 Participants in the intervention group were matched with a volunteer befriender and were expected to meet once per week for 1 hour, over 6 months. Volunteers recorded activities in a logbook. Volunteers received training and regular supervision. Both groups received usual care and a resource booklet of local activities.
 Main outcome measures
 The feasibility outcomes and progression criteria were recruitment of at least 70% of participants approached; matching of at least 70% of participants in the intervention group to a volunteer; a dropout rate of &lt; 30% of participants and volunteers; adherence to the intervention (10 meetings between pairs); acceptability of the intervention; and feasibility of collecting data on costs and resource use for an economic evaluation. Changes in depressive symptoms (primary clinical outcome: Glasgow Depression Scale) and self-esteem, quality of life, social participation, social support, health-related quality of life and service use were recorded at 6 months. Outcomes in volunteers were also assessed.
 Results
 We recruited only 16 participants with intellectual disability (40% of target) and 10 volunteers. Six of the eight (75%) participants in the intervention group were matched with a befriender and there was good adherence (mean number of meetings attended 11.8; range 1–21 meetings). Going to a cafe/restaurant and having a conversation were the most frequent activities. All participants were retained at follow-up, but two volunteers dropped out. Trial procedures and the intervention might be acceptable, but modifications were suggested. Data on costs and resource use were obtained, but there were discrepancies in the health-related quality-of-life data.
 Limitations
 Delays to the study prevented the use of alternative recruitment strategies and the planned 12-month follow-up could not be completed.
 Conclusions
 Recruitment was not feasible, but other feasibility outcomes were more positive.
 Future work
 Evaluating befriending for people with intellectual disability could be explored through alternative study designs, such as observational studies.
 Trial registration
 Current Controlled Trials ISRCTN63779614.
 Funding
 This project was funded by the National Institute for Health Research (NIHR) Public Health Research programme and will be published in full in Public Health Research; Vol. 9, No. 10. See the NIHR Journals Library website for further project information.</t>
  </si>
  <si>
    <t>PHR</t>
  </si>
  <si>
    <t>One trust, 2 centres</t>
  </si>
  <si>
    <t>Feasibility study "two-arm, parallel-group, researcher-blind pilot RCT with 1 : 1 allocation"</t>
  </si>
  <si>
    <t>Yes (in strengths section only)</t>
  </si>
  <si>
    <t>Pragmatic, two centre, two-arm, individually randomised controlled pilot trial</t>
  </si>
  <si>
    <t>Depression in individuals with intellectual disability</t>
  </si>
  <si>
    <t>16 (p21)</t>
  </si>
  <si>
    <t>Overall = 41.6 (SD 16.7) 
Control = 34.4 (13.4)
Intervention = 48.9 (17.2)</t>
  </si>
  <si>
    <t>Mean = 41.6 
SD = 16.7</t>
  </si>
  <si>
    <t>Male 7 (44%)
Female 9 (56%)</t>
  </si>
  <si>
    <t>Male = 7 (44%)
Female = 9 (56%)</t>
  </si>
  <si>
    <t>White 8 (50%)
Asian 4 (25%)
Black 1 (6.3%)
Mixed 3 (18.8%)</t>
  </si>
  <si>
    <t>Degree of intellectual disability - 
Mild = control: 6 (75); intervention: 7 (88)
Moderate = 2 (25); 1 (13)
Mutlimorbidity -
Two or more mental health diagnoses = 5 (62.5) 2 (25.0)</t>
  </si>
  <si>
    <t>p21</t>
  </si>
  <si>
    <t>TAU, and a copy of the activities booklet</t>
  </si>
  <si>
    <t>Patient's own "psychiatrist, psychologist and other members of the team" (p9)</t>
  </si>
  <si>
    <t>1-to-1 volunteer befriending</t>
  </si>
  <si>
    <t>(pxxiii) "The befriending intervention was managed by the befriending services that recruited, trained and supervised the volunteers. Participants in the intervention group were matched to a volunteer based on interest and availability. The pairs were provided with a resource booklet of local activities and were expected to meet once per week for a minimum of 1 hour, over the course of 6 months. A minimum of 10 meetings was considered adequate and at least half of the activities were expected to be in the community. Volunteers received monthly supervision by the volunteer co-ordinator and participants with intellectual disability were also contacted as part of the monitoring process. Volunteers recorded their activities in a structured logbook.</t>
  </si>
  <si>
    <t>Befriending</t>
  </si>
  <si>
    <t>The purpose of the befriending relationship was to provide friendship and emotional support, to facilitate community access, and to help the individual gain skills and confidence that would allow them to access activities in the community on their own. Logic model in figure 1.</t>
  </si>
  <si>
    <t>A booklet with information about local activities and amenities, which was to be used as
an aid to plan activities.</t>
  </si>
  <si>
    <t xml:space="preserve">The emphasis was on assisting the individual to make choices about the activities that they wished to pursue. The volunteer was not expected to carry out personal care, administer medication or accompany the individual to medical appointments. Contacts by telephone/social media were permitted in addition to face-to-face contact, and the pair were expected to spend at least 50% of the total number of meetings in the community. Meetings could take place during evenings/weekends, depending on the pair’s availability. Volunteers were asked to keep a record of their activities in a structured log, detailing whether or not they attended, reasons for cancellation, what they did at each visit, the duration of the activity and types of contact other than face to face. Volunteers’ travel expenses were reimbursed, but other expenses had to be agreed with the befriending service. Participants with ID were expected to pay for their travel and the other costs they incurred during outings. </t>
  </si>
  <si>
    <t>Volunteer befriender</t>
  </si>
  <si>
    <t>Face to Face</t>
  </si>
  <si>
    <t>Chosen activities, 50% in the community</t>
  </si>
  <si>
    <t>"Once per week for at least 1 hour over a period of 6 months" (p7)</t>
  </si>
  <si>
    <t>Glasgow Depression Scale for people with a Learning Disability (GDS-LD) score at 12 months post randomisation. 20-item self-report measure</t>
  </si>
  <si>
    <t>"self-esteem (measured using the adapted Rosenberg self-esteem
scale), quality of life (measured using the Maslow Assessment of Needs Scale – Learning Disability
and the adaptedWorld Health Organization Quality of Life measure), loneliness and social satisfaction
(measured using the ModifiedWorker Loneliness Questionnaire), social support (measured using the
Social Support Self Report for intellectually disabled adults) and social participation (measured using
the Guernsey Community Participation and Leisure Assessment)" (pxxiii)</t>
  </si>
  <si>
    <t>"Participants with Intellectual Disabilities were provided with an accessible information sheet" (p. 16)
Main outcome measure was validated for use with people with Intellectual Disability.</t>
  </si>
  <si>
    <t>"Participants were supported by the research assistant to complete the measures, which included reading out the questions and responses, and explaining and rephrasing items that were difficult to understand" (p10)</t>
  </si>
  <si>
    <t xml:space="preserve">Participants with intellectual disabilities recruited from existing and new referrals to the participating befriending services or recruited from the caseload of clinicians working in community services
Volunteer co-ordinators and clinicians screened referrals and caseloads for eligible participants and
them to discuss the study. 
Permission was sought to share their details with the research team. A referral form was then completed by the clinician or staff at the befriending service and e-mailed to the research team. 
Trial assistant carried out the eligibility assessment, which comprised an assessment of IQ using the Wechsler Abbreviated Scale of Intelligence two subset version (WASI-II), which consists of vocabulary and matrix reasoning. Eligibility assessment also comprised an assessment of depression symptoms using the Glasgow Depression Scale for people with a Learning Disability (GDS-LD). (p. 6) </t>
  </si>
  <si>
    <t>1) + "ability to speak English" (p. xxii)
2) - "Individuals with intellectual disability were excluded if they had limited communication and comprehension skills that would prevent completion of the questionnaires (p. xxii)</t>
  </si>
  <si>
    <t>1) + "ability to provide informed consent" (p. xxii)</t>
  </si>
  <si>
    <t>1) "have mild or moderate ID (i.e. an IQ of 35–69) assessed using the Wechsler Abbreviated Scale of Intelligence™ (2nd Ed) (WASI-II™)" (p. xxii)</t>
  </si>
  <si>
    <t xml:space="preserve">Is speaking emphasised or general proficiency? (Ambiguous).  </t>
  </si>
  <si>
    <t>Assessment of IQ using the Wechsler Abbreviated Scale of Intelligence two subset version (WASI-II). Assessment of depression symptoms using the Glasgow Depression Scale for people with a Learning Disability (GDS-LD) (p. 6)</t>
  </si>
  <si>
    <t>(p5) Inclusion:
be aged ≥ 18 years
have mild or moderate ID (i.e. an IQ of 35–69) assessed using the Wechsler Abbreviated Scale of
Intelligence™ (Second Edition) (WASI-II™)
not be attending college/education or a day service for ≥ 3 days per week
l have obtained a score of ≥ 5 on the GDS-LD,42 indicating the presence of depressive symptoms,
but did not need to have a clinical diagnosis of depression
l be able to speak English
l be able to provide informed consent.
Exclusion:
| had limited communication and comprehension that would prevent completion of the questionnaires.</t>
  </si>
  <si>
    <t>Behavioural activation therapy for post-stroke depression: the BEADS feasibility RCT</t>
  </si>
  <si>
    <t>Thomas</t>
  </si>
  <si>
    <t>Shirley A Thomas, Avril ER Drummond, Nadina B Lincoln, Rebecca L Palmer,
Roshan das Nair, Nicholas R Latimer, Gemma L Hackney, Laura Mandefield,
Stephen J Walters, Rachael D Hatton, Cindy L Cooper, Timothy F Chater,
Timothy J England, Patrick Callaghan, Elizabeth Coates, Katie E Sutherland,
Sarah Jacob Eshtan and Gogem Topcu</t>
  </si>
  <si>
    <t>Background
 There is currently insufficient evidence for the clinical effectiveness and cost-effectiveness of psychological therapies for post-stroke depression.
 Objective
 To evaluate the feasibility of undertaking a definitive trial to evaluate the clinical effectiveness and cost-effectiveness of behavioural activation (BA) compared with usual stroke care for treating post-stroke depression.
 Design
 Parallel-group, feasibility, multicentre, randomised controlled trial with nested qualitative research and a health economic evaluation.
 Setting
 Acute and community stroke services in three sites in England.
 Participants
 Community-dwelling adults 3 months to 5 years post stroke who are depressed, as determined by the Patient Health Questionnaire-9 (PHQ-9) or the Visual Analogue Mood Scales ‘Sad’ item. Exclusions: patients who are blind and/or deaf, have dementia, are unable to communicate in English, do not have mental capacity to consent, are receiving treatment for depression at the time of stroke onset or are currently receiving psychological intervention.
 Randomisation and blinding
 Participants were randomised (1 : 1 ratio) to BA or usual stroke care. Randomisation was conducted using a computer-generated list with random permuted blocks of varying sizes, stratified by site. Participants and therapists were aware of the allocation, but outcome assessors were blind.
 Interventions
 The intervention arm received up to 15 sessions of BA over 4 months. BA aims to improve mood by increasing people’s level of enjoyable or valued activities. The control arm received usual care only.
 Main outcome measures
 Primary feasibility outcomes concerned feasibility of recruitment to the main trial, acceptability of research procedures and measures, appropriateness of baseline and outcome measures, retention of participants and potential value of conducting the definitive trial. Secondary feasibility outcomes concerned the delivery of the intervention. The primary clinical outcome 6 months post randomisation was the PHQ-9. Secondary clinical outcomes were Stroke Aphasic Depression Questionnaire – Hospital version, Nottingham Leisure Questionnaire, Nottingham Extended Activities of Daily Living, Carer Strain Index, EuroQol-5 Dimensions, five-level version and health-care resource use questionnaire.
 Results
 Forty-eight participants were recruited in 27 centre-months of recruitment, at a recruitment rate of 1.8 participants per centre per month. The 25 participants randomised to receive BA attended a mean of 8.5 therapy sessions [standard deviation (SD) 4.4 therapy sessions]; 23 participants were allocated to usual care. Outcome assessments were completed by 39 (81%) participants (BA, n = 18; usual care, n = 21). Mean PHQ-9 scores at 6-month follow-up were 10.1 points (SD 6.9 points) and 14.4 points (SD 5.1 points) in the BA and control groups, respectively, a difference of –3.8 (95% confidence interval –6.9 to –0.6) after adjusting for baseline PHQ-9 score and centre, representing a reduction in depression in the BA arm. Therapy was delivered as intended. BA was acceptable to participants, carers and therapists. Value-of-information analysis indicates that the benefits of conducting a definitive trial would be likely to outweigh the costs. It is estimated that a sample size of between 580 and 623 participants would be needed for a definitive trial.
 Limitations
 Target recruitment was not achieved, although we identified methods to improve recruitment.
 Conclusions
 The Behavioural Activation Therapy for Depression after Stroke trial was feasible with regard to the majority of outcomes. The outstanding issue is whether or not a sufficient number of participants could be recruited within a reasonable time frame for a definitive trial. Future work is required to identify whether or not there are sufficient sites that are able to deliver the services required for a definitive trial.
 Trial registration
 Current Controlled Trials ISRCTN12715175.
 Funding
 This project was funded by the NIHR Health Technology Assessment programme and will be published in full in Health Technology Assessment; Vol. 23, No. 47. See the NIHR Journals Library website for further project information.</t>
  </si>
  <si>
    <t>f</t>
  </si>
  <si>
    <t>Feasibility RCT - Pragmatic, multicentre, two-arm, individually randomised controlled trial.</t>
  </si>
  <si>
    <t>Depression after stroke</t>
  </si>
  <si>
    <t>48 (p33)</t>
  </si>
  <si>
    <t>mean(SD) 65.6 (13.6)
median(IQR) 66 (55-75)
Range 31-97
Intervention = 62.6 (14.5) (N=23)
Control = 68.8 (12.1) (N=23)</t>
  </si>
  <si>
    <t>Mean = 65.6 
SD = 13.6
Median(IQR) = 66 (55-75)
Range = 31-97</t>
  </si>
  <si>
    <t>Male 29 (60.4%)
Female 19 (39.6%)</t>
  </si>
  <si>
    <t>Male = 29 (60.4%)
Female = 19 (39.6%)</t>
  </si>
  <si>
    <t>White 47 (97.9%)
Asian 1 (2.1%)</t>
  </si>
  <si>
    <t>Aphasia (below cut-off point): 21 (44.7)</t>
  </si>
  <si>
    <t>p33</t>
  </si>
  <si>
    <t>Behavioural activation therapy is a structured and individualised treatment that aims to increase people’s
level of activity, particularly the frequency of valued activities (pleasant or enjoyable events), and decrease
avoidance behaviours, in order to improve mood.</t>
  </si>
  <si>
    <t>Therapy manual for therapists</t>
  </si>
  <si>
    <t>The process of BA involved identifying how the person currently spends their time, identifying activities that they enjoyed doing (this included resuming previous activities, increasing current activity levels or introducing new activities) and setting goals to increase the number of enjoyable activities.</t>
  </si>
  <si>
    <t>Research therapist  - "The research therapists were APs at two sites and a
psychological well-being practitioner (PWP) at one site. APs are psychology graduates who support the
work of a clinical psychologist and work under the supervision of a clinical psychologist. Many APs aspire
to train to become clinical psychologists. The level of expertise and experience of an AP can vary, but they would need to meet the person and job specification for the band at which they would be employed
(NHS bands 4 or 5). PWPs have completed an accredited training course to enable them to deliver
low-intensity CBT-based interventions to people with mental health conditions." (p9)</t>
  </si>
  <si>
    <t xml:space="preserve">Max. 15 one hour sessions of BA over 4 months (av. 10 sessions) </t>
  </si>
  <si>
    <t>PHQ-9</t>
  </si>
  <si>
    <t>"Stroke Aphasic Depression Questionnaire – Hospital version (SADQ-H), the Nottingham Leisure Questionnaire (NLQ), the Nottingham Extended Activities of Daily Living (NEADL), the Carer Strain Index (CSI), the EuroQoL-5 Dimensions, five-level version (EQ-5D-5L) (standard version and a version for people with cognitive problems) and the health-care resource use questionnaire" (pxxiii)</t>
  </si>
  <si>
    <t>None (English speakers only targeted)</t>
  </si>
  <si>
    <t>Written informed consent required. However:
"For patients who were physically unable to sign the form (e.g. weakness in dominant hand attributable to stroke), consent could be given using a mark or line in the presence of an independent witness (who had no involvement in the trial), who would then corroborate this by signing the consent form." (p. 8)
"The accessible information sheet was provided to those who understood at least two key written and spoken words. This follows standard aphasia-friendly principles, with one idea presented per page in short simple sentences in large font. Key words are in bold and each idea is represented by a pictorial image to support understanding of what the study is about. The therapists were trained to support understanding further by reading parts of the information aloud and using supportive gestures/actions (consistent with the types of support offered in the intervention)" (p. 5)</t>
  </si>
  <si>
    <t xml:space="preserve">Patients who returned a postal reply slip but not the accompanying questionnaire - therapist offered to visit and support the patient to complete these assessments (p. 6) 
"Despite the intervention using techniques to support the inclusion of those people with reduced language or cognition, the intervention did rely on achieving understanding with support and actively participating in therapeutic communication" (p. 5). The adjustments made for informed consent based on the description, at least some of which transferred over to the intervention included: Key words bolded, larger font, each idea is represented by a pictorial image to support understanding supportive gestures/actions.
</t>
  </si>
  <si>
    <t>Participants identified from hospital and community stroke databases, as well acute hospital stroke wards, and voluntary support groups. 
Participants approached by letter or by clinicians in community and acute stroke teams, or by voluntary group leaders.
Self-referrals from newsletters of relevant charities and posters in local voluntary sector groups, libraries and local community centres 
Recruitment varied depending on where the participant was recruited from
1) Hospital stroke database and community stroke team database
Clinical teams sent invitation letters to those on databases of discharged patients. 
Postal information pack included the (Patient Health Questionnaire) PHQ-9, the Visual Analogue Mood Scales (VAMS) ‘Sad’ item to assess depression level. Patients returned reply slip in prepaid envelope. 
Reminder phone call for non-responsive patients
Therapists contacted patients classified as depressed to arrange a visit for baseline assessment and to obtain formal consent. 
If a patient returned the reply slip to express interest but did not return the completed PHQ-9 and VAMS ‘Sad’ item, the therapist offered to visit and support the patient to complete these assessments.
2) Patients on acute hospital stroke wards. Research nurses sought permission for their contact details to be passed on to the research team. 
Screening form used to collect key demographic and contact information from all consented participants. Patients were then contacted by telephone to arrange a home visit, during which they completed the PHQ-9 and VAMS ‘Sad’ item. 
For patients classified as depressed, the therapist either arranged a subsequent home visit or continued
with recruitment as per the steps in 1 above, or was sent an information pack with a prepaid enveope. 
3) Therapists attend stroke and aphasia groups in each site to explain the study. Received information pack (pp. 6-7)
The Communication Strategy Training (CST) was used to determine if informed consent could be taken in the aphasia patients</t>
  </si>
  <si>
    <t xml:space="preserve">1) - "were unable to communicate in English" (p. xxii)
- "are unable to communicate in English" (p. vii)
2) - "were unable to communicate in English prior to the stroke" (p. 8)
3) - "had communication difficulties that would have had an impact on their ability to take part in the intervention"  (p. xxii)
- "had communication difficulties that would have an impact on their capacity to take part in the intervention, based on assessment with the Consent Support Tool60 (CST) for people with aphasia"  (p. 8)
4) - "had visual or hearing impairments that would have an impact on their capacity to take part in the intervention based on their therapist’s opinion at baseline assessment" (p. 8)
</t>
  </si>
  <si>
    <t>1) - "did not have capacity to consent" (p. xxii)
- "did not have mental capacity to consent to take part in the trial" (p. 8)</t>
  </si>
  <si>
    <t xml:space="preserve">"All recruiting researchers taught techniques to identify whether or not a potential participant was able to understand key information provided about the project and to retain and weigh this information, as well as methods to assist participants to express their decision" (p. 8)
Therapist provided "opinion" about whether visual or hearing impairements could negatively affect their ability to take part as part of exclusion criteria (p. 8).
Consent Support Tool (CST) for people with dementia used to assess capacity to provide informed consent.
The CST provides a means of determining comprehension levels of people with aphasia, or cognitive difficulties. Authors claim that the result indicates how appropriate it was to provide the accessible information sheet. If the CST indicated that the potential participant understood fewer &lt;2 key written or spoken words in a sentence, they would likely find it difficult to understand information required to provide informed consent (p. 8). </t>
  </si>
  <si>
    <t>Used tool specific to aphasia patients (Consent strategy training) as part of consent, including gestures, drawing, etc. However, no adjustments made for people whose first language is not English. Ideally, it would be offered in the patients' first language or with an interpreter present or bilingual interventionist</t>
  </si>
  <si>
    <t>identified as depressed, defined as scoring ≥ 10 points on the Patient Health Questionnaire-9 (PHQ-9) or ≥ 50/100 points on the Visual Analogue Mood Scales (VAMS) ‘Sad’ item (p. xxii)</t>
  </si>
  <si>
    <t>(p7) Eligibility criteria
Inclusion criteria
The criteria were designed to identify those who would be suitable for the intervention were it to be
offered within clinical practice. Participants were included in the study if they:
l had a diagnosis of stroke
l were aged ≥ 18 years
l were living in community settings, including home or nursing home
l were a minimum of 3 months and a maximum of 5 years post stroke
l were identified as depressed, defined as –
¢ a score of ≥ 10 points on the PHQ-958 (two or fewer missing items within the questionnaire may
be imputed)
¢ a score of at least 50 out of 100 points on the VAMS ‘Sad’ item.59
Exclusion criteria
Participants were excluded if they:
l had a diagnosis of dementia, based on self-report or carer report, prior to their stroke
l reported receiving medical or psychological treatment for depression at the time at which they had
their stroke
l were currently receiving a psychological intervention
l had communication difficulties that would have an impact on their capacity to take part in the
intervention, based on assessment with the Consent Support Tool60 (CST) for people with aphasia
l had visual or hearing impairments that would have an impact on their capacity to take part in the
intervention based on their therapist’s opinion at baseline assessment
l were unable to communicate in English prior to the stroke
l did not have mental capacity to consent to take part in the trial.
All reasons for patient exclusion were recorded.</t>
  </si>
  <si>
    <t>“We recognise that all but one participant was from a white British ethnic background. We would therefore need to improve the representation of the multicultural, multi-ethnic UK population in a definitive trial. Approaches to improve this representation could involve the selection of a diverse range of study sites as well as the inclusion of people from different ethnic backgrounds in our PPI group.
"only English speakers were offered the intervention as delivering the intervention to non-English speakers is not straightforward. This would need to be addressed if the
intervention was shown to be effective with English speakers initially. It is important to explore methods of broadening this intervention out to non-English speakers, for example by using therapists trained in BA who speak the same language as the patient, using translators or using family members (this would need to be explored with caution as translators often do not translate verbatim and, therefore, the content of the therapy delivered may not always be consistent with that received and so careful fidelity measurement would be required)." (p. 103)
"Recommendations for future research [...] explore methods for broadening psychological interventions for people who have had a stroke to be
accessible for non-English speakers"</t>
  </si>
  <si>
    <t>Enhanced psychological care in cardiac rehabilitation services for patients with new-onset depression: the CADENCE feasibility study and pilot RCT</t>
  </si>
  <si>
    <t>S Richards 2018</t>
  </si>
  <si>
    <t>Suzanne H Richards, John L Campbell, Christopher Dickens,
Rob Anderson, Manish Gandhi, Andy Gibson, David Kessler,
Luke Knight, Willem Kuyken, David A Richards, Rod S Taylor,
Katrina Turner, Obioha C Ukoumunne, Antoinette Davey,
Fiona C Warren, Rachel E Winder and Christine A Wright</t>
  </si>
  <si>
    <t>Background
 Around 19% of people screened by UK cardiac rehabilitation programmes report having moderate or severe symptoms of depression. These individuals are at an increased risk of cardiac mortality and morbidity, reduced quality of life and increased use of health resources compared with their non-depressed counterparts. Maximising psychological health is a goal of cardiac rehabilitation, but psychological care is patchy.
 Objective(s)
 To examine the feasibility and acceptability of embedding enhanced psychological care (EPC) within cardiac rehabilitation, we tested the feasibility of developing/implementing EPC and documented the key uncertainties associated with undertaking a definitive evaluation.
 Design
 A two-stage multimethods study; a feasibility study and a qualitative evaluation, followed by an external pilot cluster randomised controlled trial (RCT) with a nested qualitative study.
 Setting
 UK comprehensive cardiac rehabilitation teams.
 Participants
 Adults eligible for cardiac rehabilitation following an acute coronary syndrome with new-onset depressive symptoms on initial nurse assessment. Patients who had received treatment for depression in the preceding 6 months were excluded.
 Interventions
 The EPC intervention comprised nurse-led mental health-care co-ordination and behavioural activation within cardiac rehabilitation. The comparator was usual cardiac rehabilitation care.
 Main outcome measures
 Measures at baseline, and at the 5- (feasibility and pilot) and 8-month follow-ups (pilot only). Process measures related to cardiac team and patient recruitment, and participant retention. Outcomes included depressive symptoms, cardiac mortality and morbidity, anxiety, health-related quality of life and service resource use. Interviews explored participant and nurses’ views and experiences.
 Results
 Between September 2014 and May 2015, five nurses from four teams recruited participants into the feasibility study. Of the 203 patients screened, 30 were eligible and nine took part (the target was 20 participants). At interview, participants and nurses gave valuable insights into the EPC intervention design and delivery. Although acceptable, the EPC delivery was challenging for nurses (e.g. the ability to allocate sufficient time within existing workloads) and the intervention was modified accordingly. Between December 2014 and February 2015, 8 out of 20 teams approached agreed to participate in the pilot RCT [five were randomised to the EPC arm and three were randomised to the usual-care (UC) arm]. Of the 614 patients screened, 55 were eligible and 29 took part (the target was 43 participants). At baseline, the trial arms were well matched for sex and ethnicity, although the EPC arm participants were younger, from more deprived areas and had higher depression scores than the UC participants. A total of 27 out of 29 participants were followed up at 5 months. Interviews with 18 participants (12 in the EPC arm and six in the UC arm) and seven nurses who delivered EPC identified that both groups acknowledged the importance of receiving psychological support embedded within routine cardiac rehabilitation. For those experiencing/delivering EPC, the intervention was broadly acceptable, albeit challenging to deliver within existing care.
 Limitations
 Both the feasibility and the pilot studies encountered significant challenges in recruiting patients, which limited the power of the pilot study analyses.
 Conclusions
 Cardiac rehabilitation nurses can be trained to deliver EPC. Although valued by both patients and nurses, organisational and workload constraints were significant barriers to implementation in participating teams, suggesting that future research may require a modified approach to intervention delivery within current service arrangements. We obtained important data informing definitive research regarding participant recruitment and retention, and optimal methods of data collection.
 Future research
 Consideration should be given to the delivery of EPC by dedicated mental health practitioners, working closely with cardiac rehabilitation services.
 Trial registration
 Current Controlled Trials ISRCTN34701576.
 Funding
 This project was funded by the National Institute for Health Research (NIHR) Health Technology Assessment programme and will be published in full in Health Technology Assessment; Vol. 22, No. 30. See the NIHR Journals Library website for further project information.</t>
  </si>
  <si>
    <t>Pilot RCT reported here only.
[1] Feasibility observational study
[2] Pilot cluster RCT</t>
  </si>
  <si>
    <t>Pilot</t>
  </si>
  <si>
    <t>Pragmatic, multicentre, two-arm, cluster randomised controlled pilot trial</t>
  </si>
  <si>
    <t>Depression with coronary heart disease</t>
  </si>
  <si>
    <t>EPC mean(SD)range: 68.1(8.6)53-79 (N=15)
TAU mean(SD)range: 62.7(8.9)47-75 (N=14)</t>
  </si>
  <si>
    <t>Male 15 (51.7%)</t>
  </si>
  <si>
    <t>Male = 15 (51.7%)
Female = 14 (48.3%)</t>
  </si>
  <si>
    <t>White 14 (100%)</t>
  </si>
  <si>
    <t xml:space="preserve">Behavioural activation-based enhanced psychological care </t>
  </si>
  <si>
    <t>Holistically tackle the depressive symptoms at the same time as physical cardiac rehabilitation, as part of patient case management</t>
  </si>
  <si>
    <t>2 day training course and a manual for nurses. Supervision provided.</t>
  </si>
  <si>
    <t>Enhanced psychological care was a complex intervention, comprising nurse-led BA therapy and mental
health-care co-ordination according to NICE guidance</t>
  </si>
  <si>
    <t>Nurse</t>
  </si>
  <si>
    <t>Face to face, telephone for follow-up (p19)</t>
  </si>
  <si>
    <t>Nurse's location - not specified where this is</t>
  </si>
  <si>
    <t>6-8 sessions BA, once per week, within the cardiac rehabilitation programme (p13)</t>
  </si>
  <si>
    <t>1,2,3,4</t>
  </si>
  <si>
    <t xml:space="preserve">Only mentioned for non-randomised observational feasibility study. Not clear if it also applied to pilot RCT. "Potential participants also needed to have sufficiently good English-language skills to engage with both the mental health-care co-ordination and  BA [behavioural activation] components of the EPC [enhanced psychological care] intervention, or to be willing to work with a NHS translator if required" (p. 15) </t>
  </si>
  <si>
    <t>Framed positively but cited under the "Exclusion criteiria" heading</t>
  </si>
  <si>
    <t>Only eligibility criterion referencing option of NHS translator</t>
  </si>
  <si>
    <t>Those patients scoring ≥ 10 using the PHQ-9 were eligible for inclusion (p. 14)</t>
  </si>
  <si>
    <t xml:space="preserve">Antidepressant medication to prevent depression relapse in primary care: the ANTLER RCT
</t>
  </si>
  <si>
    <t>Duffy</t>
  </si>
  <si>
    <t>Larisa Duffy, Caroline S Clarke, Gemma Lewis, Louise Marston, Nick Freemantle,
Simon Gilbody, Rachael Hunter, Tony Kendrick, David Kessler, Michael King, Paul Lanham,
Dee Mangin, Michael Moore, Irwin Nazareth, Nicola Wiles, Faye Bacon, Molly Bird,
Sally Brabyn, Alison Burns, Yvonne Donkor, Anna Hunt, Jodi Pervin and Glyn Lewis</t>
  </si>
  <si>
    <t xml:space="preserve">Background
There has been a steady increase in the number of primary care patients receiving long-term maintenance antidepressant treatment, despite limited evidence of a benefit of this treatment beyond 8 months.
Objective
The ANTidepressants to prevent reLapse in dEpRession (ANTLER) trial investigated the clinical effectiveness and cost-effectiveness of antidepressant medication in preventing relapse in UK primary care.
Design
This was a Phase IV, double-blind, pragmatic, multisite, individually randomised parallel-group controlled trial, with follow-up at 6, 12, 26, 39 and 52 weeks. Participants were randomised using minimisation on centre, type of antidepressant and baseline depressive symptom score above or below the median using Clinical Interview Schedule – Revised (two categories). Statisticians were blind to allocation for the outcome analyses.
Setting
General practices in London, Bristol, Southampton and York.
Participants
Individuals aged 18–74 years who had experienced at least two episodes of depression and had been taking antidepressants for ≥ 9 months but felt well enough to consider stopping their medication. Those who met an International Statistical Classification of Diseases and Related Health Problems, Tenth Revision, diagnosis of depression or with other psychiatric conditions were excluded.
Intervention
At baseline, participants were taking citalopram 20 mg, sertraline 100 mg, fluoxetine 20 mg or mirtazapine 30 mg. They were randomised to either remain on their current medication or discontinue medication after a tapering period.
Main outcome measures
The primary outcome was the time, in weeks, to the beginning of the first depressive episode after randomisation. This was measured by a retrospective Clinical Interview Schedule – Revised that assessed the onset of a depressive episode in the previous 12 weeks, and was conducted at 12, 26, 39 and 52 weeks. The depression-related resource use was collected over 12 months from medical records and patient-completed questionnaires. Quality-adjusted life-years were calculated using the EuroQol-5 Dimensions, five-level version.
Results
Between 9 March 2017 and 1 March 2019, we randomised 238 participants to antidepressant continuation (the maintenance group) and 240 participants to antidepressant discontinuation (the discontinuation group). The time to relapse of depression was shorter in the discontinuation group, with a hazard ratio of 2.06 (95% confidence interval 1.56 to 2.70; p &lt; 0.0001). By 52 weeks, relapse was experienced by 39% of those who continued antidepressants and 56% of those who discontinued antidepressants. The secondary analysis revealed that people who discontinued experienced more withdrawal symptoms than those who remained on medication, with the largest difference at 12 weeks. In the discontinuation group, 37% (95% confidence interval 28% to 45%) of participants remained on their randomised medication until the end of the trial. In total, 39% (95% confidence interval 32% to 45%) of participants in the discontinuation group returned to their original antidepressant compared with 20% (95% confidence interval 15% to 25%) of participants in maintenance group. The health economic evaluation demonstrated that participants randomised to discontinuation had worse utility scores at 3 months (–0.037, 95% confidence interval –0.059 to –0.015) and fewer quality-adjusted life-years over 12 months (–0.019, 95% confidence interval –0.035 to –0.003) than those randomised to continuation. The discontinuation pathway, besides giving worse outcomes, also cost more [extra £2.71 per patient over 12 months (95% confidence interval –£36.10 to £37.07)] than the continuation pathway, although the cost difference was not significant.
Conclusions
Patients who discontinue long-term maintenance antidepressants in primary care are at increased risk of relapse and withdrawal symptoms. However, a substantial proportion of patients can discontinue antidepressants without relapse. Our findings will give patients and clinicians an estimate of the likely benefits and harms of stopping long-term maintenance antidepressants and improve shared decision-making. The participants may not have been representative of all people on long-term maintenance treatment and we could study only a restricted range of antidepressants and doses. Identifying patients who will not relapse if they discontinued antidepressants would be clinically important.
Trial registration
Current Controlled Trials ISRCTN15969819 and EudraCT 2015-004210-26.
Funding
This project was funded by the National Institute for Health Research (NIHR) Health Technology Assessment programme and will be published in full in Health Technology Assessment; Vol. 25, No. 69. See the NIHR Journals Library website for further project information."
</t>
  </si>
  <si>
    <t>Phase IV, double-blind, pragmatic, multisite, individually randomised parallel-group
controlled trial</t>
  </si>
  <si>
    <t>Depression relapse (patients taking antidepressants, but well enough to consider stopping medication)</t>
  </si>
  <si>
    <t>478 (p22)</t>
  </si>
  <si>
    <t>Mean 54.5
Maintenence = 54 (13) (N=238)
Discontinuation = 55 (12) (N=240)</t>
  </si>
  <si>
    <t>Mean = 54.5</t>
  </si>
  <si>
    <t>Male 129 (27%)</t>
  </si>
  <si>
    <t>Male = 129 (27%)
Female = 349 (73%)</t>
  </si>
  <si>
    <t>White 449 (94.9%)
Not white 24 (5.1%)</t>
  </si>
  <si>
    <t>p23</t>
  </si>
  <si>
    <t>TAU - Remain on current medication</t>
  </si>
  <si>
    <t>Tapering (discontinuing) antidepressants with placebo tablets</t>
  </si>
  <si>
    <t>(pviii) "At baseline, participants were taking citalopram 20 mg, sertraline 100 mg, fluoxetine 20 mg or mirtazapine 30 mg. They were randomised to either remain on their current medication or discontinue medication after a tapering period"</t>
  </si>
  <si>
    <t>to test the clinical effectiveness and cost-effectiveness in UK primary care of continuing on long-term maintenance
antidepressants compared with a placebo (pxxiii)</t>
  </si>
  <si>
    <t xml:space="preserve">Patients taking one of: citalopram 20 mg, sertraline 100 mg, fluoxetine 20 mg and mirtazapine 30 mg at baseline. Tapering with placebo doses. </t>
  </si>
  <si>
    <t>In the first month, those in the discontinuation group took their usual medication at half of the dose (citalopram 10 mg, sertraline 50 mg or mirtazapine 15 mg). In the second month, they took either half the dose of their usual medication or placebo, on alternate days. From the third month to the end of the trial, they took only the placebo. As
fluoxetine is not available as a 10-mg capsule, in the first month those taking fluoxetine at baseline who were allocated to the discontinuation group alternated between a 20-mg capsule and the placebo. During the second month and subsequent months, they took the placebo because fluoxetine has a long half-life.</t>
  </si>
  <si>
    <t>Time between randomisation and first episode of depression determined by the Clinical Interview Schedule – Revised (CIS-R)</t>
  </si>
  <si>
    <t>GP electronic patient records were searched
These individuals were sent an initial letter by the GP surgery
Reminder invitation letter if  no response. Those Further GP screening from patients’ medical notes. The GP could also decide that the person was unsuitable to take part in the trial on any other grounds.
GP could alternatively introduce the trial to suitable patients at a consultation, give them the
patient information sheet to read at home and ask for their permission for release of contact
details to trial team (p. 5)</t>
  </si>
  <si>
    <t xml:space="preserve">"The GP could also decide that the person was unsuitable to take part in the trial on any other grounds"(p. 5) </t>
  </si>
  <si>
    <t>Is the executive summary and statement in the body of the report meant to be a paraphrase?</t>
  </si>
  <si>
    <t>Inclusion criteria
Patients were considered for inclusion if they:
l Had had at least two episodes of depression (because participants find it difficult to remember
previous episodes and depressive symptoms are on a continuum, we used a pragmatic approach and
considered those who had been treated for over 2 years as having two episodes).
l Were aged 18–74 years (we excluded older people because different assessments for depression
are used in the older age groups).
l Had been taking antidepressants for ≥ 9 months and were taking citalopram 20 mg, sertraline
100 mg, fluoxetine 20 mg or mirtazapine 30 mg.
l Had satisfactory adherence to medication – the ANTLER trial used a five-item self-report measure
of compliance, as adapted for the MIR23 and CoBalT trials.6 Given the relatively long half-life of
antidepressant medication, individuals who had forgotten to take 1 or 2 days’ worth of medication
were excluded, and this was established with an extra question: ‘Did you forget to take 2 days of
your medication in a row?’. Therefore, the criteria defined people as adherent if they (1) scored zero
on the first four questions, (2) scored 1 and said ‘no’ to the extra question or (3) scored 2 because
of ‘forget’ and ‘careless’ questions and said ‘no’ to the extra question.
l Were considering stopping their antidepressant medication.
Exclusion criteria
Patients were excluded if they:
l met internationally agreed (ICD-10) criteria for a depressive illness
l had bipolar disorder, psychotic illness, dementia, alcohol or substance dependence or a terminal illness
l had contraindications to any of the prescribed medication
l were pregnant or intended to get pregnant with the next 12 months
l were using monoamine oxidase inhibitors
l had allergies to placebo excipients
l were enrolled in another clinical trial of an investigational medicinal product</t>
  </si>
  <si>
    <t>Diabetes</t>
  </si>
  <si>
    <t>A randomised trial of the effect and cost-effectiveness of early intensive multifactorial
 therapy on 5-year cardiovascular outcomes in
 individuals with screen-detected type 2 diabetes: the Anglo–Danish–Dutch Study of Intensive
 Treatment in People with Screen-Detected Diabetes
 in Primary Care (ADDITION-Europe) study</t>
  </si>
  <si>
    <t>Simmons</t>
  </si>
  <si>
    <t>Rebecca K Simmons, Knut Borch-Johnsen, Torsten Lauritzen, Guy EHM Rutten,
 Annelli Sandbæk, Maureen van den Donk, James A Black, Libo Tao,
 Edward CF Wilson, Melanie J Davies, Kamlesh Khunti, Stephen J Sharp,
 Nicholas J Wareham and Simon J Griffin</t>
  </si>
  <si>
    <t>Background: Intensive treatment (IT) of cardiovascular risk factors can halve mortality among people with
 established type 2 diabetes but the effects of treatment earlier in the disease trajectory are uncertain.
 Objective: To quantify the cost-effectiveness of intensive multifactorial treatment of screen-detected diabetes.
 Design: Pragmatic, multicentre, cluster-randomised, parallel-group trial.
 Setting: Three hundred and forty-three general practices in Denmark, the Netherlands, and Cambridge
 and Leicester, UK.
 Participants: Individuals aged 40–69 years with screen-detected diabetes.
 Interventions: Screening plus routine care (RC) according to national guidelines or IT comprising
 screening and promotion of target-driven intensive management (medication and promotion of healthy
 lifestyles) of hyperglycaemia, blood pressure and cholesterol. Main outcome measures: The primary end point was a composite of first cardiovascular event
 (cardiovascular mortality/morbidity, revascularisation and non-traumatic amputation) during a mean
 [standard deviation (SD)] follow-up of 5.3 (1.6) years. Secondary end points were (1) all-cause mortality;
 (2) microvascular outcomes (kidney function, retinopathy and peripheral neuropathy); and (3) patient-reported
 outcomes (health status, well-being, quality of life, treatment satisfaction). Economic analyses estimated mean
 costs (UK 2009/10 prices) and quality-adjusted life-years from an NHS perspective. We extrapolated data to
 30 years using the UK Prospective Diabetes Study outcomes model [version 1.3; © Isis Innovation Ltd 2010;
 see www.dtu.ox.ac.uk/outcomesmodel (accessed 27 January 2016)].
 Results: We included 3055 (RC, n = 1377; IT, n = 1678) of the 3057 recruited patients [mean (SD) age
 60.3 (6.9) years] in intention-to-treat analyses. Prescription of glucose-lowering, antihypertensive and
 lipid-lowering medication increased in both groups, more so in the IT group than in the RC group. There
 were clinically important improvements in cardiovascular risk factors in both study groups. Modest but
 statistically significant differences between groups in reduction in glycated haemoglobin (HbA1c) levels,
 blood pressure and cholesterol favoured the IT group. The incidence of first cardiovascular event [IT 7.2%,
 13.5 per 1000 person-years; RC 8.5%, 15.9 per 1000 person-years; hazard ratio 0.83, 95% confidence
 interval (CI) 0.65 to 1.05] and all-cause mortality (IT 6.2%, 11.6 per 1000 person-years; RC 6.7%, 12.5 per
 1000 person-years; hazard ratio 0.91, 95% CI 0.69 to 1.21) did not differ between groups. At 5 years,
 albuminuria was present in 22.7% and 24.4% of participants in the IT and RC groups, respectively [odds
 ratio (OR) 0.87, 95% CI 0.72 to 1.07), retinopathy in 10.2% and 12.1%, respectively (OR 0.84, 95% CI
 0.64 to 1.10), and neuropathy in 4.9% and 5.9% (OR 0.95, 95% CI 0.68 to 1.34), respectively.
 The estimated glomerular filtration rate increased between baseline and follow-up in both groups
 (IT 4.31 ml/minute; RC 6.44 ml/minute). Health status, well-being, diabetes-specific quality of life and
 treatment satisfaction did not differ between the groups. The intervention cost £981 per patient and was
 not cost-effective at costs ≥ £631 per patient.
 Conclusions: Compared with RC, IT was associated with modest increases in prescribed treatment,
 reduced levels of risk factors and non-significant reductions in cardiovascular events, microvascular
 complications and death over 5 years. IT did not adversely affect patient-reported outcomes. IT was not
 cost-effective but might be if delivered at a reduced cost. The lower than expected event rate,
 heterogeneity of intervention delivery between centres and improvements in general practice diabetes care
 limited the achievable differences in treatment between groups. Further follow-up to assess the legacy
 effects of early IT is warranted.
 Trial registration: ClinicalTrials.gov NCT00237549.
 Funding details: This project was funded by the NIHR Health Technology Assessment programme and will
 be published in full in Health Technology Assessment; Vol. 20, No. 64. See the NIHR Journals Library
 website for further project information.</t>
  </si>
  <si>
    <t>"a screening phase and a pragmatic cluster-randomised parallel-group trial" (p5)</t>
  </si>
  <si>
    <t>T2DM</t>
  </si>
  <si>
    <t>Intervention group, mean = 60.3, SD = 6.8 (N=1678)
Control, Mean = 60.2, SD = 6.8 (N=1379)</t>
  </si>
  <si>
    <t>Intervention: Male 981 (58.5%)
Control: Male 790 (57.3%)</t>
  </si>
  <si>
    <t>Male = 1771 (57.93%)
Female = 1286 (42.07%)</t>
  </si>
  <si>
    <t>Overall - 94% Caucasian
Intervention: White 1539 (95.8%)
Control: White 1246 (93.4%)</t>
  </si>
  <si>
    <t>Intervention: Employed 482 (40.3%)
Control: Employed 425 (42%)</t>
  </si>
  <si>
    <t>(Denmark, n = 1533; Cambridge, n = 867; the Netherlands, n = 498; Leicester, n = 159) (p7)</t>
  </si>
  <si>
    <t>Depends on location - In the RC group, GPs were provided only with the diagnostic test results. Patients with screen-detected
diabetes received the standard pattern of diabetes care according to the recommendations applicable in
each centre</t>
  </si>
  <si>
    <t>GP or practice nurses (p7)</t>
  </si>
  <si>
    <t>Medication plus lifestyle changes</t>
  </si>
  <si>
    <t xml:space="preserve">Drug &amp; educational meetings/lifestyle advice </t>
  </si>
  <si>
    <t>To evaluate whether medication and lifestyle change suggestions reduce diabetes complications more than "usual care" (pxvii)</t>
  </si>
  <si>
    <t>Intensive treatment was promoted through the addition of several features to existing diabetes care. Small
group or practice-based educational meetings were arranged with GPs and nurses to discuss the treatment
targets and algorithms and lifestyle advice, including supporting evidence. Audit and feedback were
included in follow-up meetings up to twice per year (the total number of practice meetings ranged from
2 to 10) or co-ordinated by post. In the Netherlands patients were seen in general practice by diabetes
nurses who were authorised to prescribe medication and adjust doses under GP supervision. In Denmark
and Cambridge practice staff were provided with educational materials for patients. In Denmark and the
Netherlands patients were sent reminders if annual measures were overdue. In all centres practices
received additional funding to support the delivery of care (up to the equivalent of three 10-minute
consultations with a GP and three 15-minute consultations with a nurse per patient per year for 3 years).
Leicester patients were referred to the Diabetes Education and Self-Management for Ongoing and Newly
Diagnosed (DESMOND) structured education programme53 and were offered 2-monthly appointments with
a diabetes nurse or physician in a community peripatetic clinic for 1 year and 4-monthly appointments
thereafter. Clinic staff were prompted to contact patients defaulting from appointments.
Practices were given the training materials. Newsletters sent to practices. Financial incentives.</t>
  </si>
  <si>
    <t>GPs were advised to consider prescribing an angiotensin-converting enzyme (ACE)
inhibitor for patients with blood pressure ≥ 120/80 mmHg or a previous cardiovascular event58 and 75 mg
of aspirin daily to patients without specific contraindications. Although treatment targets were specified
and classes of medication recommended, prescribing decisions, including choice of individual drugs, were
made by practitioners and patients. Following publication of the results of the HPS,28 the treatment algorithm
included a recommendation to prescribe a statin to all patients with a cholesterol level of ≥ 3.5 mmol/l.</t>
  </si>
  <si>
    <t xml:space="preserve">Unclear who provide training and education to GPs or practice nurses (p7). GPs or practice nurses saw the patients. </t>
  </si>
  <si>
    <t>Training for GPs and practice staff</t>
  </si>
  <si>
    <t>GP practices</t>
  </si>
  <si>
    <t>Small group or practice-based educational meetings were arranged with GPs and nurses to discuss the treatment
targets and algorithms and lifestyle advice, including supporting evidence - 2 hour meeting, every 6 monnths for 2.5 years and then annually.. Audit and feedback were
included in follow-up meetings up to twice per year (the total number of practice meetings ranged from
2 to 10) or co-ordinated by post.</t>
  </si>
  <si>
    <t xml:space="preserve">Composite of first cardiovascular event, including cardiovascular mortality, cardiovascular morbidity (non-fatal MI and non-fatal stroke), revascularisation and non-traumatic amputation. </t>
  </si>
  <si>
    <t>Self-report (self-administered Michigan Neuropathy Screening Instrument to assess neuropathic symptoms) and physical assessment - urine tests, and retinal photos (p10)</t>
  </si>
  <si>
    <t>"Cluster randomisation occurred before screening and patient recruitment" (p. 52). Depending on the site, searched electronic medical records for information to allow the calculation of diabetes risk and/or people in certain age group sent letter from GP score followed by, in most cases, followed by risk calculation and then obtaining  measures from blood test for screening. (pp. 7-8)</t>
  </si>
  <si>
    <t>"All patients newly diagnosed with type 2 diabetes were eligible to participate in the treatment study unless
their family physician indicated that they had contraindications to the proposed study medication, an
illness with a life expectancy of &lt; 12 months or psychological or psychiatric problems that were likely to
invalidate informed consent." (p7)</t>
  </si>
  <si>
    <t>A duodenal sleeve bypass device added
 to intensive medical therapy for obesity
 with type 2 diabetes: a RCT</t>
  </si>
  <si>
    <t>Ruban</t>
  </si>
  <si>
    <t>Aruchuna Ruban, Michael A Glaysher, Alexander D Miras, Anthony P Goldstone,
 Christina G Prechtl, Nicholas Johnson, Jia Li, Madhawi Aldhwayan,
 Ghadah Aldubaikhi, Ben Glover, Joanne Lord, Olu Onyimadu,
 Emmanuela Falaschetti, Natalia Klimowska-Nassar, Hutan Ashrafian,
 James Byrne and Julian P Teare</t>
  </si>
  <si>
    <t>Background: The EndoBarrier® (GI Dynamics Inc., Boston, MA, USA) is an endoluminal duodenal–
 jejunal bypass liner developed for the treatment of patients with obesity and type 2 diabetes mellitus.
 Meta-analyses of its effects on glycaemia and weight have called for larger randomised controlled
 trials with longer follow-up.
 Objectives: The primary objective was to compare intensive medical therapy with a duodenal–jejunal
 bypass liner with intensive medical therapy without a duodenal–jejunal bypass liner, comparing
 effectiveness on the metabolic state as defined by the International Diabetes Federation as a glycated
 haemoglobin level reduction of ≥ 20%. The secondary objectives were to compare intensive medical
 therapy with a duodenal–jejunal bypass liner with intensive medical therapy without a duodenal–jejunal
 bypass liner, comparing effectiveness on the metabolic state as defined by the International Diabetes
 Federation as a glycated haemoglobin level of &lt; 42 mmol/mol, blood pressure of &lt; 135/85 mmHg, and
 the effectiveness on total body weight loss. Additional secondary outcomes were to investigate the
 cost-effectiveness and mechanism of action of the effect of a duodenal–jejunal bypass liner on brain
 reward system responses, insulin sensitivity, eating behaviour and metabonomics.
 Design: A multicentre, open-label, randomised controlled trial.
 Setting: Imperial College Healthcare NHS Trust and University Hospital Southampton NHS
 Foundation Trust.
 Participants: Patients aged 18–65 years with a body mass index of 30–50 kg/m2 and with inadequately
 controlled type 2 diabetes mellitus who were on oral glucose-lowering medications.
 Interventions: Participants were randomised equally to receive intensive medical therapy alongside
 a duodenal–jejunal bypass liner device (n = 85) or intensive medical therapy alone for 12 months
 (n = 85), and were followed up for a further 12 months.
 Results: There was no significant difference between groups in the percentage of patients achieving
 the glycaemic primary or secondary outcomes [primary outcome at 12 months: duodenal–jejunal
 bypass liner group 54.5% vs. control group 55.2% (odds ratio 0.93, 95% confidence interval 0.44 to
 1.98; p = 0.85); primary outcome at 24 months: duodenal–jejunal bypass liner group 39.7% vs. control
 group 36.5% (odds ratio 1.13, 95% confidence interval 0.52 to 2.47; p = 0.75)]. Significantly more
 patients in the duodenal–jejunal bypass liner group than in the control group lost &gt; 15% of their total
 body weight (duodenal–jejunal bypass liner group 24.2% vs. control group 3.7%; odds ratio 8.33,
 95% confidence interval 1.78 to 39.0; p = 0.007) and achieved blood pressure targets (duodenal–jejunal
 bypass liner group 68.2% vs. control group 44.4%; odds ratio 2.57, 95% confidence interval 1.21 to
 5.48; p = 0.014). These differences were observed at 12 months but not at 24 months. There were more
 adverse events in the duodenal–jejunal bypass liner group, including one liver abscess. The increase in
 peripheral insulin sensitivity was superior in the duodenal–jejunal bypass liner group. Spectroscopic
 analyses of plasma, urine and faeces revealed several distinct metabolic perturbations in the
 duodenal–jejunal bypass liner group but not in the control group. Brain reward responses to food cues
 were not different between groups. The number of mean quality-adjusted life-years gained was similar
 in both groups and the additional costs of the duodenal–jejunal bypass liner may outweigh the value of
 the health benefits by £2560 per patient treated.
 Conclusions: The results show that the endoluminal duodenal–jejunal bypass liner was not superior
 to intensive medical therapy for glycaemic control and was associated with more adverse events.
 The duodenal–jejunal bypass liner was associated with significant weight loss and improvement in
 cardiometabolic parameters at 12 months but not at 24 months. Economic evaluation showed that the
 bypass liner was not cost-effective for glycaemic control or for weight loss.
 Trial registration: Current Controlled Trials ISRCTN30845205.
 Funding: This project was funded by the Efficacy and Mechanism Evaluation (EME) Programme,
 a Medical Research Council (MRC) and National Institute for Health Research (NIHR) partnership.
 This will be published in full in Efficacy and Mechanism Evaluation; Vol. 7, No. 6. See the NIHR Journals
 Library website for further project information. This study was executed with the support of GI
 Dynamics Inc. and with the kind support of Nutricia Advanced Medical Nutrition for providing oral
 nutritional supplements.</t>
  </si>
  <si>
    <t>"a multicentre, open-label, randomised controlled trial" 1:1 randomisation (pvii)</t>
  </si>
  <si>
    <t>Obesity with T2DM</t>
  </si>
  <si>
    <t>170 (p48)</t>
  </si>
  <si>
    <t xml:space="preserve">mean 51.8
SD 8.18
</t>
  </si>
  <si>
    <t xml:space="preserve">Mean = 51.8
SD = 8.18
</t>
  </si>
  <si>
    <t>Female 78 (45.9%), Male 92 (54.1%)</t>
  </si>
  <si>
    <t>Male = 92 (54.1%)
Female = 78 (45.9%)</t>
  </si>
  <si>
    <t>Asian: 20 (11.8%)
Black: 16 (9.4%)
Mixed: 2 (1.2%)
White: 132 (77.6%)</t>
  </si>
  <si>
    <t>Full details Table 9 p49</t>
  </si>
  <si>
    <t>No liner, just diet help for diabetes control</t>
  </si>
  <si>
    <t>Compare efficacy of medical therapy with/out gastic bypass</t>
  </si>
  <si>
    <t>Implant</t>
  </si>
  <si>
    <t>To evaluate cost-effectivenss of gastric bypasses in these patients</t>
  </si>
  <si>
    <t>EndoBarrier GI liner device</t>
  </si>
  <si>
    <t>Patients had EndoBarrier GI liner device implanted. Biopsies taken; at ~4 weeks those with EndoBarrier were tested for presence of Helicobacter pylori. Positive patients were offered eradication therapy. All EndoBarrier were prescribed a proton pump (p17) then EndoBarrier removed (p23)</t>
  </si>
  <si>
    <t>Surgeon, anaesthetist</t>
  </si>
  <si>
    <t>Implant under GA</t>
  </si>
  <si>
    <t>Hospital</t>
  </si>
  <si>
    <t>implant for 12 months</t>
  </si>
  <si>
    <t>Reduction in glycated haemoglobin level - 20% reduction in HbA1c</t>
  </si>
  <si>
    <t>All clinical measures (weight loss, cholesterol concentrations, measures from blood tests)</t>
  </si>
  <si>
    <t>No accommodation, but verbal consent taken for screening before seeking formal written consent p. 17)</t>
  </si>
  <si>
    <t>Participants  identified from several areas across primary, secondary and tertiary health-care and community settings:
diabetes research registers, hospital or general practice patient databases, diabetes clinics, NHS Trust Clinical Research Network, study websites, national media (websites, radio, newspaper articles, posters0, diabetes, obesity and other support groups, social media websites (p. 15).
Initial  verbal consent for preliminary telephone screening to check basic inclusion/exclusion criteria Then written consent to contact GP to obtain additional information on medical history and current therapies and further medical screening 
screening visit at study centre
"ritten consent to participate in the main study with or without additional consent for participation in
one of the three optional mechanistic subgroups
Final eligiblity check (p.16)</t>
  </si>
  <si>
    <t>(p22) Inclusion criteria
Age 18–65 years (male or female).
T2DM duration ≥ 1 year.
HbA1c level of 7.7–11.0%, equivalent to 58–97 mmol/mol.
On oral hypoglycaemic medications.
BMI 30–50 kg/m2
Language barrier, mental incapacity, unwillingness or inability to understand and be able to complete
questionnaires.
Non-compliance with eligibility criteria.
Females of childbearing potential who are pregnant, breastfeeding or intend to become pregnant or are not
using adequate or reliable contraceptive methods.
Evidence of absolute insulin deficiency as indicated by clinical assessment, a long duration of T2DM and a
fasting plasma C-peptide of &lt; 333 pmol/l.
Current use of insulin.
Previous diagnosis with T1DM or a history of ketoacidosis.
Requirement for non-steroidal anti-inflammatory drugs or prescription of anticoagulation therapy during
the implant period.
Current iron deficiency and/or iron deficiency anaemia.
Symptomatic gallstones or kidney stones at the time of screening.
History of coagulopathy, upper GI bleeding conditions such as oesophageal or gastric varices, congenital or
acquired intestinal telangiectasia.
Previous GI surgery that could affect the ability to place the device or the function of the implant.
History or presence of active Helicobacter pylori (if patients are randomised into the EndoBarrier arm and
have a history or presence of active Helicobacter pylori tested at study visit 2, they can receive appropriate
treatment and then subsequently enrol in the study).
Family history of a known diagnosis or pre-existing symptoms of systemic lupus erythematosus,
scleroderma or other autoimmune connective tissue disorder.
Severe liver impairment (i.e. aspartate aminotransferase, alanine aminotransferase or gamma-glutamyl
transferase more than four times the upper limit of the reference range) or kidney impairment
(i.e. estimated glomerular filtration rate &lt; 45 ml/min/1.73 m2).
Severe depression, unstable emotional or psychological characteristics (including Beck Depression
Inventory II score of &gt; 28).
Poor dentition and inability to adequately chew food.
Planned holidays up to 3 months following the EndoBarrier implant.
Previous EndoBarrier implantation.</t>
  </si>
  <si>
    <t>Lightmasks that prevent dark adaptation
 for non-central diabetic macular oedema:
 the CLEOPATRA RCT</t>
  </si>
  <si>
    <t>Sivaprasad 2019</t>
  </si>
  <si>
    <t>Sobha Sivaprasad, Joana Vasconcelos, Helen Holmes, Caroline Murphy,
 Joanna Kelly, Philip Hykin and Andrew Toby Prevost</t>
  </si>
  <si>
    <t>Background: Hypoxia may contribute to the development and progression of diabetic macular oedema
 (DMO) and diabetic retinopathy. The photoreceptors are the most metabolically active cells in the retina
 and the rod photoreceptors consume the maximal amount of oxygen for dark adaptation. Therefore, a
 lightmask emitting 500- to 505-nm light and worn at night during sleep may prevent rod-related dark
 adaptation and, thereby, reduce the retinal oxygen consumption and improve or prevent progression of
 DMO and diabetic retinopathy as evidenced in small short-term studies.
 Objectives: The clinical effectiveness and safety of using a lightmask to prevent dark adaptation as a
 treatment and preventative option was evaluated for DMO over 24 months.
 Design: A Phase III, multicentre, prospective, single-masked, randomised controlled clinical trial that
 evaluated the clinical effectiveness and safety of a lightmask that prevents dark adaptation to treat and
 prevent non-central DMO versus standard care (i.e. non-lightmask arm) at 24 months. A subset of participants
 also enrolled for a mechanistic substudy that evaluated the role of hypoxia in DMO.
 Setting: Fifteen NHS clinical sites in the UK.
 Participants: Adults with non-centre-involving DMO.
 Intervention: The participants were randomly assigned (1 : 1) to being offered a lightmask (Noctura
 400 Sleep Masks, Polyphotonix Medical Ltd, Durham, UK) to wear at night during sleep to prevent dark
 adaptation or to the non-lightmask arm (standard care) for 24 months. The participants were evaluated
 every 4 months.
 Main outcome measure: The primary outcome was defined as a change in retinal thickness at the zone
 of maximum thickness measured by spectral domain optical coherence tomography at 24 months in the
 study eye, analysed using a linear mixed-effects model that estimated adjusted treatment effects at both
 12 and 24 months.
 Results: A total of 308 participants were recruited between April 2014 and May 2015. A total of
 155 participants in the lightmask arm and 153 in the control arm contributed to the intention-to-treat
 strategy. The lightmask arm did not show any difference in effect compared with the non-lightmask arm
 [adjusted mean difference between arms –0.65 μm, 95% confidence interval –6.90 to 5.59 μm; p = 0.84).
 The compliance of wearing the lightmask was suboptimal, as recorded electronically, from the returned
 lightmasks. There were no lightmask-related severe adverse events. The mechanistic study aimed at studying the effect of improving hypoxia by inhaling 100% oxygen or by offering lightmasks to wear during sleep at
 night over 12 months did not demonstrate any clinically beneficial effect on DMO.
 Conclusion: The lightmask, as offered in this trial to prevent dark adaptation, did not show any treatment
 or preventative effect in participants with non-central oedema or diabetic retinopathy at 24 months. No
 effect was seen as early as 4 months when compliance was higher.
 Future work: Future research is needed to evaluate the role of rod-induced hypoxia in the pathogenesis
 of DMO and diabetic retinopathy.
 Trial registration: Current Controlled Trials ISRCTN85596558.
 Funding: This project was funded by the Efficacy and Mechanism Evaluation programme, a Medical
 Research Council and National Institute for Health Research partnership. The report will be published in
 full in Efficacy and Mechanism Evaluation; Vol. 6, No. 2. See the NIHR Journals Library website for further
 project information. The lightmasks were purchased at a discounted rate from Polyphotonix Medical Ltd.</t>
  </si>
  <si>
    <t xml:space="preserve">"A Phase III, multicentre, prospective, single-masked, randomised controlled clinical trial" (pv). randomly assigned (1 : 1) </t>
  </si>
  <si>
    <t>Diabetic macular oedema (DMO)</t>
  </si>
  <si>
    <t>308 (p41)</t>
  </si>
  <si>
    <t xml:space="preserve">Mean 57  (SD 11) </t>
  </si>
  <si>
    <t>Mean = 57  
SD = 11</t>
  </si>
  <si>
    <t>63% (194/308) were males (p43)</t>
  </si>
  <si>
    <t>Male = 194 (63%)
Female = 114 (37%)</t>
  </si>
  <si>
    <t>White 194 (63.3%)
Black 36 (18%)
Asian 33 (16.6%)
Other 4 (2%)</t>
  </si>
  <si>
    <t>"participants with diabetes mellitus who have non-central, non-clinically significant macular
oedema (early DMO)"; "aged ≥ 18 years
who attended the ophthalmology referral centres in the UK (n = 15 clinical sites)" (p5)</t>
  </si>
  <si>
    <t>Received a mask that didn't emit light</t>
  </si>
  <si>
    <t>Study staff at NHS sites involved. Equipment provided by Polyphotonix Medical Ltd</t>
  </si>
  <si>
    <t>Lightmasks during sleep for 24 months</t>
  </si>
  <si>
    <t>(pxx) "Participants were individually randomised to the lightmask or non-lightmask in a 1 : 1 allocation ratio. The Noctura 400 lightmask was manufactured by Polyphotonix Medical Ltd. This Conformite Européenne (CE) approved device is designed to deliver 500- to 505-nm light to a user’s retina through closed eyelids. The lightmask is a fabric mask with a light-emitting unit containing two organic light-emitting diodes, powered by two 3-V (CR2450) batteries. It was offered to be worn over both eyes at night during sleep. The lightmasks have a lifetime of 83 days and so a replacement lightmask was resupplied every 83 days for 24 months. The lightmask also contained capacitive sensors that can sense when the masks are being worn. These compliance data are logged and
stored within the lightmask and then downloaded when the mask is returned, using ‘contactless’ radio frequency identification technology for data analysis by the manufacturer. Participants were advised to use the lightmasks every night during sleep for 24 months and they were reviewed every 4 months for clinical assessments and monitoring of safety and compliance, and for resupply of the masks. The trial also included a mechanistic substudy of 28 participants who underwent retinal oximetry at baseline and 12 months to explore the effect of lightmasks on hypoxia compared with 100% oxygen inhalation.
(p7) "The investigational treatment evaluated in the study was the use of lightmasks during sleep at night for 24 months in treating and preventing the progression of non-centre-involving DMO. The lightmask is manufactured by Polyphotonix Medical Ltd, to deliver 500- to 505-nm light through closed eyelids. The lightmask contains a light-emitting unit of two organic light-emitting diodes (OLEDs) placed within a fabric mask and this lightmask was placed over both of the patient’s eyes. The fabric mask is made of nylon, polyurethane and polyester. The pod and fabric mask are designed to be thin and flexible and contoured to complement the face and improve comfort for the wearer. The OLEDs are powered by two 3V (CR2450) batteries, which power the device without the need for an external power source or recharging. At the end of the mask’s lifetime of 83 days, a replacement lightmask is required. A new fabric mask was provided with each mask to minimise contamination resulting from continued use. The mask is time, date and touch sensitive and would only ‘work’ between pre-determined operational windows – typically 20.00 to 08.00 during the lifetime of the lightmask. Within these times the mask can be activated by a light touch. If worn within 3 minutes of activation, sensors on the pod keep the mask illuminated for the night’s therapy. The times at which the mask was worn were logged for compliance analysis. The returned mask contained anonymised data on wear-time that was downloaded to the manufacturer’s portal for producing data for the mask compliance on an individual level. The lightmask has Conformite Européenne (CE) certification as a 2a medical device and its design and manufacture met the standards of ISO13485. The intensity of the light was approximately six orders of magnitude less than for threshold toxicity and two orders below that which causes a 1% change in the melatonin cycle that drives circadian rhythms. We tested sleep disturbance and daytime drowsiness by the use of validated sleep questionnaires. Compliance with the lightmasks was assumed to be an issue and so all site personnel were informed to stress optimal compliance with all participants and each mask was equipped with a capacitive sensor and memory chip capable of sensing when the mask was worn. These data from the sensor were downloaded and analysed by the company to provide us with an accurate measure of compliance in this trial.
The participants were advised to wear the lightmask each night, receiving a maximum of 8 hours’ therapy per night. The optical output of the mask was tuned by the manufacturer to optimise scotopic intensity while minimising photopic intensity. The masks regulate the light output to a constant luminosity x, 60 cd/m2 ≤ × ≤ 100 cd/m2, which is well below toxic levels of luminosity but of sufficient scotopic intensity to prevent dark adaption. Emission of &lt; 470 nm is &lt; 3% of total output posing little or no risk of harm. f patient compliance was deemed to be low (&lt; 70% of the maximum therapeutic dose), the patient received telephone reminders and/or counselling from the research team at each site.</t>
  </si>
  <si>
    <t>Eye mask</t>
  </si>
  <si>
    <t>Hypoxia may contribute to the development and progression of diabetic macular oedema
(DMO) and diabetic retinopathy. The photoreceptors are the most metabolically active cells in the retina
and the rod photoreceptors consume the maximal amount of oxygen for dark adaptation. Therefore, a
lightmask emitting 500- to 505-nm light and worn at night during sleep may prevent rod-related dark
adaptation and, thereby, reduce the retinal oxygen consumption and improve or prevent progression of
DMO and diabetic retinopathy as evidenced in small short-term studies.</t>
  </si>
  <si>
    <t>Light emitting mask worn during sleep - lights functional after activation by the wearer for the duration of wear</t>
  </si>
  <si>
    <t>Participants wore lightmask during sleep for 24 months</t>
  </si>
  <si>
    <t>Mask</t>
  </si>
  <si>
    <t>Patient's home</t>
  </si>
  <si>
    <t>Daily during sleep, max. 8 hours per night for 24 months</t>
  </si>
  <si>
    <t>Lightmask emitting light to one eye only. In the case of both eyes being of equal strength, one was chosen by the participant</t>
  </si>
  <si>
    <t>n/a</t>
  </si>
  <si>
    <t>Self-reporting on sleep disturbances and daytime tiredness, clinical measures, mask measures compliance</t>
  </si>
  <si>
    <t xml:space="preserve">Recruitment through medical retina clinics, patient identification centre, diabetic retinopathy screening programme
Patients confirm interest in clinic and details forwarded to trial site
Reminder call or letter (p. 6) 
Pre-screened then screened a month later using clinical measures (p. 7) </t>
  </si>
  <si>
    <t>1) +" Ability to give informed consent throughout the duration of the study" (p. 5)</t>
  </si>
  <si>
    <t>(p5) Inclusion criteria:
l Subjects of either sex aged ≥ 18 years.
l Diagnosis of diabetes mellitus (type 1 or 2). Any one of the following will be considered to be sufficient
evidence that diabetes mellitus is present:
¢ current regular use of insulin for the treatment of diabetes mellitus
¢ current regular use of oral anti-hyperglycaemic agents for the treatment of diabetes mellitus
¢ documented diabetes mellitus by American Diabetes Association and/or World Health Organization
criteria.
l The BCVA in the study eye better than 55 ETDRS letters (Snellen visual acuity 6/24).
l On clinical examination, retinal thickening caused by early DMO not involving the central 1000 μm of
the macula characterised by presence of microaneurysm, exudates or oedema and OCT evidence of
increased retinal thickness in at least one non-central ETDRS zone of ≥ 320 μm.
l Previous macular laser, intravitreal steroids or anti-VEGF treatment is permitted provided the last
treatment was done at least 4 months before date of recruitment.
l Media clarity, pupillary dilatation and subject co-operation sufficient for adequate fundus photographs.
l Ability to return for study visits.
l Ability to give informed consent throughout the duration of the study.
(p7) Exclusion criteria:
Exclusion criteria
The following exclusions applied to the study eye only (i.e. they could be present for the non-study eye):
l Clinical evidence of centre-involving macular oedema (central subfield on OCT of &gt; 300 μm).
l Macular oedema is considered to be due to a cause other than DMO.
l An ocular condition is present (other than diabetes mellitus) that, in the opinion of the investigator,
might affect macular oedema or alter visual acuity during the course of the study (e.g. vein occlusion,
uveitis or other ocular inflammatory disease, neovascular glaucoma, Irvine–Gass syndrome, etc.).
l History of treatment for DMO at any time in the past 4 months (e.g. focal/grid macular photocoagulation,
intravitreal or peribulbar corticosteroids, anti-VEGF drugs, or any other treatment) in the study eye.
l History of pan-retinal scatter photocoagulation in the study eye.
l Active proliferative diabetic retinopathy in the study eye.
l A condition that, in the opinion of the investigator, would preclude participation in the study.
l Corneal scarring, vitreous opacities, severe asteroid hyalosis that would inhibit proper visualisation,
inability to be positioned in front of the OCT device, inability to understand the requirements of the
imaging, and nystagmus.
l Participants with active insomnia or any other relevant sleep disturbances.</t>
  </si>
  <si>
    <t>Intravitreal ranibizumab versus aflibercept versus bevacizumab for macular oedema due to central retinal vein occlusion: the LEAVO non-inferiority three-arm RCT</t>
  </si>
  <si>
    <t>Hykin</t>
  </si>
  <si>
    <t>Philip Hykin, A Toby Prevost, Sobha Sivaprasad, Joana C Vasconcelos, Caroline Murphy,
Joanna Kelly, Jayashree Ramu, Abualbishr Alshreef, Laura Flight, Rebekah Pennington,
Barry Hounsome, Ellen Lever, Andrew Metry, Edith Poku, Yit Yang, Simon P Harding,
Andrew Lotery, Usha Chakravarthy and John Brazier</t>
  </si>
  <si>
    <t>Background
 Licensed ranibizumab (0.5 mg/0.05 ml Lucentis®; Novartis International AG, Basel, Switzerland) and aflibercept (2 mg/0.05 ml Eylea®; Bayer AG, Leverkusen, Germany) and unlicensed bevacizumab (1.25 mg/0.05 ml Avastin®; F. Hoffmann-La Roche AG, Basel, Switzerland) are used to treat macula oedema due to central retinal vein occlusion, but their relative clinical effectiveness, cost-effectiveness and impact on the UK NHS and Personal Social Services have never been directly compared over the typical disease treatment period.
 Objective
 The objective was to compare the clinical effectiveness and cost-effectiveness of three intravitreal antivascular endothelial growth factor agents for the management of macula oedema due to central retinal vein occlusion.
 Design
 This was a three-arm, double-masked, randomised controlled non-inferiority trial.
 Setting
 The trial was set in 44 UK NHS ophthalmology departments, between 2014 and 2018.
 Participants
 A total of 463 patients with visual impairment due to macula oedema secondary to central retinal vein occlusion were included in the trial.
 Interventions
 The participants were treated with repeated intravitreal injections of ranibizumab (n = 155), aflibercept (n = 154) or bevacizumab (n = 154).
 Main outcome measures
 The primary outcome was an increase in the best corrected visual acuity letter score from baseline to 100 weeks in the trial eye. The null hypothesis that aflibercept and bevacizumab are each inferior to ranibizumab was tested with a non-inferiority margin of –5 visual acuity letters over 100 weeks. Secondary outcomes included additional visual acuity, and imaging outcomes, Visual Function Questionnaire-25, EuroQol-5 Dimensions with and without a vision bolt-on, and drug side effects. Cost-effectiveness was estimated using treatment costs and Visual Function Questionnaire-Utility Index to measure quality-adjusted life-years.
 Results
 The adjusted mean changes at 100 weeks in the best corrected visual acuity letter scores were as follows – ranibizumab, 12.5 letters (standard deviation 21.1 letters); aflibercept, 15.1 letters (standard deviation 18.7 letters); and bevacizumab, 9.8 letters (standard deviation 21.4 letters). Aflibercept was non-inferior to ranibizumab in the intention-to-treat population (adjusted mean best corrected visual acuity difference 2.23 letters, 95% confidence interval –2.17 to 6.63 letters; p = 0.0006), but not superior. The study was unable to demonstrate that bevacizumab was non-inferior to ranibizumab in the intention-to-treat population (adjusted mean best corrected visual acuity difference –1.73 letters, 95% confidence interval –6.12 to 2.67 letters; p = 0.071). A post hoc analysis was unable to demonstrate that bevacizumab was non-inferior to aflibercept in the intention-to-treat population (adjusted mean best corrected visual acuity difference was –3.96 letters, 95% confidence interval –8.34 to 0.42 letters; p = 0.32). All per-protocol population results were the same. Fewer injections were required with aflibercept (10.0) than with ranibizumab (11.8) (difference in means –1.8, 95% confidence interval –2.9 to –0.8). A post hoc analysis showed that more bevacizumab than aflibercept injections were required (difference in means 1.6, 95% confidence interval 0.5 to 2.7). There were no new safety concerns. The model- and trial-based cost-effectiveness analyses estimated that bevacizumab was the most cost-effective treatment at a threshold of £20,000–30,000 per quality-adjusted life-year.
 Limitations
 The comparison of aflibercept and bevacizumab was a post hoc analysis.
 Conclusion
 The study showed aflibercept to be non-inferior to ranibizumab. However, the possibility that bevacizumab is worse than ranibizumab and aflibercept by 5 visual acuity letters cannot be ruled out. Bevacizumab is an economically attractive treatment alternative and would lead to substantial cost savings to the NHS and other health-care systems. However, uncertainty about its relative effectiveness should be discussed comprehensively with patients, their representatives and funders before treatment is considered.
 Future work
 To obtain extensive patient feedback and discuss with all stakeholders future bevacizumab NHS use.
 Trial registration
 Current Controlled Trials ISRCTN13623634.
 Funding
 This project was funded by the National Institute for Health Research (NIHR) Health Technology Assessment programme and will be published in full in Health Technology Assessment; Vol. 25, No. 38. See the NIHR Journals Library website for further project information.</t>
  </si>
  <si>
    <t>Phase III, randomised, controlled, double-masked, 3 arm (1:1:1), non-inferiority clinical trial</t>
  </si>
  <si>
    <t>Yes (Mentioned once in full text)</t>
  </si>
  <si>
    <t>Macular oedema (MO) due to central retinal vein occlusion (CRVO)</t>
  </si>
  <si>
    <t>463 (p37)</t>
  </si>
  <si>
    <t>mean(SD) 69.1 (13.0)
Also reported by arm:
R = 69.2 (13.0) 
A = 68.7 (13.2) 
B = 69.3 (12.8)</t>
  </si>
  <si>
    <t>Mean = 69.1 
SD = 13.0</t>
  </si>
  <si>
    <t>Female 198 (42.8%)</t>
  </si>
  <si>
    <t>Male = 265 (57.2%)
Female = 198 (42.8%)</t>
  </si>
  <si>
    <t>Collected (p11) but not reported</t>
  </si>
  <si>
    <t>p37</t>
  </si>
  <si>
    <t>Ranibizumab - usual care/3 arm active treatment</t>
  </si>
  <si>
    <t>Unmasked injector - experienced in intravitreal injection procedures</t>
  </si>
  <si>
    <t xml:space="preserve">Aflibercept (2.0 mg/0.05 ml) and bevacizumab (1.25 mg/0.05 ml) </t>
  </si>
  <si>
    <t>(pxxiv) "eligible patients were allocated (1 : 1 : 1) to repeated
intravitreal injections of ranibizumab, aflibercept or bevacizumab […] Participants in all trial arms had a mandated injection at baseline and at 4, 8 and 12 weeks.</t>
  </si>
  <si>
    <t>"To evaluate the clinical effectiveness, cost-effectiveness and side-effect profile of three antivascular
endothelial growth factor agents in the management of central retinal vein occlusion-related macula
oedema over 100 weeks."</t>
  </si>
  <si>
    <t>Delivered via injections to the eye. Masked vials used to maintain blinding.</t>
  </si>
  <si>
    <t>Unmasked pharmacists prepared the vial after randomisation, and unmasked staff delivered them.</t>
  </si>
  <si>
    <t>Injection to eye</t>
  </si>
  <si>
    <t xml:space="preserve">Clinic </t>
  </si>
  <si>
    <t>Treatment at baseline, 4, 8 and 12 weeks and at 16 and 20 weeks pro re nata</t>
  </si>
  <si>
    <t>Clinical opthalmic tests performed by optometrist, Self-report quality of life measures and resource use</t>
  </si>
  <si>
    <t>Recuirtment through ophthalmology centres (p. 7) 
All assessments performed at the initial screening visit were repeated during the rescreening visit
Eligible patients invited to participate via local clinics or in an invitation letter. At each site, participants identified from subspecialty retinal, general and eye casualty clinics. 
Clinical examination followed by discussion of the trial with an experienced trial clinician prior to consenting (p. 9)</t>
  </si>
  <si>
    <t xml:space="preserve">Inclusion criteria
Subjects of either sex aged ≥ 18 years.
Clinical diagnosis of centre-involving MO due to CRVO.
Central retinal vein occlusion of ≤ 12 months’ duration.
Best corrected visual acuity ETDRS letter score in the trial eye of between 78 (approximate Snellen equivalent: 20/32) and 19 (approximate Snellen equivalent: 20/400).
Optical coherence tomography CST of &gt; 320 µm (as measured with the Spectralis) (or equivalent with an alternative OCT device) predominantly due to MO secondary to CRVO in the trial eye.
Media clarity, pupillary dilatation and subject co-operation sufficient for adequate fundus imaging of the trial eye.
Best corrected visual acuity ETDRS letter score in the non-trial eye of ≥ 14 (approximate Snellen equivalent: 20/600)
Systemic exclusion criteria
Uncontrolled blood pressure, defined as a systolic value of &gt; 170 mmHg and a diastolic value of &gt; 110 mmHg.
Myocardial infarction, stroke, transient ischaemic attack, acute congestive cardiac failure or anyacute coronary event &lt; 3 months before randomisation.
Women of childbearing potential, unless they were using an effective method of contraception during the trial and for 6 months after their last injection for the trial.
Pregnant or lactating women.
Men who did not agree to an effective form of contraception for the duration of the trial and for 6 months after their last injection for the trial.
Hypersensitivity to the active ingredients of aflibercept, bevacizumab or ranibizumab, or to any of the excipients of these drugs.
Hypersensitivity to Chinese hamster ovary cell products or other recombinant human or humanised antibodies.
A condition that, in the opinion of the investigator, would preclude participation in the trial.
Participation in an investigational trial involving an investigational medicinal product within 90 days of randomisation.
 </t>
  </si>
  <si>
    <t>Long limb compared with standard limb Roux-en-Y gastric bypass for type 2 diabetes and obesity: the LONG LIMB RCT</t>
  </si>
  <si>
    <t>Miras</t>
  </si>
  <si>
    <t>Alexander Dimitri Miras, Anna Kamocka, Tricia Tan, Belén Pérez-Pevida,
Harvinder Chahal, Krishna Moorthy, Sanjay Purkayastha, Ameet Patel,
Anne Margot Umpleby, Gary Frost, Stephen Robert Bloom,
Ahmed Rashid Ahmed and Francesco Rubino</t>
  </si>
  <si>
    <t>Background
 Roux-en-Y gastric bypass is recognised as a standard of care in the treatment of diabetes mellitus and obesity. However, the optimal length of the Roux-en-Y gastric bypass limbs remains controversial, with substantial variation in practice. Specifically, a longer biliopancreatic limb length of 150 cm (‘long limb’) has been hypothesised to be better for the treatment of diabetes mellitus because it increases the postprandial secretion of gut hormones, such as glucagon-like peptide 1, and increases insulin sensitivity, compared with the Roux-en-Y gastric bypass utilising a standard biliopancreatic limb length of 50 cm (‘standard limb’).
 Objective
 To evaluate the mechanisms, clinical efficacy and safety of long limb versus the standard limb Roux-en-Y gastric bypass in patients undergoing metabolic surgery for obesity and diabetes mellitus.
 Design
 A double-blind, mechanistic randomised controlled trial was conducted to evaluate the mechanisms, clinical efficacy and safety of the two interventions.
 Setting
 Imperial College London, King’s College London and their associated NHS trusts.
 Participants
 Patients with obesity and type 2 diabetes mellitus who were eligible for metabolic surgery.
 Interventions
 Participants were randomly assigned (1 : 1) to 150-cm (long limb) or 50-cm (standard limb) biliopancreatic limb Roux-en-Y gastric bypass with a fixed alimentary limb of 100 cm. The participants underwent meal tolerance tests to measure glucose excursions, glucagon-like peptide 1 and insulin secretion, and hyperinsulinaemic–euglycaemic clamps with stable isotopes to measure insulin sensitivity preoperatively, at 2 weeks after the surgery and at matched 20% total body weight loss. Clinical follow-up continued up to 1 year.
 Main outcome measures
 Primary – postprandial peak of active glucagon-like peptide 1 concentration at 2 weeks after intervention. Secondary – fasting and postprandial glucose and insulin concentrations, insulin sensitivity, glycaemic control and weight loss at 12 months after surgery, and safety of participants.
 Results
 Of the 53 participants randomised, 48 completed the trial. There were statistically significant decreases in fasting and postprandial glucose concentrations, increases in insulin, glucagon-like peptide 1 secretion and insulin sensitivity, and reductions in the levels of glycated haemoglobin (i.e. HbA1c) and weight in both long and standard limb groups. However, there were no significant differences between trial groups in any of these parameters.
 Limitations
 The main limitations of this trial include the relatively short follow-up of 12 months and elongation of the biliopancreatic limb to a fixed length of 150 cm.
 Conclusion
 Patients undergoing both types of Roux-en-Y gastric bypass benefited metabolically from the surgery. The results have not demonstrated that elongation of the biliopancreatic limb of the Roux-en-Y gastric bypass from 50 to 150 cm results in superior metabolic outcomes in terms of glucose excursions, insulin and incretin hormone secretion, and insulin sensitivity, when assessed at up to 12 months after surgery.
 Future work
 Continued longitudinal follow-up of the long and standard limb cohorts will be necessary to evaluate any differential effects of the two surgical procedures on patients’ metabolic trajectories.
 Trial registration
 Current Controlled Trials ISRCTN15283219.
 Funding
 This project was funded by the Efficacy and Mechanism Evaluation programme, a Medical Research Council and National Institute for Health Research (NIHR) partnership. This will be published in full in Efficacy and Mechanism Evaluation; Vol. 8, No. 3. See the NIHR Journals Library website for further project information. The section in the report on endocrinology and investigative medicine is funded by grants from the Medical Research Council, the Biotechnology and Biological Sciences Research Council, NIHR, an Integrative Mammalian Biology Capacity Building Award and a FP7-HEALTH-2009-241592 EuroCHIP grant. This section is also supported by the NIHR Biomedical Research Centre Funding Scheme.</t>
  </si>
  <si>
    <t>2 centres</t>
  </si>
  <si>
    <t>Prospective, double-blind, randomised controlled trial 1:1</t>
  </si>
  <si>
    <t>Pragmatic, two centre, two-arm, cluster randomised controlled trial</t>
  </si>
  <si>
    <t>T2DM and obesity</t>
  </si>
  <si>
    <t>53 (p7)</t>
  </si>
  <si>
    <t>"The majority of the patients were middle-aged, white, European and female." p8</t>
  </si>
  <si>
    <t>"The majority of the patients were middle-aged, white, European and female." p9</t>
  </si>
  <si>
    <t>Majority female</t>
  </si>
  <si>
    <t>p8</t>
  </si>
  <si>
    <t>50 cm (standard limb) Roux-en-Y gastric bypass</t>
  </si>
  <si>
    <t>Surgeon</t>
  </si>
  <si>
    <t>long biliopancreatic limb Roux-en-Y gastric bypass</t>
  </si>
  <si>
    <t>(pxvii) "Patients were randomised at a ratio of 1 : 1 to a laparoscopic Roux-en-Y gastric bypass with biliopancreatic limbs that were either 150 cm (long limb) or 50 cm (standard limb) while keeping the alimentary limb constant at 100 cm.</t>
  </si>
  <si>
    <t>Compare long limb and standard length roux-en-y gastric bypass</t>
  </si>
  <si>
    <t>150 (long limb) Roux-en-Y gastric bypass</t>
  </si>
  <si>
    <t>gastric bypass</t>
  </si>
  <si>
    <t>surgery team</t>
  </si>
  <si>
    <t>surgery</t>
  </si>
  <si>
    <t>hospital</t>
  </si>
  <si>
    <t>one-off surgery</t>
  </si>
  <si>
    <t>None related to language - all clinical outcomes</t>
  </si>
  <si>
    <t>patients with type 2 diabetes and obesity due to undergo roux-en-Y gastric bypass surgery recruited (p. 3)</t>
  </si>
  <si>
    <t>(p3) Key inclusion criteria were:
l aged 18–70 years
l a diagnosis of type 2 diabetes mellitus treated with at least one glucose-lowering medication
l body mass index of ≥ 30 kg/m2
l eligible for metabolic surgery.
Key exclusion criteria were:
l any surgical, medical or psychological contraindications to metabolic surgery
l pregnancy
l currently breastfeeding</t>
  </si>
  <si>
    <t>Metformin in non-diabetic hyperglycaemia: the GLINT feasibility RCT</t>
  </si>
  <si>
    <t>Griffin</t>
  </si>
  <si>
    <t>Simon J Griffin, M Angelyn Bethel, Rury R Holman, Kamlesh Khunti,
Nicholas Wareham, Gwen Brierley, Melanie Davies, Andrew Dymond,
Rose Eichenberger, Philip Evans, Alastair Gray, Colin Greaves,
Kyla Harrington, Graham Hitman, Greg Irving, Sarah Lessels,
Ann Millward, John R Petrie, Martin Rutter, Mike Sampson,
Naveed Sattar and Stephen Sharp</t>
  </si>
  <si>
    <t>Background: The treatment of people with diabetes with metformin can reduce cardiovascular disease
 (CVD) and may reduce the risk of cancer. However, it is unknown whether or not metformin can reduce
 the risk of these outcomes in people with elevated blood glucose levels below the threshold for diabetes
 [i.e. non-diabetic hyperglycaemia (NDH)].
 Objective: To assess the feasibility of the Glucose Lowering In Non-diabetic hyperglycaemia Trial (GLINT)
 and to estimate the key parameters to inform the design of the full trial. These parameters include the
 recruitment strategy, randomisation, electronic data capture, postal drug distribution, retention, study
 medication adherence, safety monitoring and remote collection of outcome data.
 Design: A multicentre, individually randomised, double-blind, parallel-group, pragmatic, primary
 prevention trial. Participants were individually randomised on a 1 : 1 basis, blocked within each site.
 Setting: General practices and clinical research facilities in Cambridgeshire, Norfolk and Leicestershire.
 Participants: Males and females aged ≥ 40 years with NDH who had a high risk of CVD.
 Interventions: Prolonged-release metformin (500 mg) (Glucophage® SR, Merck KGaA, Bedfont Cross,
 Middlesex, UK) or the matched placebo, up to three tablets per day, distributed by post.
 Main outcome measures: Recruitment rates; adherence to study medication; laboratory results at
 baseline and 3 and 6 months; reliability and acceptability of study drug delivery; questionnaire return rates;
 and quality of life.
 Results: We sent 5251 invitations, with 511 individuals consenting to participate. Of these, 249 were
 eligible and were randomised between March and November 2015 (125 to the metformin group and
 124 to the placebo group). Participants were followed up for 0.99 years [standard deviation (SD) 0.30
 years]. The use of electronic medical records to identify potentially eligible individuals in individual practices
 was resource intensive. Participants were generally elderly [mean age 70 years (SD 6.7 years)], overweight
 [mean body mass index 30.1 kg/m2 (SD 4.5 kg/m2)] and male (88%), and the mean modelled 10-year CVD
 risk was 28.8% (SD 8.5%). Randomisation, postal delivery of the study drug and outcome assessment
 using registers/medical records were feasible and acceptable to participants. Most participants were able
 to take three tablets per day, but premature discontinuation of the study drug was common (≈30% of
 participants by 6 months), although there were no differences between the groups. All randomised
 participants returned questionnaires at baseline and 67% of participants returned questionnaires by the
 end of the study. There was no between-group difference in Short Form questionnaire-8 items or EuroQol-5
 Dimensions scores. Compared with placebo, metformin was associated with small improvements in the mean
 glycated haemoglobin level [–0.82 mmol/mol, 95% confidence interval (CI) –1.39 to –0.24 mmol/mol], mean
 estimated glomerular filtration rate (2.31 ml/minute/1.73 m2, 95%CI –0.2 to 4.81 ml/minute/1.73 m2) and
 mean low-density lipoprotein cholesterol level (–0.11mmol/l, 95% CI –0.25 to 0.02mmol/l) and a reduction
 in mean plasma vitamin B12 level (–16.4 ng/l, 95% CI –32.9 to –0.01 ng/l). There were 35 serious adverse
 events (13 in the placebo group, 22 in the metformin group), with none deemed to be treatment related.
 Limitations: Changes to sponsorship reduced the study duration, the limited availability of information in
 medical records reduced recruitment efficiency and discontinuation of study medication exceeded forecasts.
 Conclusions: A large, pragmatic trial comparing the effects of prolonged-release metformin and placebo
 on the risk of CVD events is potentially feasible. However, changes to the study design and conduct are
 recommended to enable an efficient scaling up of the trial. Recommendations include changing the inclusion
 criteria to recruit people with pre-existing CVD to increase the recruitment and event rates, using large
 primary/secondary care databases to increase recruitment rates, conducting follow-up remotely to improve
 efficiency and including a run-in period prior to randomisation to optimise trial adherence.
 Trial registration: Current Controlled Trials ISRCTN34875079.
 Funding: The project was funded by the National Institute for Health Research (NIHR) Health Technology
 Assessment programme and will be published in full in Health Technology Assessment; Vol. 22, No. 18.
 See the NIHR Journals Library website for further project information. Merck KGaA provided metformin
 and matching placebo.</t>
  </si>
  <si>
    <t>Feasibility study. Placebo controlled, RCT 1:1</t>
  </si>
  <si>
    <t>Non-diabetic hyperglycaemia</t>
  </si>
  <si>
    <t>249 (p25)</t>
  </si>
  <si>
    <t>Mean overall = 70
Placebo = 70.1 (6.2) (N=124)
Metformin = 69.9 (7.2) (N=125)</t>
  </si>
  <si>
    <t>Mean = 70</t>
  </si>
  <si>
    <t>Male 219 (88%)</t>
  </si>
  <si>
    <t>Male = 219 (88%)
Female = 30 (12%)</t>
  </si>
  <si>
    <t>White 244 (98%) 
Mixed 0 (0%) 
Asian/Asian British 4 (1.6%) 
Other (Mexican American) 1 (0.4%)</t>
  </si>
  <si>
    <t>p25</t>
  </si>
  <si>
    <t>Placebo</t>
  </si>
  <si>
    <t>Study doctor</t>
  </si>
  <si>
    <t>slow-release metformin</t>
  </si>
  <si>
    <t>(pxxiii) "We allocated participants to up to three tablets per day of 500 mg of prolonged-release metformin
(Glucophage SR) or the matched placebo, administered orally. Study medication was added to the
participants’ usual care. We standardised one aspect of usual care by providing all participants with a
theory-based brochure containing advice about reducing the risk of heart attacks and diabetes. The study
drug was distributed by post in 16-weekly batches. Participants were followed up for a minimum of
6 months.</t>
  </si>
  <si>
    <t>to assess the feasibility of the study design and to estimate key parameters to inform the design of the full trial</t>
  </si>
  <si>
    <t>500 mg of prolonged-release metformin (Glucophage SR), information card</t>
  </si>
  <si>
    <t>tablets, telephone follow-up</t>
  </si>
  <si>
    <t>tablets posted by study team</t>
  </si>
  <si>
    <t>Oral (drug), phone</t>
  </si>
  <si>
    <t>"one tablet per day (500 mg of prolonged-release metformin or placebo) for 4 weeks, titrating up to two tablets per day for weeks 5–8 and three tablets per day thereafter"</t>
  </si>
  <si>
    <t xml:space="preserve">1,2,3 </t>
  </si>
  <si>
    <t>"(1) cardiovascular events, (2) cancer events and (3) other events including diabetes" (p15). No clinical primary specified as primary outcomes are feasibility. Sample size estimates based on 10 year CVD risk.</t>
  </si>
  <si>
    <t xml:space="preserve">Self-report questionnaire.  Questionnaires assessed medication adherence,
treatment satisfaction, quality of life and health-service use and collected information about safety and
outcome events. </t>
  </si>
  <si>
    <t>Participants identified through referral following a NHS Health Check, or searches of research or general practice registries using eligibility criteria and diabetes risk scores.
screening visit at local practice or research
sites. Informed consent and baseline measures collected by the National Institute for Health Research
(NIHR) research network nurses at primary care sites and by local research staff at specialised clinical research facilities (p. xxii)</t>
  </si>
  <si>
    <t>1) - "unable to provide written informed consent" (p. xxii)</t>
  </si>
  <si>
    <t>(p11) Inclusion criteria
To be included in the study, the participants were required to have met all of the following criteria:
l understand the study procedures, the alternative treatments available and the risks involved in the study
and voluntarily agree to participate by providing written informed consent
l aged ≥ 40 years
l HbA1c level of ≥ 36.6 mmol/mol but &lt; 47.5 mmol/mol (≥ 5.5% but &lt; 6.5%) measured within 1 year
prior to enrolment
l estimated 10-year CVD risk of ≥ 20% as assessed by the Framingham Risk Score24 or QRISK225 scores
(laboratory values used for the risk calculation must have been collected no more than 1 year prior
to enrolment)
l estimated glomerular filtration rate (eGFR) of ≥ 45 ml/minute/1.73 m2 as determined by the Modification
of Diet in Renal Disease (MDRD)-4 method (measured within 6 months prior to enrolment)
l agree to allow study staff to contact his or her GP and/or consultant to notify them of study
participation and to obtain all medical records necessary for complete data ascertainment during the
follow-up period (including recording of NHS number and access to HES)
l agree to be tagged for mortality with the ONS and to be tagged for –
¢ time to first non-melanoma cancer diagnosis (supplied by the National Cancer Registry)
¢ death attributable to a non-melanoma cancer cause according to the primary/underlying cause of
death on the death certificate (supplied by the ONS).
Exclusion criteria
The participants could not enter the study if any of the following applied:
l unable to provide written informed consent
l prior history of physician-diagnosed T2D (participants with a history of gestational diabetes that
resolved after pregnancy were permitted to enrol)
l prior history of CVD, defined as a myocardial infarction or a surgical or percutaneous coronary
revascularisation procedure or a stroke (haemorrhagic or ischaemic) (participants with a prior transient
ischaemic attack or unstable angina were not excluded and could be enrolled)
l planned or anticipated coronary revascularisation procedure within 6 months following enrolment
(participants with a previous peripheral revascularisation procedure were not excluded and could
be enrolled)
l breastfeeding or known to be pregnant
l taking metformin (for any reason) or had taken metformin in the last 3 months
l history of cirrhosis of the liver or other significant hepatic impairment, as assessed by medical history
l end-stage renal disease [chronic kidney disease (CKD) stage 3b or worse, eGFR of &lt; 45 ml/minute/1.73m2].
l in the investigator’s opinion, a medical history that indicated a life expectancy of &lt; 2 years or that
might limit an individual’s ability to take the study treatments for the duration of the study
l any other significant disease or disorder that, in the opinion of the investigator or the potential
participant’s GP, would put the participant at risk because of participation in the study or could influence
the results of the study or the participant’s ability to participate in the study
l enrolled or participated, within 12 weeks prior to enrolment, in another experimental protocol involving
the use of an investigational drug or device or an intervention that would interfere with the conduct of
the study.</t>
  </si>
  <si>
    <t>Intravitreal aflibercept compared with panretinal photocoagulation for proliferative diabetic retinopathy: the CLARITY non-inferiority RCT</t>
  </si>
  <si>
    <t>Sivaprasad 2018</t>
  </si>
  <si>
    <t>Sobha Sivaprasad, Philip Hykin, A Toby Prevost, Joana Vasconcelos,
Amy Riddell, Jayashree Ramu, Caroline Murphy, Joanna Kelly,
Rhiannon Tudor Edwards, Seow Tien Yeo, James Bainbridge,
David Hopkins and Beverley White-Alao</t>
  </si>
  <si>
    <t>Background
 Panretinal photocoagulation (PRP) has been the standard of care for patients with proliferative diabetic retinopathy (PDR) for the last 40 years. It prevents severe visual loss in PDR but is also associated with adverse effects on visual functions.
 Objectives
 The clinical efficacy and mechanistic evaluation of aflibercept for proliferative diabetic retinopathy (CLARITY) trial evaluated the clinical efficacy, mechanisms and cost-effectiveness of intravitreal aflibercept (Eylea®, Regeneron, Tarrytown, NY, USA/Bayer Pharma AG, Berlin, Germany therapy for PDR.
 Design
 A multicentre, prospective, individually randomised, single-masked, active-controlled trial with concurrent economic evaluation that tested the non-inferiority of intravitreal aflibercept versus standard care PRP at 52 weeks. A subset of the participants enrolled in a mechanistic evaluation substudy.
 Setting
 22 UK NHS clinical sites.
 Participants
 Patients aged at least 18 years having either treatment-naive PDR or active retinal neovascularisation (NV) despite prior PRP requiring treatment and best corrected visual acuity (BCVA) of 54 Early Treatment Diabetic Retinopathy Study (ETDRS) letters or better in the study eye were included. Eyes with evidence of macular oedema at baseline confirmed by central subfield thickness &gt; 320 µm on spectral-domain optical coherence tomography were excluded.
 Intervention
 In the intervention arm, intravitreal aflibercept injections were given at baseline, 4 and 8 weeks and patients were subsequently reviewed every month and injected pro re nata based on the treatment response defined by degree of regression of retinal NV. In the comparator arm, PRP was completed in 2-weekly sessions and then supplemented if necessary at 8-weekly intervals.
 Main outcome measures
 The primary outcome was the mean change in BCVA at 52 weeks utilising a linear mixed-effects model incorporating data from both week 12 and week 52.
 Results
 A total of 232 participants (116 per arm) were recruited between August 2014 and November 2015. A total of 221 and 210 participants contributed to the intention-to-treat (ITT) model and per-protocol (PP) analysis, respectively. Economic evaluation was undertaken on 202 participants (101 per arm) with complete cost and outcome data. Aflibercept was non-inferior and superior to PRP in both the ITT population [mean BCVA difference 3.9 letters, 95% confidence interval (CI) 2.3 to 5.6 letters; p &lt; 0.0001] and the PP population (difference 4.0 letters, 95% CI 2.4 to 5.7 letters; p &lt; 0.0001). From a public sector multiagency perspective that covers health and social care services, treatment with aflibercept costs more in terms of total resource use (mean adjusted total additional cost per patient = £5475, bootstrapped 95% CI £5211 to £5750) than PRP over a 12-month follow-up period. There were a small number of important safety events in each arm. Patients were more satisfied with aflibercept than PRP.
 Limitations
 This study is limited to 1 year of follow-up.
 Conclusions
 At an additional cost, the study shows that intravitreal aflibercept is an effective alternative treatment option for PDR in the first year.
 Future work
 Future research is needed to evaluate the long-term benefits of aflibercept in comparison with PRP and other anti-vascular endothelial growth factor agents for this condition.
 Trial registration
 Current Controlled Trials ISRCTN32207582.
 Funding
 This project was funded by the National Institute for Health Research (NIHR) Efficacy and Mechanistic Evaluation programme, a Medical Research Council and NIHR partnership. Aflibercept was supplied by Bayer Plc (Reading, UK). The study was sponsored by NIHR Moorfields Biomedical Research Centre and supported by the UK Clinical Research Network. The research was supported by the NIHR Biomedical Research Centre at Moorfields Eye Hospital NHS Foundation Trust and University College London Institute of Ophthalmology, the NIHR Moorfields Clinical Research Facility and the UK Clinical Reasearch Collaboration-registered King’s Clinical Trials Unit at King’s Health Partners, which is partly funded by the NIHR Biomedical Research Centre for Mental Health at South London and Maudsley NHS Foundation Trust and King’s College London.</t>
  </si>
  <si>
    <t>Multicentre, prospective, individually randomised 1:1, single-masked, active-controlled non-inferiority trial</t>
  </si>
  <si>
    <t xml:space="preserve">Proliferative diabetic retinopathy (PDR) </t>
  </si>
  <si>
    <t>232 (p37)</t>
  </si>
  <si>
    <t>Mean 51.15
PRP = 50.8 (13.2) (N=116)
Afilbercept = 51.5 (14.6) (N=116)</t>
  </si>
  <si>
    <t>Mean = 51.15</t>
  </si>
  <si>
    <t>Women 77 (33.2%)</t>
  </si>
  <si>
    <t>Male = 155 (66.8%)
Female = 77 (33.2%)</t>
  </si>
  <si>
    <t>Also collected (p11) but not reported</t>
  </si>
  <si>
    <t xml:space="preserve">Laser eye therapy - Panretinal laser photocoagulation (PRP) </t>
  </si>
  <si>
    <t>Intravitreal aflibercept</t>
  </si>
  <si>
    <t>to check effectiveness and cost-effectiveness of intravitreal aflibercept vs PRP</t>
  </si>
  <si>
    <t>intravitreal aflibercept</t>
  </si>
  <si>
    <t>Injections of intravitreal aflibercept</t>
  </si>
  <si>
    <t>Injection</t>
  </si>
  <si>
    <t>Study site - not specified further</t>
  </si>
  <si>
    <t>Two injections, four weeks apart</t>
  </si>
  <si>
    <t>Mean change in best corrected visual acuity (BCVA) at 52 weeks measured in ETDRS letter score at 4 metres</t>
  </si>
  <si>
    <t>Identification of patients through medical retina clinics, diabetic retinopathy screening programme databases and laser databases across participating sites
Informed consent, identification of study eye, screening against eligibility criteria
Clinical assessments prior to randomisation (p. 16)</t>
  </si>
  <si>
    <t>1) + "Ability to give informed consent" (p. 6)</t>
  </si>
  <si>
    <t>(p6) Inclusion criteria
1. Subjects of either sex aged ≥ 18 years.
2. Diagnosis of diabetes mellitus (type 1 or type 2).
3. BCVA in the study eye better than or equal to 54 ETDRS letters (Snellen visual acuity 6/18).
4. PDR with no evidence of previous PRP, or the presence of new or persistent retinal NV despite prior
PRP that (1) requires treatment in the opinion of the investigator and (2) has sufficient space in the
peripheral retina to perform more PRP treatment. In patients with both eye involvement, the eye with
no PRP or the least number of PRP burns will be randomised as the study eye. If both eyes have had no
previous PRP, the eye with the better visual acuity will be randomised as the study eye.
5. Media clarity, pupillary dilatation and subject co-operation sufficient for adequate fundus photographs.
Eyes with mild preretinal haemorrhage or mild vitreous haemorrhage that does not interfere with clear
visualisation of the macula and optic disc are considered eligible for this study.
6. Ability to give informed consent.
7. Female subjects should use effective contraception, be post-menopausal for at least 12 months prior to
trial entry, or be surgically sterile.
Exclusion criteria
The following exclusions apply to the study eye only (i.e. they may be present for the non-study eye):
1. coexistent ocular disease that may interfere with visual outcome
2. moderate or dense vitreous haemorrhage that prevents clear visualisation of the macula and/or optic
disc or prevents PRP treatment
3. significant fibrovascular proliferation or tractional retinal detachment in the posterior pole
4. prior vitrectomy
5. presence of macular oedema at baseline confirmed by SD-OCT as a CST of &gt; 320 μm [SPECTRALIS
optical coherence tomography (OCT) (Heidelberg Engineering, Germany)] because of the presence of
morphological evidence of diffuse or cystoid oedema
6. other causes of retinal NV
7. iris or angle NV and NVG
8. anticipated need for cataract extraction or vitrectomy within the next 12 months
9. known allergy to fluorescein or any components of aflibercept formulation
10. previous intravitreal anti-VEGF or steroid treatment for DMO in the last 4 months
11. PRP in the last 8 weeks
12. aphakia
13. uncontrolled glaucoma as per investigator’s judgement
14. severe external ocular infection.</t>
  </si>
  <si>
    <t>Behavioural interventions to promote physical activity in a multiethnic population at high risk of diabetes: PROPELS three-arm RCT</t>
  </si>
  <si>
    <t>Khunti</t>
  </si>
  <si>
    <t>Kamlesh Khunti, Simon Griffin, Alan Brennan, Helen Dallosso, Melanie Davies,
Helen Eborall, Charlotte Edwardson, Laura Gray, Wendy Hardeman, Laura Heathcote,
Joseph Henson, Katie Morton, Daniel Pollard, Stephen Sharp, Stephen Sutton,
Jacqui Troughton and Thomas Yates</t>
  </si>
  <si>
    <t xml:space="preserve">Background
Type 2 diabetes is a leading cause of mortality globally and accounts for significant health resource expenditure. Increased physical activity can reduce the risk of diabetes. However, the longer-term clinical effectiveness and cost-effectiveness of physical activity interventions in those at high risk of type 2 diabetes is unknown.
Objectives
To investigate whether or not Walking Away from Diabetes (Walking Away) – a low-resource, 3-hour group-based behavioural intervention designed to promote physical activity through pedometer use in those with prediabetes – leads to sustained increases in physical activity when delivered with and without an integrated mobile health intervention compared with control.
Design
Three-arm, parallel-group, pragmatic, superiority randomised controlled trial with follow-up conducted at 12 and 48 months.
Setting
Primary care and the community.
Participants
Adults whose primary care record included a prediabetic blood glucose measurement recorded within the past 5 years [HbA1c ≥ 42 mmol/mol (6.0%), &lt; 48 mmol/mol (6.5%) mmol/mol; fasting glucose ≥ 5.5 mmol/l, &lt; 7.0 mmol/l; or 2-hour post-challenge glucose ≥ 7.8 mmol/l, &lt; 11.1 mmol/l] were recruited between December 2013 and February 2015. Data collection was completed in July 2019.
Interventions
Participants were randomised (1 : 1 : 1) using a web-based tool to (1) control (information leaflet), (2) Walking Away with annual group-based support or (3) Walking Away Plus (comprising Walking Away, annual group-based support and a mobile health intervention that provided automated, individually tailored text messages to prompt pedometer use and goal-setting and provide feedback, in addition to biannual telephone calls). Participants and data collectors were not blinded; however, the staff who processed the accelerometer data were blinded to allocation.
Main outcome measures
The primary outcome was accelerometer-measured ambulatory activity (steps per day) at 48 months. Other objective and self-reported measures of physical activity were also assessed.
Results
A total of 1366 individuals were randomised (median age 61 years, median body mass index 28.4 kg/m2, median ambulatory activity 6638 steps per day, women 49%, black and minority ethnicity 28%). Accelerometer data were available for 1017 (74%) and 993 (73%) individuals at 12 and 48 months, respectively. The primary outcome assessment at 48 months found no differences in ambulatory activity compared with control in either group (Walking Away Plus: 121 steps per day, 97.5% confidence interval –290 to 532 steps per day; Walking Away: 91 steps per day, 97.5% confidence interval –282 to 463). This was consistent across ethnic groups. At the intermediate 12-month assessment, the Walking Away Plus group had increased their ambulatory activity by 547 (97.5% confidence interval 211 to 882) steps per day compared with control and were 1.61 (97.5% confidence interval 1.05 to 2.45) times more likely to achieve 150 minutes per week of objectively assessed unbouted moderate to vigorous physical activity. In the Walking Away group, there were no differences compared with control at 12 months. Secondary anthropometric, biomechanical and mental health outcomes were unaltered in either intervention study arm compared with control at 12 or 48 months, with the exception of small, but sustained, reductions in body weight in the Walking Away study arm (≈ 1 kg) at the 12- and 48-month follow-ups. Lifetime cost-effectiveness modelling suggested that usual care had the highest probability of being cost-effective at a threshold of £20,000 per quality-adjusted life-year. Of 50 serious adverse events, only one (myocardial infarction) was deemed possibly related to the intervention and led to the withdrawal of the participant from the study.
Limitations
Loss to follow-up, although the results were unaltered when missing data were replaced using multiple imputation.
Conclusions
Combining a physical activity intervention with text messaging and telephone support resulted in modest, but clinically meaningful, changes in physical activity at 12 months, but the changes were not sustained at 48 months.
Future work
Future research is needed to investigate which intervention types, components and features can help to maintain physical activity behaviour change over the longer term.
Trial registration
Current Controlled Trials ISRCTN83465245.
Funding
This project was funded by the National Institute for Health Research (NIHR) Health Technology Assessment programme and will be published in full in Health Technology Assessment; Vol. 25, No. 77. See the NIHR Journals Library website for further project information."
</t>
  </si>
  <si>
    <t>Multicentre 3 arm RCT (1:1:1)</t>
  </si>
  <si>
    <t>People at risk of diabetes</t>
  </si>
  <si>
    <t>1366 (p37)</t>
  </si>
  <si>
    <t xml:space="preserve">Control - 59.4 (8.8) (N=460)
Walking away - 59.4 (9.4) (N=450)
Walking away plus - 59.3 (9.1) (N=456)
</t>
  </si>
  <si>
    <t>Male 693 (50.7%)
Female 673 (49.3%)</t>
  </si>
  <si>
    <t>Male = 693 (50.7%)
Female = 673 (49.3%)</t>
  </si>
  <si>
    <t>White European 982 (71.9%)
South Asian 305 (22.3%)
Other 79 (5.8%)</t>
  </si>
  <si>
    <t xml:space="preserve">Access to the internet 84.7% (N = 1155) </t>
  </si>
  <si>
    <t>Table 5 p38</t>
  </si>
  <si>
    <t>Advice leaflet</t>
  </si>
  <si>
    <t>Walking Away, or Walking Away Plus</t>
  </si>
  <si>
    <t>(pxxvii) "Control: Participants were provided with an information leaflet targeting knowledge and perceptions of diabetes risk and the importance of physical activity in reducing risk.
Walking Away: A low-resource, 3-hour, group-based behavioural intervention aimed at targeting knowledge and perceptions of risk factors for type 2 diabetes, outcome expectations around the effectiveness of
physical activity at managing those risk factors, physical activity self-efficacy, and the promotion of specific behaviour change techniques centred on the provision of pedometers to support goal-setting and self-monitoring. Walking Away was delivered by two trained educators to groups of up to 10 participants. Participants were also invited to attend 2.5-hour group-based refresher sessions at 12, 24 and 36 months.
Walking Away Plus: Participants were invited to attend the Walking Away programme and the annual refresher sessions as described above. They were also provided with additional follow-on support in the form of a tailored mHealth intervention that was developed specifically to be integrated with Walking Away. The mHealth intervention involved participants regularly texting their individual goals and their achieved daily steps to an automated system, which responded with tailored text messages targeting attitudes and beliefs, motivation, self-efficacy and continued use of behaviour change strategies. Participants were also given support in the form of telephone calls from trained educators at 1 week and 6 months following each annual group-based session.</t>
  </si>
  <si>
    <t>Educational/behavioural intervention</t>
  </si>
  <si>
    <t>Walking Away is underpinned by a theoretical framework focusing on linking motivational and
volitional determinants of health behaviour. It draws on mutually complementary health behaviour
theories and behaviour change techniques, including Bandura’s social cognitive theory,81 Gollwitzer’s
implementation intentions,82 Leventhal’s common sense model83 and Chaiken’s dual process theory,84
and is modelled on the person-centred philosophy and learning techniques developed for the
DESMOND programme.24 DESMOND is a self-management programme for people living with T2D
that is commissioned and delivered both nationally and internationally.</t>
  </si>
  <si>
    <t>Pedometer</t>
  </si>
  <si>
    <t>Walking Away a group based intervention delivered by two trained educators to groups of up 10 participants, with
participants invited to bring a family member or a guest if they wished.
Walking Away plus - as above plus mHealth follow-on support intervention in the form of tailored text messaging and
telephone support.</t>
  </si>
  <si>
    <t>GP, and "Educators" on the text/phone intervention</t>
  </si>
  <si>
    <t>Face to Face, phone</t>
  </si>
  <si>
    <t>Variety: "variety of settings chosen for proximity to the recruiting GP surgeries, including at the surgeries themselves, in nearby community centres and at hospital sites" (p19)</t>
  </si>
  <si>
    <t>Single initial session, annual refresher session</t>
  </si>
  <si>
    <t>Change in steps per day at 48 months</t>
  </si>
  <si>
    <t>Self-report questionnaires (e.g., physical activity, depression, anxiety, diet, sleep duration, health related quality of life), and biomedical outcomes</t>
  </si>
  <si>
    <t>Study was ethnically targeted, in that recuitment quota of 1/4 South Asian patients of total recruited sample set (p. xxviii). Different recuritment screening thresholds reported for South Asians compared to non South Asian populations (e.g., age) and results by group reported separately 
Two substantial amendments to trial protocol detailed in an appendix:
"Ability to speak English and access to mobile telephone added to inclusion criteria"
"Various changes to documents, mainly because interpreters and translation will no longer be used" (p. 117)
However, reasons for these changes not given.</t>
  </si>
  <si>
    <t>Data collection clinics were run by research nurses (p. 8). Primary method of recruitment through primary care data collected by the NHS Health Checks programme, a screening programme to identify and treat vascular disease risk (heart disease, stroke, diabetes and
kidney disease) in all individuals aged 40–74 years, which led to many primary care practices recording their patients’ HbA1c or fasting glucose 
Research teams worked in collaboration with practices providing the Health Checks programme to recruit individuals  identified as having prediabetes and not on a systematic diabetes prevention pathway. 
Automated diabetes risk score run in practice
database, including Morbidity Information QUery and Export SynTax (MIQUEST) search to identify individuals based on blood markers the 5 years preceding recruitment.
Participants meeting the inclusion criteria were also recruited from existing population level
research studies. 
Invitation pack and reply slip by mail by practice or researcher.
Baseline visit where consent taken
To allow for increased generalisability and the ability to stratify results by ethnicity, recruitment was purposely targeted so that 25% of the total cohort would be of South Asian ethnic origin. 
Therefore, aimed to recruit 66% of participants from Leicestershire, which has a more ethnically diverse population (37% of its
population are Asian/Asian British, predominantly of Indian heritage in Leicester) than Cambridgeshire (xxviii)</t>
  </si>
  <si>
    <t xml:space="preserve">1) -  "unable to understand basic written and verbal English"
</t>
  </si>
  <si>
    <t>1) "unable to provide informed consent" (p. xxviii)
"unable to give informed consent" (p. 6)</t>
  </si>
  <si>
    <t>(p6) Individuals were eligible for the trial if they:
l were aged 40–74 years, or 25–74 years if they were South Asian
l had had a recorded plasma glucose or HbA1c value in the prediabetes range during the previous
5 years (see Table 1)
l had access to a mobile telephone and were willing to use it as part of the study.
Individuals were excluded from the trial if they were:
l unable to take part in ambulatory-based activity
l pregnant
l involved in other related intervention studies
l diagnosed with diabetes, or diabetes was detected at baseline visit
l unable to give informed consent.</t>
  </si>
  <si>
    <t>Amendments made include "Various changes to documents, mainly because interpreters and translation will no longer be used" (p117)</t>
  </si>
  <si>
    <t>Managing with Learning Disability and Diabetes: OK-Diabetes - a case-finding study and feasibility randomised controlled trial</t>
  </si>
  <si>
    <t>House</t>
  </si>
  <si>
    <t>Allan House, Louise Bryant, Amy M Russell, Alexandra Wright-Hughes, Liz Graham, Rebecca Walwyn, Judy M Wright, Claire Hulme, John L O’Dwyer, Gary Latchford, Shaista Meer, Jacqueline C Birtwistle, Alison Stansfield, Ramzi Ajjan, Amanda Farrin</t>
  </si>
  <si>
    <t>Background
Obesity and type 2 diabetes are common in adults with a learning disability. It is not known if the principles of self-management can be applied in this population.
Objectives
To develop and evaluate a case-finding method and undertake an observational study of adults with a learning disability and type 2 diabetes, to develop a standardised supported self-management (SSM) intervention and measure of adherence and to undertake a feasibility randomised controlled trial (RCT) of SSM versus treatment as usual (TAU).
Design
Observational study and an individually randomised feasibility RCT
Setting
Three cities in West Yorkshire, UK.
Participants
In the observational study: adults aged &gt; 18 years with a mild or moderate learning disability, who have type 2 diabetes that is not being treated with insulin and who are living in the community. Participants had mental capacity to consent to research and to the intervention. In the RCT participants had glycated haemoglobin (HbA1c) levels of &gt; 6.5% (48 mmol/mol), a body mass index (BMI) of &gt; 25 kg/m2 or self-reported physical activity below national guideline levels.
Interventions
Standardised SSM. TAU supported by an easy-read booklet.
Main outcome measures
(1) The number of eligible participants identified and sources of referral; (2) current living and support arrangements; (3) current health state, including level of HbA1c, BMI and waist circumference, blood pressure and lipids; (4) mood, preferences for change; (5) recruitment and retention in RCT; (6) implementation and adherence to the intervention; (7) completeness of data collection and values for candidate primary outcomes; and (8) qualitative data on participant experience of the research process and intervention.
Results
In the observational study we identified 147 eligible consenting participants. The mean age was 54.4 years. In total, 130 out of 147 (88%) named a key supporter, with 113 supporters (77%) being involved in diabetes management. The mean HbA1c level was 54.5 mmol/mol [standard deviation (SD) 14.8 mmol/mol; 7.1%, SD 1.4%]. The BMI of 65% of participants was &gt; 30 kg/m2 and of 21% was &gt; 40 kg/m2. Many participants reported low mood, dissatisfaction with lifestyle and diabetes management and an interest in change. Non-response rates were high (45/147, 31%) for medical data requested from the primary care team. In the RCT, 82 participants were randomised. The mean baseline HbA1c level was 56 mmol/mol (SD 16.5 mmol/mol; 7.3%, SD 1.5%) and the mean BMI was 34 kg/m2 (SD 7.6 kg/m2). All SSM sessions were completed by 35 out of 41 participants. The adherence measure was obtained in 37 out of 41 participants. The follow-up HbA1c level and BMI was obtained for 75 out of 82 (91%) and 77 out of 82 (94%) participants, respectively. Most participants reported a positive experience of the intervention. A low response rate and difficulty understanding the EuroQol-5 Dimensions were challenges in obtaining data for an economic analysis.
Limitations
We recruited from only 60% of eligible general practices, and 90% of participants were on a general practice learning disability register, which meant that we did not recruit many participants from the wider population with milder learning disability.
Conclusions
A definitive RCT is feasible and would need to recruit 194 participants per arm. The main barrier is the resource-intensive nature of recruitment. Future research is needed into the effectiveness of obesity treatments in this population, particularly estimating the longer-term outcomes that are important for health benefit. Research is also needed into improving ways of assessing quality of life in adults with a learning disability.
Trial registration
Current Controlled Trials ISRCTN41897033.
Funding
This project was funded by the National Institute for Health Research (NIHR) Health Technology Assessment programme and will be published in full in Health Technology Assessment; Vol. 22, No. 26. See the NIHR Journals Library website for further project information.</t>
  </si>
  <si>
    <t>Mulit</t>
  </si>
  <si>
    <t>Multicentre 2-arm feasibility RCT. Individually randomised 1:1</t>
  </si>
  <si>
    <t>Feasibility RCT - Multicentre, two-arm, individually randomised controlled trial</t>
  </si>
  <si>
    <t>Type 2 diabetes and learning disability</t>
  </si>
  <si>
    <t>Mean (SD) =  56.4 (11.49)
Median (range) = 58.0 (20-79)</t>
  </si>
  <si>
    <t>Mean (SD) =  56.4 (11.49)</t>
  </si>
  <si>
    <t>Male = 40/82 (48.8%), Female = 42 (51.2%)</t>
  </si>
  <si>
    <t>Male = 40 (48.8%), Female = 42 (51.2%)</t>
  </si>
  <si>
    <t xml:space="preserve"> n (%)
White =  75 (91.5)
Mixed = 2 (2.4)
Asian= 5 (6.1)
Black = 0 (0.0)
Other ethnic group = 0 (0.0)</t>
  </si>
  <si>
    <t>Table 36, page 75</t>
  </si>
  <si>
    <t>Treatment as usual with an easy-read information booklet about Type 2 diabetes</t>
  </si>
  <si>
    <t>Booklet given to them by the nurse</t>
  </si>
  <si>
    <t>OK Diabetes</t>
  </si>
  <si>
    <t>Information resources, some 'How-to' sheets</t>
  </si>
  <si>
    <t>The research nurse worked through the elements of SSM with the participant, explaining how to use materials and suggesting initial actions and activities. Further contact was negotiated with the person with diabetes. We expected that a total of three or four meetings of 30–60 minutes over 6–8 weeks would be provided, followed by telephone support and advice.
1. Establishing the participant’s daily routines and lifestyle
2. Identifying all supporters and helpers and their roles
3. Setting realistic goals for change
4. Monitoring progress against agreed upon goals</t>
  </si>
  <si>
    <t>Diabetes (research) nurse</t>
  </si>
  <si>
    <t>In person, with telephone support and advice after the planned sessions</t>
  </si>
  <si>
    <t>Unclear, but called 'nurse visits' so could be at home or in a clinic. Some materials were for the participant to use at home (as part of self-management)</t>
  </si>
  <si>
    <t xml:space="preserve">Expected  a total of three or four meetings of 30–60 minutes over 6–8 weeks </t>
  </si>
  <si>
    <t>1, 2, 3, 4 (accessible and flexible to meet the needs of the person with a learning disability)</t>
  </si>
  <si>
    <t>Main outcomes for the trial were feasibility outcomes, candidate primary outcomes were HbA1c and BMI measurements</t>
  </si>
  <si>
    <t>Minimal demands, mostly clinical measures, or review of patient notes. Two short PROMs used = PHQ-2 and EQ5D</t>
  </si>
  <si>
    <t>2. provided written or verbal (when necessary) informed consent</t>
  </si>
  <si>
    <t>AP34mild to moderate learning disability, identified by GP on clinical assessment and confirmed by researcher on the basis of functional history and performance at interview</t>
  </si>
  <si>
    <t>Assessment of capacity mentioned (process not detailed)</t>
  </si>
  <si>
    <t>- aged ≥ 18 years
- diagnosed with type 2 diabetes, controlled with diet alone or hypoglycaemic agents other than insulin
- AP34mild to moderate learning disability, identified by GP on clinical assessment and confirmed by researcher on the basis of functional history and performance at interview
 -living in the community (not in a hospital setting) and under the care of a general practice in the geographical area covered by the study or willing to agree to a data-sharing agreement.
- were deemed by researchers after repeat assessment to have the mental capacity to consent to participation in a research trial
- provided written or verbal (when necessary) informed consent
- willing to undergo a blood test and measurements to establish HbA1c levels and BMI or, if not, had up-to-date routine values of HbA1c and BMI (ideally within 6 weeks of randomisation)
- had suboptimal diabetes control defined as a HbA1c level of &gt; 6.5% (equivalent to 48 mmol/mol) OR a BMI of &gt; 25 kg/m2 OR self-reported physical activity below national guidelines.
Exclusion criteria:
- intellectual impairment acquired from disease or injury in adult life, defined as aged ≥ 16 years, such as that caused by adult-onset dementia or stroke
- specific educational deficit, such as dyslexia, or autism without learning disability
- type 1 diabetes, secondary diabetes (such as that caused by steroids, pancreatitis or endocrine disorders) and rare causes of monogenic diabetes (such as maturity-onset diabetes of the young)
- referral into the study had been through the third sector or another non-medical professional, and eligibility could not be confirmed at interview or from a medical professional such as the GP
- referred for insulin or put on insulin between identification and randomisation
- likely to require insulin in the next 3 months
- not living in the community (i.e. living in hospital) at randomisation
- declining further assistance with diabetes self-management
- a member of the same household had already been randomised into the RCT</t>
  </si>
  <si>
    <t>% White</t>
  </si>
  <si>
    <t>A psychotherapeutic intervention that uses a form of non-directive counselling, often referred to as ‘active listening’ when delivered by HVs to women with PND, and originates from client-centred psychotherapy. Person centered approach, focusses on feelings of the client</t>
  </si>
  <si>
    <t>Oral</t>
  </si>
  <si>
    <t xml:space="preserve"> 
</t>
  </si>
  <si>
    <t>"Subsequent sessions were carried out on a weekly basis by telephone unless the participant had sensory impairments or preferred to have face-to-face visits" (p. 11)
"In addition, when individuals displayed mild cognitive impairment, simpler language was used and the steps in each session were reduced along with homework. Questions were also added to help case managers assess participants’ understanding of the treatment principles." (p. 11)</t>
  </si>
  <si>
    <t>(1) "a larger font and increased space for writing was introduced. In addition, when individuals displayed mild cognitive impairment, simpler language was used and the number of steps in each session, along with the homework, was reduced. Questions were also added to help the case manager assess the participant’s understanding of the treatment principles." (p. 9)
(2) open to interpretation - "subsequent sessions were carried out on a, more or less, weekly basis by telephone unless the participant had sensory impairments or preferred face-to-face visits." (p. 8)</t>
  </si>
  <si>
    <t>(1) Open to interpretation - "Adaptations to BeatIt: A number of adaptations was made to ensure that the behavioural activation intervention was both accessible to clients with a learning disability and sensitive to their life circumstances. There was careful piloting of the intervention and the views of people with learning disabilities and their families played a crucial role in determining the adaptations." (p. 11)
(2) Open to interpretation - "Adapting materials and exercises Adapting materials and therapeutic activities was designed to ensure that they were accessible and engaging. All exercises and forms were carefully developed and piloted before use. Using visual materials, such as photographs of activities, allowed participants to make active choices and helped to scaffold the therapeutic dialogue." (p11)</t>
  </si>
  <si>
    <t>1) "mild to moderate learning disabilities" (p. xxvi), as assessed using the Wechsler Abbreviated Scale of Intelligence (WASI). "
2) "having a carer who could provide information for baseline assessments" (p. xxvi)
3) "the ability to provide informed consent" (p. xxvi)</t>
  </si>
  <si>
    <t>The Wechsler Abbreviated Scale of Intelligence (WASI) has a vocabulary subtest and simililarity subtest (articulate simliarities between word pairs) to measure verbal cognitive ability (verbal IQ) but is less demanding than the Wechsler Test of Adult Reading (WTAR). Still, it would disadvantage test-takers whose first language is not English.</t>
  </si>
  <si>
    <t>"change in the BDI-II score at 12 weeks post randomisation, measured as a
continuous variable" (p11)</t>
  </si>
  <si>
    <t>(p5) Inclusion criteria (all must apply)
Eligible patients were those who met all of the following criteria.
l Aged ≥ 18 years and in primary care.
l Treated for depression for at least 6 weeks with any one of the following SSRI or SNRI antidepressants
at recommended BNF doses – fluoxetine, sertraline, citalopram, escitalopram, fluvoxamine, paroxetine,
duloxetine or venlafaxine (see Appendix 1, Table 25 for the adequate dose table).
l Adhered to their medication. Adherence to medication is difficult to measure. To operationalise our
definition of treatment resistance, we used the Morisky four-item self-report measure of compliance,24
as adapted for CoBalT.25 The Morisky measure has previously been validated against electronic
monitoring bottles, with a score of zero (range 0–4) indicating at least 80% compliance.18,26 Given the
relatively long half-life of antidepressant medication, individuals who have forgotten to take one or two
tablets were not excluded.
l Scored ≥ 14 points on the Beck Depression Inventory-II (BDI-II).27
l An ICD-10 diagnosis of depression [assessed using the Clinical Interview Schedule – Revised (CIS-R)]
(p6) Exclusion criteria (presence of any warrants exclusion)
General practitioners were asked to exclude patients who fulfilled any of the following exclusion criteria at
the time of the record search:
l patients currently taking combined or augmented antidepressant treatment
l patients having their medication managed by a psychiatrist
l patients with dementia (formal diagnosis), bipolar disorder, psychosis or alcohol or substance
abuse/dependence
l women who were pregnant, planning a pregnancy or breastfeeding
l patients who were unable to complete the study questionnaires
l patients who had had a previous adverse reaction to mirtazapine
l patients currently being treated with a monoamine oxidase inhibitor (MAOI), including moclobemide,
or with other medical contraindications to mirtazapine.</t>
  </si>
  <si>
    <t xml:space="preserve">93.3
</t>
  </si>
  <si>
    <t>Initially face to face, then telephone</t>
  </si>
  <si>
    <t xml:space="preserve">depression diagnosis determined by research personnel interviewing potential participants using the Clinical Interview Schedule– Revised (CIS-R), a computerised interview schedule (p.6). </t>
  </si>
  <si>
    <t>BDI-II score at 6, 12, 18 and 24 weeks</t>
  </si>
  <si>
    <t>Effectiveness of ketamine with ECT</t>
  </si>
  <si>
    <t>1) + "Capacity to give informed consent" (p. 8)
2) - "unable to give informed consent" (p. 8)</t>
  </si>
  <si>
    <t xml:space="preserve">1) Mini International Neuropsychiatric Interview
(MINI)- good concordance with more comprehensive diagnostic interviews for mood disorders. 
2) Mini Mental State Examination (MMSE) screening tool for dementia with scores of &lt; 24 considered abnormal
3) Wechsler Test of Adult Reading - test to assess premorbid intellectual functioning relatively insensitive to cognitive deterioration. Uses vocabulary level as a correlate of IQ with the patient being presented with irregularly spelled words and prompted to pronounce each one. Discontinued after 12 consecutive incorrect pronunciations. Each correct pronunciation is given a score of 1 and the raw score is then standardised by age and compared with the scores predicted for the patient’s demographic classification to provide estimated premorbid IQ. (Test conducted orally and consists of vocabulary, comprehension and verbal reasoning).  
4) Modified Edinburgh Handedness Questionnaire
Massachusetts General Hospital Scale - Left/right handednessPatients completed Wechsler Test of Adult Reading as part of the test for their functioning (p. 12). </t>
  </si>
  <si>
    <t>(p7) Inclusion criteria
l Consent given for ECT as part of standard clinical care.
l Male or female aged ≥ 18 years.
l Current Diagnostic and Statistical Manual of Mental Disorders-Fourth Edition (DSM-IV)116 diagnosis
of a major depressive episode, moderate or severe as part of a unipolar or bipolar mood disorder,
diagnosed by the Mini International Neuropsychiatric Interview (MINI)
l American Society of Anesthesiologists score (excluding mental health considerations in the scoring) of
1, 2 or stable 3 and judged as suitable to receive ketamine by an anaesthetist.
l Verbal intelligence quotient (IQ) equivalent to ≥ 85 and sufficiently fluent in English to validly complete
neuropsychological testing.
l Capacity to give informed consent.
l Willingness to undertake neuropsychological testing as part of the study.
(p8) Exclusion criteria
l DSM-IV diagnosis of a primary psychotic or schizoaffective disorder, current primary
obsessive–compulsive disorder or anorexia nervosa.
l History of drug or alcohol dependence (DSM-IV criteria116) within the past year.
l Electroconvulsive therapy in the past 3 months (to avoid confounding the assessment of cognitive
outcomes – this was 6 months in the initial protocol but was shortened to 3 months after the
commencement of the trial; see Chapter 3, Challenges to recruitment) or previously received ECT in the
current trial.
l Known hypersensitivity or contraindication to ketamine or excipients in the injection, including
significant cardiovascular disease, uncontrolled hypertension, glaucoma, cirrhosis or abnormal liver
function or liver disease.
l Known hypersensitivity or contraindication to concomitant medications used for ECT [propofol, thiopental
(thiopental sodium) and suxamethonium (suxamethonium chloride) or excipients in the injections].
l Evidence of organic brain disease including dementia, neurological illness or injury or medical illness
that may significantly affect neuropsychological function.
l Detained under the Mental Health Act (MHA) 1983 (as amended in 2007)118 or unable to give
informed consent.
l Pregnancy, or at risk of pregnancy and not taking adequate contraception, or breastfeeding.
l Score of &lt; 24 on the MMSE.</t>
  </si>
  <si>
    <t>"Stroke Aphasic Depression Questionnaire – Hospital version (SADQ-H), the Nottingham Leisure Questionnaire (NLQ), the Nottingham Extended Activities of Daily Living (NEADL), the Carer Strain Index (CSI), the EuroQoL-5 Dimensions,
five-level version (EQ-5D-5L) (standard version and a version for people with cognitive problems) and the health-care resource use questionnaire" (pxxiii)</t>
  </si>
  <si>
    <t>"only English speakers were offered the intervention as delivering the intervention to non-English speakers is not straightforward. This would need to be addressed if the
intervention was shown to be effective with English speakers initially. It is important to explore methods of broadening this intervention out to non-English speakers, for example by using therapists trained in BA who speak the same language as the patient, using translators or using family members (this would need to be explored with caution as translators often do not translate verbatim and, therefore, the content of the therapy delivered may not always be consistent with that received and so careful fidelity measurement would be required)." (p. 103)
"Recommendations for future research [...] explore methods for broadening psychological interventions for people who have had a stroke to be
accessible for non-English speakers"</t>
  </si>
  <si>
    <t>Time between randomisation and first episode of depression determined by the CIS-R</t>
  </si>
  <si>
    <t>"The GP could also decide that the person was unsuitable to take part in the trial on any other grounds"(p. 5)  [i.e. beyond what is indicated in medical notes]</t>
  </si>
  <si>
    <t>Self-report and physical assessment - urine tests, and retinal photos (p10)</t>
  </si>
  <si>
    <t>Oral, phone</t>
  </si>
  <si>
    <t>Self-report questionnaire, and biomedical outcomes</t>
  </si>
  <si>
    <t>Basic information</t>
  </si>
  <si>
    <t>(11) Intervention</t>
  </si>
  <si>
    <t xml:space="preserve">(12) Control </t>
  </si>
  <si>
    <t>(9) Characteristics of recruited sample</t>
  </si>
  <si>
    <t>Search</t>
  </si>
  <si>
    <t>File</t>
  </si>
  <si>
    <t>Title</t>
  </si>
  <si>
    <t>(1) Author</t>
  </si>
  <si>
    <t>(2) Year</t>
  </si>
  <si>
    <t>(3) NIHR Journal</t>
  </si>
  <si>
    <r>
      <rPr>
        <b/>
        <sz val="10"/>
        <color theme="1"/>
        <rFont val="Arial"/>
        <family val="2"/>
      </rPr>
      <t xml:space="preserve">Full text exclusion? 
</t>
    </r>
    <r>
      <rPr>
        <i/>
        <sz val="10"/>
        <color theme="1"/>
        <rFont val="Arial"/>
        <family val="2"/>
      </rPr>
      <t>(Leave blank if retained)</t>
    </r>
  </si>
  <si>
    <t>(4) RCT design</t>
  </si>
  <si>
    <t>(5) Medical condition(s) targeted</t>
  </si>
  <si>
    <t>(4) Brief name: Provide the name or a phrase that describes the intervention</t>
  </si>
  <si>
    <t xml:space="preserve">Why: Describe any rationale, theory, or goal of the elements essential to the intervention </t>
  </si>
  <si>
    <t xml:space="preserve">What: Materials - Describe any physical or informational materials used in the intervention </t>
  </si>
  <si>
    <t xml:space="preserve">What: Procedures - Describe each of the procedures, activities, and/or processes used in the intervention </t>
  </si>
  <si>
    <t>Who provided</t>
  </si>
  <si>
    <t>How: mode of delivery</t>
  </si>
  <si>
    <t>Where</t>
  </si>
  <si>
    <t>Frequency and duration</t>
  </si>
  <si>
    <t>(14.1) Language/communication demands for patients</t>
  </si>
  <si>
    <t>Brief description of control</t>
  </si>
  <si>
    <t>(14.2) Language/communication demands for patients</t>
  </si>
  <si>
    <t xml:space="preserve">Person delivering the intervention </t>
  </si>
  <si>
    <t>Any tailoring to individuals/ groups</t>
  </si>
  <si>
    <t>(14.3) Language/ communication demands for patients</t>
  </si>
  <si>
    <t>(14.4) Secondary outcomes - description in terms of language demands</t>
  </si>
  <si>
    <t>(11) Access to translation and/or interpretation services or any additional language-related accommodations or cultural tailoring during intervention</t>
  </si>
  <si>
    <t>(10) Access to translation and/or interpretation services or any additional language-related accommodations or cultural tailoring during informed consent process</t>
  </si>
  <si>
    <t>(14.5) Access to translation and/or interpretation services or any additional language-related accommodations for outcome measures</t>
  </si>
  <si>
    <t>(14.6) Validation of translation</t>
  </si>
  <si>
    <t>(10a) Available language(s)</t>
  </si>
  <si>
    <t>(10b) Individual(s) providing the language support (e.g., professional interpreter, bilingual health professional)</t>
  </si>
  <si>
    <t>(6) Language related eligibility criteria</t>
  </si>
  <si>
    <t>(7) Other patient elligibility criteria</t>
  </si>
  <si>
    <t>(8) Description of language screening</t>
  </si>
  <si>
    <t>Misc language notes</t>
  </si>
  <si>
    <t>Reference</t>
  </si>
  <si>
    <t>Sex/ gender</t>
  </si>
  <si>
    <t>Ethnicity/ culture/ religion</t>
  </si>
  <si>
    <t>Socioeconomic variables</t>
  </si>
  <si>
    <t>Language literacy</t>
  </si>
  <si>
    <t>Other</t>
  </si>
  <si>
    <t>Number of participants recruited to the late-phase RCT</t>
  </si>
  <si>
    <t>NIHR Depression</t>
  </si>
  <si>
    <t>Health visitor non-directive counselling (listening visits)</t>
  </si>
  <si>
    <t>High language demands as it is a talking therapy. No mention of it being delivered in other languages but seems possible to deliver with interpreters/same language therapists</t>
  </si>
  <si>
    <t>Variation in prescription inline with NICE guidance</t>
  </si>
  <si>
    <t>EPDS at 4 and 18 weeks after randomisation. Self report questionnaire.</t>
  </si>
  <si>
    <t>Self report questionnaire, states it is in other languages but not which or if they were used</t>
  </si>
  <si>
    <t>The study as designed was unable to include women for whom English was not a first language or at least for whom completion of the questionnaires unaided - difficult mainly because of the availability and expense of translating questionnaires.
"there were instances where women were not excluded who should have been (for example the two women whose English language skills should probably have made them ineligible)" (p87)
"study as designed was unable to include women for whom English was not a first language or at least for whom completion of the questionnaires unaided or participation in listening visits would not be possible. In a multicultural society, research of this nature is always difficult mainly because of the availability and expense of translating questionnaires and providing translators or therapists. This was a particular issue for the Manchester centre." (p90)</t>
  </si>
  <si>
    <t>The study as designed was unable to include women for whom English was not a first language or at least for whomparticipation in listening visits would not be possible. In a multicultural society, research of this nature is always difficult mainly because of the availability and expense of providing translators or therapists.</t>
  </si>
  <si>
    <t>States that the primary outcome has been validated in other languages but not whether they administered any of these</t>
  </si>
  <si>
    <t>1) Explicit - "were proficient in English at a level to complete all research assessments (two women whose first language was not English had some language assistance in completing the assessments and/or listening visit intervention)" (p9)
2) Explicit - participants excluded due to "poor English (n = 8)" (p24)
3) Implied - information pack sent with consent form, questionnaire (p8)</t>
  </si>
  <si>
    <r>
      <rPr>
        <b/>
        <sz val="10"/>
        <color theme="1"/>
        <rFont val="Arial"/>
        <family val="2"/>
      </rPr>
      <t>Mean</t>
    </r>
    <r>
      <rPr>
        <sz val="10"/>
        <color theme="1"/>
        <rFont val="Arial"/>
        <family val="2"/>
      </rPr>
      <t xml:space="preserve"> 29.3
</t>
    </r>
    <r>
      <rPr>
        <b/>
        <sz val="10"/>
        <color theme="1"/>
        <rFont val="Arial"/>
        <family val="2"/>
      </rPr>
      <t xml:space="preserve">Range </t>
    </r>
    <r>
      <rPr>
        <sz val="10"/>
        <color theme="1"/>
        <rFont val="Arial"/>
        <family val="2"/>
      </rPr>
      <t>18.9-44.0</t>
    </r>
  </si>
  <si>
    <t>TREAD Physical Activity as a Treatment for Depression - Physical activity intervention</t>
  </si>
  <si>
    <t>None. PAF manual developed</t>
  </si>
  <si>
    <t>BDI at the 4-month follow-up point. Self-report questionnaire</t>
  </si>
  <si>
    <t>Self -report questionnaire</t>
  </si>
  <si>
    <t>1) Explicit - exclusion "unable to complete self-administered questionnaires in English" (p10) or "inability to complete self-administered questionnaires in English," (p141)
2) Implied - some recruitment through telephone conversation, some through GP leaflets (p10)</t>
  </si>
  <si>
    <t>Intervention mean(SD) 40.9(12.5)
Control mean(SD)  38.8(12.7)</t>
  </si>
  <si>
    <t>White 336 93.1%)</t>
  </si>
  <si>
    <t>Exercise for depression in care home residents: a randomised controlled trial with cost-effectiveness analysis (OPERA)</t>
  </si>
  <si>
    <t>M Underwood, SE Lamb, S Eldridge, B Sheehan, A Slowther, A Spencer,
 M Thorogood, N Atherton, SA Bremner, A Devine, K Diaz-Ordaz, DR Ellard,
 R Potter, K Spanjers and SJC Taylor</t>
  </si>
  <si>
    <t>Background: Many older people living in care homes (long term residential care or nursing homes) are
 depressed. Exercise is a promising non-drug intervention for preventing and treating depression in
 this population.
 Objective: To evaluate the impact of a ‘whole-home’ intervention, consisting of training for residential
 and nursing home staff backed up with a twice-weekly, physiotherapist-led exercise class on depressive
 symptoms in care home residents.
 Design: A cluster randomised controlled trial with a cost-effectiveness analysis to compare (1) the
 prevalence of depression in intervention homes with that in control homes in all residents contributing
 data 12 months after homes were randomised (cross-sectional analysis); (2) the number of depressive
 symptoms at 6 months between intervention and control homes in residents who were depressed at prerandomisation
 baseline assessment (depressed cohort comparison); and (3) the number of depressive
 symptoms at 12 months between intervention and control homes in all residents who were present at prerandomisation
 baseline assessment (cohort comparison).
 Setting: Seventy-eight care homes in Coventry and Warwickshire and north-east London.
 Participants: Care home residents aged ≥ 65 years.
 Interventions: Control intervention: Depression awareness training programme for care home staff.
 Active intervention: A ‘whole-home’ exercise intervention, consisting of training for care home staff backed
 up with a twice-weekly, physiotherapist-led exercise group.
 Main outcome measures: Geriatric Depression Scale-15, proxy European Quality of Life-5 Dimensions
 (EQ-5D), cost-effectiveness from an National Health Service perspective, peripheral fractures and death.
 Results: We recruited a total of 1054 participants. Cross-sectional analysis: We obtained 595 Geriatric
 Depression Scale-15 scores and 724 proxy EQ-5D scores. For the cohort analyses we obtained 765 baseline
 Geriatric Depression Scale-15 scores and 776 proxy EQ-5D scores. Of the 781 who we assessed prior to
 randomisation, 765 provided a Geriatric Depression Scale-15 score. Of these 374 (49%) were depressed and constitute our depressed cohort. Resource-use and quality-adjusted life-year data, based on proxy
 EQ-5D, were available for 798 residents recruited prior to randomisation. We delivered 3191 group
 exercise sessions with 31,705 person attendances and an average group size of 10 (5.3 study participants
 and 4.6 non-study participants). On average, our participants attended around half of the possible
 sessions. No serious adverse events occurred during the group exercise sessions. In the cross-sectional
 analysis the odds for being depressed were 0.76 [95% confidence interval (CI) 0.53 to 1.09] lower in the
 intervention group at 12 months. The point estimates for benefit for both the cohort analysis (0.13,
 95% CI –0.33 to 0.60) and depressed cohort (0.22, 95% CI –0.52 to 0.95) favoured the control
 intervention. There was no evidence of differences in fracture rates or mortality (odds ratio 1.07,
 95% CI 0.79 to 1.48) between the two groups. There was no evidence of differences in the other
 outcomes between the two groups. Economic analysis: The additional National Health Service cost of the
 OPERA intervention was £374 per participant (95% CI –£655 to £1404); the mean difference in qualityadjusted
 life-year was –0.0014 (95% CI –0.0728 to 0.0699). The active intervention was thus dominated
 by the control intervention, which was more effective and less costly.
 Conclusion: The results do not support the use of a whole-home physical activity and moderate-intensity
 exercise programme to reduce depression in care home residents.
 Trial registration: Current Controlled Trials ISRCTN43769277.
 Funding: This project was funded by the National Institute for Health Research Health Technology
 Assessment programme and will be published in full in Health Technology Assessment; Vol. 17, No. 18.
 See the Health Technology Assessment programme website for further project information.</t>
  </si>
  <si>
    <t xml:space="preserve">Two arm cluster randomised clincal trial, with pilot </t>
  </si>
  <si>
    <t>The OPERA intervention was designed to test the effects of exercise and increased physical activity on depression and other important outcomes</t>
  </si>
  <si>
    <t>A wholehome, ‘ecological’ intervention directed at changing the whole-home environment and the culture within care homes. The whole-home intervention consisted of training for residential and nursing home staff backed up with a twice-weekly physiotherapist-led exercise class. This approach, with the regular exercise groups at its core, was used to ensure that residents had maximum opportunity to engage in the exercise groups and to maintain physical activity outside the formal exercise session. The development of the whole-home intervention drew on components of both Greenhalgh’s ‘diffusion of innovations’ model156 and Cialdini’s ‘model of persuasion and influence’. A dementia/personcentred care approach was robustly promoted within the OPERA intervention along with the use of an ‘unconditional positive regard’.</t>
  </si>
  <si>
    <t>CD of carefully designed playlist. Small and large soft foam/inflatable footballs (principally for the warm-up period), soft weighted hand balls and ankle weights, plus a 10-metre stretchy velvet band for the aerobic section. Carer training pack (with cue cards, posters and DVD). Supervision 2-6 monthly (experience dependant)</t>
  </si>
  <si>
    <t>Physiotherapist and exercise champion in each home. Whole-home approach to encourage physical activities and deliver exercise classes.</t>
  </si>
  <si>
    <t>Physiotherapist. 2 day training programme</t>
  </si>
  <si>
    <t>Care home</t>
  </si>
  <si>
    <t>1 day a week for 12 months (more in larger homes with more patients)</t>
  </si>
  <si>
    <t>Three levels of exercise to match the expected levels of functional ability. Built into delivery.</t>
  </si>
  <si>
    <t>Process evaluation for both arms</t>
  </si>
  <si>
    <t xml:space="preserve">The study achieved a 90% dose delivered: 90% in C&amp;W and 89% in NEL. There were around 1256 (87%) residents who were eligible to attend groups of whom 478 (38%) were study participants. On average residents attended about half of the available sessions (31,705). An average group size of 10 (5.3 study participants and 4.6 non-study participants) </t>
  </si>
  <si>
    <t>Exercise class for patients. 'Whole-home' model and training for care home staff is low demand on patients.</t>
  </si>
  <si>
    <t xml:space="preserve">Depression awareness training for care home staff.  Short, inexpensive, deliverable by a non-expert clinician, and to address relevant learning objectives for staff in the care home sector. Each clinician delivering the depression awareness training intervention session in the care homes attended a 120- to 150-minute training session. Delivered in all care homes in the trial. </t>
  </si>
  <si>
    <t>Clinician deleivered training to care home staff - not to patients</t>
  </si>
  <si>
    <t>Geriatric Depression Scale-15 at 6 months. This brief instrument consists of 15 yes/no questions and has been well validated in care home populations</t>
  </si>
  <si>
    <t>Self-report/assisted</t>
  </si>
  <si>
    <t>Self-report and physical assessment. Some proxy measures and care home medication and safety data. Inclusion: English speaker (for assessments), Exclusion: severe problems communicating (for assessments).</t>
  </si>
  <si>
    <t>Large print and audio versions given to participants with visual impairments (p15)</t>
  </si>
  <si>
    <t xml:space="preserve">In some homes, these surveys were completed by the care home manager due to language or literacy barriers or time constraints among the care workers (proxy measures) working with the residents  on a day-to-day basis. </t>
  </si>
  <si>
    <t>EQ5D validated in other languages</t>
  </si>
  <si>
    <t>1) Explicit - home exclusion where "the majority of residents were non-English speaking" (p13)
2) Explicit - participant exclusion of "severe problems communicating (for assessments)" (p14)
3) Explicit - participant inclusion of "ability to understand and communicate in spoken English" (p52) or "English speaker" (p14)
3) Open to interpretation - "A specially trained research nurse [...] assess[ed] their capacity to give consent" (p15)
4) Implied - information sheet given to potential participants
5) Implied - "In some homes, these surveys were completed by the care home manager due to language or literacy barriers or time constraints among the care workers working with the residents on a day-to-day basis." (p146)</t>
  </si>
  <si>
    <t>(p14) Inclusion criteria:
zz permanent resident in the care home
zz aged ≥ 65 years
zz English speaker (for assessments).
Exclusion criteria:
zz terminal illness or too ill to be seen at the time of assessment
zz severe problems communicating (for assessments).</t>
  </si>
  <si>
    <t>Full home details p22, Full individual details p62</t>
  </si>
  <si>
    <t>Intervention mean(SD) 86.7 (7.2)
Control mean(SD) 86.3 (7.5)</t>
  </si>
  <si>
    <t>Female 677 (76%)</t>
  </si>
  <si>
    <t>White 865 (98.2%)</t>
  </si>
  <si>
    <r>
      <rPr>
        <b/>
        <sz val="10"/>
        <color theme="1"/>
        <rFont val="Arial"/>
        <family val="2"/>
      </rPr>
      <t xml:space="preserve">Age left full-education:
</t>
    </r>
    <r>
      <rPr>
        <sz val="10"/>
        <color theme="1"/>
        <rFont val="Arial"/>
        <family val="2"/>
      </rPr>
      <t>&lt;14 385 (59%)
14-16 179 (27.5%)
&gt;16 88 (13.5%)</t>
    </r>
  </si>
  <si>
    <t>781 (p62)</t>
  </si>
  <si>
    <t>CBT (+ usual care)</t>
  </si>
  <si>
    <t>BDI-II score at 6 months post randomisation</t>
  </si>
  <si>
    <t>1) Implied - recruitment via letter of invitation and information leaflet (p7) 
2) Open to interpretation - "GPs excluded any patients whom they considered it would be inappropriate to invite" (p6)</t>
  </si>
  <si>
    <t>"three-centre, double-blind and placebo-controlled, but otherwise pragmatic, randomised trial of folic acid augmentation of antidepressant treatment for people with moderate to severe
depression" (p5)</t>
  </si>
  <si>
    <t>Folic acid (+ medication)</t>
  </si>
  <si>
    <t>Unclear - 25 weeks? p5)</t>
  </si>
  <si>
    <t>Medium - self-reported questionnaire</t>
  </si>
  <si>
    <t>Self-reported questionnaire</t>
  </si>
  <si>
    <t>1) Open to interpretation - inclusion "able to give informed consent" (p5)
2) Implied - information sheet given to participants for 24 hours (p5)</t>
  </si>
  <si>
    <t>"pragmatic, multicentre, open, three-armed parallel RCT with simple randomisation" (p5)</t>
  </si>
  <si>
    <t>Comparing paid vs free cCBT, both vs TAU</t>
  </si>
  <si>
    <t>(1) "Beating The Blues" cCBT plus GP care, (2) MoodGYM cCBT plus GP care
(1 &amp; 2) received weekly technical support and engagement encouragement phonecalls</t>
  </si>
  <si>
    <t>PHQ-9 at 4 months (p12), "A variety of disease-specific and generic outcome measures were administered to ascertain clinical effectiveness. Cost-effectiveness was determined by obtaining measures of HRQoL and resource utilisation using self-report questionnaires, along with objective data collection from participants’ GP medical records" (p12)</t>
  </si>
  <si>
    <t>1) Explicit - exclusion "They were not able to read and write in English." (p6)</t>
  </si>
  <si>
    <t>BeatingTheBlues mean(SD) 39.61 (12.34) 
MoodGYM mean(SD) 39.43 (12.96) 
UC mean(SD) 40.52 (12.64)</t>
  </si>
  <si>
    <t>"two-arm, multicentre, single-blind superiority trial" (p9)</t>
  </si>
  <si>
    <t>MBCT-TS</t>
  </si>
  <si>
    <t>Therapy with support to taper/stop anti-depressants</t>
  </si>
  <si>
    <t>"Mindfulness-based cognitive therapy with support to taper and/or discontinue antidepressant medication" (p12)</t>
  </si>
  <si>
    <t>MBCT-TS provided by trained therapists</t>
  </si>
  <si>
    <t>"The occurrence of any depressive relapse/recurrence, and time from randomisation to relapse/recurrence" (p14)</t>
  </si>
  <si>
    <t>High - SCID-LIFE interview (p14)</t>
  </si>
  <si>
    <t>1) Implied - recruitment through telephone conversation (p10)</t>
  </si>
  <si>
    <r>
      <rPr>
        <sz val="10"/>
        <color theme="1"/>
        <rFont val="Arial"/>
        <family val="2"/>
      </rPr>
      <t xml:space="preserve">Table 7 p26 </t>
    </r>
    <r>
      <rPr>
        <i/>
        <sz val="10"/>
        <color theme="1"/>
        <rFont val="Arial"/>
        <family val="2"/>
      </rPr>
      <t>(yes, again)</t>
    </r>
  </si>
  <si>
    <t>MBCT-TS mean(SD), range 50 (12) 22-78
ADM mean(SD), range: 49(13) 20-79</t>
  </si>
  <si>
    <t>"multicentre, patient-randomised, double-blind placebo-controlled trial of metyrapone augmentation of serotonergic
antidepressants in patients with TRD in the UK NHS" (pxxi)</t>
  </si>
  <si>
    <t>"Montgomery–Åsberg Depression Rating Scale (MADRS)74 scored at baseline and 2 weeks post treatment (week +5 from
randomisation)" (p4)</t>
  </si>
  <si>
    <t>1) Implied - recruitment of HV by written advertisements and email (p19)
2) Open to interpretation - exclusion of "those who did not understand the instructions" (p13)</t>
  </si>
  <si>
    <t>(p18) Eligibility criteria
l Diagnostic and Statistical Manual of Mental Disorders-Fourth Edition (DSM-IV)108-defined major
depressive episode, assessed using the Structured Clinical Interview for DSM (SCID) research version.109
l HDRS17110 score of ≥ 18 at weeks –2 and 0 (see below).
l Massachusetts General Hospital Treatment Resistant Depression (MGH-TRD) staging score of 2–10 as a
measure of treatment refractoriness.111 This cut-off is based on MGH-TRD scores seen in primary and
secondary care, but short of tertiary care, in the NHS.112
l Single-agent or combination antidepressant treatment that includes a serotonergic drug (SSRI, tertiary
amine tricyclic, venlafaxine, duloxetine or mirtazapine). At the point of randomisation, patients must
have been on their current antidepressant medication, at the current dose, for a minimum of 4 weeks.
l Aged between 18 and 65 years. An upper age limit was included to reduce rates of physical health
comorbidities that could complicate decisions around the safety of prescription of a drug (metyrapone)
that may lower cortisol levels.
Exclusion criteria
l Other DSM-IV axis 1 diagnosis, other than an anxiety disorder considered to be secondary to a primary
diagnosis of depression, confirmed using SCID.
l Physical comorbidity that would make metyrapone inappropriate, including untreated hypothyroidism,
disorders of steroid production, cardiac failure, angina, myocardial infarction in the last 3 years and
renal failure.
l Pregnancy or breastfeeding.
l Use of medication that would interfere with metyrapone.
l Dependence on alcohol or other drug(s) in the past 12 months, and/or current harmful use of such
substances (defined as meeting SCID criteria for harmful use or dependence).
l Current or recent participation in a research study that could interfere with results.</t>
  </si>
  <si>
    <t>Placebo mean(SD): 45.2 (10.4)
Metyrapone mean(SD): 47.6(9.9)</t>
  </si>
  <si>
    <t>"multisite, pragmatic, open, two-arm, parallel-group randomised controlled trial" (p5)</t>
  </si>
  <si>
    <t>(1) MoodGYM - "a free-to-use, internet-based, interactive CBT program for depression, developed and
copyrighted at the Australian National University Centre for Mental Health Research" (p9)
(2) regular (ideally weekly) telephone calls from a trained worker to offer support, guidance and encouragement</t>
  </si>
  <si>
    <t>Self-reported questionnaires (p11)</t>
  </si>
  <si>
    <t>Open to interpretation - Those who preferred a face-to-face interview completed the consent process at the first meeting. (p7)</t>
  </si>
  <si>
    <t>1) Explicit - exclusion "not able to read and write in English." (p6)
2) Implicit - instructions given in patient information sheet (p6)</t>
  </si>
  <si>
    <t>"pragmatic, multicentred, two-arm, parallel, open RCT" (p7)</t>
  </si>
  <si>
    <t>Weekly</t>
  </si>
  <si>
    <t>(p31) l Valid PHQ-9 outcome data were available for 83% of patients at 4 months and 74% of patients at
12 months. Attribution was substantially greater in the collaborative care arm (see Table 14).
l The primary analysis model revealed significantly greater average improvements in PHQ-9 score in favour of
collaborative care: 1.31 score points (p &lt; 0.001) at 4 months’ follow-up and 1.33 score points (p = 0.001)
at 12 months’ follow-up (see Table 17 and Figure 3).
l The results remained robust following secondary analyses including adjustment for case manager clustering,
adjustment for covariates predictive of the outcome at 4 months or adjustment for covariates predictive of
missing data at 4 months (see Table 25).
l There was a greater reduction in moderately to severely depressed cases in the collaborative-care arm than
in the usual-care arm, which was statistically significant at 12 months’ follow-up (16% vs. 28%) but not
at 4 months’ follow-up (17% vs. 24%) (see Table 26 and Figure 4).</t>
  </si>
  <si>
    <t>Self-reported questionnaires (p43)</t>
  </si>
  <si>
    <t>(1) Open to interpretation - "subsequent sessions were carried out on a weekly basis by telephone unless the participant had sensory impairments or
preferred to have face-to-face visits" (p11)
(2) Open to interpretation - "In addition, when individuals displayed mild cognitive impairment, simpler language was used and the steps in each session were
reduced along with homework. Questions were also added to help case managers assess participants’ understanding of the treatment principles." (p11)</t>
  </si>
  <si>
    <t>1) Implied - patients recruited by information pack, given Whooley questions, PHQ-9 etc (p8)</t>
  </si>
  <si>
    <t>Full details on p27</t>
  </si>
  <si>
    <t>CC Mean(SD): 77.1 (7.08)
UC Mean(SD):  77.5 (7.18)
CC Median (min, max): 77 (65, 96)
UC Media (min, max): 78 (64, 93)</t>
  </si>
  <si>
    <t>Randomised controlled non-inferiority trial.</t>
  </si>
  <si>
    <t>Behavioural activation and CBT</t>
  </si>
  <si>
    <t>Unclear</t>
  </si>
  <si>
    <t>(1) "Sessions were face to face, of 1 hour duration, with the option of being conducted up to twice weekly over the first 2 months and weekly thereafter" (p8)
(2) "Sessions were face to face, of 1 hour duration, with the option of being conducted up o twice weekly over the first 2 months and weekly thereafter." (p9)</t>
  </si>
  <si>
    <t>No TAU control - just the two treatment arms</t>
  </si>
  <si>
    <t>Self-reported questionnaires (p25)</t>
  </si>
  <si>
    <t>1) Implied - patients invited by letter, interviewed (p8)</t>
  </si>
  <si>
    <t>(p6) Inclusion
People aged ≥ 18 years with a major depressive disorder (MDD) as assessed by the Structured Clinical
Interview for DSM Disorders (SCID) and Diagnostic and Statistical Manual for Mental Disorders-Fourth
Edition (DSM-IV) were eligible to take part in the study.45 Researchers were trained to administer the SCID
using established training and inter-rater reliability procedures in use at the University of Exeter for all of
our trials.
Exclusion
People who were alcohol or drug dependent, acutely suicidal or cognitively impaired, had bipolar disorder,
psychosis or psychotic symptoms, ascertained at baseline by research interviews, were excluded. We also
excluded people currently undergoing psychological therapy.</t>
  </si>
  <si>
    <t>"pragmatic, multicentred, two-arm, parallel, open RC" (p5)</t>
  </si>
  <si>
    <t>8-10 weeks (p8)</t>
  </si>
  <si>
    <t>TAU - "They received no care additional
to the usual primary care management of major depression offered by their GP in line with NICE
depression guidance as implemented by their GP and local service provision." (p7)</t>
  </si>
  <si>
    <t>Medium - self-reported questionnaires</t>
  </si>
  <si>
    <t>Self-reported questionnaires</t>
  </si>
  <si>
    <t>(1) "a larger font and increased space for writing was introduced. In addition, when individuals displayed mild cognitive impairment, simpler language was used and the number of steps in each session, along with the homework, was reduced. Questions were also added to help the case manager assess the participant’s understanding of the treatment principles." (p9)
(2) open to interpretation - "subsequent sessions were carried out on a, more or less, weekly basis by telephone unless the participant had sensory impairments or preferred face-to-face visits." (p8)</t>
  </si>
  <si>
    <t>1) Implied - recruitment through letter and information pack, completion of Whooley questions (p6)</t>
  </si>
  <si>
    <t>CC Mean(SD): 72.5 (6.57)
UC Mean(SD):  71.8 (6.07)
CC Median (min, max): 71 (64, 98)
UC Media (min, max): 70 (65, 92)</t>
  </si>
  <si>
    <t>Background: Depression is the most prevalent mental health problem among people with learning disabilities.
 Objective: The trial investigated the clinical effectiveness and cost-effectiveness of behavioural activation
 for depression experienced by people with mild to moderate learning disabilities. The intervention was
 compared with a guided self-help intervention.
 Design: A multicentre, single-blind, randomised controlled trial, with follow-up at 4, 8 and 12 months
 post randomisation. There was a nested qualitative study.
 Setting: Participants were recruited from community learning disability teams and services and from
 Improving Access to Psychological Therapies services in Scotland, England and Wales.
 Participants: Participants were aged ≥ 18 years, with clinically significant depression, assessed using the
 Diagnostic Criteria for Psychiatric Disorders for use with Adults with Learning Disabilities. Participants had
 to be able to give informed consent and a supporter could accompany them to therapy.
 Interventions: BeatIt was a manualised behavioural activation intervention, adapted for people with
 learning disabilities and depression. StepUp was an adapted guided self-help intervention.
 Main outcome measures: The primary outcome measure was the Glasgow Depression Scale for people
 with a Learning Disability (GDS-LD). Secondary outcomes included carer ratings of depressive symptoms
 and aggressiveness, self-reporting of anxiety symptoms, social support, activity and adaptive behaviour,
 relationships, quality of life (QoL) and life events, and resource and medication use.
 Results: There were 161 participants randomised (BeatIt, n = 84; StepUp, n = 77). Participant retention
 was strong, with 141 completing the trial. Most completed therapy (BeatIt: 86%; StepUp: 82%). At
 baseline, 63% of BeatIt participants and 66% of StepUp participants were prescribed antidepressants. There was no statistically significant difference in GDS-LD scores between the StepUp (12.94 points) and
 BeatIt (11.91 points) groups at the 12-month primary outcome point. However, both groups improved
 during the trial. Other psychological and QoL outcomes followed a similar pattern. There were no treatment
 group differences, but there was improvement in both groups. There was no economic evidence suggesting
 that BeatIt may be more cost-effective than StepUp. However, treatment costs for both groups were
 approximately only 4–6.5% of the total support costs. Results of the qualitative research with participants,
 supporters and therapists were in concert with the quantitative findings. Both treatments were perceived
 as active interventions and were valued in terms of their structure, content and perceived impact.
 Limitations: A significant limitation was the absence of a treatment-as-usual (TAU) comparison.
 Conclusions: Primary and secondary outcomes, economic data and qualitative results all clearly
 demonstrate that there was no evidence for BeatIt being more effective than StepUp.
 Future work: Comparisons against TAU are required to determine whether or not these interventions had
 any effect.
 Trial registration: Current Controlled Trials ISRCTN09753005.
 Funding: This project was funded by the National Institute for Health Research Health Technology
 Assessment programme and will be published in full in Health Technology Assessment; Vol. 22, No. 53.
 See the NIHR Journals Library website for further project information.</t>
  </si>
  <si>
    <t>"a multicentre, single-blind RCT of adapted behavioural activation compared with an adapted, guided self-help intervention" (p5)</t>
  </si>
  <si>
    <t>CBT (1) BeatIt, (2) StepUp</t>
  </si>
  <si>
    <t>(1) "BeatIt" behavioural activation, (2) "StepUp" guidede self-help intervention (pxxv)</t>
  </si>
  <si>
    <t>High but lower than CBT - "Behavioural activation is less dependent on verbal communication" (p105)</t>
  </si>
  <si>
    <t>"Glasgow Depression Scale for people with a Learning Disability (GDS-LD) score at 12 months post randomisation" (pxxvi)</t>
  </si>
  <si>
    <t>Carer-reported and self-reported questionnaires, and medication use (pxxvi)</t>
  </si>
  <si>
    <t>(1) Open to interpretation - "Adaptations to BeatIt: A number of adaptations was made to ensure that the behavioural activation intervention was both accessible to clients with a learning disability and sensitive to their life circumstances. There was careful piloting of the intervention and the views of people with learning disabilities and their families played a crucial role in determining the adaptations." (p11)
(2) Open to interpretation - "Adapting materials and exercises Adapting materials and therapeutic activities was designed to ensure that they were accessible and engaging. All exercises and forms were carefully developed and piloted before use. Using visual materials,
such as photographs of activities, allowed participants to make active choices and helped to scaffold the therapeutic dialogue." (p11)</t>
  </si>
  <si>
    <t>1) Explicit -  inclusion "Had a level of expressive and receptive communication skills in English to allow for participation in
treatment (reading skills were not required)." (p6)</t>
  </si>
  <si>
    <t>(p6) Inclusion criteria
l Had mild/moderate learning disabilities as assessed using the Wechsler Abbreviated Scale of
Intelligence™ (WASI™)42 and a modified version of the Adaptive Behavior Scale – Residential and
Community: Second Edition (ABS-RC2)43 to assess adaptive behaviour skills.
l Aged ≥ 18 years.
l Had clinically significant unipolar depression as determined using the Diagnostic Criteria for Psychiatric
Disorders for use with Adults with Learning Disabilities (DC-LD),44 which was assessed by research
assistants at screening who were trained in the use of the diagnostic assessment.
l Gave informed consent to participate.
l Had a level of expressive and receptive communication skills in English to allow for participation in
treatment (reading skills were not required).
l Had a family member, paid carer or other support person who could complete screening and baseline
visits and had supported them ideally for a minimum of 6 months OR who was able to obtain information
for the 4 months before randomisation.
l Had a carer or other named individual who could accompany the participant to weekly or fortnightly
treatment sessions with the therapist and who was providing them with a minimum of 2 hours support
per week.
(p7) Exclusion criteria
l Was suicidal as assessed during the screening process.
l Had a measured IQ of &gt; 75.
l Experienced difficulties that prevented them from interacting with the carer and therapist or retaining
information from the therapy (e.g. late-stage dementia, significant agitation, withdrawal arising
from psychosis).
l Did not consent to have their general practitioner (GP) contacted about their participation in the study.</t>
  </si>
  <si>
    <t>Full details p26</t>
  </si>
  <si>
    <t>StepUp mean 40.1 SD 12.0
BeatIt mean 40.3 SD 11.7</t>
  </si>
  <si>
    <t>1) Open to interpretation - exclusion criteria of "people who were unable to complete the questionnaires" (p6)
2) Implied - invitation by leaflet and letter, telephone interview (p7)</t>
  </si>
  <si>
    <t>drug: mean 50.5 SD 13.8
placebo: mean 49.9 SD 68.6
(p25)</t>
  </si>
  <si>
    <t>"a multicentre randomised controlled trial (RCT)" (p7)</t>
  </si>
  <si>
    <t>"RO DBT" - "A novel transdiagnostic psychotherapy" (p3)</t>
  </si>
  <si>
    <t>"difference in depressive symptoms at 12 months between patients receiving RO DBT and TAU, as measured using the 17-item HRSD.63 The HRSD was assessed at four time points
(baseline and at 7, 12 and 18 months after randomisation) by trained assessors" (p15)</t>
  </si>
  <si>
    <t>1) Explicit - "patients had to [...] speak English well enough to participate in the treatment and the study" (p8)
2) Implied - some participant self-selection through posters, leaflets and website, contacted by telephone to discuss study and give verbal consent (p9)</t>
  </si>
  <si>
    <t>"193 participants (77%) were aged between 35 and 65 years" (p3)
17-25 8 (3.2%)
25-35 34 (13.7%)
35-45 47 (18.9%)
45-55 91 (36.5%)
55-65 55 (22.1%)
65-100 14 (5.6%)</t>
  </si>
  <si>
    <t>162 (p31)</t>
  </si>
  <si>
    <t>Richards et al</t>
  </si>
  <si>
    <t>Medium - self-reported questionnaire (PHQ-9)</t>
  </si>
  <si>
    <t>Self-reported questionnaires "PHQ-9 at 12 months, quality of life [Short Form questionnaire-36 items (SF-36)], worry and anxiety [General Anxiety Disorder-7 (GAD-7)] at 4 and 12 months, health state values (health-related quality-of-life) [European Quality of Life-5 Dimensions three-level version (EQ-5D-3L)] at 4 and 12 months and participant satisfaction (Client Satisfaction Questionnaire-8) at 4 months. We also collected PHQ-9, GAD-7 and SF-36 data at 36 months" (pxxv)</t>
  </si>
  <si>
    <t>1) Implied - participants invited by letter, then interviewed by phone, signing consent form (p7)</t>
  </si>
  <si>
    <r>
      <rPr>
        <b/>
        <sz val="10"/>
        <color theme="1"/>
        <rFont val="Arial"/>
        <family val="2"/>
      </rPr>
      <t xml:space="preserve">Education (all): </t>
    </r>
    <r>
      <rPr>
        <sz val="10"/>
        <color theme="1"/>
        <rFont val="Arial"/>
        <family val="2"/>
      </rPr>
      <t xml:space="preserve">None 128 (22%), GCES/O-Level 146 (25.1%), Post GCES/O-Level 163 (28.1%), Degree or higher 102 (17.6%), Other or don't know 42 (7.2%)
</t>
    </r>
    <r>
      <rPr>
        <b/>
        <sz val="10"/>
        <color theme="1"/>
        <rFont val="Arial"/>
        <family val="2"/>
      </rPr>
      <t xml:space="preserve">Employment (all): </t>
    </r>
    <r>
      <rPr>
        <sz val="10"/>
        <color theme="1"/>
        <rFont val="Arial"/>
        <family val="2"/>
      </rPr>
      <t xml:space="preserve">Employed/self-employed 252 (43.5%), Not working 327 (56.5%)
</t>
    </r>
    <r>
      <rPr>
        <b/>
        <sz val="10"/>
        <color theme="1"/>
        <rFont val="Arial"/>
        <family val="2"/>
      </rPr>
      <t xml:space="preserve">
Marital status (all): </t>
    </r>
    <r>
      <rPr>
        <sz val="10"/>
        <color theme="1"/>
        <rFont val="Arial"/>
        <family val="2"/>
      </rPr>
      <t>Married/co-habiting 241 (41.5%)</t>
    </r>
  </si>
  <si>
    <t>Serfaty et al</t>
  </si>
  <si>
    <t>"Parallel-group, single-blind, randomised trial, stratified by whether or not an antidepressant was prescribed, comparing TAU with CBT plus TAU." (pv)</t>
  </si>
  <si>
    <t>BDI score at 6, 12, 18 and 24 weeks</t>
  </si>
  <si>
    <t>High - semistructure interviews (p3)</t>
  </si>
  <si>
    <t>Self-reported questionnaires "PHQ-9 score, the Eastern Cooperative Oncology Group Performance Status, satisfaction with care, EuroQol-5 Dimensions and the Client Services Receipt Inventory, at 12 and 24 weeks" (pvi)</t>
  </si>
  <si>
    <t>1) Explicit inclusion criteria "Sufficient understanding of English judged by clinic staff to enable them to engage in CBT." (p10)
2) Explicity exclusion criteria "Difficulty with English" (p37)</t>
  </si>
  <si>
    <t>"Sufficient understanding of English judged by clinic staff to enable them to engage in CBT." (p10)</t>
  </si>
  <si>
    <t>NIHR Diabetes</t>
  </si>
  <si>
    <t>A randomised trial of the effect and
 cost-effectiveness of early intensive multifactorial
 therapy on 5-year cardiovascular outcomes in
 individuals with screen-detected type 2 diabetes:
 the Anglo–Danish–Dutch Study of Intensive
 Treatment in People with Screen-Detected Diabetes
 in Primary Care (ADDITION-Europe) study</t>
  </si>
  <si>
    <t>- A variety of medications. Unclear. "GPs were advised to consider prescribing an angiotensin-converting enzyme (ACE) inhibitor for patients with blood pressure ≥ 120/80 mmHg or a previous cardiovascular event58 and 75 mg
of aspirin daily to patients without specific contraindications" (p7)
- Also statins for people with cholesterol over 3.5mmol/l (p7)</t>
  </si>
  <si>
    <t>Oral medication</t>
  </si>
  <si>
    <t>5 years</t>
  </si>
  <si>
    <t>Depends on location - usual care as described as "the standard pattern of diabetes care according to the recommendations applicable in each centre" (p9)</t>
  </si>
  <si>
    <t>Medium - self-reported questionnaire (details on p11)</t>
  </si>
  <si>
    <t>1) Implied - participants in Denmark required to fill out questionnaire and read a letter (p6)</t>
  </si>
  <si>
    <t>Mean 60.2
SD 6.8</t>
  </si>
  <si>
    <t>Male 790 (57.3%)</t>
  </si>
  <si>
    <t>White 1246 (93.4%)</t>
  </si>
  <si>
    <t>Employed 425 (42%)</t>
  </si>
  <si>
    <t>"a multicentre, open-label, randomised controlled trial" (pvii)</t>
  </si>
  <si>
    <t>2 years</t>
  </si>
  <si>
    <t>Reduction in glycated haemoglobin level</t>
  </si>
  <si>
    <t>Minimal - ability to follow instructions</t>
  </si>
  <si>
    <t>Self-reported qualitative measures (pxxvii)</t>
  </si>
  <si>
    <t>1) Explicit - exclusion criteris of "Language barrier [...] inability to understand and be able to complete questionnaires." (p22)
2) Implied - reading of patient information sheet, verbal and written consent (p17)
3) Implied - recruitment partially through social media, posters and, websites and media (p15)</t>
  </si>
  <si>
    <t>Full details Table 7 p57</t>
  </si>
  <si>
    <t>mean 51.8
SD 8.18</t>
  </si>
  <si>
    <t>Asian: 20 (11.8%)
Black: 16 (9.4%)
Mixed: 2 (1.2%)
White: 132 (54.1%)</t>
  </si>
  <si>
    <t>"A Phase III, multicentre, prospective, single-masked, randomised controlled clinical trial" (pv)</t>
  </si>
  <si>
    <t>Find a non-invasive treatment</t>
  </si>
  <si>
    <t>Polyphotonix Medical Ltd</t>
  </si>
  <si>
    <t>Daily during sleep for 24 months</t>
  </si>
  <si>
    <t>Patient (?)</t>
  </si>
  <si>
    <t>"change in the zone of maximal retinal thickness on OCT" (p11)</t>
  </si>
  <si>
    <t>Self-reporting on sleep disturbances and daytime tiredness</t>
  </si>
  <si>
    <t>1) Open to interpretation - "Ability to give informed consent throughout the duraction of the study (p5)
2) Implied - recruitment through letter or study poster (p6)
3) Implied - "All participants were required to read, sign and date a consent
form before participating in the study" (p11)</t>
  </si>
  <si>
    <t>average age of the participants was 57 years (SD 11 years) (p43)</t>
  </si>
  <si>
    <t>Sivaprasad et al</t>
  </si>
  <si>
    <r>
      <rPr>
        <sz val="10"/>
        <color theme="1"/>
        <rFont val="Arial"/>
        <family val="2"/>
      </rPr>
      <t xml:space="preserve">Reason: excludes diabetic patients with eye complications. </t>
    </r>
    <r>
      <rPr>
        <b/>
        <sz val="10"/>
        <color theme="1"/>
        <rFont val="Arial"/>
        <family val="2"/>
      </rPr>
      <t xml:space="preserve">Participant exclusion if any "diabetic retinopathy" on the trial eye (p7)
</t>
    </r>
    <r>
      <rPr>
        <sz val="10"/>
        <color theme="1"/>
        <rFont val="Arial"/>
        <family val="2"/>
      </rPr>
      <t>“Any diabetic retinopathy or DMO on baseline clinical examination of the trial eye.
Moderate or severe non-proliferative diabetic retinopathy or quiescent, treated or active
proliferative diabetic retinopathy or MO in the non-trial eye. Note that mild non-proliferative diabetic retinopathy only was permissible in the non-trial eye.”</t>
    </r>
  </si>
  <si>
    <t>Central vein occlusion-related macular oedema</t>
  </si>
  <si>
    <t>1) Implied - 24 hours given for signing of consent form (p9)</t>
  </si>
  <si>
    <t>Ian M Anderson, Andrew Blamire, Tim Branton, Sabrina Brigadoi,
 Ross Clark, Darragh Downey, Graham Dunn, Andrew Easton,
 Rebecca Elliott, Clare Elwell, Katherine Hayden, Fiona Holland,
 Salman Karim, Jo Lowe, Colleen Loo, Rajesh Nair, Timothy Oakley,
 Antony Prakash, Parveen K Sharma, Stephen R Williams and
 R Hamish McAllister-Williams on behalf of the Ketamine-ECT study team</t>
  </si>
  <si>
    <t>Reason: not enough participants randomised, and efficacy/safety</t>
  </si>
  <si>
    <t>"Multicentre, two-arm (1 : 1 allocation), parallel-group, patient-randomised,
placebo-controlled superiority trial" (p7)</t>
  </si>
  <si>
    <t>"delayed verbal recall on the Hopkins Verbal Learning Task – Revised (HVLT-R) after four ECT treatments (mid-ECT), analysed using a Gaussian repeated
measures model" (pviii)</t>
  </si>
  <si>
    <t>Medium - learning and memory tasks</t>
  </si>
  <si>
    <t>1) Open to interpretation - inclusion "Capacity to give informed consent." (p8)
1) Implied - patients completed Wechsler Test of Adult Reading as part of the test for their functioning (p12)</t>
  </si>
  <si>
    <t>Wechsler Test of Adult Reading (p12)</t>
  </si>
  <si>
    <t>Full details in Table 13 p40</t>
  </si>
  <si>
    <t>Study of the use of antidepressants for depression in dementia: the HTA-SADD trial – a multicentre, randomised, double-blind, placebo-controlled trial of the clinical effectiveness and cost-effectiveness of sertraline and mirtazapine</t>
  </si>
  <si>
    <t>S Banerjee, J Hellier, R Romeo, M Dewey, M Knapp, C Ballard, R Baldwin,
 P Bentham, C Fox, C Holmes, C Katona, C Lawton, J Lindesay, G Livingston,
 N McCrae, E Moniz-Cook, J Murray, S Nurock, M Orrell, J O’Brien, M Poppe,
 A Thomas, R Walwyn, K Wilson and A Burns</t>
  </si>
  <si>
    <t>Objective: Depression is common in dementia, causing considerable distress and other negative impacts.
 Treating it is a clinical priority, but the evidence base is sparse and equivocal. This trial aimed to determine
 clinical effectiveness of sertraline and mirtazapine in reducing depression 13 weeks post randomisation
 compared with placebo.
 Design: Multicentre, parallel-group, double-blind placebo-controlled randomised controlled trial of the
 clinical effectiveness of sertraline and mirtazapine with 13- and 39-week follow-up.
 Setting: Nine English old-age psychiatry services.
 Participants: A pragmatic trial. Eligibility: probable or possible Alzheimer’s disease (AD), depression (4+
 weeks) and Cornell Scale for Depression in Dementia (CSDD) score of 8+. Exclusions: clinically too critical (e.g. suicide risk); contraindication to medication; taking antidepressants; in another trial; and having
 no carer.
 Interventions: (1) Sertraline; (2) mirtazapine; and (3) placebo, all with normal care. Target doses: 150 mg
 of sertraline or 45 mg of mirtazapine daily.
 Main outcome measures: Outcome: CSDD score. Randomisation: Allocated 1 : 1 : 1 through Trials Unit,
 independently of trial team. Stratified block randomisation by centre, with randomly varying block sizes;
 computer-generated randomisation. Blinding: Double blind: medication and placebo identical for each
 antidepressant. Referring clinicians, research workers, participants and pharmacies were blind. Statisticians
 blind until analyses completed.
 Results: Numbers randomised: 326 participants randomised (111 placebo, 107 sertraline and 108
 mirtazapine). Outcome: Differences in CSDD at 13 weeks from an adjusted linear-mixed model: mean
 difference (95% CI) placebo–sertraline 1.17 (–0.23 to 2.78; p = 0.102); placebo–mirtazapine 0.01 (–1.37
 to 1.38; p = 0.991); and mirtazapine–sertraline 1.16 (–0.27 to 2.60; p = 0.112). Harms: Placebo group had
 fewer adverse reactions (29/111, 26%) than sertraline (46/107, 43%) or mirtazapine (44/108, 41%;
 p = 0.017); 39-week mortality equal, five deaths in each group.
 Conclusions: This is a trial with negative findings but important clinical implications. The data suggest
 that the antidepressants tested, given with normal care, are not clinically effective (compared with
 placebo) for clinically significant depression in AD. This implies a need to change current practice of
 antidepressants being the first-line treatment of depression in AD. From the data generated we formulated
 the following recommendations for future work. (1) The secondary analyses presented here suggest that
 there would be value in carrying out a placebo-controlled trial of the clinical effectiveness and costeffectiveness
 of mirtazapine in the management of Behavioural and Psychological Symptoms of Dementia.
 (2) A conclusion from this study is that it remains both ethical and essential for trials of new medication for
 depression in dementia to have a placebo arm. (3) Further research is required to evaluate the impact that
 treatments for depression in people with dementia can have on their carers not only in terms of any
 impacts on their quality of life, but also the time they spend care-giving. (4) There is a need for research
 into alternative biological and psychological therapies for depression in dementia. These could include
 evaluations of new classes of antidepressants (such as venlafaxine) or antidementia medication (e.g.
 cholinesterase inhibitors). (5) Research is needed to investigate the natural history of depression in
 dementia in the community when patients are not referred to secondary care services. (6) Further work is
 needed to investigate the cost modelling results in this rich data set, investigating carer burden and
 possible moderators to the treatment effects. (7) There is scope for reanalysis of the primary outcome in
 terms of carer and participant CSDD results.
 Trial registration: EudraCT Number – 2006–000105–38.
 Funding: This project was funded by the NIHR Health Technology Assessment programme and will be
 published in full in Health Technology Assessment; Vol. 17, No. 7. See the HTA programme website for
 further project information.</t>
  </si>
  <si>
    <t>Reason: Not fully informed consent</t>
  </si>
  <si>
    <t>A multicentre, 3 arm parallel group, double-blind placebo-controlled RCT of the clinical effectiveness of two antidepressants, mirtazapine and sertraline, with 13- and 39-week follow-up (1:1:1 allocation)</t>
  </si>
  <si>
    <t>Depression in dementia</t>
  </si>
  <si>
    <t xml:space="preserve">Three arm CTIMP: intervention arms =  (1) sertraline, (2) mirtazapine </t>
  </si>
  <si>
    <t>Antidepressant medication</t>
  </si>
  <si>
    <t>Target dose: 150mg of sertraline or 45mg of mirtazapine per day</t>
  </si>
  <si>
    <t xml:space="preserve">Recruiting PIs or other medically qualified doctors </t>
  </si>
  <si>
    <t>6 tablets one a day</t>
  </si>
  <si>
    <t>The mean overall dosages (including participants who withdrew from medication) were 70mg (SD 52) per day for sertraline and 24mg (16) per day for mirtazapine. For participants who remained on prescribed medication the mean dose was 95mg (36) per day for sertraline and 30mg (23) per day for mirtazapine.</t>
  </si>
  <si>
    <t>The treatment packs dispensed during the previous visit will be collected, inspected, and stored for inspection by the Trial Manager. Tablet counts will be completed with the number of capsules returned per bottle recorded in the case report forms.</t>
  </si>
  <si>
    <t>Low demand. Drug trial.</t>
  </si>
  <si>
    <t>Placebo: Drugs and their placebo were identically presented with participants aiming to take six tablets orally once a day (up to three sertraline 50mg or sertraline placebo; and up to three mirtazapine 15mg or mirtazapine placebo)</t>
  </si>
  <si>
    <r>
      <rPr>
        <sz val="10"/>
        <rFont val="Arial"/>
        <family val="2"/>
      </rPr>
      <t>Depression in dementia, measured by Cornell Scale for Depression in Dementia (CSDD),25 and costs measured by the Client Service Receipt Inventory (CSRI)42 at 13 weeks.  
Information from supplementary source:</t>
    </r>
    <r>
      <rPr>
        <sz val="10"/>
        <color rgb="FF000000"/>
        <rFont val="Arial"/>
        <family val="2"/>
      </rPr>
      <t xml:space="preserve"> </t>
    </r>
    <r>
      <rPr>
        <u/>
        <sz val="10"/>
        <color rgb="FF1155CC"/>
        <rFont val="Arial"/>
        <family val="2"/>
      </rPr>
      <t>https://dementiaresearch.org.au/wp-content/uploads/2016/06/CSDD.pdf</t>
    </r>
    <r>
      <rPr>
        <sz val="10"/>
        <rFont val="Arial"/>
        <family val="2"/>
      </rPr>
      <t xml:space="preserve"> From secondardy source --&gt; "CSDD uses a comprehensive interviewing approach that derives information from the patient and the informant &lt;carer&gt;. Information is elicited through two semi-structured interviews; an interview of an informant &lt;carer&gt; and an interview of the patient." </t>
    </r>
  </si>
  <si>
    <t>Self -report questionnaire; interviews for patients who are not distressed 
"In practical terms, when the participant is approached to be interviewed or to take the study medication,
that individual will be able to indicate whether he or she wishes to be interviewed or take the
medication. The interviews and recruitment will be completed only if there is no sign of distress in the
person with dementia." (p. 72)</t>
  </si>
  <si>
    <t>Self-report measures, some carer measures, note review</t>
  </si>
  <si>
    <t>1) Implied - verbal consent from participants and information pack provided (p71)</t>
  </si>
  <si>
    <t>(p7) This was a pragmatic trial, with inclusion criteria designed to mirror clinical practice closely. Those
eligible met NINCDS/ADRDA criteria for probable or possible AD41 and co-existing depression of at least
4 weeks’ duration. A local research worker then assessed their depression severity using the CSDD.25
Those scoring 8+ were eligible for the trial. The only exclusions were those who were clinically too
critical for randomisation (e.g. suicide risk); absolute contraindication to trial medications; those currently
taking antidepressants; those in another trial; and those having no family or professional carer to give
collateral information.</t>
  </si>
  <si>
    <t>Table 4 p18</t>
  </si>
  <si>
    <t>326 (p16)</t>
  </si>
  <si>
    <t>Explicit</t>
  </si>
  <si>
    <t>Implicit</t>
  </si>
  <si>
    <t>Sharp et al. (2010)</t>
  </si>
  <si>
    <t xml:space="preserve">1) Explicit - "were proficient in English at a level to complete all research assessments (two women whose first language was not English had some language assistance in completing the assessments and/or listening visit intervention)" (p9)
2) Explicit - participants excluded due to "poor English (n = 8)" (p24)
</t>
  </si>
  <si>
    <t>3) Implied - information pack sent with consent form, questionnaire (p8)</t>
  </si>
  <si>
    <t>Chalder et al. (2012)</t>
  </si>
  <si>
    <t xml:space="preserve">1) Explicit - exclusion "unable to complete self-administered questionnaires in English" (p10) or "inability to complete self-administered questionnaires in English," (p141)
</t>
  </si>
  <si>
    <t>2) Implied - some recruitment through telephone conversation, some through GP leaflets (p10)</t>
  </si>
  <si>
    <t>Underwood et al. (2013)</t>
  </si>
  <si>
    <t>1) Explicit - home exclusion where "the majority of residents were non-English speaking" (p13)
2) Explicit - participant exclusion of "severe problems communicating (for assessments)" (p14)
3) Explicit - participant inclusion of "ability to understand and communicate in spoken English" (p52) or "English speaker" (p14)</t>
  </si>
  <si>
    <t>3) Open to interpretation - "A specially trained research nurse [...] assess[ed] their capacity to give consent" (p15)
4) Implied - information sheet given to potential participants
5) Implied - "In some homes, these surveys were completed by the care home manager due to language or literacy barriers or time constraints among the care workers working with the residents on a day-to-day basis." (p146)</t>
  </si>
  <si>
    <t>Wiles et al. (2014)</t>
  </si>
  <si>
    <t>Bedson et al. (2014)</t>
  </si>
  <si>
    <t>Littlewood et al. (2015)</t>
  </si>
  <si>
    <t>Kuyken et al. (2015)</t>
  </si>
  <si>
    <t>Ferrier et al. (2015)</t>
  </si>
  <si>
    <t>Braby et al. (2016)</t>
  </si>
  <si>
    <t>1) Explicit - exclusion "not able to read and write in English." (p6)</t>
  </si>
  <si>
    <t>2) Implicit - instructions given in patient information sheet (p6)</t>
  </si>
  <si>
    <t>Lewis et al. (2017)</t>
  </si>
  <si>
    <t>Richards et al. (2017)</t>
  </si>
  <si>
    <t>Bosanquet et al. (2017)</t>
  </si>
  <si>
    <t>1) Implied - recruitment through letter and information pack (p6)</t>
  </si>
  <si>
    <t>Jahoda et al. (2018)</t>
  </si>
  <si>
    <t>Kessler et al. (2018)</t>
  </si>
  <si>
    <t>Lynch et al. (2018)</t>
  </si>
  <si>
    <t>1) Explicit - "patients had to [...] speak English well enough to participate in the treatment and the study" (p8)</t>
  </si>
  <si>
    <t>2) Implied - some participant self-selection through posters, leaflets and website, contacted by telephone to discuss study and give verbal consent (p9)</t>
  </si>
  <si>
    <t>Richards et al (2016)</t>
  </si>
  <si>
    <t>Serfaty et al (2019)</t>
  </si>
  <si>
    <t>Simmons et al. (2016)</t>
  </si>
  <si>
    <t>Ruban et al. (2020)</t>
  </si>
  <si>
    <t>1) Explicit - exclusion criteris of "Language barrier [...] inability to understand and be able to complete questionnaires." (p22)</t>
  </si>
  <si>
    <t>2) Implied - reading of patient information sheet, verbal and written consent (p17)
3) Implied - recruitment partially through social media, posters and, websites and media (p15)</t>
  </si>
  <si>
    <t>Sivaprasad et al. (2019)</t>
  </si>
  <si>
    <t>1) Open to interpretation - "Ability to give informed consent throughout the duraction of the study (p5)
2) Implied - recruitment through letter or study poster (p6)
3) Implied - "All participants were required to read, sign and date a consent form before participating in the study" (p11)</t>
  </si>
  <si>
    <t xml:space="preserve">Easy-read letters and patient information sheets sent or contacted by telephone via GPs for case-finding study, could be done via a 'supporter' of the participant. RCT participants taken from those who agreed to further contact during the earlier study. </t>
  </si>
  <si>
    <t>Verbal consent permissable if necessary</t>
  </si>
  <si>
    <t>Accessible information and consent materials produced in collaboration with people with a learning disability and the organisations that support them.</t>
  </si>
  <si>
    <t xml:space="preserve">A researcher assisted to participants complete baseline and  outcome assessments (self-report measures), “explaining and rephrasing items that were difficult to understand.” </t>
  </si>
  <si>
    <t>Additional file 3: Extracted data</t>
  </si>
  <si>
    <r>
      <t xml:space="preserve">Eligibility criteria where language </t>
    </r>
    <r>
      <rPr>
        <b/>
        <i/>
        <sz val="10"/>
        <rFont val="Arial"/>
        <family val="2"/>
        <scheme val="minor"/>
      </rPr>
      <t>may</t>
    </r>
    <r>
      <rPr>
        <b/>
        <sz val="10"/>
        <rFont val="Arial"/>
        <family val="2"/>
        <scheme val="minor"/>
      </rPr>
      <t xml:space="preserve"> have been a factor in making eligibility decisions</t>
    </r>
  </si>
  <si>
    <r>
      <rPr>
        <b/>
        <sz val="10"/>
        <rFont val="Arial"/>
        <family val="2"/>
      </rPr>
      <t xml:space="preserve">Marital status 
</t>
    </r>
    <r>
      <rPr>
        <sz val="10"/>
        <rFont val="Arial"/>
        <family val="2"/>
      </rPr>
      <t xml:space="preserve">Married 105 (44.3%)
Not married 132 (55.7%)
</t>
    </r>
    <r>
      <rPr>
        <b/>
        <sz val="10"/>
        <rFont val="Arial"/>
        <family val="2"/>
      </rPr>
      <t xml:space="preserve">Living with partner
</t>
    </r>
    <r>
      <rPr>
        <sz val="10"/>
        <rFont val="Arial"/>
        <family val="2"/>
      </rPr>
      <t xml:space="preserve">Yes 184 (72.7%)
No 69 (27.3)
</t>
    </r>
    <r>
      <rPr>
        <b/>
        <sz val="10"/>
        <rFont val="Arial"/>
        <family val="2"/>
      </rPr>
      <t>Number of children</t>
    </r>
    <r>
      <rPr>
        <sz val="10"/>
        <rFont val="Arial"/>
        <family val="2"/>
      </rPr>
      <t xml:space="preserve"> 
1 - 96 (37.9%)
2/3 - 138 (54.5%)
4+ - 20 (7.9%)
</t>
    </r>
    <r>
      <rPr>
        <b/>
        <sz val="10"/>
        <rFont val="Arial"/>
        <family val="2"/>
      </rPr>
      <t xml:space="preserve">Paid employment/maternity leave 
</t>
    </r>
    <r>
      <rPr>
        <sz val="10"/>
        <rFont val="Arial"/>
        <family val="2"/>
      </rPr>
      <t xml:space="preserve">Yes 133 (53.2%)
No 177 (46.8%)
</t>
    </r>
    <r>
      <rPr>
        <b/>
        <sz val="10"/>
        <rFont val="Arial"/>
        <family val="2"/>
      </rPr>
      <t>Job classification</t>
    </r>
    <r>
      <rPr>
        <sz val="10"/>
        <rFont val="Arial"/>
        <family val="2"/>
      </rPr>
      <t xml:space="preserve"> 
Higher managerial 41 (24%)
Lower managerial 28 (16.4%)
Intermediate 38 (22.2%)
Self-employed 5 (2.9%)
Lower supervisory 2 (1.2%)
Semi-routine 41 (24%)
Routine 16 (9.4%)
</t>
    </r>
    <r>
      <rPr>
        <b/>
        <sz val="10"/>
        <rFont val="Arial"/>
        <family val="2"/>
      </rPr>
      <t xml:space="preserve">Highest qualification
</t>
    </r>
    <r>
      <rPr>
        <sz val="10"/>
        <rFont val="Arial"/>
        <family val="2"/>
      </rPr>
      <t>None 36 (14.8%)
GCSE 67 (27.5%)
A-Level 32 (13.1%)
NVQ 48 (19.7%)
Degree 61 (25%)</t>
    </r>
  </si>
  <si>
    <r>
      <t>Health visitor (</t>
    </r>
    <r>
      <rPr>
        <b/>
        <sz val="10"/>
        <rFont val="Arial"/>
        <family val="2"/>
      </rPr>
      <t>HV</t>
    </r>
    <r>
      <rPr>
        <sz val="10"/>
        <rFont val="Arial"/>
        <family val="2"/>
        <scheme val="minor"/>
      </rPr>
      <t>) non-directive counselling (listening visits)</t>
    </r>
  </si>
  <si>
    <r>
      <t>(pix) "Women were randomised to receive either an antidepressant, usually a selective serotonin reuptake inhibitor (</t>
    </r>
    <r>
      <rPr>
        <b/>
        <sz val="10"/>
        <rFont val="Arial"/>
        <family val="2"/>
        <scheme val="minor"/>
      </rPr>
      <t>SSRI</t>
    </r>
    <r>
      <rPr>
        <sz val="10"/>
        <rFont val="Arial"/>
        <family val="2"/>
        <scheme val="minor"/>
      </rPr>
      <t>) prescribed by their GP or non-directive counselling (listening visits) from a specially trained research HV. The trial design compared antidepressants with general supportive care for the first 4 weeks after which time women allocated to listening visits commenced their sessions. The design allowed for women to receive the alternative intervention if they had not responded to their allocated intervention or wished to change to or add the alternative intervention at any time after 4 weeks.</t>
    </r>
  </si>
  <si>
    <r>
      <t xml:space="preserve">1) + "were </t>
    </r>
    <r>
      <rPr>
        <u/>
        <sz val="10"/>
        <rFont val="Arial"/>
        <family val="2"/>
        <scheme val="minor"/>
      </rPr>
      <t>proficient in English</t>
    </r>
    <r>
      <rPr>
        <sz val="10"/>
        <rFont val="Arial"/>
        <family val="2"/>
        <scheme val="minor"/>
      </rPr>
      <t xml:space="preserve"> at a level to complete all research assessments" (two women whose first language was not English had some language assistance in completing the assessments and/or listening visit intervention)" (p. 9)
"there were instances where women were not excluded who should have been (for example the two women whose English language skills should probably have made them ineligible) (p. 87)"
"The study as designed was unable to include women for whom English was not a first language or at least for whom completion of the questionnaires unaided or participation in listening visits would not be possible" (p. 90)</t>
    </r>
  </si>
  <si>
    <r>
      <rPr>
        <b/>
        <sz val="10"/>
        <rFont val="Arial"/>
        <family val="2"/>
      </rPr>
      <t>Married/cohabiting</t>
    </r>
    <r>
      <rPr>
        <sz val="10"/>
        <rFont val="Arial"/>
        <family val="2"/>
      </rPr>
      <t xml:space="preserve"> 167 (46.3%)
</t>
    </r>
    <r>
      <rPr>
        <b/>
        <sz val="10"/>
        <rFont val="Arial"/>
        <family val="2"/>
      </rPr>
      <t>Currently employed, studying or training</t>
    </r>
    <r>
      <rPr>
        <sz val="10"/>
        <rFont val="Arial"/>
        <family val="2"/>
      </rPr>
      <t xml:space="preserve"> 254 (70.4%)
</t>
    </r>
    <r>
      <rPr>
        <b/>
        <sz val="10"/>
        <rFont val="Arial"/>
        <family val="2"/>
      </rPr>
      <t>Homeowner</t>
    </r>
    <r>
      <rPr>
        <sz val="10"/>
        <rFont val="Arial"/>
        <family val="2"/>
      </rPr>
      <t xml:space="preserve"> 171 (47.4%)
</t>
    </r>
    <r>
      <rPr>
        <b/>
        <sz val="10"/>
        <rFont val="Arial"/>
        <family val="2"/>
      </rPr>
      <t>Educated to A level or beyond</t>
    </r>
    <r>
      <rPr>
        <sz val="10"/>
        <rFont val="Arial"/>
        <family val="2"/>
      </rPr>
      <t xml:space="preserve"> 191 (52.9%)</t>
    </r>
  </si>
  <si>
    <r>
      <t>Physical Activity as a Treatment for Depression (</t>
    </r>
    <r>
      <rPr>
        <b/>
        <sz val="10"/>
        <rFont val="Arial"/>
        <family val="2"/>
        <scheme val="minor"/>
      </rPr>
      <t>TREAD</t>
    </r>
    <r>
      <rPr>
        <sz val="10"/>
        <rFont val="Arial"/>
        <family val="2"/>
        <scheme val="minor"/>
      </rPr>
      <t>) - Physical activity intervention</t>
    </r>
  </si>
  <si>
    <r>
      <t>(p11) "Usual care Individuals allocated to the usual care arm of the trial were advised to follow the current advice of their GP regarding their depression and its treatment. This might have included antidepressant 
medication, counselling or referral to secondary mental health services.
Intervention In addition to usual care from their GP, those allocated to the intervention arm were encouraged to work with their TREAD physical activity facilitator (</t>
    </r>
    <r>
      <rPr>
        <b/>
        <sz val="10"/>
        <rFont val="Arial"/>
        <family val="2"/>
        <scheme val="minor"/>
      </rPr>
      <t>PAF</t>
    </r>
    <r>
      <rPr>
        <sz val="10"/>
        <rFont val="Arial"/>
        <family val="2"/>
        <scheme val="minor"/>
      </rPr>
      <t>)."</t>
    </r>
  </si>
  <si>
    <r>
      <t xml:space="preserve">1) - "unable to complete self-administered questionnaires </t>
    </r>
    <r>
      <rPr>
        <u/>
        <sz val="10"/>
        <rFont val="Arial"/>
        <family val="2"/>
        <scheme val="minor"/>
      </rPr>
      <t>in English</t>
    </r>
    <r>
      <rPr>
        <sz val="10"/>
        <rFont val="Arial"/>
        <family val="2"/>
        <scheme val="minor"/>
      </rPr>
      <t>" (p. 10) or "inability to complete self-administered questionnaires</t>
    </r>
    <r>
      <rPr>
        <u/>
        <sz val="10"/>
        <rFont val="Arial"/>
        <family val="2"/>
        <scheme val="minor"/>
      </rPr>
      <t xml:space="preserve"> in English</t>
    </r>
    <r>
      <rPr>
        <sz val="10"/>
        <rFont val="Arial"/>
        <family val="2"/>
        <scheme val="minor"/>
      </rPr>
      <t xml:space="preserve">," (p. 141)
</t>
    </r>
  </si>
  <si>
    <r>
      <rPr>
        <sz val="10"/>
        <rFont val="Symbol"/>
        <family val="1"/>
        <charset val="2"/>
      </rPr>
      <t>·</t>
    </r>
    <r>
      <rPr>
        <sz val="10"/>
        <rFont val="Arial"/>
        <family val="1"/>
        <charset val="2"/>
        <scheme val="minor"/>
      </rPr>
      <t xml:space="preserve">Completing questionnaires implies reading &amp; writing; English language not mentioned; negative framing
</t>
    </r>
    <r>
      <rPr>
        <sz val="10"/>
        <rFont val="Symbol"/>
        <family val="1"/>
        <charset val="2"/>
      </rPr>
      <t>·</t>
    </r>
    <r>
      <rPr>
        <sz val="10"/>
        <rFont val="Arial"/>
        <family val="2"/>
        <scheme val="major"/>
      </rPr>
      <t>Speaking/listening skills required to interview not mentioned</t>
    </r>
  </si>
  <si>
    <r>
      <rPr>
        <b/>
        <sz val="10"/>
        <rFont val="Arial"/>
        <family val="2"/>
      </rPr>
      <t xml:space="preserve">Marital status:
</t>
    </r>
    <r>
      <rPr>
        <sz val="10"/>
        <rFont val="Arial"/>
        <family val="2"/>
      </rPr>
      <t xml:space="preserve">Married/living as married 248 (52.9%)
Single 89 (19%)
Separated/divorced/widowed 132 (28.1%)
</t>
    </r>
    <r>
      <rPr>
        <b/>
        <sz val="10"/>
        <rFont val="Arial"/>
        <family val="2"/>
      </rPr>
      <t xml:space="preserve">Employment status:
</t>
    </r>
    <r>
      <rPr>
        <sz val="10"/>
        <rFont val="Arial"/>
        <family val="2"/>
      </rPr>
      <t xml:space="preserve">Paid employment (full or part-time) 206 (43.9%)
Not in employment 133 (28.4%)
Unemployed owing to ill health 130 (27.7%)
</t>
    </r>
    <r>
      <rPr>
        <b/>
        <sz val="10"/>
        <rFont val="Arial"/>
        <family val="2"/>
      </rPr>
      <t>Highest educational qualification:</t>
    </r>
    <r>
      <rPr>
        <sz val="10"/>
        <rFont val="Arial"/>
        <family val="2"/>
      </rPr>
      <t xml:space="preserve">
A-level, Higher Grade or above 217 (46.9%)
GCSE, Standard Grade or other 130 (28.1%)
No formal qualifications 116 (25.1%)
</t>
    </r>
    <r>
      <rPr>
        <b/>
        <sz val="10"/>
        <rFont val="Arial"/>
        <family val="2"/>
      </rPr>
      <t xml:space="preserve">Financial difficulty:
</t>
    </r>
    <r>
      <rPr>
        <sz val="10"/>
        <rFont val="Arial"/>
        <family val="2"/>
      </rPr>
      <t>Living comfortably/doing all right 167 (35.6%)
Just about getting by 174 (37.1%)
Finding it difficult/very difficult to make ends meet 128 (27.3%)</t>
    </r>
  </si>
  <si>
    <r>
      <t>Cognitive behavioural therapy (</t>
    </r>
    <r>
      <rPr>
        <b/>
        <sz val="10"/>
        <rFont val="Arial"/>
        <family val="2"/>
        <scheme val="minor"/>
      </rPr>
      <t>CBT</t>
    </r>
    <r>
      <rPr>
        <sz val="10"/>
        <rFont val="Arial"/>
        <family val="2"/>
        <scheme val="minor"/>
      </rPr>
      <t>) (+ usual care)</t>
    </r>
  </si>
  <si>
    <r>
      <rPr>
        <b/>
        <sz val="10"/>
        <rFont val="Arial"/>
        <family val="2"/>
      </rPr>
      <t xml:space="preserve">Marital status:
</t>
    </r>
    <r>
      <rPr>
        <sz val="10"/>
        <rFont val="Arial"/>
        <family val="2"/>
      </rPr>
      <t xml:space="preserve">Single 109 (25%)
Had a partner 91 (21%)
Have a partner 240 (54%)
</t>
    </r>
    <r>
      <rPr>
        <b/>
        <sz val="10"/>
        <rFont val="Arial"/>
        <family val="2"/>
      </rPr>
      <t xml:space="preserve">Employment status:
</t>
    </r>
    <r>
      <rPr>
        <sz val="10"/>
        <rFont val="Arial"/>
        <family val="2"/>
      </rPr>
      <t>Full time employed 121 (28%)
Part time employed 124 (28%)
Inactive 195 (44%)</t>
    </r>
  </si>
  <si>
    <r>
      <rPr>
        <sz val="10"/>
        <rFont val="Symbol"/>
        <family val="1"/>
        <charset val="2"/>
      </rPr>
      <t>·</t>
    </r>
    <r>
      <rPr>
        <sz val="10"/>
        <rFont val="Arial"/>
        <family val="2"/>
        <scheme val="minor"/>
      </rPr>
      <t>General English proficiency required to complete research assessments (skills &amp; research instruments not specified); positive framing</t>
    </r>
    <r>
      <rPr>
        <sz val="10"/>
        <rFont val="Symbol"/>
        <family val="1"/>
        <charset val="2"/>
      </rPr>
      <t xml:space="preserve">
</t>
    </r>
    <r>
      <rPr>
        <sz val="10"/>
        <rFont val="Arial"/>
        <family val="1"/>
        <charset val="2"/>
        <scheme val="minor"/>
      </rPr>
      <t>·Giving informed consent implies mostly reading, though no skills specified</t>
    </r>
  </si>
  <si>
    <t xml:space="preserve">"depressive symptoms confirmed by a trial psychiatrist during the screening interview" (p 5) 
"at least 19 on the Beck Depression Inventory version 2 (BDI-II) at screening, and at least 17 at baseline" (p 5)
</t>
  </si>
  <si>
    <r>
      <rPr>
        <b/>
        <sz val="10"/>
        <rFont val="Arial"/>
        <family val="2"/>
      </rPr>
      <t xml:space="preserve">Marital status:
</t>
    </r>
    <r>
      <rPr>
        <sz val="10"/>
        <rFont val="Arial"/>
        <family val="2"/>
      </rPr>
      <t xml:space="preserve">Married 254 (36.8%)
Living with a partner 115 (16.6%)
Divorced/separated 103 (14.9%)
Widowed 10 (1.4%)
Single/never married 203 (29.4%)
Other 6 (0.9%)
</t>
    </r>
    <r>
      <rPr>
        <b/>
        <sz val="10"/>
        <rFont val="Arial"/>
        <family val="2"/>
      </rPr>
      <t xml:space="preserve">Educational qualification:
</t>
    </r>
    <r>
      <rPr>
        <sz val="10"/>
        <rFont val="Arial"/>
        <family val="2"/>
      </rPr>
      <t xml:space="preserve">GCSE/O level 142 (20.5%)
GCE A/AS level or Scottish Higher 83 (12%)
NVQ/SVQ levels 1–3 75 (10.9%)
GNVQ (Advanced) 13 (1.9%)
B Tec Certificate 13 (1.9%)
B Tec Diploma 22 (3.2%)
National Certificate or Diploma (ONC/OND/HNC/HND) 48 (6.9%)
Qualified Teacher Status 17 (2.5%)
Higher Education Diploma 30 (4.3%)
Degree (First Degree/Ordinary Degree) 105 (15.2%)
Post Graduate Certificate 15 (2.2%)
Post Graduate Diploma 18 (2.6%)
Masters Degree 31 (4.5%)
Other 56 (8.1%)
Don't know 6 (0.9%)
No response 17 (2.5%)
</t>
    </r>
    <r>
      <rPr>
        <b/>
        <sz val="10"/>
        <rFont val="Arial"/>
        <family val="2"/>
      </rPr>
      <t xml:space="preserve">Employment:
</t>
    </r>
    <r>
      <rPr>
        <sz val="10"/>
        <rFont val="Arial"/>
        <family val="2"/>
      </rPr>
      <t xml:space="preserve">Employed part-time 125 (18.1%)
Employed full-time 255 (36.9%)
Self-employed 47 (6.8%)
Retired 42 (6.1%)
Looking after family or home 34 (4.9%)
Not employed but seeking work 39 (5.6%)
Not employed but not seeking work because of ill health 83 (12%)
Not employed but not seeking work for some other reason 13 (1.9%)
Full-time student 45 (6.5%)
Other 8 (1.2%)
</t>
    </r>
    <r>
      <rPr>
        <b/>
        <sz val="10"/>
        <rFont val="Arial"/>
        <family val="2"/>
      </rPr>
      <t xml:space="preserve">Job details:
</t>
    </r>
    <r>
      <rPr>
        <sz val="10"/>
        <rFont val="Arial"/>
        <family val="2"/>
      </rPr>
      <t>Foreman/supervisor 32 (4.6%)
Manager 122 (17.7%)
Self-employed with employees 20 (2.9%)
Self-eomployed without employees 52 (7.5%)
Other employee 444 (64.3%)
Never been in paid employment 15 (2.2%)
No response 6 (0.9%)</t>
    </r>
  </si>
  <si>
    <r>
      <t>Comparing paid vs free Computerised CBT (</t>
    </r>
    <r>
      <rPr>
        <b/>
        <sz val="10"/>
        <rFont val="Arial"/>
        <family val="2"/>
        <scheme val="minor"/>
      </rPr>
      <t>cCBT</t>
    </r>
    <r>
      <rPr>
        <sz val="10"/>
        <rFont val="Arial"/>
        <family val="2"/>
        <scheme val="minor"/>
      </rPr>
      <t>), both vs treatment as usual (</t>
    </r>
    <r>
      <rPr>
        <b/>
        <sz val="10"/>
        <rFont val="Arial"/>
        <family val="2"/>
        <scheme val="minor"/>
      </rPr>
      <t>TAU</t>
    </r>
    <r>
      <rPr>
        <sz val="10"/>
        <rFont val="Arial"/>
        <family val="2"/>
        <scheme val="minor"/>
      </rPr>
      <t>)</t>
    </r>
  </si>
  <si>
    <r>
      <t>(pxxiv) "Participants were randomised to receive: (1) a free-to-use cCBT program (MoodGYM) plus usual GP care; (2) a commercial pay-to-use cCBT program (Beating the Blues) plus usual GP care; or (3) usual GP care alone. Given the pragmatic design of the trial, no restrictions were imposed on the range of treatments that could be offered by a GP as part of usual care. Both intervention programs were based on CBT and both have been endorsed by National Institute for Health and Care Excellence (</t>
    </r>
    <r>
      <rPr>
        <b/>
        <sz val="10"/>
        <rFont val="Arial"/>
        <family val="2"/>
        <scheme val="minor"/>
      </rPr>
      <t>NICE</t>
    </r>
    <r>
      <rPr>
        <sz val="10"/>
        <rFont val="Arial"/>
        <family val="2"/>
        <scheme val="minor"/>
      </rPr>
      <t>) in the initial treatment of depression in primary care. The cCBT programs involved internet-based interactive therapy sessions, which could be accessed at the participant’s home, in a central location close to the participant’s home or at the GP practice, depending on patient preference and availability. Intervention participants received technical support and encouragement to complete the cCBT program via weekly telephone calls."</t>
    </r>
  </si>
  <si>
    <r>
      <t>Patient Health Questionnaire-9 (PHQ-9), 9 item self report questionnaire at 4 months (p12), "A variety of disease-specific and generic outcome measures were administered to ascertain clinical effectiveness. Cost-effectiveness was determined by obtaining measures of Health-related quality of life (</t>
    </r>
    <r>
      <rPr>
        <b/>
        <sz val="10"/>
        <rFont val="Arial"/>
        <family val="2"/>
        <scheme val="minor"/>
      </rPr>
      <t>HRQoL</t>
    </r>
    <r>
      <rPr>
        <sz val="10"/>
        <rFont val="Arial"/>
        <family val="2"/>
        <scheme val="minor"/>
      </rPr>
      <t>) and resource utilisation using self-report questionnaires, along with objective data collection from participants’ GP medical records" (p12)</t>
    </r>
  </si>
  <si>
    <r>
      <t>1) - "They were not able to</t>
    </r>
    <r>
      <rPr>
        <u/>
        <sz val="10"/>
        <rFont val="Arial"/>
        <family val="2"/>
        <scheme val="minor"/>
      </rPr>
      <t xml:space="preserve"> read</t>
    </r>
    <r>
      <rPr>
        <sz val="10"/>
        <rFont val="Arial"/>
        <family val="2"/>
        <scheme val="minor"/>
      </rPr>
      <t xml:space="preserve"> and </t>
    </r>
    <r>
      <rPr>
        <u/>
        <sz val="10"/>
        <rFont val="Arial"/>
        <family val="2"/>
        <scheme val="minor"/>
      </rPr>
      <t>write</t>
    </r>
    <r>
      <rPr>
        <sz val="10"/>
        <rFont val="Arial"/>
        <family val="2"/>
        <scheme val="minor"/>
      </rPr>
      <t xml:space="preserve"> </t>
    </r>
    <r>
      <rPr>
        <u/>
        <sz val="10"/>
        <rFont val="Arial"/>
        <family val="2"/>
        <scheme val="minor"/>
      </rPr>
      <t>in English</t>
    </r>
    <r>
      <rPr>
        <sz val="10"/>
        <rFont val="Arial"/>
        <family val="2"/>
        <scheme val="minor"/>
      </rPr>
      <t>" (p 6)</t>
    </r>
  </si>
  <si>
    <r>
      <rPr>
        <b/>
        <sz val="10"/>
        <rFont val="Arial"/>
        <family val="2"/>
      </rPr>
      <t xml:space="preserve">Marital status:
</t>
    </r>
    <r>
      <rPr>
        <sz val="10"/>
        <rFont val="Arial"/>
        <family val="2"/>
      </rPr>
      <t xml:space="preserve">Single 80 (18.9%)
Married, cohabiting or civil partnership 265 (16.5%)
Separated, divorced or widowed 77 (18.2%)
Missing 2 (0.5%)
</t>
    </r>
    <r>
      <rPr>
        <b/>
        <sz val="10"/>
        <rFont val="Arial"/>
        <family val="2"/>
      </rPr>
      <t xml:space="preserve">Level of education:
</t>
    </r>
    <r>
      <rPr>
        <sz val="10"/>
        <rFont val="Arial"/>
        <family val="2"/>
      </rPr>
      <t xml:space="preserve">No educational qualifications 20 (4.7%)
Some school qualifications 81 (19.1%)
High school and/or vocational qualification 176 (41.5%)
University degree/professional qualification 138 (32.5%)
Missing 9 (2.1%)
</t>
    </r>
    <r>
      <rPr>
        <b/>
        <sz val="10"/>
        <rFont val="Arial"/>
        <family val="2"/>
      </rPr>
      <t xml:space="preserve">Social class (ONS grading):
</t>
    </r>
    <r>
      <rPr>
        <sz val="10"/>
        <rFont val="Arial"/>
        <family val="2"/>
      </rPr>
      <t>Class 0 172 (40.6%)
Class 1 105 (24.8%)
Class 2 60 (14.2%)
Class 3 11 (2.6%)
Class 4 2 (0.5%)
Class 5 72 (17%)
Not classified 2 (0.5%)
Salary 
MBCT-TS  mean(SD), range £19,930 (£13,387) £1,200-£72,000
ADM mean(SD), range £18,024 (£13,582) £792-£80,000</t>
    </r>
  </si>
  <si>
    <r>
      <t>Mindfulness-based cognitive therapy with support to taper (</t>
    </r>
    <r>
      <rPr>
        <b/>
        <sz val="10"/>
        <rFont val="Arial"/>
        <family val="2"/>
        <scheme val="minor"/>
      </rPr>
      <t>MBCT-TS</t>
    </r>
    <r>
      <rPr>
        <sz val="10"/>
        <rFont val="Arial"/>
        <family val="2"/>
        <scheme val="minor"/>
      </rPr>
      <t>)</t>
    </r>
  </si>
  <si>
    <r>
      <t>(pxxiii) "The PREVENT study was a two-arm, multicentre, single-blind superiority trial randomly allocating patients in a 1 : 1 ratio to receive either MBCT-TS or Maintenance antidepressant medication (</t>
    </r>
    <r>
      <rPr>
        <b/>
        <sz val="10"/>
        <rFont val="Arial"/>
        <family val="2"/>
        <scheme val="minor"/>
      </rPr>
      <t>m-ADM)</t>
    </r>
    <r>
      <rPr>
        <sz val="10"/>
        <rFont val="Arial"/>
        <family val="2"/>
        <scheme val="minor"/>
      </rPr>
      <t>. The m-ADM was constant over the 2 years of the study and the psychosocial intervention was a front-loaded, 8-week relapse/recurrence prevention programme. Patients in the MBCT-TS arm received support to taper their antidepressant medication (</t>
    </r>
    <r>
      <rPr>
        <b/>
        <sz val="10"/>
        <rFont val="Arial"/>
        <family val="2"/>
        <scheme val="minor"/>
      </rPr>
      <t>ADM</t>
    </r>
    <r>
      <rPr>
        <sz val="10"/>
        <rFont val="Arial"/>
        <family val="2"/>
        <scheme val="minor"/>
      </rPr>
      <t>)."
(pxxiv) "l MBCT-TS. MBCT is a manualised, group-based skills training programme designed to enable patients to learn skills that prevent the recurrence of depression.
l m-ADM. Patients in the m-ADM arm received support from their general practitioner (GP) to maintain a therapeutic level of ADM in line with British National Formulary (</t>
    </r>
    <r>
      <rPr>
        <b/>
        <sz val="10"/>
        <rFont val="Arial"/>
        <family val="2"/>
        <scheme val="minor"/>
      </rPr>
      <t>BNF</t>
    </r>
    <r>
      <rPr>
        <sz val="10"/>
        <rFont val="Arial"/>
        <family val="2"/>
        <scheme val="minor"/>
      </rPr>
      <t>) and NICE guidelines."</t>
    </r>
  </si>
  <si>
    <r>
      <t>Semi- structured clinical interview - Longitudinal Interval Follow-up Evaluation (</t>
    </r>
    <r>
      <rPr>
        <b/>
        <sz val="10"/>
        <rFont val="Arial"/>
        <family val="2"/>
        <scheme val="minor"/>
      </rPr>
      <t>LIFE</t>
    </r>
    <r>
      <rPr>
        <sz val="10"/>
        <rFont val="Arial"/>
        <family val="2"/>
        <scheme val="minor"/>
      </rPr>
      <t>), a form of the Structured Clinical Interview for DSM Disorders (</t>
    </r>
    <r>
      <rPr>
        <b/>
        <sz val="10"/>
        <rFont val="Arial"/>
        <family val="2"/>
        <scheme val="minor"/>
      </rPr>
      <t>SCID</t>
    </r>
    <r>
      <rPr>
        <sz val="10"/>
        <rFont val="Arial"/>
        <family val="2"/>
        <scheme val="minor"/>
      </rPr>
      <t>) - "The occurrence of any depressive relapse/recurrence, and time from randomisation to relapse/recurrence" )(p14)</t>
    </r>
  </si>
  <si>
    <r>
      <t>(pxxii) "A total of 165 patients with moderate to severe treatment-refractory depression (</t>
    </r>
    <r>
      <rPr>
        <b/>
        <sz val="10"/>
        <rFont val="Arial"/>
        <family val="2"/>
        <scheme val="minor"/>
      </rPr>
      <t>TRD</t>
    </r>
    <r>
      <rPr>
        <sz val="10"/>
        <rFont val="Arial"/>
        <family val="2"/>
        <scheme val="minor"/>
      </rPr>
      <t>), aged 18–65 years, were randomised to metyrapone 500 mg twice daily or placebo for 3 weeks, in addition to ongoing treatment with serotonergic antidepressants. Treatment occurred between weeks 0 (randomisation) and week +3 relative to randomisation. Patients were assessed on the above outcomes at –2, 0, +3, +5, +8, +16 and +24 weeks."</t>
    </r>
  </si>
  <si>
    <r>
      <t>Montgomery–Åsberg Depression Rating Scale (</t>
    </r>
    <r>
      <rPr>
        <b/>
        <sz val="10"/>
        <rFont val="Arial"/>
        <family val="2"/>
        <scheme val="minor"/>
      </rPr>
      <t>MADRS</t>
    </r>
    <r>
      <rPr>
        <sz val="10"/>
        <rFont val="Arial"/>
        <family val="2"/>
        <scheme val="minor"/>
      </rPr>
      <t>) scored at baseline and 2 weeks post treatment (week +5 from randomisation)" (p4). 10 item, clinical interview</t>
    </r>
  </si>
  <si>
    <r>
      <rPr>
        <sz val="10"/>
        <rFont val="Arial"/>
        <family val="2"/>
        <scheme val="minor"/>
      </rPr>
      <t>"major depressive episode, assessed using the Structured Clinical Interview for DSM (SCID) research version"
Hamilton Depression Rating Scale 17 score of ≥ 18 for depression severity (p. 18)
Assessments performed during enrollment (p. 8):</t>
    </r>
    <r>
      <rPr>
        <b/>
        <sz val="10"/>
        <rFont val="Arial"/>
        <family val="2"/>
        <scheme val="minor"/>
      </rPr>
      <t xml:space="preserve">
</t>
    </r>
    <r>
      <rPr>
        <sz val="10"/>
        <rFont val="Arial"/>
        <family val="2"/>
        <scheme val="minor"/>
      </rPr>
      <t>Assessment of baseline characteristics – New Mood questionnaire, which comprised numerous questionnaires (Big Five Inventory personality questionnaire, negative life events questionnaire, Social Circumstances Questionnaire, Ruminative Responses Scale)
Assessment of depression severity – Hamilton Depression Rating Scale 17 (HDRS17)</t>
    </r>
  </si>
  <si>
    <r>
      <rPr>
        <b/>
        <sz val="10"/>
        <rFont val="Arial"/>
        <family val="2"/>
      </rPr>
      <t xml:space="preserve">Highest Qualifications (all)
</t>
    </r>
    <r>
      <rPr>
        <sz val="10"/>
        <rFont val="Arial"/>
        <family val="2"/>
      </rPr>
      <t xml:space="preserve">Not answered 6
GCSE/O-Level 59 (16.3%)
GCE A/AS Level or Scottish Higher 51 (14%)
NVW/SVQ levels 1-3 46 (12.7%)
GNVQ (Advanced) 7 (1.9%)
BTEC Certificate 3 (0.8%)
BTEC Diploma 10 (2.8%)
National Certificate or Diploma (ONC/OND) 30 (8.3%)
Qualified Teacher Status 7 (1.9%)
Higher Education Diploma 15 (4.1%)
Degree (first/ordinary) 61 (16.8%)
Post-graduate certificate 11 (3%)
Post-graduate diploma 4 (1.1%)
Master's degree 18 (5%)
PhD 3 (0.8%)
Do not know/no response 27 (7.4%)
Other 11 (3%)
</t>
    </r>
    <r>
      <rPr>
        <b/>
        <sz val="10"/>
        <rFont val="Arial"/>
        <family val="2"/>
      </rPr>
      <t xml:space="preserve">Employment status
</t>
    </r>
    <r>
      <rPr>
        <sz val="10"/>
        <rFont val="Arial"/>
        <family val="2"/>
      </rPr>
      <t xml:space="preserve">Employed part-time 52 (14.1%)
Other 3 (0.8%)
Employed full-time 147 (39.9%)
Self-employed 25 (6.8%)
Retired 24 (6.5%)
Looking after family or home 16 (4.3%)
Not employed but seeking work 24 (6.5%)
Not employed but not seeking work because of ill health 36 (9.8%)
Not employed but not seeking work for other reasons 3 (0.8%)
Full-time student 38 (10.3%)
</t>
    </r>
    <r>
      <rPr>
        <b/>
        <sz val="10"/>
        <rFont val="Arial"/>
        <family val="2"/>
      </rPr>
      <t xml:space="preserve">If employed, off sick because of depression?
</t>
    </r>
    <r>
      <rPr>
        <sz val="10"/>
        <rFont val="Arial"/>
        <family val="2"/>
      </rPr>
      <t xml:space="preserve">Yes 57 (23.6%)
No 184 (76%)
Missing 1 (0.4%)
</t>
    </r>
    <r>
      <rPr>
        <b/>
        <sz val="10"/>
        <rFont val="Arial"/>
        <family val="2"/>
      </rPr>
      <t xml:space="preserve">Most recent job
</t>
    </r>
    <r>
      <rPr>
        <sz val="10"/>
        <rFont val="Arial"/>
        <family val="2"/>
      </rPr>
      <t>Questions not answered 15
Foreman/supervisor 34 (9.6%)
Manager 66 (18.6%)
Self-employed with employees 10 (2.8%)
Self-employed without employees 23 (6.5%)
Other employee 212 (59.9%)
Never been in paid employment 9 (2.5%)
Family status:
Married 136 (37%)
Living with a partner 57 (15.5%)
Divorced/separated 55 (14.9%)
Widowed 9 (2.4%)
Single (never married) 108 (29.3%)
Other 3 (0.8%)</t>
    </r>
  </si>
  <si>
    <r>
      <t xml:space="preserve">1) - "not able to </t>
    </r>
    <r>
      <rPr>
        <u/>
        <sz val="10"/>
        <rFont val="Arial"/>
        <family val="2"/>
        <scheme val="minor"/>
      </rPr>
      <t xml:space="preserve">read </t>
    </r>
    <r>
      <rPr>
        <sz val="10"/>
        <rFont val="Arial"/>
        <family val="2"/>
        <scheme val="minor"/>
      </rPr>
      <t>and</t>
    </r>
    <r>
      <rPr>
        <u/>
        <sz val="10"/>
        <rFont val="Arial"/>
        <family val="2"/>
        <scheme val="minor"/>
      </rPr>
      <t xml:space="preserve"> write</t>
    </r>
    <r>
      <rPr>
        <sz val="10"/>
        <rFont val="Arial"/>
        <family val="2"/>
        <scheme val="minor"/>
      </rPr>
      <t xml:space="preserve"> </t>
    </r>
    <r>
      <rPr>
        <u/>
        <sz val="10"/>
        <rFont val="Arial"/>
        <family val="2"/>
        <scheme val="minor"/>
      </rPr>
      <t>in English</t>
    </r>
    <r>
      <rPr>
        <sz val="10"/>
        <rFont val="Arial"/>
        <family val="2"/>
        <scheme val="minor"/>
      </rPr>
      <t xml:space="preserve">." (p 6)
</t>
    </r>
  </si>
  <si>
    <t xml:space="preserve">≥ 10 overall (depression severity) and &lt; 3 for item 9 (measuring suicidal thoughts) on the Patient Health Questionnaire 9 (PHQ-9) (p. 6)
</t>
  </si>
  <si>
    <r>
      <rPr>
        <b/>
        <sz val="10"/>
        <rFont val="Arial"/>
        <family val="2"/>
      </rPr>
      <t>Educated after 16:</t>
    </r>
    <r>
      <rPr>
        <sz val="10"/>
        <rFont val="Arial"/>
        <family val="2"/>
      </rPr>
      <t xml:space="preserve"> 319 (45.2%)
</t>
    </r>
    <r>
      <rPr>
        <b/>
        <sz val="10"/>
        <rFont val="Arial"/>
        <family val="2"/>
      </rPr>
      <t>Degree or equivalent professional qualification: 261 (37%)</t>
    </r>
  </si>
  <si>
    <r>
      <t>(pxxvi) "Participants in the intervention group were allocated to receive a manualised low-intensity programme of collaborative care using behavioural activation, designed specifically for those aged ≥ 65 years with subthreshold depression. Collaborative care was delivered by a case manager [a primary care mental health worker/Improving Access to Psychological Therapies (</t>
    </r>
    <r>
      <rPr>
        <b/>
        <sz val="10"/>
        <rFont val="Arial"/>
        <family val="2"/>
        <scheme val="minor"/>
      </rPr>
      <t>IAPT</t>
    </r>
    <r>
      <rPr>
        <sz val="10"/>
        <rFont val="Arial"/>
        <family val="2"/>
        <scheme val="minor"/>
      </rPr>
      <t>) worker] for an average of six sessions over 7–8 weeks. Collaborative care in the CASPER trial included telephone support, symptom monitoring and active surveillance, facilitated by computerised case management. The first session was delivered face to face and subsequent sessions by telephone.
Participants in the control group were allocated to receive usual GP care. They received no additional care to the usual primary care management of subthreshold depression offered by their GP."</t>
    </r>
  </si>
  <si>
    <r>
      <rPr>
        <b/>
        <sz val="10"/>
        <rFont val="Arial"/>
        <family val="2"/>
      </rPr>
      <t xml:space="preserve">Marital status: (all)
</t>
    </r>
    <r>
      <rPr>
        <sz val="10"/>
        <rFont val="Arial"/>
        <family val="2"/>
      </rPr>
      <t xml:space="preserve">Single 127 (29%)
Cohabiting (not married) 54 (12%)
Civil partnership 2 (1%)
Married 176 (40%)
Divorced/separated 81 (18%)
</t>
    </r>
    <r>
      <rPr>
        <b/>
        <sz val="10"/>
        <rFont val="Arial"/>
        <family val="2"/>
      </rPr>
      <t xml:space="preserve">Level of eduation: (all)
</t>
    </r>
    <r>
      <rPr>
        <sz val="10"/>
        <rFont val="Arial"/>
        <family val="2"/>
      </rPr>
      <t>No qualifications 22 (13%)
GCSEs/O-Levels 79 (18%)
AS/A-Levels 50 (11%)
NVQ or other vocational qualification 125 (28%)
Undergraduate degree 79 (18%)
Postgraduate degree 42 (10%)
Doctoral degree 3 (1%)
Professional degree 7 (2%)</t>
    </r>
  </si>
  <si>
    <r>
      <t>Behavioural activation (</t>
    </r>
    <r>
      <rPr>
        <b/>
        <sz val="10"/>
        <rFont val="Arial"/>
        <family val="2"/>
        <scheme val="minor"/>
      </rPr>
      <t>BA</t>
    </r>
    <r>
      <rPr>
        <sz val="10"/>
        <rFont val="Arial"/>
        <family val="2"/>
        <scheme val="minor"/>
      </rPr>
      <t>) and CBT (two active treatment arms)</t>
    </r>
  </si>
  <si>
    <r>
      <t>(pxxii) "After 5 days of training, NHS mental health workers (MHWs) and therapists delivered a maximum of 20 face-to-face weekly sessions of 1 hour duration of either BA or CBT, with the option of four additional booster sessions. Mental health workers (</t>
    </r>
    <r>
      <rPr>
        <b/>
        <sz val="10"/>
        <rFont val="Arial"/>
        <family val="2"/>
        <scheme val="minor"/>
      </rPr>
      <t>MHW</t>
    </r>
    <r>
      <rPr>
        <sz val="10"/>
        <rFont val="Arial"/>
        <family val="2"/>
        <scheme val="minor"/>
      </rPr>
      <t>s) and therapists received 1 hour of clinical supervision fortnightly from NHS psychological therapists clinically experienced in BA or CBT.
Behavioural activation: Behavioural activation, delivered by MHWs at NHS Agenda for Change (</t>
    </r>
    <r>
      <rPr>
        <b/>
        <sz val="10"/>
        <rFont val="Arial"/>
        <family val="2"/>
        <scheme val="minor"/>
      </rPr>
      <t>AfC</t>
    </r>
    <r>
      <rPr>
        <sz val="10"/>
        <rFont val="Arial"/>
        <family val="2"/>
        <scheme val="minor"/>
      </rPr>
      <t>) band 5 grade, was a structured programme increasing contact with potentially antidepressant environmental reinforcers and reducing the frequency of negatively reinforced avoidant behaviours. Specific BA techniques included the
use of a functional analytical approach, self-monitoring, identifying ‘depressed behaviours’, developing alternative goal-orientated behaviours and scheduling. The role of avoidance and rumination was addressed through functional analysis and alternative response development.
Cognitive–behavioural therapy: Cognitive–behavioural therapy, delivered by NHS AfC band 7 therapists, was a structured programme to
identify and modify negative automatic thoughts, maladaptive beliefs and, if indicated, underlying core beliefs. Specific CBT techniques included scheduling activity and mastery behaviours, the use of thought records and modifying maladaptive beliefs and rumination content. The behavioural elements in CBT focused on increasing activity with behavioural experiments to test specific cognitive beliefs rather than the contextual, functional analytical approach of the BA trial arm."</t>
    </r>
  </si>
  <si>
    <r>
      <rPr>
        <sz val="10"/>
        <rFont val="Symbol"/>
        <family val="1"/>
        <charset val="2"/>
      </rPr>
      <t>·</t>
    </r>
    <r>
      <rPr>
        <sz val="10"/>
        <rFont val="Arial"/>
        <family val="2"/>
        <scheme val="minor"/>
      </rPr>
      <t>Use of interview to assess cognitive impairment, of which language may play a part. No other language skills referred to or asessed</t>
    </r>
  </si>
  <si>
    <t>People who were alcohol or drug dependent, acutely suicidal or cognitively impaired, had bipolar disorder, psychosis or psychotic symptoms, ascertained at baseline by research interviews 
major depressive disorder assessed by the Structured Clinical Interview for DSM Disorders (SCID) (p. 6)</t>
  </si>
  <si>
    <r>
      <rPr>
        <b/>
        <sz val="10"/>
        <rFont val="Arial"/>
        <family val="2"/>
      </rPr>
      <t xml:space="preserve">Educated after 16: </t>
    </r>
    <r>
      <rPr>
        <sz val="10"/>
        <rFont val="Arial"/>
        <family val="2"/>
      </rPr>
      <t xml:space="preserve">209 (43.1%)
</t>
    </r>
    <r>
      <rPr>
        <b/>
        <sz val="10"/>
        <rFont val="Arial"/>
        <family val="2"/>
      </rPr>
      <t xml:space="preserve">Degree or equivalent professional qualification: </t>
    </r>
    <r>
      <rPr>
        <sz val="10"/>
        <rFont val="Arial"/>
        <family val="2"/>
      </rPr>
      <t>125  (25.8%)</t>
    </r>
  </si>
  <si>
    <r>
      <rPr>
        <b/>
        <sz val="10"/>
        <rFont val="Arial"/>
        <family val="2"/>
      </rPr>
      <t>Marital status: (all)
Married/live-in partner 12 (7.5%)
Separated/divorced/widowed 7 (4.3%) 
Single 140 (87%)
Unknown 2 (1.2%)</t>
    </r>
  </si>
  <si>
    <r>
      <t>Glasgow Depression Scale for people with a Learning Disability (</t>
    </r>
    <r>
      <rPr>
        <b/>
        <sz val="10"/>
        <rFont val="Arial"/>
        <family val="2"/>
        <scheme val="minor"/>
      </rPr>
      <t>GDS-LD</t>
    </r>
    <r>
      <rPr>
        <sz val="10"/>
        <rFont val="Arial"/>
        <family val="2"/>
        <scheme val="minor"/>
      </rPr>
      <t>) score at 12 months post randomisation. 20-item self-report measure</t>
    </r>
  </si>
  <si>
    <r>
      <t>1) + "</t>
    </r>
    <r>
      <rPr>
        <u/>
        <sz val="10"/>
        <rFont val="Arial"/>
        <family val="2"/>
        <scheme val="minor"/>
      </rPr>
      <t>sufficient communicative abilities</t>
    </r>
    <r>
      <rPr>
        <sz val="10"/>
        <rFont val="Arial"/>
        <family val="2"/>
        <scheme val="minor"/>
      </rPr>
      <t xml:space="preserve"> to engage in therapy" (p. xxvi)
2) + "Had a level of </t>
    </r>
    <r>
      <rPr>
        <u/>
        <sz val="10"/>
        <rFont val="Arial"/>
        <family val="2"/>
        <scheme val="minor"/>
      </rPr>
      <t>expressive and receptive communication skills in English</t>
    </r>
    <r>
      <rPr>
        <sz val="10"/>
        <rFont val="Arial"/>
        <family val="2"/>
        <scheme val="minor"/>
      </rPr>
      <t xml:space="preserve"> to allow for participation in treatment (r</t>
    </r>
    <r>
      <rPr>
        <u/>
        <sz val="10"/>
        <rFont val="Arial"/>
        <family val="2"/>
        <scheme val="minor"/>
      </rPr>
      <t>eading skills were not required</t>
    </r>
    <r>
      <rPr>
        <sz val="10"/>
        <rFont val="Arial"/>
        <family val="2"/>
        <scheme val="minor"/>
      </rPr>
      <t>)" (p. 6)</t>
    </r>
  </si>
  <si>
    <r>
      <rPr>
        <b/>
        <sz val="10"/>
        <rFont val="Arial"/>
        <family val="2"/>
      </rPr>
      <t>Marital status - all
Married 277 (57.7%)
Single 100 (20.8%)
Separated 18 (3.8%)
Divorced 59 (12.3%)
Widowed 26 (5.4%)
Employment status - all
Employed 244 (50.8%)
Unemployed 236 (49.2%)</t>
    </r>
  </si>
  <si>
    <r>
      <rPr>
        <sz val="10"/>
        <rFont val="Arial"/>
        <family val="2"/>
      </rPr>
      <t xml:space="preserve">124 (50%) reported being in a relationship. With regard to highest education level, 113 participants (46%) had higher education experience
</t>
    </r>
    <r>
      <rPr>
        <b/>
        <sz val="10"/>
        <rFont val="Arial"/>
        <family val="2"/>
      </rPr>
      <t>Income (£) (all)</t>
    </r>
    <r>
      <rPr>
        <sz val="10"/>
        <rFont val="Arial"/>
        <family val="2"/>
      </rPr>
      <t xml:space="preserve">
0-5000 59 (26.7%)
5001-10,000 36 (16.3%)
10,001-20,000 46 (20.8%)
20,001-32,000 43 (19.5%)
32,001-50,000 23 (10.4%)
&gt;50,000 14 (6.3%)
</t>
    </r>
    <r>
      <rPr>
        <b/>
        <sz val="10"/>
        <rFont val="Arial"/>
        <family val="2"/>
      </rPr>
      <t xml:space="preserve">Education (all)
</t>
    </r>
    <r>
      <rPr>
        <sz val="10"/>
        <rFont val="Arial"/>
        <family val="2"/>
      </rPr>
      <t xml:space="preserve">Left school before 16 years 37 (15.4%)
Left school at 16 years 67 (27.8%)
Left school at 18 years 24 (10%)
Attended university or equivalent 31 (12.9%)
Completed university or equivalent 43 (17.8%)
Completed postgrad or equivalent 39 (16.2%)
</t>
    </r>
    <r>
      <rPr>
        <b/>
        <sz val="10"/>
        <rFont val="Arial"/>
        <family val="2"/>
      </rPr>
      <t xml:space="preserve">Marital status (all)
</t>
    </r>
    <r>
      <rPr>
        <sz val="10"/>
        <rFont val="Arial"/>
        <family val="2"/>
      </rPr>
      <t>Divorced or separating 62 (24.8%)
Married or cohabiting 106 (42.4%)
Single 82 (32.8%)</t>
    </r>
  </si>
  <si>
    <r>
      <t>Radically open dialectical behaviour therapy (</t>
    </r>
    <r>
      <rPr>
        <b/>
        <sz val="10"/>
        <rFont val="Arial"/>
        <family val="2"/>
        <scheme val="minor"/>
      </rPr>
      <t>RO DBT</t>
    </r>
    <r>
      <rPr>
        <sz val="10"/>
        <rFont val="Arial"/>
        <family val="2"/>
        <scheme val="minor"/>
      </rPr>
      <t>) - "A novel transdiagnostic psychotherapy" (p3)</t>
    </r>
  </si>
  <si>
    <r>
      <t>(pxxiii) "Radically open dialectical behaviour therapy (</t>
    </r>
    <r>
      <rPr>
        <b/>
        <sz val="10"/>
        <rFont val="Arial"/>
        <family val="2"/>
        <scheme val="minor"/>
      </rPr>
      <t>RO DBT</t>
    </r>
    <r>
      <rPr>
        <sz val="10"/>
        <rFont val="Arial"/>
        <family val="2"/>
        <scheme val="minor"/>
      </rPr>
      <t>), a novel transdiagnostic psychotherapy, aims to address this rigid coping style and the associated emotional loneliness. Earlier versions of RO DBT showed promise in two small randomised trials of patients with refractory depression and comorbid PDs.
(pxxiv) "Trained assessors, who were blind to these allocations, assessed participants at 7, 12 and 18 months after randomisation. The primary outcome measure was the severity of depressive symptoms, as measured by the Hamilton Rating Scale for Depression (</t>
    </r>
    <r>
      <rPr>
        <b/>
        <sz val="10"/>
        <rFont val="Arial"/>
        <family val="2"/>
        <scheme val="minor"/>
      </rPr>
      <t>HRSD</t>
    </r>
    <r>
      <rPr>
        <sz val="10"/>
        <rFont val="Arial"/>
        <family val="2"/>
        <scheme val="minor"/>
      </rPr>
      <t>), at 12 months.</t>
    </r>
  </si>
  <si>
    <r>
      <t>Hamilton Rating Scale for Depression (</t>
    </r>
    <r>
      <rPr>
        <b/>
        <sz val="10"/>
        <rFont val="Arial"/>
        <family val="2"/>
        <scheme val="minor"/>
      </rPr>
      <t>HRSD</t>
    </r>
    <r>
      <rPr>
        <sz val="10"/>
        <rFont val="Arial"/>
        <family val="2"/>
        <scheme val="minor"/>
      </rPr>
      <t>) - difference in depressive symptoms at 12 months between patients receiving RO DBT and TAU, as measured using the 17-item, clinician administered questionnaire (p15)</t>
    </r>
  </si>
  <si>
    <r>
      <t xml:space="preserve">1) +"patients had to [...] </t>
    </r>
    <r>
      <rPr>
        <u/>
        <sz val="10"/>
        <rFont val="Arial"/>
        <family val="2"/>
        <scheme val="minor"/>
      </rPr>
      <t>speak English well enough</t>
    </r>
    <r>
      <rPr>
        <sz val="10"/>
        <rFont val="Arial"/>
        <family val="2"/>
        <scheme val="minor"/>
      </rPr>
      <t xml:space="preserve"> to participate in the treatment and the study" (p. 8)</t>
    </r>
  </si>
  <si>
    <r>
      <rPr>
        <b/>
        <sz val="10"/>
        <rFont val="Arial"/>
        <family val="2"/>
      </rPr>
      <t xml:space="preserve">Education (all): </t>
    </r>
    <r>
      <rPr>
        <sz val="10"/>
        <rFont val="Arial"/>
        <family val="2"/>
      </rPr>
      <t xml:space="preserve">None 128 (22%), GCES/O-Level 146 (25.1%), Post GCES/O-Level 163 (28.1%), Degree or higher 102 (17.6%), Other or don't know 42 (7.2%)
</t>
    </r>
    <r>
      <rPr>
        <b/>
        <sz val="10"/>
        <rFont val="Arial"/>
        <family val="2"/>
      </rPr>
      <t xml:space="preserve">Employment (all): </t>
    </r>
    <r>
      <rPr>
        <sz val="10"/>
        <rFont val="Arial"/>
        <family val="2"/>
      </rPr>
      <t xml:space="preserve">Employed/self-employed 252 (43.5%), Not working 327 (56.5%)
</t>
    </r>
    <r>
      <rPr>
        <b/>
        <sz val="10"/>
        <rFont val="Arial"/>
        <family val="2"/>
      </rPr>
      <t xml:space="preserve">
Marital status (all): </t>
    </r>
    <r>
      <rPr>
        <sz val="10"/>
        <rFont val="Arial"/>
        <family val="2"/>
      </rPr>
      <t>Married/co-habiting 241 (41.5%)</t>
    </r>
  </si>
  <si>
    <r>
      <rPr>
        <b/>
        <sz val="10"/>
        <rFont val="Arial"/>
        <family val="2"/>
      </rPr>
      <t>Employment (all)</t>
    </r>
    <r>
      <rPr>
        <sz val="10"/>
        <rFont val="Arial"/>
        <family val="2"/>
      </rPr>
      <t xml:space="preserve">: Employed 43 (19%), Self-employed 18 (8%), Unemployed - seeking work 3 (1.3%), Unemployed - not seeking work 23 (10.2%), Homemaker 2 (0.9%), Retired 87 (38.5%), Unable to work due to illness/disability 44 (19.5), Other 6 (2.7%)
</t>
    </r>
    <r>
      <rPr>
        <b/>
        <sz val="10"/>
        <rFont val="Arial"/>
        <family val="2"/>
      </rPr>
      <t>Education (all)</t>
    </r>
    <r>
      <rPr>
        <sz val="10"/>
        <rFont val="Arial"/>
        <family val="2"/>
      </rPr>
      <t xml:space="preserve">: Higher degree 28 (12.2%), Degree 58 (25.2%), A Level or equivalent 24 (10.4%), HNC or equivalent 12 (5.2), NVQ or equivalent 26 (11.3), GCSE or equivalent 40 (17.4%), None 15 (6.5%), Other 27 (11.7%)
</t>
    </r>
    <r>
      <rPr>
        <b/>
        <sz val="10"/>
        <rFont val="Arial"/>
        <family val="2"/>
      </rPr>
      <t xml:space="preserve">Marital status (all): </t>
    </r>
    <r>
      <rPr>
        <sz val="10"/>
        <rFont val="Arial"/>
        <family val="2"/>
      </rPr>
      <t>Married 114 (49.8%), Partner - living with 18 (7.9%), Partner - not living with 3 (1.3%), Divorced/seperated 31 (13.5%), widowed 19 (8.3%), single, never married 42 (18.3%), Other 2 (0.9%)</t>
    </r>
  </si>
  <si>
    <r>
      <t xml:space="preserve">1) + "Sufficient </t>
    </r>
    <r>
      <rPr>
        <u/>
        <sz val="10"/>
        <rFont val="Arial"/>
        <family val="2"/>
        <scheme val="minor"/>
      </rPr>
      <t>understanding of English</t>
    </r>
    <r>
      <rPr>
        <sz val="10"/>
        <rFont val="Arial"/>
        <family val="2"/>
        <scheme val="minor"/>
      </rPr>
      <t xml:space="preserve"> judged by clinic staff to enable them to engage in CBT" (p. 10)
</t>
    </r>
  </si>
  <si>
    <r>
      <rPr>
        <b/>
        <sz val="10"/>
        <rFont val="Arial"/>
        <family val="2"/>
      </rPr>
      <t>Married or current partner:</t>
    </r>
    <r>
      <rPr>
        <sz val="10"/>
        <rFont val="Arial"/>
        <family val="2"/>
      </rPr>
      <t xml:space="preserve"> 32 (45.7)</t>
    </r>
  </si>
  <si>
    <r>
      <t>Hopkins Verbal Learning Task – Revised (</t>
    </r>
    <r>
      <rPr>
        <b/>
        <sz val="10"/>
        <rFont val="Arial"/>
        <family val="2"/>
        <scheme val="minor"/>
      </rPr>
      <t>HVLT-R</t>
    </r>
    <r>
      <rPr>
        <sz val="10"/>
        <rFont val="Arial"/>
        <family val="2"/>
        <scheme val="minor"/>
      </rPr>
      <t>) assessing "delayed verbal recall" after four ECT treatments (mid-ECT), analysed using a Gaussian repeated measures model" (pviii). Clinician delivered (lists words to recall), 12 items to remember (nouns)</t>
    </r>
  </si>
  <si>
    <r>
      <rPr>
        <b/>
        <sz val="10"/>
        <rFont val="Arial"/>
        <family val="2"/>
      </rPr>
      <t xml:space="preserve">Marital status:
</t>
    </r>
    <r>
      <rPr>
        <sz val="10"/>
        <rFont val="Arial"/>
        <family val="2"/>
      </rPr>
      <t xml:space="preserve">Married 14 (23%) 
Cohabiting 4 (6%) 
In a relationship 6 (10%) 
Single 31 (51%) 
Other 6 (10%) 
</t>
    </r>
    <r>
      <rPr>
        <b/>
        <sz val="10"/>
        <rFont val="Arial"/>
        <family val="2"/>
      </rPr>
      <t xml:space="preserve">Occupation:
</t>
    </r>
    <r>
      <rPr>
        <sz val="10"/>
        <rFont val="Arial"/>
        <family val="2"/>
      </rPr>
      <t>Paid work 9 (14.8%)
In training/education 2 (3.3%)
Not working because of long-term illness or disability 29 (47.5%)
Looking after the home 3 (4.9%)
Unemployed and actively seeking employment 8 (13.1%)
Retired 4 (6.6%)
Other 6 (9.8%)</t>
    </r>
  </si>
  <si>
    <r>
      <rPr>
        <b/>
        <sz val="10"/>
        <rFont val="Arial"/>
        <family val="2"/>
      </rPr>
      <t xml:space="preserve">Marital status:
</t>
    </r>
    <r>
      <rPr>
        <sz val="10"/>
        <rFont val="Arial"/>
        <family val="2"/>
      </rPr>
      <t xml:space="preserve">Married 22 (58%)
Cohabiting (living as married) 2 (5%)
Widowed 12 (32%)
Divorced or separated 2 (5%)
Never married 0 (0%)
</t>
    </r>
    <r>
      <rPr>
        <b/>
        <sz val="10"/>
        <rFont val="Arial"/>
        <family val="2"/>
      </rPr>
      <t xml:space="preserve">Social class/(employment level):
</t>
    </r>
    <r>
      <rPr>
        <sz val="10"/>
        <rFont val="Arial"/>
        <family val="2"/>
      </rPr>
      <t>Large employers and higher managerial and administrative occupations 2 (5%)
Higher professional occupations 2 (5%)
Lower managerial, administrative and professional occupations 10 (26%)
Intermediate occupations 7 (18%)
Small employers and own account workers 3 (8%)
Lower supervisory and technical occupations 5 (13%)
Semi-routine occupations 5 (13%)
Routine occupations 4 (11%)</t>
    </r>
  </si>
  <si>
    <r>
      <t>Non-Traditional providers to support the management of Elderly People with Anxiety and Depression (</t>
    </r>
    <r>
      <rPr>
        <b/>
        <sz val="10"/>
        <rFont val="Arial"/>
        <family val="2"/>
        <scheme val="minor"/>
      </rPr>
      <t>NOTEPAD</t>
    </r>
    <r>
      <rPr>
        <sz val="10"/>
        <rFont val="Arial"/>
        <family val="2"/>
        <scheme val="minor"/>
      </rPr>
      <t>) intervention</t>
    </r>
  </si>
  <si>
    <t xml:space="preserve">1) - "inability to understand or read English" (p. 35)
</t>
  </si>
  <si>
    <r>
      <rPr>
        <b/>
        <sz val="10"/>
        <rFont val="Arial"/>
        <family val="2"/>
      </rPr>
      <t xml:space="preserve">Living arrangements:
</t>
    </r>
    <r>
      <rPr>
        <sz val="10"/>
        <rFont val="Arial"/>
        <family val="2"/>
      </rPr>
      <t>Alone 4 (25%)
With family 2 (12.5%)
Supported living (&lt;24 hours) 1 (6.3%)
Supported living (24 hours) 8 (50%)
Residential care 1 (6.3%)</t>
    </r>
  </si>
  <si>
    <r>
      <t>(pxxii) "Participants were randomised (1 : 1 ratio) to BA therapy or usual stroke care. Those allocated to the intervention could receive a maximum of 15 sessions of BA over 4 months in addition to their usual care.
BA was delivered by an assistant psychologist (AP) or psychological well-being practitioner over 4 months. BA aims to increase activity, particularly the frequency of pleasant or enjoyable events, in order to improve mood. A Behavioural Activation Therapy for Depression after Stroke (</t>
    </r>
    <r>
      <rPr>
        <b/>
        <sz val="10"/>
        <rFont val="Arial"/>
        <family val="2"/>
        <scheme val="minor"/>
      </rPr>
      <t>BEADS</t>
    </r>
    <r>
      <rPr>
        <sz val="10"/>
        <rFont val="Arial"/>
        <family val="2"/>
        <scheme val="minor"/>
      </rPr>
      <t>) therapy manual was developed and BA therapy techniques included activity monitoring, activity scheduling and graded tasks. The number of therapy sessions varied depending on the needs of
the individual and their progress in therapy. The therapists received training in the intervention and additionally in communicating with stroke patients with cognitive and/or communication difficulties.
The control group (usual care) followed their current care pathway and received all other services routinely available to them as local practice.</t>
    </r>
  </si>
  <si>
    <r>
      <rPr>
        <b/>
        <sz val="10"/>
        <rFont val="Arial"/>
        <family val="2"/>
      </rPr>
      <t xml:space="preserve">Preferred language:
</t>
    </r>
    <r>
      <rPr>
        <sz val="10"/>
        <rFont val="Arial"/>
        <family val="2"/>
      </rPr>
      <t>English 28 (96.6%)
Other 1 (3.4%)</t>
    </r>
  </si>
  <si>
    <r>
      <rPr>
        <b/>
        <u/>
        <sz val="10"/>
        <rFont val="Arial"/>
        <family val="2"/>
      </rPr>
      <t xml:space="preserve">[2] Pilot: </t>
    </r>
    <r>
      <rPr>
        <sz val="10"/>
        <rFont val="Arial"/>
        <family val="2"/>
      </rPr>
      <t>Enhanced psychological care (EPC), with changes - "(1) an increased emphasis on the mental health-care co-ordination component of EPC and (2) a shift from a ‘nurse-delivered’ to a ‘participant-led’ programme of self-help BA embedded within cardiac rehabilitation, reflecting the need to reduce the impact of EPC on nurse time." (p19)</t>
    </r>
  </si>
  <si>
    <r>
      <t>(pxxvi) "Behavioural activation is an evidence-based treatment for depression that is suitable for the training of, and delivery by, non-psychologically trained clinical practitioners. Using mental health expertise within our team, we developed materials to support the delivery of BA, tailored to the needs of people with coronary heart disease (</t>
    </r>
    <r>
      <rPr>
        <b/>
        <sz val="10"/>
        <rFont val="Arial"/>
        <family val="2"/>
        <scheme val="minor"/>
      </rPr>
      <t>CHD</t>
    </r>
    <r>
      <rPr>
        <sz val="10"/>
        <rFont val="Arial"/>
        <family val="2"/>
        <scheme val="minor"/>
      </rPr>
      <t>) and suitable for delivery within cardiac rehabilitation services. The mental health-care co-ordination components of the intervention were based on current National Institute for Health and Care Excellence guidance, targeting the recognition and management of depression in adults with chronic physical health problems</t>
    </r>
  </si>
  <si>
    <r>
      <t>BDI-II, Beck Anxiety Inventory (</t>
    </r>
    <r>
      <rPr>
        <b/>
        <sz val="10"/>
        <rFont val="Arial"/>
        <family val="2"/>
      </rPr>
      <t>BAI</t>
    </r>
    <r>
      <rPr>
        <sz val="10"/>
        <rFont val="Arial"/>
        <family val="2"/>
      </rPr>
      <t>), EQ-5D, five-level version (</t>
    </r>
    <r>
      <rPr>
        <b/>
        <sz val="10"/>
        <rFont val="Arial"/>
        <family val="2"/>
      </rPr>
      <t>Eq-5D-5L</t>
    </r>
    <r>
      <rPr>
        <sz val="10"/>
        <rFont val="Arial"/>
        <family val="2"/>
      </rPr>
      <t>), EuroQol-5 Dimensions visual analogue scale (</t>
    </r>
    <r>
      <rPr>
        <b/>
        <sz val="10"/>
        <rFont val="Arial"/>
        <family val="2"/>
      </rPr>
      <t>Eq-5D VAS</t>
    </r>
    <r>
      <rPr>
        <sz val="10"/>
        <rFont val="Arial"/>
        <family val="2"/>
      </rPr>
      <t>), HeartQoL (p64)
Behavioural Activation for Depression Scale – Short Form (</t>
    </r>
    <r>
      <rPr>
        <b/>
        <sz val="10"/>
        <rFont val="Arial"/>
        <family val="2"/>
      </rPr>
      <t>BADS-SF</t>
    </r>
    <r>
      <rPr>
        <sz val="10"/>
        <rFont val="Arial"/>
        <family val="2"/>
      </rPr>
      <t>) (pxxvii)</t>
    </r>
  </si>
  <si>
    <r>
      <rPr>
        <u/>
        <sz val="11"/>
        <rFont val="Calibri"/>
        <family val="2"/>
      </rPr>
      <t>Pilot RCT</t>
    </r>
    <r>
      <rPr>
        <sz val="11"/>
        <rFont val="Calibri"/>
        <family val="2"/>
      </rPr>
      <t xml:space="preserve">: Cardiac nursing teams recruited patients from different sites (urban/rural/inner city) (pp. 51; 53)
Screened for eligibility at hospital and community-based cardiac rehabilitation clinics (p. 55)
</t>
    </r>
  </si>
  <si>
    <r>
      <t>NOTE: From observational feasibility study, but also used for pilot RCT, which was reported thereafter:</t>
    </r>
    <r>
      <rPr>
        <sz val="10"/>
        <rFont val="Arial"/>
        <family val="2"/>
      </rPr>
      <t xml:space="preserve">
1) +</t>
    </r>
    <r>
      <rPr>
        <sz val="10"/>
        <rFont val="Arial"/>
        <family val="2"/>
      </rPr>
      <t xml:space="preserve"> "Potential participants also needed to have </t>
    </r>
    <r>
      <rPr>
        <u/>
        <sz val="10"/>
        <rFont val="Arial"/>
        <family val="2"/>
      </rPr>
      <t>sufficiently good English-language skills</t>
    </r>
    <r>
      <rPr>
        <sz val="10"/>
        <rFont val="Arial"/>
        <family val="2"/>
      </rPr>
      <t xml:space="preserve"> to engage with both the mental health-care co-ordination and  BA [behavioural activation] components of the EPC [enhanced psychological care] intervention, </t>
    </r>
    <r>
      <rPr>
        <u/>
        <sz val="10"/>
        <rFont val="Arial"/>
        <family val="2"/>
      </rPr>
      <t>or to be willing to work with a NHS translator</t>
    </r>
    <r>
      <rPr>
        <sz val="10"/>
        <rFont val="Arial"/>
        <family val="2"/>
      </rPr>
      <t xml:space="preserve"> if required" (p. 15) </t>
    </r>
  </si>
  <si>
    <t>NOTE: From observational feasibility study, but also used for pilot RCT, which was reported thereafter:
1) + "Potential participants also needed... to provide informed consent to take part" (p. 15)</t>
  </si>
  <si>
    <r>
      <rPr>
        <b/>
        <u/>
        <sz val="10"/>
        <rFont val="Arial"/>
        <family val="2"/>
      </rPr>
      <t xml:space="preserve">[1] Feasibility: </t>
    </r>
    <r>
      <rPr>
        <sz val="10"/>
        <rFont val="Arial"/>
        <family val="2"/>
      </rPr>
      <t>NOTE. The recruitment crtiera for the feasibilty observational study only reported here because the pilot RCT followed the same criteria</t>
    </r>
    <r>
      <rPr>
        <b/>
        <u/>
        <sz val="10"/>
        <rFont val="Arial"/>
        <family val="2"/>
      </rPr>
      <t xml:space="preserve">
</t>
    </r>
    <r>
      <rPr>
        <sz val="10"/>
        <rFont val="Arial"/>
        <family val="2"/>
      </rPr>
      <t>Inclusion:
Adult patients (aged ≥ 18 years) referred for cardiac rehabilitation based on local clinical referral protocols
were eligible to take part in the observational study. The inclusion criteria included patients admitted with an
ACS (i.e. STEMI or NSTEMI and unstable angina), and/or following a coronary revascularisation procedure (i.e.
CABG or PCI). At the time this study commenced, this constituted the majority of patients referred for cardiac
rehabilitation services in the UK [the 2012 National Audit of Cardiac Rehabilitation (NACR)28]. Patients with
a new episode of depressive symptoms were identified through nurse screening during their initial cardiac
rehabilitation appointment. Those patients scoring ≥ 10 using the PHQ-9 were eligible for inclusion (note that this meant that participating teams changed their usual practice of monitoring mood using the HADS29 to monitoring mood using the PHQ-9 and the GAD-7). This cut-off point was chosen to aid identification of
people with at least moderate depression,67 but also to maintain alignment with primary care psychological
services (IAPT), which offer treatment for people with PHQ-9 scores of ≥ 10 upon referral from GP-based
services.
Exclusion:
Patients who reported that they were actively treated for depression (psychological or drug therapy) in the
6 months before their acute cardiac event were excluded. The nurse also excluded patients for whom there
was evidence of alcohol or drug dependency, when the participant was acutely suicidal or when there was
evidence of poorly controlled bipolar disorder or psychosis/psychotic symptoms based on a clinical review
(and having sought external confirmation from the GP or other clinicians as required). Potential participants
also needed to have sufficiently good English-language skills to engage with both the mental health-care
co-ordination and BA components of the EPC intervention, or to be willing to work with a NHS translator if
required, and to provide informed consent to take part (pp. 14-15)</t>
    </r>
    <r>
      <rPr>
        <b/>
        <u/>
        <sz val="10"/>
        <rFont val="Arial"/>
        <family val="2"/>
      </rPr>
      <t xml:space="preserve">
[2] Pilot RCT: 
</t>
    </r>
    <r>
      <rPr>
        <sz val="10"/>
        <rFont val="Arial"/>
        <family val="2"/>
      </rPr>
      <t>"The eligibility criteria for participants recruited into the trial were broadened to reflect changing practice, whereby increasingly diverse patients were being referred for cardiac rehabilitation (i.e. patients with heart failure, not just patients with ACS [acute coronary syndrome])." (p49)</t>
    </r>
  </si>
  <si>
    <r>
      <rPr>
        <b/>
        <sz val="10"/>
        <rFont val="Arial"/>
        <family val="2"/>
      </rPr>
      <t xml:space="preserve">Marital status:
</t>
    </r>
    <r>
      <rPr>
        <sz val="10"/>
        <rFont val="Arial"/>
        <family val="2"/>
      </rPr>
      <t xml:space="preserve">Married 307 (64.2%)
Single 61 (12.8%)
Separated or Divorced 72 (15.1%)
Widowed 38 (7.9%)
</t>
    </r>
    <r>
      <rPr>
        <b/>
        <sz val="10"/>
        <rFont val="Arial"/>
        <family val="2"/>
      </rPr>
      <t xml:space="preserve">Employment status:
</t>
    </r>
    <r>
      <rPr>
        <sz val="10"/>
        <rFont val="Arial"/>
        <family val="2"/>
      </rPr>
      <t>Employed 292 (61.1%)
Retired 139 (29.1%)
Other 47 (9.8%)</t>
    </r>
  </si>
  <si>
    <r>
      <t>1) - "could not understand questionnaires in English" (p. xxiv)
2) - "were unable to complete self-administered questionnaires</t>
    </r>
    <r>
      <rPr>
        <u/>
        <sz val="10"/>
        <rFont val="Arial"/>
        <family val="2"/>
        <scheme val="minor"/>
      </rPr>
      <t xml:space="preserve"> in English</t>
    </r>
    <r>
      <rPr>
        <sz val="10"/>
        <rFont val="Arial"/>
        <family val="2"/>
        <scheme val="minor"/>
      </rPr>
      <t>" (p. 5)</t>
    </r>
  </si>
  <si>
    <t>Patients excluded if they "met internationally agreed (ICD-10) criteria for a depressive illness" (p. 5) [WHO's 10th revision of the International Statistical Classification of Diseases and Related Health Problems]. 
To assess depression, administered the retrospective Clinical Interview Schedule (rCIS-R), "designed as a self-administered computerised questionnaire" rather than an interview (p. 15). This test was subjected to test-retest reliability in face-to-face and follow-up appointment as a new measure to assess relapse. Also recorded scores for Clinical Interview Schedule (CIS-R) and Patient Health Questionnaire PHQ-9 at baseline. 
Baseline measures prior to randomisation - CIS-R, medical history, sociodemographic information, PHQ-9, Global
Rating Question,  Generalised Anxiety Disorder-7 (GAD-7), Short Form questionnaire-12 items (SF-12), EuroQol-5 Dimensions, five-levelversion (EQ-5D-5L), medication adherence scale, modif ied Toronto Side Effects Scale, modif ied Discontinuation-Emergent Signs and Symptoms (DESS), health-care and social care resource use questionnaire, emotional
processing task (p. 8)</t>
  </si>
  <si>
    <r>
      <t xml:space="preserve">(pxix) "In Intensive treatment (IT) practices, GPs, practice nurses and participants were educated in target-driven management (using medication and promotion of a healthy lifestyle) of hyperglycaemia, blood pressure and cholesterol. The intervention delivered was practice based, except in Leicester, where patients also had access to individualised community clinics every 2 months. [...] Individuals in the routine care (RC) group received the standard pattern of diabetes care according to current recommendations in each centre."
(p7) "Although treatment targets were specified and classes of medication recommended, prescribing decisions, including choice of individual drugs, were made by practitioners and patients."
</t>
    </r>
    <r>
      <rPr>
        <b/>
        <sz val="10"/>
        <rFont val="Arial"/>
        <family val="2"/>
        <scheme val="minor"/>
      </rPr>
      <t>(p8) Full table of drugs and doses recommended.</t>
    </r>
  </si>
  <si>
    <r>
      <t>(pxxvi) "Intensive medical therapy without the EndoBarrier: Participants in both arms of the trial had their type 2 diabetes mellitus managed in accordance with the guidelines of the American Diabetes Association. Patients received dietary and physical activity counselling in accordance with local standards with the intention of providing each patient with lifestyle/behavioural modification information and good eating practices. Intensive medical therapy with the EndoBarrier: After an 8-hour fast, patients had the endoluminal duodenal–jejunal bypass liner implanted as a day-case procedure under a general anaesthetic and as previously described. The device was removed after 12 months under sedation or general anaesthetic. Following explantation, patients were followed up for a further 12 months"
(p17) "At visit 2 (–4 weeks), participants who were randomised to receive the EndoBarrier device were tested for the presence of Helicobacter pylori, by either faecal antigen or urea breath testing. Those patients testing positive were offered 1 week of triple eradication therapy, as per guidance published in the British National Formulary (BNF),110 and were then retested after a further 4 weeks to confirm complete eradication before continuing with implantation of the EndoBarrier device. Subsequently, all patients were prescribed a proton pump inhibitor (</t>
    </r>
    <r>
      <rPr>
        <b/>
        <sz val="10"/>
        <rFont val="Arial"/>
        <family val="2"/>
        <scheme val="minor"/>
      </rPr>
      <t>PPI</t>
    </r>
    <r>
      <rPr>
        <sz val="10"/>
        <rFont val="Arial"/>
        <family val="2"/>
        <scheme val="minor"/>
      </rPr>
      <t>) [omeprazole (TEVA Pharmaceuticals, Petah Tikva, Israel) 40 mg twice daily] and instructed to commence this 3 days prior to the implant procedure. They continued this for the duration of the implant period (12 months) and for a further 2 weeks following device removal.</t>
    </r>
  </si>
  <si>
    <t xml:space="preserve">1) - "Language barrier, mental incapacity, unwillingness or inability to understand and be able to complete questionnaires.." (p. 22)
</t>
  </si>
  <si>
    <r>
      <t>Change in the zone of maximal retinal thickness on optical coherence tomography (</t>
    </r>
    <r>
      <rPr>
        <b/>
        <sz val="10"/>
        <rFont val="Arial"/>
        <family val="2"/>
        <scheme val="minor"/>
      </rPr>
      <t>OCT</t>
    </r>
    <r>
      <rPr>
        <sz val="10"/>
        <rFont val="Arial"/>
        <family val="2"/>
        <scheme val="minor"/>
      </rPr>
      <t>) at 24 months (p11)</t>
    </r>
  </si>
  <si>
    <r>
      <t>change in best corrected visual acuity (</t>
    </r>
    <r>
      <rPr>
        <b/>
        <sz val="10"/>
        <rFont val="Arial"/>
        <family val="2"/>
        <scheme val="minor"/>
      </rPr>
      <t>BCVA</t>
    </r>
    <r>
      <rPr>
        <sz val="10"/>
        <rFont val="Arial"/>
        <family val="2"/>
        <scheme val="minor"/>
      </rPr>
      <t>) Early Treatment Diabetic Retinopathy Study (</t>
    </r>
    <r>
      <rPr>
        <b/>
        <sz val="10"/>
        <rFont val="Arial"/>
        <family val="2"/>
        <scheme val="minor"/>
      </rPr>
      <t>ETDRS</t>
    </r>
    <r>
      <rPr>
        <sz val="10"/>
        <rFont val="Arial"/>
        <family val="2"/>
        <scheme val="minor"/>
      </rPr>
      <t>) letter score - measured by Cisual acuity tests were performed by a certified optometrist in a certified visual acuity testing lane using validated ETDRS vision charts and standard operating procedures</t>
    </r>
  </si>
  <si>
    <r>
      <t>postprandial peak of active glucagon-like peptide-1 receptor agonists (</t>
    </r>
    <r>
      <rPr>
        <b/>
        <sz val="10"/>
        <rFont val="Arial"/>
        <family val="2"/>
        <scheme val="minor"/>
      </rPr>
      <t>GLP-1</t>
    </r>
    <r>
      <rPr>
        <sz val="10"/>
        <rFont val="Arial"/>
        <family val="2"/>
        <scheme val="minor"/>
      </rPr>
      <t>) concentration at 2 weeks
after intervention (p4)</t>
    </r>
  </si>
  <si>
    <r>
      <t>(pxxii) "Participants were individually randomised to receive intravitreal injections of aflibercept or panretinal photocoagulation (</t>
    </r>
    <r>
      <rPr>
        <b/>
        <sz val="10"/>
        <rFont val="Arial"/>
        <family val="2"/>
        <scheme val="minor"/>
      </rPr>
      <t>PRP</t>
    </r>
    <r>
      <rPr>
        <sz val="10"/>
        <rFont val="Arial"/>
        <family val="2"/>
        <scheme val="minor"/>
      </rPr>
      <t>) in a 1 : 1 allocation ratio. Participants in the aflibercept arm were given a loading phase of three 4-weekly aflibercept injections and then this was repeated every 4 weeks based on predefined retreatment criteria depending on the level of regression and reactivation. Participants in the PRP arm received initial repeated PRP sessions until completion and were reviewed 8 weekly and were retreated based on identical predefined retreatment criteria. The trial included a mechanistic substudy of 40 participants who underwent retinal oximetry and image analysis at baseline, 12 and 52 weeks to explore the effect of aflibercept and PRP on the retina and blood vessels.</t>
    </r>
  </si>
  <si>
    <r>
      <rPr>
        <b/>
        <sz val="10"/>
        <rFont val="Arial"/>
        <family val="2"/>
      </rPr>
      <t xml:space="preserve">Social deprivation (IMD national quintile):
</t>
    </r>
    <r>
      <rPr>
        <sz val="10"/>
        <rFont val="Arial"/>
        <family val="2"/>
      </rPr>
      <t xml:space="preserve">1 (least) = 261 (19.1%)
2 = 251 (18.4%)
3 = 269 (19.7%)
4 = 285 (20.9%)
5 (most) = 298 (21.8%)
</t>
    </r>
    <r>
      <rPr>
        <b/>
        <sz val="10"/>
        <rFont val="Arial"/>
        <family val="2"/>
      </rPr>
      <t xml:space="preserve">Employment type:
</t>
    </r>
    <r>
      <rPr>
        <sz val="10"/>
        <rFont val="Arial"/>
        <family val="2"/>
      </rPr>
      <t xml:space="preserve">Full time = 496 (36.3%)
Part time = 252 (18.4%)
Retired = 473 (34.6%)
Unemployed or other = 145 (10.6%)
</t>
    </r>
    <r>
      <rPr>
        <b/>
        <sz val="10"/>
        <rFont val="Arial"/>
        <family val="2"/>
      </rPr>
      <t xml:space="preserve">Educational status:
</t>
    </r>
    <r>
      <rPr>
        <sz val="10"/>
        <rFont val="Arial"/>
        <family val="2"/>
      </rPr>
      <t xml:space="preserve">Degree, higher degree or equivalent = 604 (38.6%)
</t>
    </r>
    <r>
      <rPr>
        <b/>
        <sz val="10"/>
        <rFont val="Arial"/>
        <family val="2"/>
      </rPr>
      <t xml:space="preserve">Marital status:
</t>
    </r>
    <r>
      <rPr>
        <sz val="10"/>
        <rFont val="Arial"/>
        <family val="2"/>
      </rPr>
      <t xml:space="preserve">Married/civil partner = 991 (63.4%)
</t>
    </r>
    <r>
      <rPr>
        <b/>
        <sz val="10"/>
        <rFont val="Arial"/>
        <family val="2"/>
      </rPr>
      <t xml:space="preserve">Access to the internet:
</t>
    </r>
    <r>
      <rPr>
        <sz val="10"/>
        <rFont val="Arial"/>
        <family val="2"/>
      </rPr>
      <t>Yes = 1155 (73.9%)</t>
    </r>
  </si>
  <si>
    <t>(p9) Inclusion criteria
Patients were considered for inclusion if they:
- were aged 18–69 years at the time of assessment
- had a diagnosis of depression (F32, F33) according to the International Statistical
Classification of Diseases and Related Health Problems, 10th Edition (ICD-10)41 using the
revised Clinical Interview Schedule (CIS-R)42
- scored ≥ 14 on the Beck Depression Inventory (BDI)43
- were not taking antidepressants at the time of assessment or had been prescribed
antidepressants within 4 weeks of assessment but had had an antidepressant-free period of
4 weeks prior to that.
Exclusion criteria
The study design excluded anyone:
- unable to complete self-administered questionnaires in English
- with medical contraindications to physical activity
- being treated for psychosis or bipolar disorder
- with a serious substance abuse problem
- who was pregnant or breastfeeding at the time of assessment.
Women who became pregnant in the course of study participation were encouraged to continue
their involvement under their GP’s supervision.</t>
  </si>
  <si>
    <t>(p. 9) Inclusion criteria
Patients were considered for inclusion if they:
- were aged 18–69 years at the time of assessment
- had a diagnosis of depression (F32, F33) according to the International Statistical
Classification of Diseases and Related Health Problems, 10th Edition (ICD-10)41 using the
revised Clinical Interview Schedule (CIS-R)42
- scored ≥ 14 on the Beck Depression Inventory (BDI)43
- were not taking antidepressants at the time of assessment or had been prescribed
antidepressants within 4 weeks of assessment but had had an antidepressant-free period of
4 weeks prior to that.
Exclusion criteria
The study design excluded anyone:
- unable to complete self-administered questionnaires in English
- with medical contraindications to physical activity
- being treated for psychosis or bipolar disorder
- with a serious substance abuse problem
- who was pregnant or breastfeeding at the time of assessment.
Women who became pregnant in the course of study participation were encouraged to continue
their involvement under their GP’s supervision.</t>
  </si>
  <si>
    <r>
      <t xml:space="preserve">1) + "were </t>
    </r>
    <r>
      <rPr>
        <u/>
        <sz val="10"/>
        <rFont val="Arial"/>
        <family val="2"/>
        <scheme val="minor"/>
      </rPr>
      <t>proficient in English</t>
    </r>
    <r>
      <rPr>
        <sz val="10"/>
        <rFont val="Arial"/>
        <family val="2"/>
        <scheme val="minor"/>
      </rPr>
      <t xml:space="preserve"> at a level to complete all research assessments" (two women whose first language was not English had some language assistance in completing the assessments and/or listening visit intervention)" (p. 9)
</t>
    </r>
  </si>
  <si>
    <r>
      <rPr>
        <sz val="10"/>
        <rFont val="Arial"/>
        <family val="2"/>
      </rPr>
      <t xml:space="preserve">Table 7 p26 </t>
    </r>
    <r>
      <rPr>
        <i/>
        <sz val="10"/>
        <rFont val="Arial"/>
        <family val="2"/>
      </rPr>
      <t>(yes, again)</t>
    </r>
  </si>
  <si>
    <r>
      <t>Longitudinal Interval Follow-up Evaluation (</t>
    </r>
    <r>
      <rPr>
        <b/>
        <sz val="10"/>
        <rFont val="Arial"/>
        <family val="2"/>
        <scheme val="minor"/>
      </rPr>
      <t>LIFE</t>
    </r>
    <r>
      <rPr>
        <sz val="10"/>
        <rFont val="Arial"/>
        <family val="2"/>
        <scheme val="minor"/>
      </rPr>
      <t>), a form of the Structured Clinical Interview for DSM Disorders (</t>
    </r>
    <r>
      <rPr>
        <b/>
        <sz val="10"/>
        <rFont val="Arial"/>
        <family val="2"/>
        <scheme val="minor"/>
      </rPr>
      <t>SCID</t>
    </r>
    <r>
      <rPr>
        <sz val="10"/>
        <rFont val="Arial"/>
        <family val="2"/>
        <scheme val="minor"/>
      </rPr>
      <t>) - "The occurrence of any depressive relapse/recurrence, and time from randomisation to relapse/recurrence" )(p14)</t>
    </r>
  </si>
  <si>
    <r>
      <t xml:space="preserve">1) - "inability to understand or read </t>
    </r>
    <r>
      <rPr>
        <u/>
        <sz val="10"/>
        <rFont val="Arial"/>
        <family val="2"/>
        <scheme val="minor"/>
      </rPr>
      <t>English</t>
    </r>
    <r>
      <rPr>
        <sz val="10"/>
        <rFont val="Arial"/>
        <family val="2"/>
        <scheme val="minor"/>
      </rPr>
      <t xml:space="preserve">" (p. 35)
</t>
    </r>
  </si>
  <si>
    <r>
      <t xml:space="preserve">Pilot: </t>
    </r>
    <r>
      <rPr>
        <u/>
        <sz val="10"/>
        <rFont val="Arial"/>
        <family val="2"/>
      </rPr>
      <t>p56</t>
    </r>
  </si>
  <si>
    <r>
      <rPr>
        <u/>
        <sz val="10"/>
        <rFont val="Arial"/>
        <family val="2"/>
      </rPr>
      <t xml:space="preserve">[2] Pilot: </t>
    </r>
    <r>
      <rPr>
        <sz val="10"/>
        <rFont val="Arial"/>
        <family val="2"/>
      </rPr>
      <t>(p19) GP</t>
    </r>
  </si>
  <si>
    <r>
      <rPr>
        <u/>
        <sz val="10"/>
        <rFont val="Arial"/>
        <family val="2"/>
      </rPr>
      <t xml:space="preserve">[2] Pilot: </t>
    </r>
    <r>
      <rPr>
        <sz val="10"/>
        <rFont val="Arial"/>
        <family val="2"/>
      </rPr>
      <t>(p19) No</t>
    </r>
  </si>
  <si>
    <t>Intervention, with some headings from the TIDieR framework:</t>
  </si>
  <si>
    <t xml:space="preserve">Language  directly referred to in eligibliity criteria 1=yes, 0=no </t>
  </si>
  <si>
    <t xml:space="preserve">Language directly referred to or implied in eligilbity criteria 1=yes, 0=no </t>
  </si>
  <si>
    <t>Supported self-help or self-management.... In supported self-management (SSM), the usual pattern is that a professional (or trained peer) acts as a ‘therapist’ to help and encourage the nominated patient in using the self-management materials. With regard to content, all programmes contain an educational and an instructional component, the variation residing mainly in the degree of use of formal techniques for supporting change in behaviour and the degree to which they are theory based.</t>
  </si>
  <si>
    <t>OK Diabetes' - Supported self management. Supported self-help or self-management.... In supported self-management (SSM), the usual pattern is that a professional (or trained peer) acts as a ‘therapist’ to help and encourage the nominated patient in using the self-management materials. With regard to content, all programmes contain an educational and an instructional component, the variation residing mainly in the degree of use of formal techniques for supporting change in behaviour and the degree to which they are theory based.</t>
  </si>
  <si>
    <t>Supported self management . Educational/behavioural</t>
  </si>
  <si>
    <t>Supported self-management</t>
  </si>
  <si>
    <t>Pharmacologica/surgical/device-based inteventions only, 1=yes,0=no</t>
  </si>
  <si>
    <t>Bedson</t>
  </si>
  <si>
    <t>Majority middle-aged, white, female (no values specified)</t>
  </si>
  <si>
    <t>No accommodation, but verbal consent taken for screening before seeking formal written consent p. 17</t>
  </si>
  <si>
    <t>Participants  identified from several areas across primary, secondary and tertiary health-care and community settings:
diabetes research registers, hospital or general practice patient databases, diabetes clinics, NHS Trust Clinical Research Network, study websites, national media (websites, radio, newspaper articles, posters0, diabetes, obesity and other support groups, social media websites (p. 15).
Initial  verbal consent for preliminary telephone screening to check basic inclusion/exclusion criteria Then written consent to contact GP to obtain additional information on medical history and current therapies and further medical screening 
screening visit at study centre
"Written consent to participate in the main study with or without additional consent for participation in one of the three optional mechanistic subgroups
Final eligiblity check (p.16)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</si>
</sst>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9">
    <font>
      <sz val="10"/>
      <color rgb="FF000000"/>
      <name val="Arial"/>
      <scheme val="minor"/>
    </font>
    <font>
      <b/>
      <sz val="10"/>
      <color theme="1"/>
      <name val="Arial"/>
      <family val="2"/>
      <scheme val="minor"/>
    </font>
    <font>
      <sz val="10"/>
      <color theme="1"/>
      <name val="Arial"/>
      <family val="2"/>
      <scheme val="minor"/>
    </font>
    <font>
      <sz val="10"/>
      <color rgb="FFB7B7B7"/>
      <name val="Arial"/>
      <family val="2"/>
      <scheme val="minor"/>
    </font>
    <font>
      <i/>
      <sz val="10"/>
      <color theme="1"/>
      <name val="Arial"/>
      <family val="2"/>
      <scheme val="minor"/>
    </font>
    <font>
      <u/>
      <sz val="10"/>
      <color rgb="FF0000FF"/>
      <name val="Arial"/>
      <family val="2"/>
    </font>
    <font>
      <sz val="10"/>
      <color theme="1"/>
      <name val="Arial"/>
      <family val="2"/>
    </font>
    <font>
      <sz val="10"/>
      <color rgb="FF000000"/>
      <name val="Arial"/>
      <family val="2"/>
    </font>
    <font>
      <sz val="10"/>
      <color rgb="FF000000"/>
      <name val="Roboto"/>
    </font>
    <font>
      <sz val="10"/>
      <name val="Arial"/>
      <family val="2"/>
    </font>
    <font>
      <sz val="11"/>
      <color rgb="FF000000"/>
      <name val="Arial"/>
      <family val="2"/>
    </font>
    <font>
      <b/>
      <sz val="10"/>
      <color theme="1"/>
      <name val="Arial"/>
      <family val="2"/>
    </font>
    <font>
      <i/>
      <sz val="10"/>
      <color theme="1"/>
      <name val="Arial"/>
      <family val="2"/>
    </font>
    <font>
      <u/>
      <sz val="10"/>
      <color rgb="FF1155CC"/>
      <name val="Arial"/>
      <family val="2"/>
    </font>
    <font>
      <sz val="10"/>
      <name val="Arial"/>
      <family val="2"/>
      <scheme val="minor"/>
    </font>
    <font>
      <sz val="10"/>
      <color rgb="FF0070C0"/>
      <name val="Arial"/>
      <family val="2"/>
      <scheme val="minor"/>
    </font>
    <font>
      <sz val="10"/>
      <color rgb="FFFF0000"/>
      <name val="Arial"/>
      <family val="2"/>
      <scheme val="minor"/>
    </font>
    <font>
      <sz val="10"/>
      <name val="Symbol"/>
      <family val="1"/>
      <charset val="2"/>
    </font>
    <font>
      <sz val="10"/>
      <name val="Arial"/>
      <family val="1"/>
      <charset val="2"/>
      <scheme val="minor"/>
    </font>
    <font>
      <sz val="10"/>
      <name val="Arial"/>
      <family val="2"/>
      <scheme val="major"/>
    </font>
    <font>
      <b/>
      <sz val="10"/>
      <name val="Arial"/>
      <family val="2"/>
      <scheme val="minor"/>
    </font>
    <font>
      <b/>
      <sz val="10"/>
      <name val="Arial"/>
      <family val="2"/>
      <scheme val="minor"/>
    </font>
    <font>
      <b/>
      <sz val="12"/>
      <name val="Arial"/>
      <family val="2"/>
      <scheme val="minor"/>
    </font>
    <font>
      <sz val="10"/>
      <name val="Arial"/>
      <family val="2"/>
      <scheme val="minor"/>
    </font>
    <font>
      <b/>
      <i/>
      <sz val="10"/>
      <name val="Arial"/>
      <family val="2"/>
      <scheme val="minor"/>
    </font>
    <font>
      <b/>
      <sz val="10"/>
      <name val="Arial"/>
      <family val="2"/>
    </font>
    <font>
      <sz val="11"/>
      <name val="Calibri"/>
      <family val="2"/>
    </font>
    <font>
      <u/>
      <sz val="10"/>
      <name val="Arial"/>
      <family val="2"/>
      <scheme val="minor"/>
    </font>
    <font>
      <sz val="10"/>
      <name val="Arial"/>
      <family val="2"/>
    </font>
    <font>
      <b/>
      <u/>
      <sz val="10"/>
      <name val="Arial"/>
      <family val="2"/>
    </font>
    <font>
      <u/>
      <sz val="11"/>
      <name val="Calibri"/>
      <family val="2"/>
    </font>
    <font>
      <u/>
      <sz val="10"/>
      <name val="Arial"/>
      <family val="2"/>
    </font>
    <font>
      <i/>
      <sz val="10"/>
      <name val="Arial"/>
      <family val="2"/>
      <scheme val="minor"/>
    </font>
    <font>
      <sz val="11"/>
      <name val="Calibri"/>
      <family val="2"/>
      <charset val="1"/>
    </font>
    <font>
      <i/>
      <sz val="10"/>
      <name val="Arial"/>
      <family val="2"/>
    </font>
    <font>
      <sz val="10"/>
      <color rgb="FF000000"/>
      <name val="Arial"/>
      <family val="2"/>
      <scheme val="minor"/>
    </font>
    <font>
      <sz val="12"/>
      <color rgb="FF000000"/>
      <name val="Arial"/>
      <family val="2"/>
      <scheme val="minor"/>
    </font>
    <font>
      <sz val="12"/>
      <color rgb="FF0070C0"/>
      <name val="Arial"/>
      <family val="2"/>
      <scheme val="minor"/>
    </font>
    <font>
      <sz val="12"/>
      <color rgb="FFFF0000"/>
      <name val="Arial"/>
      <family val="2"/>
      <scheme val="minor"/>
    </font>
  </fonts>
  <fills count="13">
    <fill>
      <patternFill patternType="none"/>
    </fill>
    <fill>
      <patternFill patternType="gray125"/>
    </fill>
    <fill>
      <patternFill patternType="solid">
        <fgColor rgb="FFA4C2F4"/>
        <bgColor rgb="FFA4C2F4"/>
      </patternFill>
    </fill>
    <fill>
      <patternFill patternType="solid">
        <fgColor rgb="FFCCCCCC"/>
        <bgColor rgb="FFCCCCCC"/>
      </patternFill>
    </fill>
    <fill>
      <patternFill patternType="solid">
        <fgColor rgb="FFD9D9D9"/>
        <bgColor rgb="FFD9D9D9"/>
      </patternFill>
    </fill>
    <fill>
      <patternFill patternType="solid">
        <fgColor rgb="FFB6D7A8"/>
        <bgColor rgb="FFB6D7A8"/>
      </patternFill>
    </fill>
    <fill>
      <patternFill patternType="solid">
        <fgColor rgb="FFD9EAD3"/>
        <bgColor rgb="FFD9EAD3"/>
      </patternFill>
    </fill>
    <fill>
      <patternFill patternType="solid">
        <fgColor rgb="FF00FFFF"/>
        <bgColor rgb="FF00FFFF"/>
      </patternFill>
    </fill>
    <fill>
      <patternFill patternType="solid">
        <fgColor rgb="FFFF9900"/>
        <bgColor rgb="FFFF9900"/>
      </patternFill>
    </fill>
    <fill>
      <patternFill patternType="solid">
        <fgColor rgb="FFFFFFFF"/>
        <bgColor rgb="FFFFFFFF"/>
      </patternFill>
    </fill>
    <fill>
      <patternFill patternType="solid">
        <fgColor rgb="FFFFF2CC"/>
        <bgColor rgb="FFFFF2CC"/>
      </patternFill>
    </fill>
    <fill>
      <patternFill patternType="solid">
        <fgColor rgb="FFFFFF00"/>
        <bgColor rgb="FFFFFF00"/>
      </patternFill>
    </fill>
    <fill>
      <patternFill patternType="solid">
        <fgColor rgb="FF9FC5E8"/>
        <bgColor rgb="FF9FC5E8"/>
      </patternFill>
    </fill>
  </fills>
  <borders count="10">
    <border>
      <left/>
      <right/>
      <top/>
      <bottom/>
      <diagonal/>
    </border>
    <border>
      <left/>
      <right style="thin">
        <color rgb="FF000000"/>
      </right>
      <top/>
      <bottom/>
      <diagonal/>
    </border>
    <border>
      <left style="thin">
        <color rgb="FF000000"/>
      </left>
      <right/>
      <top/>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3">
    <xf numFmtId="0" fontId="0" fillId="0" borderId="0" xfId="0"/>
    <xf numFmtId="0" fontId="1" fillId="0" borderId="1" xfId="0" applyFont="1" applyBorder="1"/>
    <xf numFmtId="0" fontId="1" fillId="2" borderId="0" xfId="0" applyFont="1" applyFill="1" applyAlignment="1">
      <alignment wrapText="1"/>
    </xf>
    <xf numFmtId="0" fontId="1" fillId="3" borderId="0" xfId="0" applyFont="1" applyFill="1" applyAlignment="1">
      <alignment wrapText="1"/>
    </xf>
    <xf numFmtId="0" fontId="1" fillId="4" borderId="0" xfId="0" applyFont="1" applyFill="1" applyAlignment="1">
      <alignment wrapText="1"/>
    </xf>
    <xf numFmtId="0" fontId="1" fillId="5" borderId="0" xfId="0" applyFont="1" applyFill="1" applyAlignment="1">
      <alignment wrapText="1"/>
    </xf>
    <xf numFmtId="0" fontId="1" fillId="5" borderId="2" xfId="0" applyFont="1" applyFill="1" applyBorder="1" applyAlignment="1">
      <alignment wrapText="1"/>
    </xf>
    <xf numFmtId="0" fontId="2" fillId="0" borderId="0" xfId="0" applyFont="1"/>
    <xf numFmtId="0" fontId="2" fillId="0" borderId="1" xfId="0" applyFont="1" applyBorder="1" applyAlignment="1">
      <alignment wrapText="1"/>
    </xf>
    <xf numFmtId="0" fontId="2" fillId="0" borderId="2" xfId="0" applyFont="1" applyBorder="1"/>
    <xf numFmtId="0" fontId="3" fillId="0" borderId="0" xfId="0" applyFont="1" applyAlignment="1">
      <alignment wrapText="1"/>
    </xf>
    <xf numFmtId="0" fontId="2" fillId="0" borderId="2" xfId="0" applyFont="1" applyBorder="1" applyAlignment="1">
      <alignment wrapText="1"/>
    </xf>
    <xf numFmtId="0" fontId="3" fillId="0" borderId="2" xfId="0" applyFont="1" applyBorder="1"/>
    <xf numFmtId="0" fontId="2" fillId="0" borderId="0" xfId="0" applyFont="1" applyAlignment="1">
      <alignment horizontal="left" wrapText="1"/>
    </xf>
    <xf numFmtId="0" fontId="0" fillId="0" borderId="0" xfId="0" applyAlignment="1">
      <alignment wrapText="1"/>
    </xf>
    <xf numFmtId="0" fontId="2" fillId="10" borderId="0" xfId="0" applyFont="1" applyFill="1" applyAlignment="1">
      <alignment wrapText="1"/>
    </xf>
    <xf numFmtId="0" fontId="4" fillId="0" borderId="0" xfId="0" applyFont="1" applyAlignment="1">
      <alignment wrapText="1"/>
    </xf>
    <xf numFmtId="0" fontId="1" fillId="11" borderId="0" xfId="0" applyFont="1" applyFill="1" applyAlignment="1">
      <alignment wrapText="1"/>
    </xf>
    <xf numFmtId="0" fontId="5" fillId="0" borderId="2" xfId="0" applyFont="1" applyBorder="1"/>
    <xf numFmtId="0" fontId="2" fillId="11" borderId="0" xfId="0" applyFont="1" applyFill="1" applyAlignment="1">
      <alignment wrapText="1"/>
    </xf>
    <xf numFmtId="0" fontId="2" fillId="0" borderId="3" xfId="0" applyFont="1" applyBorder="1" applyAlignment="1">
      <alignment wrapText="1"/>
    </xf>
    <xf numFmtId="0" fontId="2" fillId="0" borderId="3" xfId="0" applyFont="1" applyBorder="1"/>
    <xf numFmtId="0" fontId="2" fillId="0" borderId="4" xfId="0" applyFont="1" applyBorder="1" applyAlignment="1">
      <alignment wrapText="1"/>
    </xf>
    <xf numFmtId="0" fontId="2" fillId="0" borderId="5" xfId="0" applyFont="1" applyBorder="1"/>
    <xf numFmtId="0" fontId="3" fillId="0" borderId="5" xfId="0" applyFont="1" applyBorder="1"/>
    <xf numFmtId="0" fontId="3" fillId="0" borderId="3" xfId="0" applyFont="1" applyBorder="1" applyAlignment="1">
      <alignment wrapText="1"/>
    </xf>
    <xf numFmtId="0" fontId="2" fillId="0" borderId="5" xfId="0" applyFont="1" applyBorder="1" applyAlignment="1">
      <alignment wrapText="1"/>
    </xf>
    <xf numFmtId="0" fontId="2" fillId="0" borderId="3" xfId="0" applyFont="1" applyBorder="1" applyAlignment="1">
      <alignment horizontal="left" wrapText="1"/>
    </xf>
    <xf numFmtId="0" fontId="1" fillId="5" borderId="2" xfId="0" applyFont="1" applyFill="1" applyBorder="1"/>
    <xf numFmtId="0" fontId="6" fillId="7" borderId="0" xfId="0" applyFont="1" applyFill="1" applyAlignment="1">
      <alignment vertical="top" wrapText="1"/>
    </xf>
    <xf numFmtId="0" fontId="6" fillId="8" borderId="0" xfId="0" applyFont="1" applyFill="1" applyAlignment="1">
      <alignment horizontal="center" vertical="top" wrapText="1"/>
    </xf>
    <xf numFmtId="0" fontId="6" fillId="0" borderId="0" xfId="0" applyFont="1" applyAlignment="1">
      <alignment vertical="top" wrapText="1"/>
    </xf>
    <xf numFmtId="0" fontId="6" fillId="0" borderId="0" xfId="0" applyFont="1" applyAlignment="1">
      <alignment horizontal="center" vertical="top" wrapText="1"/>
    </xf>
    <xf numFmtId="0" fontId="7" fillId="9" borderId="0" xfId="0" applyFont="1" applyFill="1" applyAlignment="1">
      <alignment horizontal="left"/>
    </xf>
    <xf numFmtId="0" fontId="8" fillId="9" borderId="0" xfId="0" applyFont="1" applyFill="1"/>
    <xf numFmtId="0" fontId="7" fillId="0" borderId="0" xfId="0" applyFont="1" applyAlignment="1">
      <alignment horizontal="left"/>
    </xf>
    <xf numFmtId="0" fontId="6" fillId="7" borderId="3" xfId="0" applyFont="1" applyFill="1" applyBorder="1" applyAlignment="1">
      <alignment vertical="top" wrapText="1"/>
    </xf>
    <xf numFmtId="0" fontId="6" fillId="8" borderId="3" xfId="0" applyFont="1" applyFill="1" applyBorder="1" applyAlignment="1">
      <alignment horizontal="center" vertical="top" wrapText="1"/>
    </xf>
    <xf numFmtId="0" fontId="6" fillId="0" borderId="3" xfId="0" applyFont="1" applyBorder="1" applyAlignment="1">
      <alignment vertical="top" wrapText="1"/>
    </xf>
    <xf numFmtId="0" fontId="6" fillId="0" borderId="3" xfId="0" applyFont="1" applyBorder="1" applyAlignment="1">
      <alignment horizontal="center" vertical="top" wrapText="1"/>
    </xf>
    <xf numFmtId="0" fontId="6" fillId="0" borderId="0" xfId="0" applyFont="1" applyAlignment="1">
      <alignment wrapText="1"/>
    </xf>
    <xf numFmtId="0" fontId="1" fillId="11" borderId="2" xfId="0" applyFont="1" applyFill="1" applyBorder="1"/>
    <xf numFmtId="0" fontId="10" fillId="0" borderId="0" xfId="0" applyFont="1" applyAlignment="1">
      <alignment horizontal="left" vertical="center"/>
    </xf>
    <xf numFmtId="0" fontId="2" fillId="6" borderId="0" xfId="0" applyFont="1" applyFill="1" applyAlignment="1">
      <alignment wrapText="1"/>
    </xf>
    <xf numFmtId="0" fontId="10" fillId="12" borderId="0" xfId="0" applyFont="1" applyFill="1" applyAlignment="1">
      <alignment horizontal="left" vertical="center"/>
    </xf>
    <xf numFmtId="49" fontId="0" fillId="0" borderId="0" xfId="0" applyNumberFormat="1"/>
    <xf numFmtId="0" fontId="0" fillId="0" borderId="6" xfId="0" applyBorder="1"/>
    <xf numFmtId="49" fontId="15" fillId="0" borderId="0" xfId="0" applyNumberFormat="1" applyFont="1"/>
    <xf numFmtId="0" fontId="2" fillId="0" borderId="0" xfId="0" applyFont="1" applyAlignment="1">
      <alignment wrapText="1"/>
    </xf>
    <xf numFmtId="0" fontId="8" fillId="0" borderId="3" xfId="0" applyFont="1" applyBorder="1" applyAlignment="1">
      <alignment wrapText="1"/>
    </xf>
    <xf numFmtId="0" fontId="8" fillId="9" borderId="2" xfId="0" applyFont="1" applyFill="1" applyBorder="1" applyAlignment="1">
      <alignment wrapText="1"/>
    </xf>
    <xf numFmtId="0" fontId="16" fillId="0" borderId="0" xfId="0" applyFont="1"/>
    <xf numFmtId="0" fontId="1" fillId="0" borderId="0" xfId="0" applyFont="1"/>
    <xf numFmtId="0" fontId="1" fillId="0" borderId="0" xfId="0" applyFont="1" applyAlignment="1">
      <alignment wrapText="1"/>
    </xf>
    <xf numFmtId="0" fontId="1" fillId="0" borderId="2" xfId="0" applyFont="1" applyBorder="1"/>
    <xf numFmtId="49" fontId="14" fillId="0" borderId="0" xfId="0" applyNumberFormat="1" applyFont="1"/>
    <xf numFmtId="0" fontId="23" fillId="0" borderId="0" xfId="0" applyFont="1"/>
    <xf numFmtId="49" fontId="23" fillId="0" borderId="0" xfId="0" applyNumberFormat="1" applyFont="1"/>
    <xf numFmtId="0" fontId="21" fillId="0" borderId="0" xfId="0" applyFont="1"/>
    <xf numFmtId="0" fontId="20" fillId="0" borderId="0" xfId="0" applyFont="1" applyAlignment="1">
      <alignment wrapText="1"/>
    </xf>
    <xf numFmtId="0" fontId="9" fillId="0" borderId="0" xfId="0" applyFont="1" applyAlignment="1">
      <alignment wrapText="1"/>
    </xf>
    <xf numFmtId="0" fontId="28" fillId="0" borderId="0" xfId="0" applyFont="1" applyAlignment="1">
      <alignment wrapText="1"/>
    </xf>
    <xf numFmtId="0" fontId="28" fillId="0" borderId="7" xfId="0" applyFont="1" applyBorder="1" applyAlignment="1">
      <alignment wrapText="1"/>
    </xf>
    <xf numFmtId="0" fontId="23" fillId="0" borderId="0" xfId="0" applyFont="1" applyAlignment="1">
      <alignment wrapText="1"/>
    </xf>
    <xf numFmtId="0" fontId="20" fillId="0" borderId="0" xfId="0" applyFont="1"/>
    <xf numFmtId="0" fontId="22" fillId="0" borderId="0" xfId="0" applyFont="1"/>
    <xf numFmtId="49" fontId="21" fillId="0" borderId="0" xfId="0" applyNumberFormat="1" applyFont="1"/>
    <xf numFmtId="0" fontId="21" fillId="0" borderId="0" xfId="0" applyFont="1" applyAlignment="1">
      <alignment wrapText="1"/>
    </xf>
    <xf numFmtId="0" fontId="20" fillId="0" borderId="0" xfId="0" applyFont="1" applyAlignment="1">
      <alignment horizontal="left" wrapText="1"/>
    </xf>
    <xf numFmtId="49" fontId="20" fillId="0" borderId="0" xfId="0" applyNumberFormat="1" applyFont="1" applyAlignment="1">
      <alignment horizontal="left" wrapText="1"/>
    </xf>
    <xf numFmtId="17" fontId="23" fillId="0" borderId="0" xfId="0" applyNumberFormat="1" applyFont="1" applyAlignment="1">
      <alignment vertical="top" wrapText="1"/>
    </xf>
    <xf numFmtId="0" fontId="23" fillId="0" borderId="0" xfId="0" applyFont="1" applyAlignment="1">
      <alignment vertical="top" wrapText="1"/>
    </xf>
    <xf numFmtId="0" fontId="23" fillId="0" borderId="0" xfId="0" applyFont="1" applyAlignment="1">
      <alignment horizontal="center" vertical="top" wrapText="1"/>
    </xf>
    <xf numFmtId="0" fontId="14" fillId="0" borderId="0" xfId="0" applyFont="1" applyAlignment="1">
      <alignment vertical="top"/>
    </xf>
    <xf numFmtId="0" fontId="14" fillId="0" borderId="0" xfId="0" applyFont="1" applyAlignment="1">
      <alignment horizontal="left" vertical="top"/>
    </xf>
    <xf numFmtId="49" fontId="14" fillId="0" borderId="0" xfId="0" applyNumberFormat="1" applyFont="1" applyAlignment="1">
      <alignment horizontal="left" vertical="top"/>
    </xf>
    <xf numFmtId="0" fontId="14" fillId="0" borderId="0" xfId="0" applyFont="1" applyAlignment="1">
      <alignment wrapText="1"/>
    </xf>
    <xf numFmtId="0" fontId="26" fillId="0" borderId="0" xfId="0" applyFont="1" applyAlignment="1">
      <alignment vertical="top" wrapText="1"/>
    </xf>
    <xf numFmtId="0" fontId="18" fillId="0" borderId="0" xfId="0" applyFont="1" applyAlignment="1">
      <alignment wrapText="1"/>
    </xf>
    <xf numFmtId="0" fontId="14" fillId="0" borderId="0" xfId="0" applyFont="1" applyAlignment="1">
      <alignment vertical="top" wrapText="1"/>
    </xf>
    <xf numFmtId="0" fontId="14" fillId="0" borderId="0" xfId="0" applyFont="1"/>
    <xf numFmtId="0" fontId="23" fillId="0" borderId="0" xfId="0" applyFont="1" applyAlignment="1">
      <alignment horizontal="left" wrapText="1"/>
    </xf>
    <xf numFmtId="0" fontId="9" fillId="0" borderId="0" xfId="0" applyFont="1" applyAlignment="1">
      <alignment vertical="top" wrapText="1"/>
    </xf>
    <xf numFmtId="0" fontId="28" fillId="0" borderId="0" xfId="0" applyFont="1" applyAlignment="1">
      <alignment vertical="top"/>
    </xf>
    <xf numFmtId="0" fontId="28" fillId="0" borderId="0" xfId="0" applyFont="1" applyAlignment="1">
      <alignment vertical="top" wrapText="1"/>
    </xf>
    <xf numFmtId="0" fontId="14" fillId="0" borderId="7" xfId="0" applyFont="1" applyBorder="1" applyAlignment="1">
      <alignment wrapText="1"/>
    </xf>
    <xf numFmtId="0" fontId="23" fillId="0" borderId="7" xfId="0" applyFont="1" applyBorder="1" applyAlignment="1">
      <alignment vertical="top" wrapText="1"/>
    </xf>
    <xf numFmtId="0" fontId="23" fillId="0" borderId="0" xfId="0" applyFont="1" applyAlignment="1">
      <alignment horizontal="right" wrapText="1"/>
    </xf>
    <xf numFmtId="0" fontId="23" fillId="0" borderId="7" xfId="0" applyFont="1" applyBorder="1" applyAlignment="1">
      <alignment horizontal="left" wrapText="1"/>
    </xf>
    <xf numFmtId="0" fontId="14" fillId="0" borderId="7" xfId="0" applyFont="1" applyBorder="1" applyAlignment="1">
      <alignment vertical="top"/>
    </xf>
    <xf numFmtId="0" fontId="23" fillId="0" borderId="7" xfId="0" applyFont="1" applyBorder="1" applyAlignment="1">
      <alignment wrapText="1"/>
    </xf>
    <xf numFmtId="0" fontId="14" fillId="0" borderId="7" xfId="0" applyFont="1" applyBorder="1" applyAlignment="1">
      <alignment horizontal="left" vertical="top"/>
    </xf>
    <xf numFmtId="49" fontId="14" fillId="0" borderId="7" xfId="0" applyNumberFormat="1" applyFont="1" applyBorder="1" applyAlignment="1">
      <alignment horizontal="left" vertical="top"/>
    </xf>
    <xf numFmtId="0" fontId="23" fillId="0" borderId="7" xfId="0" applyFont="1" applyBorder="1"/>
    <xf numFmtId="0" fontId="32" fillId="0" borderId="0" xfId="0" applyFont="1" applyAlignment="1">
      <alignment wrapText="1"/>
    </xf>
    <xf numFmtId="0" fontId="20" fillId="0" borderId="6" xfId="0" applyFont="1" applyBorder="1"/>
    <xf numFmtId="0" fontId="25" fillId="0" borderId="0" xfId="0" applyFont="1" applyAlignment="1">
      <alignment wrapText="1"/>
    </xf>
    <xf numFmtId="0" fontId="20" fillId="0" borderId="6" xfId="0" applyFont="1" applyBorder="1" applyAlignment="1">
      <alignment wrapText="1"/>
    </xf>
    <xf numFmtId="0" fontId="14" fillId="0" borderId="0" xfId="0" applyFont="1" applyAlignment="1">
      <alignment horizontal="center" vertical="top" wrapText="1"/>
    </xf>
    <xf numFmtId="0" fontId="33" fillId="0" borderId="9" xfId="0" applyFont="1" applyBorder="1" applyAlignment="1">
      <alignment wrapText="1"/>
    </xf>
    <xf numFmtId="0" fontId="23" fillId="0" borderId="6" xfId="0" applyFont="1" applyBorder="1" applyAlignment="1">
      <alignment wrapText="1"/>
    </xf>
    <xf numFmtId="0" fontId="9" fillId="0" borderId="0" xfId="0" applyFont="1"/>
    <xf numFmtId="164" fontId="23" fillId="0" borderId="0" xfId="0" applyNumberFormat="1" applyFont="1" applyAlignment="1">
      <alignment wrapText="1"/>
    </xf>
    <xf numFmtId="0" fontId="23" fillId="0" borderId="0" xfId="0" applyFont="1" applyAlignment="1">
      <alignment horizontal="left"/>
    </xf>
    <xf numFmtId="0" fontId="9" fillId="0" borderId="6" xfId="0" applyFont="1" applyBorder="1" applyAlignment="1">
      <alignment vertical="top" wrapText="1"/>
    </xf>
    <xf numFmtId="164" fontId="23" fillId="0" borderId="7" xfId="0" applyNumberFormat="1" applyFont="1" applyBorder="1" applyAlignment="1">
      <alignment horizontal="right" wrapText="1"/>
    </xf>
    <xf numFmtId="0" fontId="29" fillId="0" borderId="0" xfId="0" applyFont="1" applyAlignment="1">
      <alignment vertical="top"/>
    </xf>
    <xf numFmtId="0" fontId="14" fillId="0" borderId="7" xfId="0" applyFont="1" applyBorder="1" applyAlignment="1">
      <alignment vertical="top" wrapText="1"/>
    </xf>
    <xf numFmtId="0" fontId="23" fillId="0" borderId="7" xfId="0" applyFont="1" applyBorder="1" applyAlignment="1">
      <alignment horizontal="center" vertical="top" wrapText="1"/>
    </xf>
    <xf numFmtId="0" fontId="9" fillId="0" borderId="7" xfId="0" applyFont="1" applyBorder="1" applyAlignment="1">
      <alignment wrapText="1"/>
    </xf>
    <xf numFmtId="0" fontId="23" fillId="0" borderId="8" xfId="0" applyFont="1" applyBorder="1" applyAlignment="1">
      <alignment horizontal="left" wrapText="1"/>
    </xf>
    <xf numFmtId="164" fontId="23" fillId="0" borderId="0" xfId="0" applyNumberFormat="1" applyFont="1"/>
    <xf numFmtId="0" fontId="14" fillId="0" borderId="7" xfId="0" applyFont="1" applyBorder="1" applyAlignment="1">
      <alignment horizontal="left" wrapText="1"/>
    </xf>
    <xf numFmtId="0" fontId="23" fillId="0" borderId="6" xfId="0" applyFont="1" applyBorder="1" applyAlignment="1">
      <alignment horizontal="left" wrapText="1"/>
    </xf>
    <xf numFmtId="0" fontId="14" fillId="0" borderId="0" xfId="0" applyFont="1" applyAlignment="1">
      <alignment horizontal="left" wrapText="1"/>
    </xf>
    <xf numFmtId="0" fontId="23" fillId="0" borderId="6" xfId="0" applyFont="1" applyBorder="1" applyAlignment="1">
      <alignment vertical="top" wrapText="1"/>
    </xf>
    <xf numFmtId="164" fontId="23" fillId="0" borderId="0" xfId="0" applyNumberFormat="1" applyFont="1" applyAlignment="1">
      <alignment vertical="top" wrapText="1"/>
    </xf>
    <xf numFmtId="0" fontId="23" fillId="0" borderId="0" xfId="0" quotePrefix="1" applyFont="1" applyAlignment="1">
      <alignment wrapText="1"/>
    </xf>
    <xf numFmtId="49" fontId="23" fillId="0" borderId="0" xfId="0" applyNumberFormat="1" applyFont="1" applyAlignment="1">
      <alignment wrapText="1"/>
    </xf>
    <xf numFmtId="0" fontId="36" fillId="0" borderId="0" xfId="0" applyFont="1"/>
    <xf numFmtId="0" fontId="36" fillId="0" borderId="0" xfId="0" applyFont="1" applyAlignment="1">
      <alignment wrapText="1"/>
    </xf>
    <xf numFmtId="0" fontId="36" fillId="0" borderId="6" xfId="0" applyFont="1" applyBorder="1"/>
    <xf numFmtId="49" fontId="36" fillId="0" borderId="0" xfId="0" applyNumberFormat="1" applyFont="1"/>
    <xf numFmtId="49" fontId="37" fillId="0" borderId="0" xfId="0" applyNumberFormat="1" applyFont="1"/>
    <xf numFmtId="0" fontId="38" fillId="0" borderId="0" xfId="0" applyFont="1"/>
    <xf numFmtId="0" fontId="20" fillId="0" borderId="0" xfId="0" applyFont="1" applyAlignment="1">
      <alignment wrapText="1"/>
    </xf>
    <xf numFmtId="0" fontId="23" fillId="0" borderId="0" xfId="0" applyFont="1"/>
    <xf numFmtId="0" fontId="20" fillId="0" borderId="0" xfId="0" applyFont="1"/>
    <xf numFmtId="0" fontId="21" fillId="0" borderId="0" xfId="0" applyFont="1"/>
    <xf numFmtId="0" fontId="1" fillId="0" borderId="0" xfId="0" applyFont="1" applyAlignment="1">
      <alignment wrapText="1"/>
    </xf>
    <xf numFmtId="0" fontId="0" fillId="0" borderId="0" xfId="0"/>
    <xf numFmtId="0" fontId="1" fillId="0" borderId="0" xfId="0" applyFont="1"/>
    <xf numFmtId="0" fontId="1" fillId="0" borderId="2" xfId="0" applyFont="1" applyBorder="1"/>
  </cellXfs>
  <cellStyles count="1">
    <cellStyle name="Normal" xfId="0" builtinId="0"/>
  </cellStyles>
  <dxfs count="3">
    <dxf>
      <fill>
        <patternFill patternType="solid">
          <fgColor rgb="FFF4C7C3"/>
          <bgColor rgb="FFF4C7C3"/>
        </patternFill>
      </fill>
    </dxf>
    <dxf>
      <fill>
        <patternFill patternType="solid">
          <fgColor rgb="FFF4C7C3"/>
          <bgColor rgb="FFF4C7C3"/>
        </patternFill>
      </fill>
    </dxf>
    <dxf>
      <fill>
        <patternFill patternType="solid">
          <fgColor rgb="FFF4C7C3"/>
          <bgColor rgb="FFF4C7C3"/>
        </patternFill>
      </fill>
    </dxf>
  </dxfs>
  <tableStyles count="0" defaultTableStyle="TableStyleMedium2" defaultPivotStyle="PivotStyleLight16"/>
  <colors>
    <mruColors>
      <color rgb="FFFF66FF"/>
      <color rgb="FF66FFFF"/>
      <color rgb="FFFFFF00"/>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persons/person.xml><?xml version="1.0" encoding="utf-8"?>
<personList xmlns="http://schemas.microsoft.com/office/spreadsheetml/2018/threadedcomments" xmlns:x="http://schemas.openxmlformats.org/spreadsheetml/2006/main">
  <person displayName="Talia Isaacs" id="{F93E81A2-0AB8-4906-BED4-71E762D5C1DA}" userId="900c693fd21ab7cd" providerId="Windows Live"/>
</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X2" dT="2024-03-04T11:45:39.85" personId="{F93E81A2-0AB8-4906-BED4-71E762D5C1DA}" id="{F7B4FB5F-CA09-4309-9A85-A00846B8ADFF}">
    <text>Recoded. Introduced a "medium" category for language demands of interventions that includes behavioural activation, which is less communication intensive than talking therapies. We can eventually delete column AQ, which is Andrea's original coding of this, but I have just blacked it out for now.</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1" Type="http://schemas.openxmlformats.org/officeDocument/2006/relationships/hyperlink" Target="https://dementiaresearch.org.au/wp-content/uploads/2016/06/CSDD.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BO35"/>
  <sheetViews>
    <sheetView topLeftCell="A33" zoomScale="70" zoomScaleNormal="70" workbookViewId="0">
      <pane xSplit="6" topLeftCell="AV1" activePane="topRight" state="frozen"/>
      <selection pane="topRight" activeCell="AZ36" sqref="AZ36"/>
    </sheetView>
  </sheetViews>
  <sheetFormatPr defaultColWidth="12.54296875" defaultRowHeight="15.75" customHeight="1"/>
  <cols>
    <col min="1" max="1" width="13.26953125" customWidth="1"/>
    <col min="2" max="2" width="14.54296875" customWidth="1"/>
    <col min="3" max="3" width="11.81640625" customWidth="1"/>
    <col min="4" max="4" width="1.7265625" customWidth="1"/>
    <col min="5" max="5" width="26.54296875" customWidth="1"/>
    <col min="6" max="6" width="10.08984375" customWidth="1"/>
    <col min="7" max="7" width="16.81640625" customWidth="1"/>
    <col min="8" max="8" width="14.08984375" customWidth="1"/>
    <col min="9" max="9" width="7" customWidth="1"/>
    <col min="10" max="13" width="7.54296875" customWidth="1"/>
    <col min="14" max="14" width="30.36328125" style="14" customWidth="1"/>
    <col min="15" max="15" width="10.81640625" style="14" customWidth="1"/>
    <col min="16" max="16" width="13.81640625" style="14" customWidth="1"/>
    <col min="17" max="17" width="30.36328125" style="14" customWidth="1"/>
    <col min="18" max="18" width="18.81640625" customWidth="1"/>
    <col min="19" max="19" width="10.54296875" style="46" customWidth="1"/>
    <col min="20" max="20" width="10.54296875" customWidth="1"/>
    <col min="21" max="21" width="30" customWidth="1"/>
    <col min="22" max="22" width="19.81640625" customWidth="1"/>
    <col min="23" max="25" width="24.7265625" customWidth="1"/>
    <col min="26" max="26" width="34.7265625" customWidth="1"/>
    <col min="27" max="27" width="18.08984375" customWidth="1"/>
    <col min="28" max="28" width="16.08984375" customWidth="1"/>
    <col min="29" max="30" width="17.26953125" customWidth="1"/>
    <col min="31" max="31" width="19" customWidth="1"/>
    <col min="33" max="33" width="12.81640625" customWidth="1"/>
    <col min="34" max="36" width="21.7265625" customWidth="1"/>
    <col min="37" max="37" width="21.36328125" customWidth="1"/>
    <col min="38" max="38" width="39.08984375" customWidth="1"/>
    <col min="39" max="39" width="23.08984375" customWidth="1"/>
    <col min="40" max="40" width="15.36328125" customWidth="1"/>
    <col min="41" max="41" width="13.7265625" customWidth="1"/>
    <col min="42" max="42" width="9.81640625" customWidth="1"/>
    <col min="43" max="43" width="21.36328125" customWidth="1"/>
    <col min="44" max="47" width="15.36328125" hidden="1" customWidth="1"/>
    <col min="48" max="48" width="15.36328125" customWidth="1"/>
    <col min="49" max="49" width="12.54296875" style="45"/>
    <col min="50" max="50" width="12.54296875" style="47"/>
    <col min="51" max="51" width="30.54296875" customWidth="1"/>
    <col min="52" max="52" width="26.36328125" customWidth="1"/>
    <col min="53" max="54" width="23" customWidth="1"/>
    <col min="55" max="55" width="15.7265625" customWidth="1"/>
    <col min="56" max="56" width="14.81640625" customWidth="1"/>
    <col min="57" max="57" width="28.54296875" style="51" customWidth="1"/>
    <col min="58" max="58" width="18.08984375" customWidth="1"/>
    <col min="59" max="59" width="22.36328125" customWidth="1"/>
    <col min="60" max="60" width="18.08984375" customWidth="1"/>
    <col min="61" max="61" width="18.7265625" customWidth="1"/>
    <col min="62" max="62" width="10.08984375" customWidth="1"/>
    <col min="63" max="63" width="17.08984375" customWidth="1"/>
    <col min="64" max="64" width="12.54296875" customWidth="1"/>
    <col min="65" max="67" width="18.08984375" customWidth="1"/>
  </cols>
  <sheetData>
    <row r="1" spans="1:67" s="119" customFormat="1" ht="15.75" customHeight="1">
      <c r="A1" s="65" t="s">
        <v>1346</v>
      </c>
      <c r="B1" s="65"/>
      <c r="C1" s="58"/>
      <c r="N1" s="120"/>
      <c r="O1" s="120"/>
      <c r="P1" s="120"/>
      <c r="Q1" s="120"/>
      <c r="S1" s="121"/>
      <c r="AW1" s="122"/>
      <c r="AX1" s="123"/>
      <c r="BE1" s="124"/>
    </row>
    <row r="2" spans="1:67" ht="16.5" customHeight="1">
      <c r="A2" s="64" t="s">
        <v>0</v>
      </c>
      <c r="B2" s="58"/>
      <c r="C2" s="58"/>
      <c r="D2" s="58"/>
      <c r="E2" s="58"/>
      <c r="F2" s="58"/>
      <c r="G2" s="58"/>
      <c r="H2" s="58"/>
      <c r="I2" s="58"/>
      <c r="J2" s="58"/>
      <c r="K2" s="58"/>
      <c r="L2" s="58"/>
      <c r="M2" s="58"/>
      <c r="N2" s="67"/>
      <c r="O2" s="67"/>
      <c r="P2" s="67"/>
      <c r="Q2" s="67"/>
      <c r="R2" s="67"/>
      <c r="S2" s="95" t="s">
        <v>1</v>
      </c>
      <c r="T2" s="64"/>
      <c r="U2" s="56"/>
      <c r="V2" s="56"/>
      <c r="W2" s="58"/>
      <c r="X2" s="58"/>
      <c r="Y2" s="58"/>
      <c r="Z2" s="58"/>
      <c r="AA2" s="58"/>
      <c r="AB2" s="58"/>
      <c r="AC2" s="58"/>
      <c r="AD2" s="58"/>
      <c r="AE2" s="127" t="s">
        <v>2</v>
      </c>
      <c r="AF2" s="126"/>
      <c r="AG2" s="126"/>
      <c r="AH2" s="125" t="s">
        <v>1433</v>
      </c>
      <c r="AI2" s="125"/>
      <c r="AJ2" s="125"/>
      <c r="AK2" s="126"/>
      <c r="AL2" s="126"/>
      <c r="AM2" s="126"/>
      <c r="AN2" s="126"/>
      <c r="AO2" s="126"/>
      <c r="AP2" s="126"/>
      <c r="AQ2" s="126"/>
      <c r="AR2" s="126"/>
      <c r="AS2" s="126"/>
      <c r="AT2" s="126"/>
      <c r="AU2" s="126"/>
      <c r="AV2" s="58"/>
      <c r="AW2" s="66"/>
      <c r="AX2" s="55"/>
      <c r="AY2" s="58" t="s">
        <v>5</v>
      </c>
      <c r="AZ2" s="58"/>
      <c r="BA2" s="128" t="s">
        <v>6</v>
      </c>
      <c r="BB2" s="126"/>
      <c r="BC2" s="126"/>
      <c r="BD2" s="126"/>
      <c r="BE2" s="56"/>
      <c r="BF2" s="58"/>
      <c r="BG2" s="58"/>
      <c r="BH2" s="58"/>
      <c r="BI2" s="58"/>
      <c r="BJ2" s="58"/>
      <c r="BK2" s="58"/>
      <c r="BL2" s="58"/>
      <c r="BM2" s="58"/>
      <c r="BN2" s="58"/>
      <c r="BO2" s="58"/>
    </row>
    <row r="3" spans="1:67" ht="74.5" customHeight="1">
      <c r="A3" s="58" t="s">
        <v>7</v>
      </c>
      <c r="B3" s="58" t="s">
        <v>8</v>
      </c>
      <c r="C3" s="64" t="s">
        <v>9</v>
      </c>
      <c r="D3" s="64"/>
      <c r="E3" s="64" t="s">
        <v>10</v>
      </c>
      <c r="F3" s="67" t="s">
        <v>11</v>
      </c>
      <c r="G3" s="58" t="s">
        <v>12</v>
      </c>
      <c r="H3" s="58" t="s">
        <v>13</v>
      </c>
      <c r="I3" s="58" t="s">
        <v>14</v>
      </c>
      <c r="J3" s="59" t="s">
        <v>15</v>
      </c>
      <c r="K3" s="59" t="s">
        <v>16</v>
      </c>
      <c r="L3" s="59" t="s">
        <v>17</v>
      </c>
      <c r="M3" s="59" t="s">
        <v>18</v>
      </c>
      <c r="N3" s="67" t="s">
        <v>19</v>
      </c>
      <c r="O3" s="67" t="s">
        <v>20</v>
      </c>
      <c r="P3" s="96" t="s">
        <v>21</v>
      </c>
      <c r="Q3" s="67" t="s">
        <v>22</v>
      </c>
      <c r="R3" s="67" t="s">
        <v>23</v>
      </c>
      <c r="S3" s="97" t="s">
        <v>24</v>
      </c>
      <c r="T3" s="59" t="s">
        <v>25</v>
      </c>
      <c r="U3" s="59" t="s">
        <v>26</v>
      </c>
      <c r="V3" s="59" t="s">
        <v>27</v>
      </c>
      <c r="W3" s="59" t="s">
        <v>28</v>
      </c>
      <c r="X3" s="59" t="s">
        <v>29</v>
      </c>
      <c r="Y3" s="59" t="s">
        <v>30</v>
      </c>
      <c r="Z3" s="59" t="s">
        <v>31</v>
      </c>
      <c r="AA3" s="59" t="s">
        <v>32</v>
      </c>
      <c r="AB3" s="59" t="s">
        <v>33</v>
      </c>
      <c r="AC3" s="59" t="s">
        <v>34</v>
      </c>
      <c r="AD3" s="59" t="s">
        <v>35</v>
      </c>
      <c r="AE3" s="59" t="s">
        <v>36</v>
      </c>
      <c r="AF3" s="59" t="s">
        <v>37</v>
      </c>
      <c r="AG3" s="59" t="s">
        <v>38</v>
      </c>
      <c r="AH3" s="59" t="s">
        <v>39</v>
      </c>
      <c r="AI3" s="59" t="s">
        <v>40</v>
      </c>
      <c r="AJ3" s="59" t="s">
        <v>41</v>
      </c>
      <c r="AK3" s="59" t="s">
        <v>42</v>
      </c>
      <c r="AL3" s="59" t="s">
        <v>43</v>
      </c>
      <c r="AM3" s="59" t="s">
        <v>44</v>
      </c>
      <c r="AN3" s="59" t="s">
        <v>45</v>
      </c>
      <c r="AO3" s="59" t="s">
        <v>46</v>
      </c>
      <c r="AP3" s="59" t="s">
        <v>47</v>
      </c>
      <c r="AQ3" s="59" t="s">
        <v>48</v>
      </c>
      <c r="AR3" s="67" t="s">
        <v>49</v>
      </c>
      <c r="AS3" s="67" t="s">
        <v>50</v>
      </c>
      <c r="AT3" s="67" t="s">
        <v>51</v>
      </c>
      <c r="AU3" s="67" t="s">
        <v>52</v>
      </c>
      <c r="AV3" s="68" t="s">
        <v>53</v>
      </c>
      <c r="AW3" s="69" t="s">
        <v>54</v>
      </c>
      <c r="AX3" s="59" t="s">
        <v>55</v>
      </c>
      <c r="AY3" s="67" t="s">
        <v>56</v>
      </c>
      <c r="AZ3" s="59" t="s">
        <v>57</v>
      </c>
      <c r="BA3" s="59" t="s">
        <v>58</v>
      </c>
      <c r="BB3" s="59" t="s">
        <v>59</v>
      </c>
      <c r="BC3" s="59" t="s">
        <v>60</v>
      </c>
      <c r="BD3" s="59" t="s">
        <v>61</v>
      </c>
      <c r="BE3" s="59" t="s">
        <v>62</v>
      </c>
      <c r="BF3" s="59" t="s">
        <v>63</v>
      </c>
      <c r="BG3" s="59" t="s">
        <v>64</v>
      </c>
      <c r="BH3" s="59" t="s">
        <v>1347</v>
      </c>
      <c r="BI3" s="59" t="s">
        <v>65</v>
      </c>
      <c r="BJ3" s="67" t="s">
        <v>66</v>
      </c>
      <c r="BK3" s="59" t="s">
        <v>67</v>
      </c>
      <c r="BL3" s="59" t="s">
        <v>68</v>
      </c>
      <c r="BM3" s="59" t="s">
        <v>69</v>
      </c>
      <c r="BN3" s="59" t="s">
        <v>70</v>
      </c>
      <c r="BO3" s="59" t="s">
        <v>71</v>
      </c>
    </row>
    <row r="4" spans="1:67" ht="59.5" customHeight="1">
      <c r="A4" s="70">
        <v>44440</v>
      </c>
      <c r="B4" s="71" t="s">
        <v>72</v>
      </c>
      <c r="C4" s="72">
        <v>3001954</v>
      </c>
      <c r="D4" s="72">
        <v>1</v>
      </c>
      <c r="E4" s="71" t="s">
        <v>73</v>
      </c>
      <c r="F4" s="71" t="s">
        <v>74</v>
      </c>
      <c r="G4" s="71" t="s">
        <v>75</v>
      </c>
      <c r="H4" s="71" t="s">
        <v>76</v>
      </c>
      <c r="I4" s="72">
        <v>2010</v>
      </c>
      <c r="J4" s="72" t="s">
        <v>77</v>
      </c>
      <c r="K4" s="98" t="s">
        <v>78</v>
      </c>
      <c r="L4" s="72" t="s">
        <v>79</v>
      </c>
      <c r="M4" s="72">
        <v>2</v>
      </c>
      <c r="N4" s="63" t="s">
        <v>80</v>
      </c>
      <c r="O4" s="60" t="s">
        <v>81</v>
      </c>
      <c r="P4" s="60" t="s">
        <v>82</v>
      </c>
      <c r="Q4" s="99" t="s">
        <v>83</v>
      </c>
      <c r="R4" s="63" t="s">
        <v>84</v>
      </c>
      <c r="S4" s="100" t="s">
        <v>85</v>
      </c>
      <c r="T4" s="101">
        <v>254</v>
      </c>
      <c r="U4" s="63" t="s">
        <v>86</v>
      </c>
      <c r="V4" s="63" t="s">
        <v>87</v>
      </c>
      <c r="W4" s="63" t="s">
        <v>88</v>
      </c>
      <c r="X4" s="60" t="s">
        <v>89</v>
      </c>
      <c r="Y4" s="63" t="s">
        <v>90</v>
      </c>
      <c r="Z4" s="63" t="s">
        <v>1348</v>
      </c>
      <c r="AA4" s="63" t="s">
        <v>92</v>
      </c>
      <c r="AB4" s="63" t="s">
        <v>92</v>
      </c>
      <c r="AC4" s="63" t="s">
        <v>92</v>
      </c>
      <c r="AD4" s="73" t="s">
        <v>93</v>
      </c>
      <c r="AE4" s="63" t="s">
        <v>94</v>
      </c>
      <c r="AF4" s="63" t="s">
        <v>96</v>
      </c>
      <c r="AG4" s="63" t="s">
        <v>97</v>
      </c>
      <c r="AH4" s="73" t="s">
        <v>1349</v>
      </c>
      <c r="AI4" s="73" t="s">
        <v>1350</v>
      </c>
      <c r="AJ4" s="73" t="s">
        <v>98</v>
      </c>
      <c r="AK4" s="63" t="s">
        <v>99</v>
      </c>
      <c r="AL4" s="63" t="s">
        <v>100</v>
      </c>
      <c r="AM4" s="63" t="s">
        <v>101</v>
      </c>
      <c r="AN4" s="63" t="s">
        <v>102</v>
      </c>
      <c r="AO4" s="63" t="s">
        <v>103</v>
      </c>
      <c r="AP4" s="63" t="s">
        <v>104</v>
      </c>
      <c r="AQ4" s="63" t="s">
        <v>105</v>
      </c>
      <c r="AR4" s="63" t="s">
        <v>106</v>
      </c>
      <c r="AS4" s="63" t="s">
        <v>106</v>
      </c>
      <c r="AT4" s="63" t="s">
        <v>107</v>
      </c>
      <c r="AU4" s="63" t="s">
        <v>108</v>
      </c>
      <c r="AV4" s="74" t="s">
        <v>109</v>
      </c>
      <c r="AW4" s="75" t="s">
        <v>92</v>
      </c>
      <c r="AX4" s="76" t="s">
        <v>110</v>
      </c>
      <c r="AY4" s="73" t="s">
        <v>111</v>
      </c>
      <c r="AZ4" s="56" t="s">
        <v>112</v>
      </c>
      <c r="BA4" s="63" t="s">
        <v>113</v>
      </c>
      <c r="BB4" s="63" t="s">
        <v>106</v>
      </c>
      <c r="BC4" s="63" t="s">
        <v>106</v>
      </c>
      <c r="BD4" s="63" t="s">
        <v>106</v>
      </c>
      <c r="BE4" s="77" t="s">
        <v>114</v>
      </c>
      <c r="BF4" s="76" t="s">
        <v>1426</v>
      </c>
      <c r="BG4" s="76"/>
      <c r="BH4" s="56"/>
      <c r="BI4" s="76" t="s">
        <v>115</v>
      </c>
      <c r="BJ4" s="71">
        <v>1</v>
      </c>
      <c r="BK4" s="78" t="s">
        <v>116</v>
      </c>
      <c r="BL4" s="78" t="s">
        <v>117</v>
      </c>
      <c r="BM4" s="76" t="s">
        <v>118</v>
      </c>
      <c r="BN4" s="63" t="s">
        <v>119</v>
      </c>
      <c r="BO4" s="63" t="s">
        <v>120</v>
      </c>
    </row>
    <row r="5" spans="1:67" ht="59.5" customHeight="1">
      <c r="A5" s="70">
        <v>44440</v>
      </c>
      <c r="B5" s="71" t="s">
        <v>72</v>
      </c>
      <c r="C5" s="72">
        <v>3002239</v>
      </c>
      <c r="D5" s="72">
        <v>2</v>
      </c>
      <c r="E5" s="71" t="s">
        <v>121</v>
      </c>
      <c r="F5" s="71" t="s">
        <v>122</v>
      </c>
      <c r="G5" s="71" t="s">
        <v>123</v>
      </c>
      <c r="H5" s="71" t="s">
        <v>124</v>
      </c>
      <c r="I5" s="72">
        <v>2012</v>
      </c>
      <c r="J5" s="72" t="s">
        <v>77</v>
      </c>
      <c r="K5" s="98" t="s">
        <v>78</v>
      </c>
      <c r="L5" s="72" t="s">
        <v>79</v>
      </c>
      <c r="M5" s="72">
        <v>2</v>
      </c>
      <c r="N5" s="63" t="s">
        <v>125</v>
      </c>
      <c r="O5" s="60" t="s">
        <v>81</v>
      </c>
      <c r="P5" s="60" t="s">
        <v>82</v>
      </c>
      <c r="Q5" s="99" t="s">
        <v>83</v>
      </c>
      <c r="R5" s="63" t="s">
        <v>126</v>
      </c>
      <c r="S5" s="100" t="s">
        <v>127</v>
      </c>
      <c r="T5" s="101">
        <v>361</v>
      </c>
      <c r="U5" s="63" t="s">
        <v>128</v>
      </c>
      <c r="V5" s="102">
        <f>((40.9*182)+(38.8*179))/(182+179)</f>
        <v>39.858725761772853</v>
      </c>
      <c r="W5" s="63" t="s">
        <v>129</v>
      </c>
      <c r="X5" s="60" t="s">
        <v>130</v>
      </c>
      <c r="Y5" s="63" t="s">
        <v>131</v>
      </c>
      <c r="Z5" s="61" t="s">
        <v>1352</v>
      </c>
      <c r="AA5" s="63" t="s">
        <v>92</v>
      </c>
      <c r="AB5" s="63" t="s">
        <v>92</v>
      </c>
      <c r="AC5" s="63" t="s">
        <v>92</v>
      </c>
      <c r="AD5" s="73" t="s">
        <v>133</v>
      </c>
      <c r="AE5" s="63" t="s">
        <v>134</v>
      </c>
      <c r="AF5" s="63" t="s">
        <v>96</v>
      </c>
      <c r="AG5" s="63" t="s">
        <v>135</v>
      </c>
      <c r="AH5" s="73" t="s">
        <v>1353</v>
      </c>
      <c r="AI5" s="73" t="s">
        <v>1354</v>
      </c>
      <c r="AJ5" s="73" t="s">
        <v>136</v>
      </c>
      <c r="AK5" s="63" t="s">
        <v>137</v>
      </c>
      <c r="AL5" s="63" t="s">
        <v>138</v>
      </c>
      <c r="AM5" s="63" t="s">
        <v>139</v>
      </c>
      <c r="AN5" s="63" t="s">
        <v>140</v>
      </c>
      <c r="AO5" s="63" t="s">
        <v>141</v>
      </c>
      <c r="AP5" s="63" t="s">
        <v>142</v>
      </c>
      <c r="AQ5" s="63" t="s">
        <v>143</v>
      </c>
      <c r="AR5" s="63" t="s">
        <v>144</v>
      </c>
      <c r="AS5" s="63" t="s">
        <v>106</v>
      </c>
      <c r="AT5" s="63" t="s">
        <v>145</v>
      </c>
      <c r="AU5" s="63" t="s">
        <v>146</v>
      </c>
      <c r="AV5" s="74" t="s">
        <v>147</v>
      </c>
      <c r="AW5" s="75" t="s">
        <v>92</v>
      </c>
      <c r="AX5" s="76" t="s">
        <v>148</v>
      </c>
      <c r="AY5" s="73" t="s">
        <v>149</v>
      </c>
      <c r="AZ5" s="56" t="s">
        <v>150</v>
      </c>
      <c r="BA5" s="56" t="s">
        <v>106</v>
      </c>
      <c r="BB5" s="63" t="s">
        <v>106</v>
      </c>
      <c r="BC5" s="63" t="s">
        <v>106</v>
      </c>
      <c r="BD5" s="63" t="s">
        <v>106</v>
      </c>
      <c r="BE5" s="77" t="s">
        <v>151</v>
      </c>
      <c r="BF5" s="76" t="s">
        <v>1355</v>
      </c>
      <c r="BG5" s="76"/>
      <c r="BH5" s="63"/>
      <c r="BI5" s="76"/>
      <c r="BJ5" s="71">
        <v>1</v>
      </c>
      <c r="BK5" s="78" t="s">
        <v>1356</v>
      </c>
      <c r="BL5" s="78" t="s">
        <v>152</v>
      </c>
      <c r="BM5" s="76" t="s">
        <v>153</v>
      </c>
      <c r="BN5" s="76" t="s">
        <v>1424</v>
      </c>
      <c r="BO5" s="63" t="s">
        <v>92</v>
      </c>
    </row>
    <row r="6" spans="1:67" ht="59.5" customHeight="1">
      <c r="A6" s="70">
        <v>44440</v>
      </c>
      <c r="B6" s="71" t="s">
        <v>72</v>
      </c>
      <c r="C6" s="72">
        <v>3002547</v>
      </c>
      <c r="D6" s="72">
        <v>4</v>
      </c>
      <c r="E6" s="79" t="s">
        <v>190</v>
      </c>
      <c r="F6" s="79" t="s">
        <v>1441</v>
      </c>
      <c r="G6" s="79" t="s">
        <v>191</v>
      </c>
      <c r="H6" s="79" t="s">
        <v>192</v>
      </c>
      <c r="I6" s="72">
        <v>2014</v>
      </c>
      <c r="J6" s="72" t="s">
        <v>77</v>
      </c>
      <c r="K6" s="98" t="s">
        <v>193</v>
      </c>
      <c r="L6" s="72" t="s">
        <v>79</v>
      </c>
      <c r="M6" s="72">
        <v>2</v>
      </c>
      <c r="N6" s="76" t="s">
        <v>194</v>
      </c>
      <c r="O6" s="60" t="s">
        <v>81</v>
      </c>
      <c r="P6" s="60" t="s">
        <v>82</v>
      </c>
      <c r="Q6" s="99" t="s">
        <v>195</v>
      </c>
      <c r="R6" s="63" t="s">
        <v>72</v>
      </c>
      <c r="S6" s="100" t="s">
        <v>196</v>
      </c>
      <c r="T6" s="101">
        <v>475</v>
      </c>
      <c r="U6" s="63" t="s">
        <v>197</v>
      </c>
      <c r="V6" s="63" t="s">
        <v>198</v>
      </c>
      <c r="W6" s="63" t="s">
        <v>199</v>
      </c>
      <c r="X6" s="60" t="s">
        <v>200</v>
      </c>
      <c r="Y6" s="63" t="s">
        <v>201</v>
      </c>
      <c r="Z6" s="63" t="s">
        <v>1359</v>
      </c>
      <c r="AA6" s="63" t="s">
        <v>92</v>
      </c>
      <c r="AB6" s="63" t="s">
        <v>92</v>
      </c>
      <c r="AC6" s="63" t="s">
        <v>92</v>
      </c>
      <c r="AD6" s="73" t="s">
        <v>203</v>
      </c>
      <c r="AE6" s="63" t="s">
        <v>204</v>
      </c>
      <c r="AF6" s="63" t="s">
        <v>96</v>
      </c>
      <c r="AG6" s="63" t="s">
        <v>205</v>
      </c>
      <c r="AH6" s="73" t="s">
        <v>206</v>
      </c>
      <c r="AI6" s="73" t="s">
        <v>207</v>
      </c>
      <c r="AJ6" s="73" t="s">
        <v>208</v>
      </c>
      <c r="AK6" s="63" t="s">
        <v>209</v>
      </c>
      <c r="AL6" s="63" t="s">
        <v>210</v>
      </c>
      <c r="AM6" s="63" t="s">
        <v>211</v>
      </c>
      <c r="AN6" s="63" t="s">
        <v>96</v>
      </c>
      <c r="AO6" s="63" t="s">
        <v>212</v>
      </c>
      <c r="AP6" s="63" t="s">
        <v>213</v>
      </c>
      <c r="AQ6" s="63" t="s">
        <v>214</v>
      </c>
      <c r="AR6" s="63" t="s">
        <v>215</v>
      </c>
      <c r="AS6" s="63" t="s">
        <v>180</v>
      </c>
      <c r="AT6" s="63" t="s">
        <v>216</v>
      </c>
      <c r="AU6" s="63" t="s">
        <v>217</v>
      </c>
      <c r="AV6" s="74">
        <v>0</v>
      </c>
      <c r="AW6" s="75"/>
      <c r="AX6" s="76" t="s">
        <v>95</v>
      </c>
      <c r="AY6" s="73" t="s">
        <v>218</v>
      </c>
      <c r="AZ6" s="80" t="s">
        <v>219</v>
      </c>
      <c r="BA6" s="56" t="s">
        <v>106</v>
      </c>
      <c r="BB6" s="63" t="s">
        <v>106</v>
      </c>
      <c r="BC6" s="63" t="s">
        <v>106</v>
      </c>
      <c r="BD6" s="63" t="s">
        <v>106</v>
      </c>
      <c r="BE6" s="77" t="s">
        <v>220</v>
      </c>
      <c r="BF6" s="56"/>
      <c r="BG6" s="76" t="s">
        <v>221</v>
      </c>
      <c r="BH6" s="76"/>
      <c r="BI6" s="76"/>
      <c r="BJ6" s="71">
        <v>0</v>
      </c>
      <c r="BK6" s="78" t="s">
        <v>1360</v>
      </c>
      <c r="BL6" s="78" t="s">
        <v>152</v>
      </c>
      <c r="BM6" s="76" t="s">
        <v>1361</v>
      </c>
      <c r="BN6" s="76" t="s">
        <v>222</v>
      </c>
      <c r="BO6" s="63" t="s">
        <v>92</v>
      </c>
    </row>
    <row r="7" spans="1:67" ht="59.5" customHeight="1">
      <c r="A7" s="70">
        <v>44440</v>
      </c>
      <c r="B7" s="71" t="s">
        <v>72</v>
      </c>
      <c r="C7" s="72">
        <v>3002530</v>
      </c>
      <c r="D7" s="72">
        <v>3</v>
      </c>
      <c r="E7" s="79" t="s">
        <v>155</v>
      </c>
      <c r="F7" s="71" t="s">
        <v>156</v>
      </c>
      <c r="G7" s="71" t="s">
        <v>157</v>
      </c>
      <c r="H7" s="71" t="s">
        <v>158</v>
      </c>
      <c r="I7" s="72">
        <v>2014</v>
      </c>
      <c r="J7" s="72" t="s">
        <v>77</v>
      </c>
      <c r="K7" s="98" t="s">
        <v>78</v>
      </c>
      <c r="L7" s="72" t="s">
        <v>79</v>
      </c>
      <c r="M7" s="72">
        <v>2</v>
      </c>
      <c r="N7" s="63" t="s">
        <v>159</v>
      </c>
      <c r="O7" s="60" t="s">
        <v>81</v>
      </c>
      <c r="P7" s="60" t="s">
        <v>82</v>
      </c>
      <c r="Q7" s="99" t="s">
        <v>83</v>
      </c>
      <c r="R7" s="63" t="s">
        <v>160</v>
      </c>
      <c r="S7" s="100" t="s">
        <v>161</v>
      </c>
      <c r="T7" s="101">
        <v>469</v>
      </c>
      <c r="U7" s="63" t="s">
        <v>162</v>
      </c>
      <c r="V7" s="63" t="s">
        <v>163</v>
      </c>
      <c r="W7" s="63" t="s">
        <v>164</v>
      </c>
      <c r="X7" s="60" t="s">
        <v>165</v>
      </c>
      <c r="Y7" s="63" t="s">
        <v>166</v>
      </c>
      <c r="Z7" s="63" t="s">
        <v>1357</v>
      </c>
      <c r="AA7" s="63" t="s">
        <v>92</v>
      </c>
      <c r="AB7" s="63" t="s">
        <v>92</v>
      </c>
      <c r="AC7" s="63" t="s">
        <v>92</v>
      </c>
      <c r="AD7" s="73" t="s">
        <v>168</v>
      </c>
      <c r="AE7" s="63" t="s">
        <v>169</v>
      </c>
      <c r="AF7" s="63" t="s">
        <v>96</v>
      </c>
      <c r="AG7" s="63" t="s">
        <v>135</v>
      </c>
      <c r="AH7" s="73" t="s">
        <v>1358</v>
      </c>
      <c r="AI7" s="73" t="s">
        <v>171</v>
      </c>
      <c r="AJ7" s="73" t="s">
        <v>172</v>
      </c>
      <c r="AK7" s="63" t="s">
        <v>173</v>
      </c>
      <c r="AL7" s="63" t="s">
        <v>174</v>
      </c>
      <c r="AM7" s="63" t="s">
        <v>175</v>
      </c>
      <c r="AN7" s="63" t="s">
        <v>176</v>
      </c>
      <c r="AO7" s="63" t="s">
        <v>141</v>
      </c>
      <c r="AP7" s="63" t="s">
        <v>177</v>
      </c>
      <c r="AQ7" s="63" t="s">
        <v>178</v>
      </c>
      <c r="AR7" s="63" t="s">
        <v>179</v>
      </c>
      <c r="AS7" s="63" t="s">
        <v>180</v>
      </c>
      <c r="AT7" s="63" t="s">
        <v>181</v>
      </c>
      <c r="AU7" s="63" t="s">
        <v>175</v>
      </c>
      <c r="AV7" s="74" t="s">
        <v>109</v>
      </c>
      <c r="AW7" s="75" t="s">
        <v>92</v>
      </c>
      <c r="AX7" s="76" t="s">
        <v>110</v>
      </c>
      <c r="AY7" s="73" t="s">
        <v>182</v>
      </c>
      <c r="AZ7" s="56" t="s">
        <v>183</v>
      </c>
      <c r="BA7" s="56" t="s">
        <v>106</v>
      </c>
      <c r="BB7" s="63" t="s">
        <v>106</v>
      </c>
      <c r="BC7" s="63" t="s">
        <v>106</v>
      </c>
      <c r="BD7" s="63" t="s">
        <v>106</v>
      </c>
      <c r="BE7" s="77" t="s">
        <v>184</v>
      </c>
      <c r="BF7" s="76" t="s">
        <v>185</v>
      </c>
      <c r="BG7" s="76" t="s">
        <v>186</v>
      </c>
      <c r="BH7" s="76" t="s">
        <v>187</v>
      </c>
      <c r="BI7" s="76"/>
      <c r="BJ7" s="71">
        <v>0</v>
      </c>
      <c r="BK7" s="78" t="s">
        <v>1356</v>
      </c>
      <c r="BL7" s="78" t="s">
        <v>152</v>
      </c>
      <c r="BM7" s="76" t="s">
        <v>188</v>
      </c>
      <c r="BN7" s="76" t="s">
        <v>189</v>
      </c>
      <c r="BO7" s="63" t="s">
        <v>92</v>
      </c>
    </row>
    <row r="8" spans="1:67" ht="59.5" customHeight="1">
      <c r="A8" s="70">
        <v>44440</v>
      </c>
      <c r="B8" s="71" t="s">
        <v>72</v>
      </c>
      <c r="C8" s="72">
        <v>3003113</v>
      </c>
      <c r="D8" s="72">
        <v>7</v>
      </c>
      <c r="E8" s="79" t="s">
        <v>280</v>
      </c>
      <c r="F8" s="71" t="s">
        <v>281</v>
      </c>
      <c r="G8" s="71" t="s">
        <v>282</v>
      </c>
      <c r="H8" s="71" t="s">
        <v>283</v>
      </c>
      <c r="I8" s="72">
        <v>2015</v>
      </c>
      <c r="J8" s="72" t="s">
        <v>284</v>
      </c>
      <c r="K8" s="98" t="s">
        <v>78</v>
      </c>
      <c r="L8" s="72" t="s">
        <v>79</v>
      </c>
      <c r="M8" s="72">
        <v>2</v>
      </c>
      <c r="N8" s="76" t="s">
        <v>285</v>
      </c>
      <c r="O8" s="60" t="s">
        <v>286</v>
      </c>
      <c r="P8" s="60" t="s">
        <v>82</v>
      </c>
      <c r="Q8" s="99" t="s">
        <v>287</v>
      </c>
      <c r="R8" s="63" t="s">
        <v>72</v>
      </c>
      <c r="S8" s="100" t="s">
        <v>288</v>
      </c>
      <c r="T8" s="101">
        <v>165</v>
      </c>
      <c r="U8" s="63" t="s">
        <v>289</v>
      </c>
      <c r="V8" s="102">
        <f>((45.2*82)+(47.6*83))/(83+82)</f>
        <v>46.407272727272733</v>
      </c>
      <c r="W8" s="63" t="s">
        <v>290</v>
      </c>
      <c r="X8" s="60" t="s">
        <v>291</v>
      </c>
      <c r="Y8" s="63" t="s">
        <v>292</v>
      </c>
      <c r="Z8" s="81" t="s">
        <v>92</v>
      </c>
      <c r="AA8" s="81" t="s">
        <v>92</v>
      </c>
      <c r="AB8" s="81" t="s">
        <v>92</v>
      </c>
      <c r="AC8" s="81" t="s">
        <v>92</v>
      </c>
      <c r="AD8" s="73" t="s">
        <v>293</v>
      </c>
      <c r="AE8" s="63" t="s">
        <v>294</v>
      </c>
      <c r="AF8" s="63" t="s">
        <v>96</v>
      </c>
      <c r="AG8" s="63" t="s">
        <v>205</v>
      </c>
      <c r="AH8" s="73" t="s">
        <v>295</v>
      </c>
      <c r="AI8" s="73" t="s">
        <v>1371</v>
      </c>
      <c r="AJ8" s="73" t="s">
        <v>208</v>
      </c>
      <c r="AK8" s="63" t="s">
        <v>296</v>
      </c>
      <c r="AL8" s="63" t="s">
        <v>297</v>
      </c>
      <c r="AM8" s="63" t="s">
        <v>211</v>
      </c>
      <c r="AN8" s="63" t="s">
        <v>96</v>
      </c>
      <c r="AO8" s="63" t="s">
        <v>212</v>
      </c>
      <c r="AP8" s="63" t="s">
        <v>213</v>
      </c>
      <c r="AQ8" s="63" t="s">
        <v>298</v>
      </c>
      <c r="AR8" s="63"/>
      <c r="AS8" s="63"/>
      <c r="AT8" s="63"/>
      <c r="AU8" s="63"/>
      <c r="AV8" s="74">
        <v>0</v>
      </c>
      <c r="AW8" s="75" t="s">
        <v>92</v>
      </c>
      <c r="AX8" s="76" t="s">
        <v>95</v>
      </c>
      <c r="AY8" s="73" t="s">
        <v>1372</v>
      </c>
      <c r="AZ8" s="56" t="s">
        <v>299</v>
      </c>
      <c r="BA8" s="56" t="s">
        <v>106</v>
      </c>
      <c r="BB8" s="63" t="s">
        <v>106</v>
      </c>
      <c r="BC8" s="63" t="s">
        <v>106</v>
      </c>
      <c r="BD8" s="63" t="s">
        <v>106</v>
      </c>
      <c r="BE8" s="77" t="s">
        <v>300</v>
      </c>
      <c r="BF8" s="76" t="s">
        <v>1034</v>
      </c>
      <c r="BG8" s="76"/>
      <c r="BH8" s="76"/>
      <c r="BI8" s="76"/>
      <c r="BJ8" s="71">
        <v>0</v>
      </c>
      <c r="BK8" s="76" t="s">
        <v>276</v>
      </c>
      <c r="BL8" s="76" t="s">
        <v>277</v>
      </c>
      <c r="BM8" s="59" t="s">
        <v>1373</v>
      </c>
      <c r="BN8" s="76" t="s">
        <v>301</v>
      </c>
      <c r="BO8" s="63" t="s">
        <v>92</v>
      </c>
    </row>
    <row r="9" spans="1:67" ht="59.5" customHeight="1">
      <c r="A9" s="70">
        <v>44440</v>
      </c>
      <c r="B9" s="71" t="s">
        <v>72</v>
      </c>
      <c r="C9" s="72">
        <v>3002759</v>
      </c>
      <c r="D9" s="72">
        <v>6</v>
      </c>
      <c r="E9" s="71" t="s">
        <v>254</v>
      </c>
      <c r="F9" s="71" t="s">
        <v>255</v>
      </c>
      <c r="G9" s="71" t="s">
        <v>256</v>
      </c>
      <c r="H9" s="71" t="s">
        <v>257</v>
      </c>
      <c r="I9" s="72">
        <v>2015</v>
      </c>
      <c r="J9" s="72" t="s">
        <v>77</v>
      </c>
      <c r="K9" s="98" t="s">
        <v>78</v>
      </c>
      <c r="L9" s="72" t="s">
        <v>79</v>
      </c>
      <c r="M9" s="72">
        <v>2</v>
      </c>
      <c r="N9" s="76" t="s">
        <v>258</v>
      </c>
      <c r="O9" s="60" t="s">
        <v>259</v>
      </c>
      <c r="P9" s="60" t="s">
        <v>82</v>
      </c>
      <c r="Q9" s="99" t="s">
        <v>83</v>
      </c>
      <c r="R9" s="63" t="s">
        <v>72</v>
      </c>
      <c r="S9" s="100" t="s">
        <v>260</v>
      </c>
      <c r="T9" s="101">
        <v>424</v>
      </c>
      <c r="U9" s="63" t="s">
        <v>261</v>
      </c>
      <c r="V9" s="63">
        <f>((50*212)+(49*212))/(212+212)</f>
        <v>49.5</v>
      </c>
      <c r="W9" s="63" t="s">
        <v>262</v>
      </c>
      <c r="X9" s="60" t="s">
        <v>263</v>
      </c>
      <c r="Y9" s="63" t="s">
        <v>264</v>
      </c>
      <c r="Z9" s="63" t="s">
        <v>1367</v>
      </c>
      <c r="AA9" s="63" t="s">
        <v>92</v>
      </c>
      <c r="AB9" s="63" t="s">
        <v>92</v>
      </c>
      <c r="AC9" s="63" t="s">
        <v>92</v>
      </c>
      <c r="AD9" s="73" t="s">
        <v>1427</v>
      </c>
      <c r="AE9" s="63" t="s">
        <v>266</v>
      </c>
      <c r="AF9" s="63" t="s">
        <v>96</v>
      </c>
      <c r="AG9" s="63" t="s">
        <v>205</v>
      </c>
      <c r="AH9" s="74" t="s">
        <v>1368</v>
      </c>
      <c r="AI9" s="74" t="s">
        <v>1369</v>
      </c>
      <c r="AJ9" s="73" t="s">
        <v>267</v>
      </c>
      <c r="AK9" s="63" t="s">
        <v>268</v>
      </c>
      <c r="AL9" s="63" t="s">
        <v>269</v>
      </c>
      <c r="AM9" s="63" t="s">
        <v>270</v>
      </c>
      <c r="AN9" s="63" t="s">
        <v>271</v>
      </c>
      <c r="AO9" s="63" t="s">
        <v>103</v>
      </c>
      <c r="AP9" s="63" t="s">
        <v>272</v>
      </c>
      <c r="AQ9" s="63" t="s">
        <v>273</v>
      </c>
      <c r="AR9" s="63"/>
      <c r="AS9" s="63"/>
      <c r="AT9" s="63"/>
      <c r="AU9" s="63"/>
      <c r="AV9" s="74" t="s">
        <v>109</v>
      </c>
      <c r="AW9" s="75" t="s">
        <v>92</v>
      </c>
      <c r="AX9" s="76" t="s">
        <v>148</v>
      </c>
      <c r="AY9" s="73" t="s">
        <v>1428</v>
      </c>
      <c r="AZ9" s="80" t="s">
        <v>219</v>
      </c>
      <c r="BA9" s="56" t="s">
        <v>106</v>
      </c>
      <c r="BB9" s="76" t="s">
        <v>274</v>
      </c>
      <c r="BC9" s="63" t="s">
        <v>106</v>
      </c>
      <c r="BD9" s="63" t="s">
        <v>106</v>
      </c>
      <c r="BE9" s="77" t="s">
        <v>275</v>
      </c>
      <c r="BF9" s="63"/>
      <c r="BG9" s="63"/>
      <c r="BH9" s="63"/>
      <c r="BI9" s="63"/>
      <c r="BJ9" s="71">
        <v>0</v>
      </c>
      <c r="BK9" s="76" t="s">
        <v>276</v>
      </c>
      <c r="BL9" s="76" t="s">
        <v>277</v>
      </c>
      <c r="BM9" s="76" t="s">
        <v>278</v>
      </c>
      <c r="BN9" s="63" t="s">
        <v>279</v>
      </c>
      <c r="BO9" s="63" t="s">
        <v>92</v>
      </c>
    </row>
    <row r="10" spans="1:67" ht="79.5" customHeight="1">
      <c r="A10" s="70">
        <v>44440</v>
      </c>
      <c r="B10" s="71" t="s">
        <v>72</v>
      </c>
      <c r="C10" s="72">
        <v>3002695</v>
      </c>
      <c r="D10" s="72">
        <v>5</v>
      </c>
      <c r="E10" s="79" t="s">
        <v>223</v>
      </c>
      <c r="F10" s="71" t="s">
        <v>224</v>
      </c>
      <c r="G10" s="71" t="s">
        <v>225</v>
      </c>
      <c r="H10" s="71" t="s">
        <v>226</v>
      </c>
      <c r="I10" s="72">
        <v>2015</v>
      </c>
      <c r="J10" s="72" t="s">
        <v>77</v>
      </c>
      <c r="K10" s="98" t="s">
        <v>78</v>
      </c>
      <c r="L10" s="72" t="s">
        <v>79</v>
      </c>
      <c r="M10" s="72">
        <v>3</v>
      </c>
      <c r="N10" s="76" t="s">
        <v>227</v>
      </c>
      <c r="O10" s="60" t="s">
        <v>81</v>
      </c>
      <c r="P10" s="60" t="s">
        <v>82</v>
      </c>
      <c r="Q10" s="99" t="s">
        <v>228</v>
      </c>
      <c r="R10" s="63" t="s">
        <v>72</v>
      </c>
      <c r="S10" s="100" t="s">
        <v>229</v>
      </c>
      <c r="T10" s="101">
        <v>691</v>
      </c>
      <c r="U10" s="63" t="s">
        <v>230</v>
      </c>
      <c r="V10" s="102">
        <f>((39.61*210)+(39.43*242)+(40.52*239))/(210+242+239)</f>
        <v>39.861707670043415</v>
      </c>
      <c r="W10" s="63" t="s">
        <v>231</v>
      </c>
      <c r="X10" s="60" t="s">
        <v>232</v>
      </c>
      <c r="Y10" s="63" t="s">
        <v>233</v>
      </c>
      <c r="Z10" s="63" t="s">
        <v>1362</v>
      </c>
      <c r="AA10" s="63" t="s">
        <v>92</v>
      </c>
      <c r="AB10" s="63" t="s">
        <v>92</v>
      </c>
      <c r="AC10" s="63" t="s">
        <v>92</v>
      </c>
      <c r="AD10" s="73" t="s">
        <v>235</v>
      </c>
      <c r="AE10" s="63" t="s">
        <v>236</v>
      </c>
      <c r="AF10" s="63" t="s">
        <v>96</v>
      </c>
      <c r="AG10" s="63" t="s">
        <v>205</v>
      </c>
      <c r="AH10" s="73" t="s">
        <v>1363</v>
      </c>
      <c r="AI10" s="73" t="s">
        <v>1364</v>
      </c>
      <c r="AJ10" s="73" t="s">
        <v>237</v>
      </c>
      <c r="AK10" s="63" t="s">
        <v>238</v>
      </c>
      <c r="AL10" s="63" t="s">
        <v>239</v>
      </c>
      <c r="AM10" s="63" t="s">
        <v>240</v>
      </c>
      <c r="AN10" s="63" t="s">
        <v>241</v>
      </c>
      <c r="AO10" s="63" t="s">
        <v>242</v>
      </c>
      <c r="AP10" s="63" t="s">
        <v>243</v>
      </c>
      <c r="AQ10" s="63" t="s">
        <v>244</v>
      </c>
      <c r="AR10" s="63" t="s">
        <v>245</v>
      </c>
      <c r="AS10" s="63" t="s">
        <v>180</v>
      </c>
      <c r="AT10" s="63" t="s">
        <v>246</v>
      </c>
      <c r="AU10" s="63" t="s">
        <v>247</v>
      </c>
      <c r="AV10" s="74" t="s">
        <v>248</v>
      </c>
      <c r="AW10" s="75" t="s">
        <v>249</v>
      </c>
      <c r="AX10" s="76" t="s">
        <v>110</v>
      </c>
      <c r="AY10" s="73" t="s">
        <v>1365</v>
      </c>
      <c r="AZ10" s="56" t="s">
        <v>219</v>
      </c>
      <c r="BA10" s="56" t="s">
        <v>106</v>
      </c>
      <c r="BB10" s="63" t="s">
        <v>106</v>
      </c>
      <c r="BC10" s="63" t="s">
        <v>106</v>
      </c>
      <c r="BD10" s="63" t="s">
        <v>106</v>
      </c>
      <c r="BE10" s="77" t="s">
        <v>250</v>
      </c>
      <c r="BF10" s="76" t="s">
        <v>1366</v>
      </c>
      <c r="BG10" s="76"/>
      <c r="BH10" s="76"/>
      <c r="BI10" s="76"/>
      <c r="BJ10" s="71">
        <v>1</v>
      </c>
      <c r="BK10" s="78" t="s">
        <v>1356</v>
      </c>
      <c r="BL10" s="76" t="s">
        <v>251</v>
      </c>
      <c r="BM10" s="76" t="s">
        <v>252</v>
      </c>
      <c r="BN10" s="76" t="s">
        <v>253</v>
      </c>
      <c r="BO10" s="63" t="s">
        <v>92</v>
      </c>
    </row>
    <row r="11" spans="1:67" ht="59.5" customHeight="1">
      <c r="A11" s="70">
        <v>44440</v>
      </c>
      <c r="B11" s="71" t="s">
        <v>72</v>
      </c>
      <c r="C11" s="72">
        <v>3009251</v>
      </c>
      <c r="D11" s="72">
        <v>8</v>
      </c>
      <c r="E11" s="79" t="s">
        <v>302</v>
      </c>
      <c r="F11" s="79" t="s">
        <v>303</v>
      </c>
      <c r="G11" s="71" t="s">
        <v>304</v>
      </c>
      <c r="H11" s="71" t="s">
        <v>305</v>
      </c>
      <c r="I11" s="72">
        <v>2016</v>
      </c>
      <c r="J11" s="72" t="s">
        <v>77</v>
      </c>
      <c r="K11" s="98" t="s">
        <v>78</v>
      </c>
      <c r="L11" s="72" t="s">
        <v>79</v>
      </c>
      <c r="M11" s="72">
        <v>2</v>
      </c>
      <c r="N11" s="76" t="s">
        <v>306</v>
      </c>
      <c r="O11" s="60" t="s">
        <v>81</v>
      </c>
      <c r="P11" s="60" t="s">
        <v>82</v>
      </c>
      <c r="Q11" s="99" t="s">
        <v>83</v>
      </c>
      <c r="R11" s="63" t="s">
        <v>72</v>
      </c>
      <c r="S11" s="100" t="s">
        <v>307</v>
      </c>
      <c r="T11" s="101">
        <v>369</v>
      </c>
      <c r="U11" s="63" t="s">
        <v>308</v>
      </c>
      <c r="V11" s="63" t="s">
        <v>309</v>
      </c>
      <c r="W11" s="63" t="s">
        <v>310</v>
      </c>
      <c r="X11" s="60" t="s">
        <v>311</v>
      </c>
      <c r="Y11" s="63" t="s">
        <v>312</v>
      </c>
      <c r="Z11" s="63" t="s">
        <v>1374</v>
      </c>
      <c r="AA11" s="63" t="s">
        <v>92</v>
      </c>
      <c r="AB11" s="63" t="s">
        <v>92</v>
      </c>
      <c r="AC11" s="63" t="s">
        <v>92</v>
      </c>
      <c r="AD11" s="73" t="s">
        <v>314</v>
      </c>
      <c r="AE11" s="63" t="s">
        <v>315</v>
      </c>
      <c r="AF11" s="63" t="s">
        <v>316</v>
      </c>
      <c r="AG11" s="63" t="s">
        <v>205</v>
      </c>
      <c r="AH11" s="73" t="s">
        <v>317</v>
      </c>
      <c r="AI11" s="73" t="s">
        <v>318</v>
      </c>
      <c r="AJ11" s="73" t="s">
        <v>237</v>
      </c>
      <c r="AK11" s="63" t="s">
        <v>319</v>
      </c>
      <c r="AL11" s="63" t="s">
        <v>320</v>
      </c>
      <c r="AM11" s="63" t="s">
        <v>321</v>
      </c>
      <c r="AN11" s="63" t="s">
        <v>322</v>
      </c>
      <c r="AO11" s="63" t="s">
        <v>242</v>
      </c>
      <c r="AP11" s="63" t="s">
        <v>213</v>
      </c>
      <c r="AQ11" s="63" t="s">
        <v>323</v>
      </c>
      <c r="AR11" s="63" t="s">
        <v>324</v>
      </c>
      <c r="AS11" s="63"/>
      <c r="AT11" s="63"/>
      <c r="AU11" s="63" t="s">
        <v>325</v>
      </c>
      <c r="AV11" s="74" t="s">
        <v>326</v>
      </c>
      <c r="AW11" s="75" t="s">
        <v>249</v>
      </c>
      <c r="AX11" s="76" t="s">
        <v>110</v>
      </c>
      <c r="AY11" s="73" t="s">
        <v>327</v>
      </c>
      <c r="AZ11" s="56" t="s">
        <v>328</v>
      </c>
      <c r="BA11" s="56" t="s">
        <v>106</v>
      </c>
      <c r="BB11" s="63" t="s">
        <v>106</v>
      </c>
      <c r="BC11" s="63" t="s">
        <v>106</v>
      </c>
      <c r="BD11" s="63" t="s">
        <v>106</v>
      </c>
      <c r="BE11" s="77" t="s">
        <v>329</v>
      </c>
      <c r="BF11" s="76" t="s">
        <v>1375</v>
      </c>
      <c r="BG11" s="76"/>
      <c r="BH11" s="76"/>
      <c r="BI11" s="76"/>
      <c r="BJ11" s="79">
        <v>1</v>
      </c>
      <c r="BK11" s="78" t="s">
        <v>330</v>
      </c>
      <c r="BL11" s="78" t="s">
        <v>152</v>
      </c>
      <c r="BM11" s="76" t="s">
        <v>1376</v>
      </c>
      <c r="BN11" s="63" t="s">
        <v>331</v>
      </c>
      <c r="BO11" s="63" t="s">
        <v>92</v>
      </c>
    </row>
    <row r="12" spans="1:67" ht="59.5" customHeight="1">
      <c r="A12" s="70">
        <v>44440</v>
      </c>
      <c r="B12" s="71" t="s">
        <v>72</v>
      </c>
      <c r="C12" s="72">
        <v>3003395</v>
      </c>
      <c r="D12" s="72">
        <v>15</v>
      </c>
      <c r="E12" s="71" t="s">
        <v>500</v>
      </c>
      <c r="F12" s="79" t="s">
        <v>501</v>
      </c>
      <c r="G12" s="71" t="s">
        <v>502</v>
      </c>
      <c r="H12" s="71" t="s">
        <v>503</v>
      </c>
      <c r="I12" s="72">
        <v>2016</v>
      </c>
      <c r="J12" s="72" t="s">
        <v>284</v>
      </c>
      <c r="K12" s="98" t="s">
        <v>78</v>
      </c>
      <c r="L12" s="72" t="s">
        <v>504</v>
      </c>
      <c r="M12" s="72">
        <v>2</v>
      </c>
      <c r="N12" s="63" t="s">
        <v>505</v>
      </c>
      <c r="O12" s="60" t="s">
        <v>81</v>
      </c>
      <c r="P12" s="60" t="s">
        <v>82</v>
      </c>
      <c r="Q12" s="99" t="s">
        <v>506</v>
      </c>
      <c r="R12" s="63" t="s">
        <v>72</v>
      </c>
      <c r="S12" s="100" t="s">
        <v>507</v>
      </c>
      <c r="T12" s="101">
        <v>581</v>
      </c>
      <c r="U12" s="63" t="s">
        <v>508</v>
      </c>
      <c r="V12" s="63" t="s">
        <v>509</v>
      </c>
      <c r="W12" s="63" t="s">
        <v>510</v>
      </c>
      <c r="X12" s="60" t="s">
        <v>511</v>
      </c>
      <c r="Y12" s="63" t="s">
        <v>512</v>
      </c>
      <c r="Z12" s="60" t="s">
        <v>1394</v>
      </c>
      <c r="AA12" s="63" t="s">
        <v>92</v>
      </c>
      <c r="AB12" s="63" t="s">
        <v>92</v>
      </c>
      <c r="AC12" s="63" t="s">
        <v>92</v>
      </c>
      <c r="AD12" s="73" t="s">
        <v>513</v>
      </c>
      <c r="AE12" s="63" t="s">
        <v>514</v>
      </c>
      <c r="AF12" s="63" t="s">
        <v>96</v>
      </c>
      <c r="AG12" s="63" t="s">
        <v>515</v>
      </c>
      <c r="AH12" s="73" t="s">
        <v>403</v>
      </c>
      <c r="AI12" s="73" t="s">
        <v>516</v>
      </c>
      <c r="AJ12" s="73" t="s">
        <v>403</v>
      </c>
      <c r="AK12" s="63" t="s">
        <v>517</v>
      </c>
      <c r="AL12" s="56"/>
      <c r="AM12" s="63" t="s">
        <v>518</v>
      </c>
      <c r="AN12" s="63" t="s">
        <v>519</v>
      </c>
      <c r="AO12" s="63" t="s">
        <v>520</v>
      </c>
      <c r="AP12" s="63" t="s">
        <v>521</v>
      </c>
      <c r="AQ12" s="63" t="s">
        <v>522</v>
      </c>
      <c r="AR12" s="63"/>
      <c r="AS12" s="63"/>
      <c r="AT12" s="63"/>
      <c r="AU12" s="63"/>
      <c r="AV12" s="74" t="s">
        <v>109</v>
      </c>
      <c r="AW12" s="75">
        <v>1</v>
      </c>
      <c r="AX12" s="76" t="s">
        <v>148</v>
      </c>
      <c r="AY12" s="73" t="s">
        <v>523</v>
      </c>
      <c r="AZ12" s="56" t="s">
        <v>524</v>
      </c>
      <c r="BA12" s="56" t="s">
        <v>106</v>
      </c>
      <c r="BB12" s="63" t="s">
        <v>106</v>
      </c>
      <c r="BC12" s="63" t="s">
        <v>106</v>
      </c>
      <c r="BD12" s="63" t="s">
        <v>106</v>
      </c>
      <c r="BE12" s="77" t="s">
        <v>525</v>
      </c>
      <c r="BF12" s="56"/>
      <c r="BG12" s="63"/>
      <c r="BH12" s="63"/>
      <c r="BI12" s="63"/>
      <c r="BJ12" s="79">
        <v>0</v>
      </c>
      <c r="BK12" s="76" t="s">
        <v>526</v>
      </c>
      <c r="BL12" s="63"/>
      <c r="BM12" s="76" t="s">
        <v>527</v>
      </c>
      <c r="BN12" s="76" t="s">
        <v>528</v>
      </c>
      <c r="BO12" s="63" t="s">
        <v>92</v>
      </c>
    </row>
    <row r="13" spans="1:67" ht="59.5" customHeight="1">
      <c r="A13" s="70">
        <v>44440</v>
      </c>
      <c r="B13" s="71" t="s">
        <v>72</v>
      </c>
      <c r="C13" s="72">
        <v>3010296</v>
      </c>
      <c r="D13" s="72">
        <v>17</v>
      </c>
      <c r="E13" s="71" t="s">
        <v>557</v>
      </c>
      <c r="F13" s="71" t="s">
        <v>558</v>
      </c>
      <c r="G13" s="71" t="s">
        <v>559</v>
      </c>
      <c r="H13" s="71" t="s">
        <v>560</v>
      </c>
      <c r="I13" s="72">
        <v>2017</v>
      </c>
      <c r="J13" s="72" t="s">
        <v>284</v>
      </c>
      <c r="K13" s="98" t="s">
        <v>78</v>
      </c>
      <c r="L13" s="72" t="s">
        <v>79</v>
      </c>
      <c r="M13" s="72">
        <v>2</v>
      </c>
      <c r="N13" s="76" t="s">
        <v>561</v>
      </c>
      <c r="O13" s="60" t="s">
        <v>286</v>
      </c>
      <c r="P13" s="60" t="s">
        <v>82</v>
      </c>
      <c r="Q13" s="99" t="s">
        <v>287</v>
      </c>
      <c r="R13" s="63" t="s">
        <v>72</v>
      </c>
      <c r="S13" s="100" t="s">
        <v>562</v>
      </c>
      <c r="T13" s="101">
        <v>79</v>
      </c>
      <c r="U13" s="63" t="s">
        <v>563</v>
      </c>
      <c r="V13" s="102">
        <f>((56.4*37)+(52.5*33))/(37+33)</f>
        <v>54.561428571428564</v>
      </c>
      <c r="W13" s="63" t="s">
        <v>564</v>
      </c>
      <c r="X13" s="60" t="s">
        <v>565</v>
      </c>
      <c r="Y13" s="63" t="s">
        <v>566</v>
      </c>
      <c r="Z13" s="63" t="s">
        <v>1397</v>
      </c>
      <c r="AA13" s="63" t="s">
        <v>92</v>
      </c>
      <c r="AB13" s="63" t="s">
        <v>92</v>
      </c>
      <c r="AC13" s="63" t="s">
        <v>92</v>
      </c>
      <c r="AD13" s="73" t="s">
        <v>567</v>
      </c>
      <c r="AE13" s="63" t="s">
        <v>568</v>
      </c>
      <c r="AF13" s="63" t="s">
        <v>569</v>
      </c>
      <c r="AG13" s="63" t="s">
        <v>205</v>
      </c>
      <c r="AH13" s="73" t="s">
        <v>570</v>
      </c>
      <c r="AI13" s="73" t="s">
        <v>571</v>
      </c>
      <c r="AJ13" s="73" t="s">
        <v>572</v>
      </c>
      <c r="AK13" s="63" t="s">
        <v>573</v>
      </c>
      <c r="AL13" s="63" t="s">
        <v>574</v>
      </c>
      <c r="AM13" s="63" t="s">
        <v>575</v>
      </c>
      <c r="AN13" s="63" t="s">
        <v>569</v>
      </c>
      <c r="AO13" s="63" t="s">
        <v>576</v>
      </c>
      <c r="AP13" s="63" t="s">
        <v>569</v>
      </c>
      <c r="AQ13" s="63" t="s">
        <v>577</v>
      </c>
      <c r="AR13" s="63"/>
      <c r="AS13" s="63"/>
      <c r="AT13" s="63"/>
      <c r="AU13" s="63"/>
      <c r="AV13" s="74">
        <v>0</v>
      </c>
      <c r="AW13" s="75" t="s">
        <v>92</v>
      </c>
      <c r="AX13" s="76" t="s">
        <v>95</v>
      </c>
      <c r="AY13" s="73" t="s">
        <v>1398</v>
      </c>
      <c r="AZ13" s="56" t="s">
        <v>578</v>
      </c>
      <c r="BA13" s="56" t="s">
        <v>106</v>
      </c>
      <c r="BB13" s="63" t="s">
        <v>106</v>
      </c>
      <c r="BC13" s="63" t="s">
        <v>106</v>
      </c>
      <c r="BD13" s="63" t="s">
        <v>106</v>
      </c>
      <c r="BE13" s="77" t="s">
        <v>579</v>
      </c>
      <c r="BF13" s="76" t="s">
        <v>580</v>
      </c>
      <c r="BG13" s="76" t="s">
        <v>581</v>
      </c>
      <c r="BH13" s="63"/>
      <c r="BI13" s="76" t="s">
        <v>582</v>
      </c>
      <c r="BJ13" s="71">
        <v>1</v>
      </c>
      <c r="BK13" s="76" t="s">
        <v>583</v>
      </c>
      <c r="BL13" s="63"/>
      <c r="BM13" s="63" t="s">
        <v>584</v>
      </c>
      <c r="BN13" s="63" t="s">
        <v>585</v>
      </c>
      <c r="BO13" s="63" t="s">
        <v>92</v>
      </c>
    </row>
    <row r="14" spans="1:67" ht="59.5" customHeight="1">
      <c r="A14" s="70">
        <v>44440</v>
      </c>
      <c r="B14" s="71" t="s">
        <v>72</v>
      </c>
      <c r="C14" s="72">
        <v>3011645</v>
      </c>
      <c r="D14" s="72">
        <v>11</v>
      </c>
      <c r="E14" s="71" t="s">
        <v>389</v>
      </c>
      <c r="F14" s="71" t="s">
        <v>390</v>
      </c>
      <c r="G14" s="71" t="s">
        <v>391</v>
      </c>
      <c r="H14" s="71" t="s">
        <v>392</v>
      </c>
      <c r="I14" s="72">
        <v>2017</v>
      </c>
      <c r="J14" s="72" t="s">
        <v>77</v>
      </c>
      <c r="K14" s="98" t="s">
        <v>78</v>
      </c>
      <c r="L14" s="72" t="s">
        <v>79</v>
      </c>
      <c r="M14" s="72">
        <v>2</v>
      </c>
      <c r="N14" s="76" t="s">
        <v>393</v>
      </c>
      <c r="O14" s="60" t="s">
        <v>81</v>
      </c>
      <c r="P14" s="60" t="s">
        <v>82</v>
      </c>
      <c r="Q14" s="99" t="s">
        <v>83</v>
      </c>
      <c r="R14" s="63" t="s">
        <v>394</v>
      </c>
      <c r="S14" s="100" t="s">
        <v>395</v>
      </c>
      <c r="T14" s="101">
        <v>485</v>
      </c>
      <c r="U14" s="63" t="s">
        <v>396</v>
      </c>
      <c r="V14" s="102">
        <f>((72.5*249)+(71.8*236))/(249+236)</f>
        <v>72.159381443298969</v>
      </c>
      <c r="W14" s="63" t="s">
        <v>397</v>
      </c>
      <c r="X14" s="60" t="s">
        <v>398</v>
      </c>
      <c r="Y14" s="63" t="s">
        <v>399</v>
      </c>
      <c r="Z14" s="63" t="s">
        <v>1384</v>
      </c>
      <c r="AA14" s="63" t="s">
        <v>92</v>
      </c>
      <c r="AB14" s="63" t="s">
        <v>92</v>
      </c>
      <c r="AC14" s="63" t="s">
        <v>92</v>
      </c>
      <c r="AD14" s="73" t="s">
        <v>401</v>
      </c>
      <c r="AE14" s="63" t="s">
        <v>402</v>
      </c>
      <c r="AF14" s="63" t="s">
        <v>96</v>
      </c>
      <c r="AG14" s="63" t="s">
        <v>205</v>
      </c>
      <c r="AH14" s="73" t="s">
        <v>403</v>
      </c>
      <c r="AI14" s="73" t="s">
        <v>404</v>
      </c>
      <c r="AJ14" s="73" t="s">
        <v>347</v>
      </c>
      <c r="AK14" s="63" t="s">
        <v>405</v>
      </c>
      <c r="AL14" s="63" t="s">
        <v>406</v>
      </c>
      <c r="AM14" s="63" t="s">
        <v>407</v>
      </c>
      <c r="AN14" s="63" t="s">
        <v>408</v>
      </c>
      <c r="AO14" s="63" t="s">
        <v>409</v>
      </c>
      <c r="AP14" s="63" t="s">
        <v>410</v>
      </c>
      <c r="AQ14" s="63" t="s">
        <v>411</v>
      </c>
      <c r="AR14" s="63"/>
      <c r="AS14" s="63"/>
      <c r="AT14" s="63"/>
      <c r="AU14" s="63"/>
      <c r="AV14" s="74" t="s">
        <v>109</v>
      </c>
      <c r="AW14" s="75" t="s">
        <v>92</v>
      </c>
      <c r="AX14" s="76" t="s">
        <v>148</v>
      </c>
      <c r="AY14" s="73" t="s">
        <v>412</v>
      </c>
      <c r="AZ14" s="56" t="s">
        <v>413</v>
      </c>
      <c r="BA14" s="76" t="s">
        <v>414</v>
      </c>
      <c r="BB14" s="63" t="s">
        <v>106</v>
      </c>
      <c r="BC14" s="63" t="s">
        <v>106</v>
      </c>
      <c r="BD14" s="63" t="s">
        <v>106</v>
      </c>
      <c r="BE14" s="77" t="s">
        <v>415</v>
      </c>
      <c r="BF14" s="63"/>
      <c r="BG14" s="63"/>
      <c r="BH14" s="63"/>
      <c r="BI14" s="63"/>
      <c r="BJ14" s="71">
        <v>0</v>
      </c>
      <c r="BK14" s="76" t="s">
        <v>416</v>
      </c>
      <c r="BL14" s="63"/>
      <c r="BM14" s="63" t="s">
        <v>417</v>
      </c>
      <c r="BN14" s="63" t="s">
        <v>418</v>
      </c>
      <c r="BO14" s="63" t="s">
        <v>92</v>
      </c>
    </row>
    <row r="15" spans="1:67" ht="59.5" customHeight="1">
      <c r="A15" s="70">
        <v>44593</v>
      </c>
      <c r="B15" s="71" t="s">
        <v>72</v>
      </c>
      <c r="C15" s="72">
        <v>3010546</v>
      </c>
      <c r="D15" s="72">
        <v>18</v>
      </c>
      <c r="E15" s="71" t="s">
        <v>586</v>
      </c>
      <c r="F15" s="71" t="s">
        <v>587</v>
      </c>
      <c r="G15" s="71" t="s">
        <v>588</v>
      </c>
      <c r="H15" s="71" t="s">
        <v>589</v>
      </c>
      <c r="I15" s="72">
        <v>2017</v>
      </c>
      <c r="J15" s="72" t="s">
        <v>77</v>
      </c>
      <c r="K15" s="98" t="s">
        <v>78</v>
      </c>
      <c r="L15" s="72" t="s">
        <v>79</v>
      </c>
      <c r="M15" s="72">
        <v>2</v>
      </c>
      <c r="N15" s="76" t="s">
        <v>590</v>
      </c>
      <c r="O15" s="61" t="s">
        <v>81</v>
      </c>
      <c r="P15" s="60" t="s">
        <v>82</v>
      </c>
      <c r="Q15" s="99" t="s">
        <v>83</v>
      </c>
      <c r="R15" s="63" t="s">
        <v>591</v>
      </c>
      <c r="S15" s="100" t="s">
        <v>592</v>
      </c>
      <c r="T15" s="101">
        <v>61</v>
      </c>
      <c r="U15" s="63" t="s">
        <v>593</v>
      </c>
      <c r="V15" s="63" t="s">
        <v>594</v>
      </c>
      <c r="W15" s="63" t="s">
        <v>595</v>
      </c>
      <c r="X15" s="60" t="s">
        <v>596</v>
      </c>
      <c r="Y15" s="63" t="s">
        <v>597</v>
      </c>
      <c r="Z15" s="63" t="s">
        <v>1399</v>
      </c>
      <c r="AA15" s="63" t="s">
        <v>92</v>
      </c>
      <c r="AB15" s="63" t="s">
        <v>92</v>
      </c>
      <c r="AC15" s="63" t="s">
        <v>92</v>
      </c>
      <c r="AD15" s="73" t="s">
        <v>598</v>
      </c>
      <c r="AE15" s="63" t="s">
        <v>599</v>
      </c>
      <c r="AF15" s="63" t="s">
        <v>96</v>
      </c>
      <c r="AG15" s="63" t="s">
        <v>205</v>
      </c>
      <c r="AH15" s="73" t="s">
        <v>600</v>
      </c>
      <c r="AI15" s="73" t="s">
        <v>601</v>
      </c>
      <c r="AJ15" s="73" t="s">
        <v>602</v>
      </c>
      <c r="AK15" s="63" t="s">
        <v>603</v>
      </c>
      <c r="AL15" s="63" t="s">
        <v>604</v>
      </c>
      <c r="AM15" s="63" t="s">
        <v>605</v>
      </c>
      <c r="AN15" s="63" t="s">
        <v>606</v>
      </c>
      <c r="AO15" s="63" t="s">
        <v>607</v>
      </c>
      <c r="AP15" s="63" t="s">
        <v>608</v>
      </c>
      <c r="AQ15" s="63" t="s">
        <v>609</v>
      </c>
      <c r="AR15" s="63"/>
      <c r="AS15" s="63"/>
      <c r="AT15" s="63"/>
      <c r="AU15" s="63"/>
      <c r="AV15" s="74" t="s">
        <v>610</v>
      </c>
      <c r="AW15" s="75" t="s">
        <v>92</v>
      </c>
      <c r="AX15" s="76" t="s">
        <v>110</v>
      </c>
      <c r="AY15" s="73" t="s">
        <v>611</v>
      </c>
      <c r="AZ15" s="56" t="s">
        <v>612</v>
      </c>
      <c r="BA15" s="56" t="s">
        <v>106</v>
      </c>
      <c r="BB15" s="63" t="s">
        <v>106</v>
      </c>
      <c r="BC15" s="63" t="s">
        <v>106</v>
      </c>
      <c r="BD15" s="63" t="s">
        <v>106</v>
      </c>
      <c r="BE15" s="77" t="s">
        <v>613</v>
      </c>
      <c r="BF15" s="76"/>
      <c r="BG15" s="76" t="s">
        <v>614</v>
      </c>
      <c r="BH15" s="63"/>
      <c r="BI15" s="63"/>
      <c r="BJ15" s="71">
        <v>0</v>
      </c>
      <c r="BK15" s="78" t="s">
        <v>615</v>
      </c>
      <c r="BL15" s="63"/>
      <c r="BM15" s="76" t="s">
        <v>616</v>
      </c>
      <c r="BN15" s="63" t="s">
        <v>617</v>
      </c>
      <c r="BO15" s="63" t="s">
        <v>618</v>
      </c>
    </row>
    <row r="16" spans="1:67" ht="59.5" customHeight="1">
      <c r="A16" s="70">
        <v>44440</v>
      </c>
      <c r="B16" s="71" t="s">
        <v>72</v>
      </c>
      <c r="C16" s="72">
        <v>3009961</v>
      </c>
      <c r="D16" s="72">
        <v>9</v>
      </c>
      <c r="E16" s="79" t="s">
        <v>332</v>
      </c>
      <c r="F16" s="71" t="s">
        <v>333</v>
      </c>
      <c r="G16" s="71" t="s">
        <v>334</v>
      </c>
      <c r="H16" s="79" t="s">
        <v>335</v>
      </c>
      <c r="I16" s="72">
        <v>2017</v>
      </c>
      <c r="J16" s="72" t="s">
        <v>77</v>
      </c>
      <c r="K16" s="98" t="s">
        <v>78</v>
      </c>
      <c r="L16" s="72" t="s">
        <v>79</v>
      </c>
      <c r="M16" s="72">
        <v>2</v>
      </c>
      <c r="N16" s="76" t="s">
        <v>336</v>
      </c>
      <c r="O16" s="60" t="s">
        <v>81</v>
      </c>
      <c r="P16" s="60" t="s">
        <v>82</v>
      </c>
      <c r="Q16" s="99" t="s">
        <v>83</v>
      </c>
      <c r="R16" s="63" t="s">
        <v>337</v>
      </c>
      <c r="S16" s="100" t="s">
        <v>338</v>
      </c>
      <c r="T16" s="101">
        <v>344</v>
      </c>
      <c r="U16" s="63" t="s">
        <v>339</v>
      </c>
      <c r="V16" s="102">
        <f>((77.1*344)+(77.5*361))/(344+361)</f>
        <v>77.304822695035455</v>
      </c>
      <c r="W16" s="63" t="s">
        <v>340</v>
      </c>
      <c r="X16" s="60" t="s">
        <v>341</v>
      </c>
      <c r="Y16" s="63" t="s">
        <v>342</v>
      </c>
      <c r="Z16" s="63" t="s">
        <v>1377</v>
      </c>
      <c r="AA16" s="63" t="s">
        <v>92</v>
      </c>
      <c r="AB16" s="63" t="s">
        <v>92</v>
      </c>
      <c r="AC16" s="63" t="s">
        <v>92</v>
      </c>
      <c r="AD16" s="73" t="s">
        <v>344</v>
      </c>
      <c r="AE16" s="63" t="s">
        <v>345</v>
      </c>
      <c r="AF16" s="63" t="s">
        <v>96</v>
      </c>
      <c r="AG16" s="63" t="s">
        <v>205</v>
      </c>
      <c r="AH16" s="73" t="s">
        <v>346</v>
      </c>
      <c r="AI16" s="73" t="s">
        <v>1378</v>
      </c>
      <c r="AJ16" s="73" t="s">
        <v>347</v>
      </c>
      <c r="AK16" s="63" t="s">
        <v>348</v>
      </c>
      <c r="AL16" s="63" t="s">
        <v>349</v>
      </c>
      <c r="AM16" s="63" t="s">
        <v>350</v>
      </c>
      <c r="AN16" s="63" t="s">
        <v>351</v>
      </c>
      <c r="AO16" s="63" t="s">
        <v>352</v>
      </c>
      <c r="AP16" s="63" t="s">
        <v>353</v>
      </c>
      <c r="AQ16" s="63" t="s">
        <v>354</v>
      </c>
      <c r="AR16" s="63"/>
      <c r="AS16" s="63"/>
      <c r="AT16" s="63"/>
      <c r="AU16" s="63"/>
      <c r="AV16" s="74" t="s">
        <v>109</v>
      </c>
      <c r="AW16" s="75" t="s">
        <v>249</v>
      </c>
      <c r="AX16" s="76" t="s">
        <v>148</v>
      </c>
      <c r="AY16" s="73" t="s">
        <v>355</v>
      </c>
      <c r="AZ16" s="56" t="s">
        <v>356</v>
      </c>
      <c r="BA16" s="76" t="s">
        <v>357</v>
      </c>
      <c r="BB16" s="63" t="s">
        <v>106</v>
      </c>
      <c r="BC16" s="63" t="s">
        <v>106</v>
      </c>
      <c r="BD16" s="63" t="s">
        <v>106</v>
      </c>
      <c r="BE16" s="77" t="s">
        <v>358</v>
      </c>
      <c r="BF16" s="76"/>
      <c r="BG16" s="76"/>
      <c r="BH16" s="76"/>
      <c r="BI16" s="76"/>
      <c r="BJ16" s="71">
        <v>0</v>
      </c>
      <c r="BK16" s="76" t="s">
        <v>276</v>
      </c>
      <c r="BL16" s="76"/>
      <c r="BM16" s="76" t="s">
        <v>359</v>
      </c>
      <c r="BN16" s="63" t="s">
        <v>360</v>
      </c>
      <c r="BO16" s="63" t="s">
        <v>92</v>
      </c>
    </row>
    <row r="17" spans="1:67" ht="59.5" customHeight="1">
      <c r="A17" s="70">
        <v>44440</v>
      </c>
      <c r="B17" s="71" t="s">
        <v>72</v>
      </c>
      <c r="C17" s="72">
        <v>3010894</v>
      </c>
      <c r="D17" s="72">
        <v>10</v>
      </c>
      <c r="E17" s="71" t="s">
        <v>361</v>
      </c>
      <c r="F17" s="79" t="s">
        <v>362</v>
      </c>
      <c r="G17" s="71" t="s">
        <v>363</v>
      </c>
      <c r="H17" s="71" t="s">
        <v>364</v>
      </c>
      <c r="I17" s="72">
        <v>2017</v>
      </c>
      <c r="J17" s="72" t="s">
        <v>77</v>
      </c>
      <c r="K17" s="98" t="s">
        <v>78</v>
      </c>
      <c r="L17" s="72" t="s">
        <v>79</v>
      </c>
      <c r="M17" s="72">
        <v>2</v>
      </c>
      <c r="N17" s="76" t="s">
        <v>365</v>
      </c>
      <c r="O17" s="60" t="s">
        <v>259</v>
      </c>
      <c r="P17" s="60" t="s">
        <v>82</v>
      </c>
      <c r="Q17" s="99" t="s">
        <v>83</v>
      </c>
      <c r="R17" s="63" t="s">
        <v>366</v>
      </c>
      <c r="S17" s="100" t="s">
        <v>367</v>
      </c>
      <c r="T17" s="101">
        <v>440</v>
      </c>
      <c r="U17" s="63" t="s">
        <v>368</v>
      </c>
      <c r="V17" s="63" t="s">
        <v>369</v>
      </c>
      <c r="W17" s="63" t="s">
        <v>370</v>
      </c>
      <c r="X17" s="60" t="s">
        <v>371</v>
      </c>
      <c r="Y17" s="63" t="s">
        <v>372</v>
      </c>
      <c r="Z17" s="63" t="s">
        <v>1379</v>
      </c>
      <c r="AA17" s="63" t="s">
        <v>92</v>
      </c>
      <c r="AB17" s="63" t="s">
        <v>92</v>
      </c>
      <c r="AC17" s="63" t="s">
        <v>92</v>
      </c>
      <c r="AD17" s="73" t="s">
        <v>374</v>
      </c>
      <c r="AE17" s="94" t="s">
        <v>375</v>
      </c>
      <c r="AF17" s="76" t="s">
        <v>376</v>
      </c>
      <c r="AG17" s="76" t="s">
        <v>376</v>
      </c>
      <c r="AH17" s="73" t="s">
        <v>1380</v>
      </c>
      <c r="AI17" s="73" t="s">
        <v>1381</v>
      </c>
      <c r="AJ17" s="73" t="s">
        <v>377</v>
      </c>
      <c r="AK17" s="63" t="s">
        <v>378</v>
      </c>
      <c r="AL17" s="63" t="s">
        <v>379</v>
      </c>
      <c r="AM17" s="63" t="s">
        <v>380</v>
      </c>
      <c r="AN17" s="63" t="s">
        <v>381</v>
      </c>
      <c r="AO17" s="63" t="s">
        <v>103</v>
      </c>
      <c r="AP17" s="63" t="s">
        <v>382</v>
      </c>
      <c r="AQ17" s="63" t="s">
        <v>383</v>
      </c>
      <c r="AR17" s="63"/>
      <c r="AS17" s="63"/>
      <c r="AT17" s="63"/>
      <c r="AU17" s="63"/>
      <c r="AV17" s="74" t="s">
        <v>109</v>
      </c>
      <c r="AW17" s="75" t="s">
        <v>92</v>
      </c>
      <c r="AX17" s="76" t="s">
        <v>110</v>
      </c>
      <c r="AY17" s="73" t="s">
        <v>384</v>
      </c>
      <c r="AZ17" s="56" t="s">
        <v>385</v>
      </c>
      <c r="BA17" s="56" t="s">
        <v>106</v>
      </c>
      <c r="BB17" s="63" t="s">
        <v>106</v>
      </c>
      <c r="BC17" s="63" t="s">
        <v>106</v>
      </c>
      <c r="BD17" s="63" t="s">
        <v>106</v>
      </c>
      <c r="BE17" s="77" t="s">
        <v>386</v>
      </c>
      <c r="BF17" s="76"/>
      <c r="BG17" s="76"/>
      <c r="BH17" s="76" t="s">
        <v>387</v>
      </c>
      <c r="BI17" s="76"/>
      <c r="BJ17" s="79">
        <v>0</v>
      </c>
      <c r="BK17" s="78" t="s">
        <v>1382</v>
      </c>
      <c r="BL17" s="63"/>
      <c r="BM17" s="76" t="s">
        <v>1383</v>
      </c>
      <c r="BN17" s="76" t="s">
        <v>388</v>
      </c>
      <c r="BO17" s="63" t="s">
        <v>92</v>
      </c>
    </row>
    <row r="18" spans="1:67" ht="59.5" customHeight="1">
      <c r="A18" s="70">
        <v>44440</v>
      </c>
      <c r="B18" s="71" t="s">
        <v>72</v>
      </c>
      <c r="C18" s="72">
        <v>3021327</v>
      </c>
      <c r="D18" s="72">
        <v>12</v>
      </c>
      <c r="E18" s="71" t="s">
        <v>419</v>
      </c>
      <c r="F18" s="71" t="s">
        <v>420</v>
      </c>
      <c r="G18" s="71" t="s">
        <v>421</v>
      </c>
      <c r="H18" s="71" t="s">
        <v>422</v>
      </c>
      <c r="I18" s="72">
        <v>2018</v>
      </c>
      <c r="J18" s="72" t="s">
        <v>77</v>
      </c>
      <c r="K18" s="98" t="s">
        <v>78</v>
      </c>
      <c r="L18" s="72" t="s">
        <v>79</v>
      </c>
      <c r="M18" s="72">
        <v>2</v>
      </c>
      <c r="N18" s="76" t="s">
        <v>423</v>
      </c>
      <c r="O18" s="60" t="s">
        <v>286</v>
      </c>
      <c r="P18" s="60" t="s">
        <v>82</v>
      </c>
      <c r="Q18" s="99" t="s">
        <v>287</v>
      </c>
      <c r="R18" s="63" t="s">
        <v>424</v>
      </c>
      <c r="S18" s="100" t="s">
        <v>425</v>
      </c>
      <c r="T18" s="101">
        <v>161</v>
      </c>
      <c r="U18" s="63" t="s">
        <v>426</v>
      </c>
      <c r="V18" s="102">
        <f>((40.1*77)+(40.3*84))/(77+84)</f>
        <v>40.204347826086952</v>
      </c>
      <c r="W18" s="63" t="s">
        <v>427</v>
      </c>
      <c r="X18" s="61" t="s">
        <v>428</v>
      </c>
      <c r="Y18" s="63" t="s">
        <v>429</v>
      </c>
      <c r="Z18" s="67" t="s">
        <v>1385</v>
      </c>
      <c r="AA18" s="63" t="s">
        <v>92</v>
      </c>
      <c r="AB18" s="63" t="s">
        <v>92</v>
      </c>
      <c r="AC18" s="63" t="s">
        <v>92</v>
      </c>
      <c r="AD18" s="73" t="s">
        <v>431</v>
      </c>
      <c r="AE18" s="76" t="s">
        <v>432</v>
      </c>
      <c r="AF18" s="63" t="s">
        <v>433</v>
      </c>
      <c r="AG18" s="63" t="s">
        <v>434</v>
      </c>
      <c r="AH18" s="73" t="s">
        <v>435</v>
      </c>
      <c r="AI18" s="73" t="s">
        <v>436</v>
      </c>
      <c r="AJ18" s="73" t="s">
        <v>437</v>
      </c>
      <c r="AK18" s="63" t="s">
        <v>438</v>
      </c>
      <c r="AL18" s="56" t="s">
        <v>439</v>
      </c>
      <c r="AM18" s="103" t="s">
        <v>440</v>
      </c>
      <c r="AN18" s="63" t="s">
        <v>381</v>
      </c>
      <c r="AO18" s="63" t="s">
        <v>103</v>
      </c>
      <c r="AP18" s="63" t="s">
        <v>353</v>
      </c>
      <c r="AQ18" s="63" t="s">
        <v>441</v>
      </c>
      <c r="AR18" s="63"/>
      <c r="AS18" s="63"/>
      <c r="AT18" s="63"/>
      <c r="AU18" s="63"/>
      <c r="AV18" s="74" t="s">
        <v>109</v>
      </c>
      <c r="AW18" s="75" t="s">
        <v>92</v>
      </c>
      <c r="AX18" s="76" t="s">
        <v>148</v>
      </c>
      <c r="AY18" s="73" t="s">
        <v>1386</v>
      </c>
      <c r="AZ18" s="56" t="s">
        <v>442</v>
      </c>
      <c r="BA18" s="76" t="s">
        <v>443</v>
      </c>
      <c r="BB18" s="56" t="s">
        <v>444</v>
      </c>
      <c r="BC18" s="63" t="s">
        <v>106</v>
      </c>
      <c r="BD18" s="63" t="s">
        <v>106</v>
      </c>
      <c r="BE18" s="77" t="s">
        <v>445</v>
      </c>
      <c r="BF18" s="76" t="s">
        <v>1387</v>
      </c>
      <c r="BG18" s="63"/>
      <c r="BH18" s="76" t="s">
        <v>446</v>
      </c>
      <c r="BI18" s="76" t="s">
        <v>447</v>
      </c>
      <c r="BJ18" s="71">
        <v>1</v>
      </c>
      <c r="BK18" s="76" t="s">
        <v>448</v>
      </c>
      <c r="BL18" s="76" t="s">
        <v>449</v>
      </c>
      <c r="BM18" s="63" t="s">
        <v>450</v>
      </c>
      <c r="BN18" s="76" t="s">
        <v>451</v>
      </c>
      <c r="BO18" s="63" t="s">
        <v>92</v>
      </c>
    </row>
    <row r="19" spans="1:67" ht="59.5" customHeight="1">
      <c r="A19" s="70">
        <v>44440</v>
      </c>
      <c r="B19" s="71" t="s">
        <v>72</v>
      </c>
      <c r="C19" s="72">
        <v>3021592</v>
      </c>
      <c r="D19" s="72">
        <v>13</v>
      </c>
      <c r="E19" s="79" t="s">
        <v>452</v>
      </c>
      <c r="F19" s="71" t="s">
        <v>453</v>
      </c>
      <c r="G19" s="71" t="s">
        <v>454</v>
      </c>
      <c r="H19" s="71" t="s">
        <v>455</v>
      </c>
      <c r="I19" s="72">
        <v>2018</v>
      </c>
      <c r="J19" s="72" t="s">
        <v>77</v>
      </c>
      <c r="K19" s="98" t="s">
        <v>78</v>
      </c>
      <c r="L19" s="72" t="s">
        <v>79</v>
      </c>
      <c r="M19" s="72">
        <v>2</v>
      </c>
      <c r="N19" s="63" t="s">
        <v>456</v>
      </c>
      <c r="O19" s="60" t="s">
        <v>81</v>
      </c>
      <c r="P19" s="60" t="s">
        <v>82</v>
      </c>
      <c r="Q19" s="99" t="s">
        <v>83</v>
      </c>
      <c r="R19" s="63" t="s">
        <v>72</v>
      </c>
      <c r="S19" s="100" t="s">
        <v>457</v>
      </c>
      <c r="T19" s="101">
        <v>480</v>
      </c>
      <c r="U19" s="63" t="s">
        <v>458</v>
      </c>
      <c r="V19" s="102">
        <f>((50.5*241)+(49.9*239))/(214+239)</f>
        <v>53.193377483443705</v>
      </c>
      <c r="W19" s="63" t="s">
        <v>459</v>
      </c>
      <c r="X19" s="60" t="s">
        <v>460</v>
      </c>
      <c r="Y19" s="63" t="s">
        <v>461</v>
      </c>
      <c r="Z19" s="67" t="s">
        <v>1388</v>
      </c>
      <c r="AA19" s="63" t="s">
        <v>92</v>
      </c>
      <c r="AB19" s="63" t="s">
        <v>92</v>
      </c>
      <c r="AC19" s="63" t="s">
        <v>92</v>
      </c>
      <c r="AD19" s="73" t="s">
        <v>463</v>
      </c>
      <c r="AE19" s="63" t="s">
        <v>464</v>
      </c>
      <c r="AF19" s="63" t="s">
        <v>96</v>
      </c>
      <c r="AG19" s="63" t="s">
        <v>205</v>
      </c>
      <c r="AH19" s="73" t="s">
        <v>465</v>
      </c>
      <c r="AI19" s="73" t="s">
        <v>466</v>
      </c>
      <c r="AJ19" s="73" t="s">
        <v>208</v>
      </c>
      <c r="AK19" s="63" t="s">
        <v>467</v>
      </c>
      <c r="AL19" s="63" t="s">
        <v>468</v>
      </c>
      <c r="AM19" s="63" t="s">
        <v>211</v>
      </c>
      <c r="AN19" s="63" t="s">
        <v>96</v>
      </c>
      <c r="AO19" s="63" t="s">
        <v>212</v>
      </c>
      <c r="AP19" s="63" t="s">
        <v>353</v>
      </c>
      <c r="AQ19" s="63" t="s">
        <v>469</v>
      </c>
      <c r="AR19" s="63"/>
      <c r="AS19" s="63"/>
      <c r="AT19" s="63"/>
      <c r="AU19" s="63"/>
      <c r="AV19" s="74">
        <v>0</v>
      </c>
      <c r="AW19" s="75" t="s">
        <v>92</v>
      </c>
      <c r="AX19" s="76" t="s">
        <v>95</v>
      </c>
      <c r="AY19" s="79" t="s">
        <v>470</v>
      </c>
      <c r="AZ19" s="56" t="s">
        <v>219</v>
      </c>
      <c r="BA19" s="56" t="s">
        <v>106</v>
      </c>
      <c r="BB19" s="63" t="s">
        <v>106</v>
      </c>
      <c r="BC19" s="63" t="s">
        <v>106</v>
      </c>
      <c r="BD19" s="63" t="s">
        <v>106</v>
      </c>
      <c r="BE19" s="77" t="s">
        <v>471</v>
      </c>
      <c r="BF19" s="63"/>
      <c r="BG19" s="76" t="s">
        <v>472</v>
      </c>
      <c r="BH19" s="63"/>
      <c r="BI19" s="76"/>
      <c r="BJ19" s="71">
        <v>0</v>
      </c>
      <c r="BK19" s="78" t="s">
        <v>1356</v>
      </c>
      <c r="BL19" s="63"/>
      <c r="BM19" s="76" t="s">
        <v>473</v>
      </c>
      <c r="BN19" s="76" t="s">
        <v>474</v>
      </c>
      <c r="BO19" s="63" t="s">
        <v>92</v>
      </c>
    </row>
    <row r="20" spans="1:67" ht="59.5" customHeight="1">
      <c r="A20" s="70">
        <v>44440</v>
      </c>
      <c r="B20" s="71" t="s">
        <v>72</v>
      </c>
      <c r="C20" s="72">
        <v>3021707</v>
      </c>
      <c r="D20" s="72">
        <v>14</v>
      </c>
      <c r="E20" s="79" t="s">
        <v>475</v>
      </c>
      <c r="F20" s="71" t="s">
        <v>476</v>
      </c>
      <c r="G20" s="71" t="s">
        <v>477</v>
      </c>
      <c r="H20" s="71" t="s">
        <v>478</v>
      </c>
      <c r="I20" s="72">
        <v>2018</v>
      </c>
      <c r="J20" s="72" t="s">
        <v>284</v>
      </c>
      <c r="K20" s="98" t="s">
        <v>78</v>
      </c>
      <c r="L20" s="72" t="s">
        <v>79</v>
      </c>
      <c r="M20" s="72">
        <v>2</v>
      </c>
      <c r="N20" s="76" t="s">
        <v>479</v>
      </c>
      <c r="O20" s="60" t="s">
        <v>286</v>
      </c>
      <c r="P20" s="60" t="s">
        <v>82</v>
      </c>
      <c r="Q20" s="99" t="s">
        <v>287</v>
      </c>
      <c r="R20" s="63" t="s">
        <v>480</v>
      </c>
      <c r="S20" s="100" t="s">
        <v>481</v>
      </c>
      <c r="T20" s="101">
        <v>250</v>
      </c>
      <c r="U20" s="63" t="s">
        <v>482</v>
      </c>
      <c r="V20" s="102">
        <f>((42*43)+(53*33)+(51*12)+(49*74)+(46*62)+(46*26))/(43+33+12+74+62+26)</f>
        <v>47.363999999999997</v>
      </c>
      <c r="W20" s="63" t="s">
        <v>483</v>
      </c>
      <c r="X20" s="60" t="s">
        <v>484</v>
      </c>
      <c r="Y20" s="63" t="s">
        <v>485</v>
      </c>
      <c r="Z20" s="63" t="s">
        <v>1389</v>
      </c>
      <c r="AA20" s="63" t="s">
        <v>92</v>
      </c>
      <c r="AB20" s="63" t="s">
        <v>92</v>
      </c>
      <c r="AC20" s="63" t="s">
        <v>92</v>
      </c>
      <c r="AD20" s="73" t="s">
        <v>487</v>
      </c>
      <c r="AE20" s="63" t="s">
        <v>488</v>
      </c>
      <c r="AF20" s="63" t="s">
        <v>96</v>
      </c>
      <c r="AG20" s="63" t="s">
        <v>205</v>
      </c>
      <c r="AH20" s="73" t="s">
        <v>1390</v>
      </c>
      <c r="AI20" s="73" t="s">
        <v>1391</v>
      </c>
      <c r="AJ20" s="73" t="s">
        <v>490</v>
      </c>
      <c r="AK20" s="63" t="s">
        <v>491</v>
      </c>
      <c r="AL20" s="63" t="s">
        <v>492</v>
      </c>
      <c r="AM20" s="63" t="s">
        <v>493</v>
      </c>
      <c r="AN20" s="63" t="s">
        <v>381</v>
      </c>
      <c r="AO20" s="63" t="s">
        <v>103</v>
      </c>
      <c r="AP20" s="63" t="s">
        <v>494</v>
      </c>
      <c r="AQ20" s="63" t="s">
        <v>495</v>
      </c>
      <c r="AR20" s="63"/>
      <c r="AS20" s="63"/>
      <c r="AT20" s="63"/>
      <c r="AU20" s="63"/>
      <c r="AV20" s="74" t="s">
        <v>109</v>
      </c>
      <c r="AW20" s="75" t="s">
        <v>92</v>
      </c>
      <c r="AX20" s="76" t="s">
        <v>110</v>
      </c>
      <c r="AY20" s="73" t="s">
        <v>1392</v>
      </c>
      <c r="AZ20" s="56" t="s">
        <v>219</v>
      </c>
      <c r="BA20" s="56" t="s">
        <v>106</v>
      </c>
      <c r="BB20" s="63" t="s">
        <v>106</v>
      </c>
      <c r="BC20" s="63" t="s">
        <v>106</v>
      </c>
      <c r="BD20" s="63" t="s">
        <v>106</v>
      </c>
      <c r="BE20" s="77" t="s">
        <v>496</v>
      </c>
      <c r="BF20" s="76" t="s">
        <v>1393</v>
      </c>
      <c r="BG20" s="63"/>
      <c r="BH20" s="63"/>
      <c r="BI20" s="63"/>
      <c r="BJ20" s="71">
        <v>1</v>
      </c>
      <c r="BK20" s="78" t="s">
        <v>497</v>
      </c>
      <c r="BL20" s="56"/>
      <c r="BM20" s="76" t="s">
        <v>498</v>
      </c>
      <c r="BN20" s="76" t="s">
        <v>499</v>
      </c>
      <c r="BO20" s="63" t="s">
        <v>92</v>
      </c>
    </row>
    <row r="21" spans="1:67" ht="59.5" customHeight="1">
      <c r="A21" s="70">
        <v>44593</v>
      </c>
      <c r="B21" s="71" t="s">
        <v>72</v>
      </c>
      <c r="C21" s="72">
        <v>3014484</v>
      </c>
      <c r="D21" s="72">
        <v>22</v>
      </c>
      <c r="E21" s="79" t="s">
        <v>727</v>
      </c>
      <c r="F21" s="79" t="s">
        <v>728</v>
      </c>
      <c r="G21" s="71" t="s">
        <v>729</v>
      </c>
      <c r="H21" s="71" t="s">
        <v>730</v>
      </c>
      <c r="I21" s="72">
        <v>2018</v>
      </c>
      <c r="J21" s="72" t="s">
        <v>77</v>
      </c>
      <c r="K21" s="72" t="s">
        <v>78</v>
      </c>
      <c r="L21" s="72" t="s">
        <v>504</v>
      </c>
      <c r="M21" s="72">
        <v>2</v>
      </c>
      <c r="N21" s="82" t="s">
        <v>731</v>
      </c>
      <c r="O21" s="61" t="s">
        <v>286</v>
      </c>
      <c r="P21" s="60" t="s">
        <v>732</v>
      </c>
      <c r="Q21" s="99" t="s">
        <v>733</v>
      </c>
      <c r="R21" s="71" t="s">
        <v>734</v>
      </c>
      <c r="S21" s="104">
        <v>29</v>
      </c>
      <c r="T21" s="101">
        <v>29</v>
      </c>
      <c r="U21" s="82" t="s">
        <v>735</v>
      </c>
      <c r="V21" s="105">
        <f>((68.1*15)+(62.7*14))/(15+14)</f>
        <v>65.493103448275861</v>
      </c>
      <c r="W21" s="82" t="s">
        <v>736</v>
      </c>
      <c r="X21" s="60" t="s">
        <v>737</v>
      </c>
      <c r="Y21" s="82" t="s">
        <v>738</v>
      </c>
      <c r="Z21" s="82" t="s">
        <v>180</v>
      </c>
      <c r="AA21" s="82" t="s">
        <v>1405</v>
      </c>
      <c r="AB21" s="71" t="s">
        <v>92</v>
      </c>
      <c r="AC21" s="71" t="s">
        <v>92</v>
      </c>
      <c r="AD21" s="106" t="s">
        <v>1430</v>
      </c>
      <c r="AE21" s="82" t="s">
        <v>543</v>
      </c>
      <c r="AF21" s="71" t="s">
        <v>1431</v>
      </c>
      <c r="AG21" s="71" t="s">
        <v>1432</v>
      </c>
      <c r="AH21" s="83" t="s">
        <v>1406</v>
      </c>
      <c r="AI21" s="73" t="s">
        <v>1407</v>
      </c>
      <c r="AJ21" s="73" t="s">
        <v>739</v>
      </c>
      <c r="AK21" s="71" t="s">
        <v>740</v>
      </c>
      <c r="AL21" s="71" t="s">
        <v>741</v>
      </c>
      <c r="AM21" s="71" t="s">
        <v>742</v>
      </c>
      <c r="AN21" s="82" t="s">
        <v>743</v>
      </c>
      <c r="AO21" s="82" t="s">
        <v>744</v>
      </c>
      <c r="AP21" s="82" t="s">
        <v>745</v>
      </c>
      <c r="AQ21" s="82" t="s">
        <v>746</v>
      </c>
      <c r="AR21" s="71"/>
      <c r="AS21" s="71"/>
      <c r="AT21" s="71"/>
      <c r="AU21" s="71"/>
      <c r="AV21" s="74" t="s">
        <v>747</v>
      </c>
      <c r="AW21" s="75" t="s">
        <v>92</v>
      </c>
      <c r="AX21" s="84" t="s">
        <v>148</v>
      </c>
      <c r="AY21" s="84" t="s">
        <v>1408</v>
      </c>
      <c r="AZ21" s="84" t="s">
        <v>219</v>
      </c>
      <c r="BA21" s="82" t="s">
        <v>748</v>
      </c>
      <c r="BB21" s="82" t="s">
        <v>106</v>
      </c>
      <c r="BC21" s="82" t="s">
        <v>106</v>
      </c>
      <c r="BD21" s="82" t="s">
        <v>106</v>
      </c>
      <c r="BE21" s="77" t="s">
        <v>1409</v>
      </c>
      <c r="BF21" s="84" t="s">
        <v>1410</v>
      </c>
      <c r="BG21" s="79" t="s">
        <v>1411</v>
      </c>
      <c r="BH21" s="71"/>
      <c r="BI21" s="71"/>
      <c r="BJ21" s="79">
        <v>1</v>
      </c>
      <c r="BK21" s="79" t="s">
        <v>749</v>
      </c>
      <c r="BL21" s="79" t="s">
        <v>750</v>
      </c>
      <c r="BM21" s="79" t="s">
        <v>751</v>
      </c>
      <c r="BN21" s="84" t="s">
        <v>1412</v>
      </c>
      <c r="BO21" s="63" t="s">
        <v>92</v>
      </c>
    </row>
    <row r="22" spans="1:67" ht="59.5" customHeight="1">
      <c r="A22" s="70">
        <v>44593</v>
      </c>
      <c r="B22" s="71" t="s">
        <v>72</v>
      </c>
      <c r="C22" s="72">
        <v>3029717</v>
      </c>
      <c r="D22" s="72">
        <v>19</v>
      </c>
      <c r="E22" s="79" t="s">
        <v>619</v>
      </c>
      <c r="F22" s="71" t="s">
        <v>620</v>
      </c>
      <c r="G22" s="71" t="s">
        <v>621</v>
      </c>
      <c r="H22" s="79" t="s">
        <v>622</v>
      </c>
      <c r="I22" s="72">
        <v>2019</v>
      </c>
      <c r="J22" s="72" t="s">
        <v>623</v>
      </c>
      <c r="K22" s="98" t="s">
        <v>624</v>
      </c>
      <c r="L22" s="72" t="s">
        <v>79</v>
      </c>
      <c r="M22" s="72">
        <v>2</v>
      </c>
      <c r="N22" s="63" t="s">
        <v>625</v>
      </c>
      <c r="O22" s="61" t="s">
        <v>286</v>
      </c>
      <c r="P22" s="60" t="s">
        <v>626</v>
      </c>
      <c r="Q22" s="99" t="s">
        <v>627</v>
      </c>
      <c r="R22" s="63" t="s">
        <v>628</v>
      </c>
      <c r="S22" s="100" t="s">
        <v>629</v>
      </c>
      <c r="T22" s="101">
        <v>38</v>
      </c>
      <c r="U22" s="63" t="s">
        <v>630</v>
      </c>
      <c r="V22" s="63" t="s">
        <v>631</v>
      </c>
      <c r="W22" s="63" t="s">
        <v>632</v>
      </c>
      <c r="X22" s="60" t="s">
        <v>633</v>
      </c>
      <c r="Y22" s="63" t="s">
        <v>634</v>
      </c>
      <c r="Z22" s="63" t="s">
        <v>1400</v>
      </c>
      <c r="AA22" s="63" t="s">
        <v>92</v>
      </c>
      <c r="AB22" s="63" t="s">
        <v>92</v>
      </c>
      <c r="AC22" s="63" t="s">
        <v>92</v>
      </c>
      <c r="AD22" s="73" t="s">
        <v>635</v>
      </c>
      <c r="AE22" s="63" t="s">
        <v>543</v>
      </c>
      <c r="AF22" s="63" t="s">
        <v>96</v>
      </c>
      <c r="AG22" s="63" t="s">
        <v>205</v>
      </c>
      <c r="AH22" s="73" t="s">
        <v>1401</v>
      </c>
      <c r="AI22" s="73" t="s">
        <v>636</v>
      </c>
      <c r="AJ22" s="73" t="s">
        <v>637</v>
      </c>
      <c r="AK22" s="63" t="s">
        <v>638</v>
      </c>
      <c r="AL22" s="63" t="s">
        <v>639</v>
      </c>
      <c r="AM22" s="63" t="s">
        <v>640</v>
      </c>
      <c r="AN22" s="63" t="s">
        <v>641</v>
      </c>
      <c r="AO22" s="63" t="s">
        <v>642</v>
      </c>
      <c r="AP22" s="63" t="s">
        <v>643</v>
      </c>
      <c r="AQ22" s="63" t="s">
        <v>644</v>
      </c>
      <c r="AR22" s="63"/>
      <c r="AS22" s="63"/>
      <c r="AT22" s="63"/>
      <c r="AU22" s="63"/>
      <c r="AV22" s="74" t="s">
        <v>109</v>
      </c>
      <c r="AW22" s="75">
        <v>1</v>
      </c>
      <c r="AX22" s="76" t="s">
        <v>148</v>
      </c>
      <c r="AY22" s="73" t="s">
        <v>645</v>
      </c>
      <c r="AZ22" s="56" t="s">
        <v>646</v>
      </c>
      <c r="BA22" s="56" t="s">
        <v>106</v>
      </c>
      <c r="BB22" s="63" t="s">
        <v>106</v>
      </c>
      <c r="BC22" s="63" t="s">
        <v>106</v>
      </c>
      <c r="BD22" s="63" t="s">
        <v>106</v>
      </c>
      <c r="BE22" s="77" t="s">
        <v>647</v>
      </c>
      <c r="BF22" s="76" t="s">
        <v>1429</v>
      </c>
      <c r="BG22" s="76" t="s">
        <v>648</v>
      </c>
      <c r="BH22" s="63"/>
      <c r="BI22" s="76" t="s">
        <v>649</v>
      </c>
      <c r="BJ22" s="71">
        <v>1</v>
      </c>
      <c r="BK22" s="76" t="s">
        <v>650</v>
      </c>
      <c r="BL22" s="63"/>
      <c r="BM22" s="76" t="s">
        <v>651</v>
      </c>
      <c r="BN22" s="63" t="s">
        <v>652</v>
      </c>
      <c r="BO22" s="63" t="s">
        <v>92</v>
      </c>
    </row>
    <row r="23" spans="1:67" ht="59.5" customHeight="1">
      <c r="A23" s="70">
        <v>44440</v>
      </c>
      <c r="B23" s="71" t="s">
        <v>72</v>
      </c>
      <c r="C23" s="72">
        <v>3029165</v>
      </c>
      <c r="D23" s="72">
        <v>16</v>
      </c>
      <c r="E23" s="79" t="s">
        <v>529</v>
      </c>
      <c r="F23" s="71" t="s">
        <v>530</v>
      </c>
      <c r="G23" s="71" t="s">
        <v>531</v>
      </c>
      <c r="H23" s="71" t="s">
        <v>532</v>
      </c>
      <c r="I23" s="72">
        <v>2019</v>
      </c>
      <c r="J23" s="72" t="s">
        <v>77</v>
      </c>
      <c r="K23" s="72" t="s">
        <v>78</v>
      </c>
      <c r="L23" s="72" t="s">
        <v>79</v>
      </c>
      <c r="M23" s="72">
        <v>2</v>
      </c>
      <c r="N23" s="76" t="s">
        <v>533</v>
      </c>
      <c r="O23" s="60" t="s">
        <v>81</v>
      </c>
      <c r="P23" s="60" t="s">
        <v>82</v>
      </c>
      <c r="Q23" s="99" t="s">
        <v>83</v>
      </c>
      <c r="R23" s="63" t="s">
        <v>534</v>
      </c>
      <c r="S23" s="100" t="s">
        <v>535</v>
      </c>
      <c r="T23" s="101">
        <v>230</v>
      </c>
      <c r="U23" s="63" t="s">
        <v>536</v>
      </c>
      <c r="V23" s="63" t="s">
        <v>537</v>
      </c>
      <c r="W23" s="63" t="s">
        <v>538</v>
      </c>
      <c r="X23" s="60" t="s">
        <v>539</v>
      </c>
      <c r="Y23" s="63" t="s">
        <v>540</v>
      </c>
      <c r="Z23" s="63" t="s">
        <v>1395</v>
      </c>
      <c r="AA23" s="63" t="s">
        <v>92</v>
      </c>
      <c r="AB23" s="63" t="s">
        <v>92</v>
      </c>
      <c r="AC23" s="63" t="s">
        <v>92</v>
      </c>
      <c r="AD23" s="73" t="s">
        <v>542</v>
      </c>
      <c r="AE23" s="63" t="s">
        <v>543</v>
      </c>
      <c r="AF23" s="63" t="s">
        <v>96</v>
      </c>
      <c r="AG23" s="63" t="s">
        <v>205</v>
      </c>
      <c r="AH23" s="73" t="s">
        <v>172</v>
      </c>
      <c r="AI23" s="73" t="s">
        <v>544</v>
      </c>
      <c r="AJ23" s="73" t="s">
        <v>172</v>
      </c>
      <c r="AK23" s="63" t="s">
        <v>545</v>
      </c>
      <c r="AL23" s="63" t="s">
        <v>546</v>
      </c>
      <c r="AM23" s="63" t="s">
        <v>547</v>
      </c>
      <c r="AN23" s="63" t="s">
        <v>381</v>
      </c>
      <c r="AO23" s="63" t="s">
        <v>103</v>
      </c>
      <c r="AP23" s="63" t="s">
        <v>548</v>
      </c>
      <c r="AQ23" s="63" t="s">
        <v>549</v>
      </c>
      <c r="AR23" s="63"/>
      <c r="AS23" s="63"/>
      <c r="AT23" s="63"/>
      <c r="AU23" s="63"/>
      <c r="AV23" s="74" t="s">
        <v>109</v>
      </c>
      <c r="AW23" s="75" t="s">
        <v>92</v>
      </c>
      <c r="AX23" s="76" t="s">
        <v>110</v>
      </c>
      <c r="AY23" s="73" t="s">
        <v>550</v>
      </c>
      <c r="AZ23" s="56" t="s">
        <v>551</v>
      </c>
      <c r="BA23" s="56" t="s">
        <v>106</v>
      </c>
      <c r="BB23" s="63" t="s">
        <v>106</v>
      </c>
      <c r="BC23" s="63" t="s">
        <v>106</v>
      </c>
      <c r="BD23" s="63" t="s">
        <v>106</v>
      </c>
      <c r="BE23" s="77" t="s">
        <v>552</v>
      </c>
      <c r="BF23" s="76" t="s">
        <v>1396</v>
      </c>
      <c r="BG23" s="63"/>
      <c r="BH23" s="63"/>
      <c r="BI23" s="76" t="s">
        <v>553</v>
      </c>
      <c r="BJ23" s="71">
        <v>1</v>
      </c>
      <c r="BK23" s="78" t="s">
        <v>554</v>
      </c>
      <c r="BL23" s="63"/>
      <c r="BM23" s="76" t="s">
        <v>555</v>
      </c>
      <c r="BN23" s="76" t="s">
        <v>556</v>
      </c>
      <c r="BO23" s="63" t="s">
        <v>92</v>
      </c>
    </row>
    <row r="24" spans="1:67" ht="59.5" customHeight="1">
      <c r="A24" s="70">
        <v>44593</v>
      </c>
      <c r="B24" s="71" t="s">
        <v>72</v>
      </c>
      <c r="C24" s="72">
        <v>3030535</v>
      </c>
      <c r="D24" s="72">
        <v>21</v>
      </c>
      <c r="E24" s="79" t="s">
        <v>694</v>
      </c>
      <c r="F24" s="71" t="s">
        <v>695</v>
      </c>
      <c r="G24" s="71" t="s">
        <v>696</v>
      </c>
      <c r="H24" s="71" t="s">
        <v>697</v>
      </c>
      <c r="I24" s="72">
        <v>2019</v>
      </c>
      <c r="J24" s="72" t="s">
        <v>77</v>
      </c>
      <c r="K24" s="98" t="s">
        <v>78</v>
      </c>
      <c r="L24" s="72" t="s">
        <v>79</v>
      </c>
      <c r="M24" s="72">
        <v>2</v>
      </c>
      <c r="N24" s="76" t="s">
        <v>698</v>
      </c>
      <c r="O24" s="61" t="s">
        <v>81</v>
      </c>
      <c r="P24" s="60" t="s">
        <v>626</v>
      </c>
      <c r="Q24" s="99" t="s">
        <v>699</v>
      </c>
      <c r="R24" s="63" t="s">
        <v>700</v>
      </c>
      <c r="S24" s="100" t="s">
        <v>701</v>
      </c>
      <c r="T24" s="101">
        <v>48</v>
      </c>
      <c r="U24" s="63" t="s">
        <v>702</v>
      </c>
      <c r="V24" s="63" t="s">
        <v>703</v>
      </c>
      <c r="W24" s="63" t="s">
        <v>704</v>
      </c>
      <c r="X24" s="60" t="s">
        <v>705</v>
      </c>
      <c r="Y24" s="63" t="s">
        <v>706</v>
      </c>
      <c r="Z24" s="63" t="s">
        <v>92</v>
      </c>
      <c r="AA24" s="63" t="s">
        <v>707</v>
      </c>
      <c r="AB24" s="63" t="s">
        <v>92</v>
      </c>
      <c r="AC24" s="63" t="s">
        <v>92</v>
      </c>
      <c r="AD24" s="73" t="s">
        <v>708</v>
      </c>
      <c r="AE24" s="63" t="s">
        <v>543</v>
      </c>
      <c r="AF24" s="63" t="s">
        <v>96</v>
      </c>
      <c r="AG24" s="63" t="s">
        <v>205</v>
      </c>
      <c r="AH24" s="73" t="s">
        <v>637</v>
      </c>
      <c r="AI24" s="73" t="s">
        <v>1404</v>
      </c>
      <c r="AJ24" s="73" t="s">
        <v>437</v>
      </c>
      <c r="AK24" s="63" t="s">
        <v>709</v>
      </c>
      <c r="AL24" s="63" t="s">
        <v>710</v>
      </c>
      <c r="AM24" s="63" t="s">
        <v>711</v>
      </c>
      <c r="AN24" s="63" t="s">
        <v>712</v>
      </c>
      <c r="AO24" s="63" t="s">
        <v>103</v>
      </c>
      <c r="AP24" s="63" t="s">
        <v>353</v>
      </c>
      <c r="AQ24" s="63" t="s">
        <v>713</v>
      </c>
      <c r="AR24" s="63"/>
      <c r="AS24" s="63"/>
      <c r="AT24" s="63"/>
      <c r="AU24" s="63"/>
      <c r="AV24" s="74" t="s">
        <v>109</v>
      </c>
      <c r="AW24" s="75" t="s">
        <v>92</v>
      </c>
      <c r="AX24" s="76" t="s">
        <v>148</v>
      </c>
      <c r="AY24" s="73" t="s">
        <v>714</v>
      </c>
      <c r="AZ24" s="56" t="s">
        <v>715</v>
      </c>
      <c r="BA24" s="56" t="s">
        <v>716</v>
      </c>
      <c r="BB24" s="76" t="s">
        <v>717</v>
      </c>
      <c r="BC24" s="63" t="s">
        <v>492</v>
      </c>
      <c r="BD24" s="76" t="s">
        <v>718</v>
      </c>
      <c r="BE24" s="77" t="s">
        <v>719</v>
      </c>
      <c r="BF24" s="76" t="s">
        <v>720</v>
      </c>
      <c r="BG24" s="76" t="s">
        <v>721</v>
      </c>
      <c r="BH24" s="63"/>
      <c r="BI24" s="76" t="s">
        <v>722</v>
      </c>
      <c r="BJ24" s="71">
        <v>1</v>
      </c>
      <c r="BK24" s="76" t="s">
        <v>723</v>
      </c>
      <c r="BL24" s="56"/>
      <c r="BM24" s="63" t="s">
        <v>724</v>
      </c>
      <c r="BN24" s="63" t="s">
        <v>725</v>
      </c>
      <c r="BO24" s="76" t="s">
        <v>726</v>
      </c>
    </row>
    <row r="25" spans="1:67" ht="59.5" customHeight="1">
      <c r="A25" s="70">
        <v>44593</v>
      </c>
      <c r="B25" s="71" t="s">
        <v>72</v>
      </c>
      <c r="C25" s="72">
        <v>3037713</v>
      </c>
      <c r="D25" s="72">
        <v>20</v>
      </c>
      <c r="E25" s="79" t="s">
        <v>653</v>
      </c>
      <c r="F25" s="71" t="s">
        <v>654</v>
      </c>
      <c r="G25" s="71" t="s">
        <v>655</v>
      </c>
      <c r="H25" s="79" t="s">
        <v>656</v>
      </c>
      <c r="I25" s="72">
        <v>2021</v>
      </c>
      <c r="J25" s="72" t="s">
        <v>657</v>
      </c>
      <c r="K25" s="98" t="s">
        <v>658</v>
      </c>
      <c r="L25" s="72" t="s">
        <v>79</v>
      </c>
      <c r="M25" s="72">
        <v>2</v>
      </c>
      <c r="N25" s="63" t="s">
        <v>659</v>
      </c>
      <c r="O25" s="60" t="s">
        <v>660</v>
      </c>
      <c r="P25" s="60" t="s">
        <v>626</v>
      </c>
      <c r="Q25" s="99" t="s">
        <v>661</v>
      </c>
      <c r="R25" s="63" t="s">
        <v>662</v>
      </c>
      <c r="S25" s="100" t="s">
        <v>663</v>
      </c>
      <c r="T25" s="101">
        <v>16</v>
      </c>
      <c r="U25" s="63" t="s">
        <v>664</v>
      </c>
      <c r="V25" s="63" t="s">
        <v>665</v>
      </c>
      <c r="W25" s="63" t="s">
        <v>666</v>
      </c>
      <c r="X25" s="60" t="s">
        <v>667</v>
      </c>
      <c r="Y25" s="63" t="s">
        <v>668</v>
      </c>
      <c r="Z25" s="63" t="s">
        <v>1403</v>
      </c>
      <c r="AA25" s="63" t="s">
        <v>92</v>
      </c>
      <c r="AB25" s="63" t="s">
        <v>92</v>
      </c>
      <c r="AC25" s="63" t="s">
        <v>669</v>
      </c>
      <c r="AD25" s="73" t="s">
        <v>670</v>
      </c>
      <c r="AE25" s="63" t="s">
        <v>671</v>
      </c>
      <c r="AF25" s="63" t="s">
        <v>672</v>
      </c>
      <c r="AG25" s="63" t="s">
        <v>205</v>
      </c>
      <c r="AH25" s="73" t="s">
        <v>673</v>
      </c>
      <c r="AI25" s="73" t="s">
        <v>674</v>
      </c>
      <c r="AJ25" s="73" t="s">
        <v>675</v>
      </c>
      <c r="AK25" s="63" t="s">
        <v>676</v>
      </c>
      <c r="AL25" s="63" t="s">
        <v>677</v>
      </c>
      <c r="AM25" s="63" t="s">
        <v>678</v>
      </c>
      <c r="AN25" s="63" t="s">
        <v>679</v>
      </c>
      <c r="AO25" s="63" t="s">
        <v>680</v>
      </c>
      <c r="AP25" s="63" t="s">
        <v>681</v>
      </c>
      <c r="AQ25" s="63" t="s">
        <v>682</v>
      </c>
      <c r="AR25" s="63"/>
      <c r="AS25" s="63"/>
      <c r="AT25" s="63"/>
      <c r="AU25" s="63"/>
      <c r="AV25" s="74" t="s">
        <v>610</v>
      </c>
      <c r="AW25" s="75" t="s">
        <v>92</v>
      </c>
      <c r="AX25" s="76" t="s">
        <v>148</v>
      </c>
      <c r="AY25" s="73" t="s">
        <v>683</v>
      </c>
      <c r="AZ25" s="56" t="s">
        <v>684</v>
      </c>
      <c r="BA25" s="76" t="s">
        <v>685</v>
      </c>
      <c r="BB25" s="76" t="s">
        <v>686</v>
      </c>
      <c r="BC25" s="63" t="s">
        <v>106</v>
      </c>
      <c r="BD25" s="76" t="s">
        <v>1345</v>
      </c>
      <c r="BE25" s="77" t="s">
        <v>687</v>
      </c>
      <c r="BF25" s="76" t="s">
        <v>688</v>
      </c>
      <c r="BG25" s="76" t="s">
        <v>689</v>
      </c>
      <c r="BH25" s="63"/>
      <c r="BI25" s="76" t="s">
        <v>690</v>
      </c>
      <c r="BJ25" s="71">
        <v>1</v>
      </c>
      <c r="BK25" s="76" t="s">
        <v>691</v>
      </c>
      <c r="BL25" s="76" t="s">
        <v>449</v>
      </c>
      <c r="BM25" s="76" t="s">
        <v>692</v>
      </c>
      <c r="BN25" s="76" t="s">
        <v>693</v>
      </c>
      <c r="BO25" s="63" t="s">
        <v>92</v>
      </c>
    </row>
    <row r="26" spans="1:67" ht="59.5" customHeight="1">
      <c r="A26" s="70">
        <v>44593</v>
      </c>
      <c r="B26" s="71" t="s">
        <v>72</v>
      </c>
      <c r="C26" s="72">
        <v>3038159</v>
      </c>
      <c r="D26" s="72">
        <v>23</v>
      </c>
      <c r="E26" s="79" t="s">
        <v>752</v>
      </c>
      <c r="F26" s="71" t="s">
        <v>753</v>
      </c>
      <c r="G26" s="71" t="s">
        <v>754</v>
      </c>
      <c r="H26" s="71" t="s">
        <v>755</v>
      </c>
      <c r="I26" s="72">
        <v>2021</v>
      </c>
      <c r="J26" s="72" t="s">
        <v>77</v>
      </c>
      <c r="K26" s="98" t="s">
        <v>78</v>
      </c>
      <c r="L26" s="72" t="s">
        <v>79</v>
      </c>
      <c r="M26" s="72">
        <v>2</v>
      </c>
      <c r="N26" s="63" t="s">
        <v>756</v>
      </c>
      <c r="O26" s="61" t="s">
        <v>81</v>
      </c>
      <c r="P26" s="60" t="s">
        <v>82</v>
      </c>
      <c r="Q26" s="99" t="s">
        <v>83</v>
      </c>
      <c r="R26" s="63" t="s">
        <v>757</v>
      </c>
      <c r="S26" s="100" t="s">
        <v>758</v>
      </c>
      <c r="T26" s="101">
        <v>478</v>
      </c>
      <c r="U26" s="60" t="s">
        <v>759</v>
      </c>
      <c r="V26" s="60" t="s">
        <v>760</v>
      </c>
      <c r="W26" s="63" t="s">
        <v>761</v>
      </c>
      <c r="X26" s="60" t="s">
        <v>762</v>
      </c>
      <c r="Y26" s="63" t="s">
        <v>763</v>
      </c>
      <c r="Z26" s="63" t="s">
        <v>1413</v>
      </c>
      <c r="AA26" s="63" t="s">
        <v>92</v>
      </c>
      <c r="AB26" s="63" t="s">
        <v>92</v>
      </c>
      <c r="AC26" s="63" t="s">
        <v>92</v>
      </c>
      <c r="AD26" s="73" t="s">
        <v>764</v>
      </c>
      <c r="AE26" s="63" t="s">
        <v>765</v>
      </c>
      <c r="AF26" s="63" t="s">
        <v>96</v>
      </c>
      <c r="AG26" s="63" t="s">
        <v>205</v>
      </c>
      <c r="AH26" s="73" t="s">
        <v>766</v>
      </c>
      <c r="AI26" s="73" t="s">
        <v>767</v>
      </c>
      <c r="AJ26" s="73" t="s">
        <v>208</v>
      </c>
      <c r="AK26" s="63" t="s">
        <v>768</v>
      </c>
      <c r="AL26" s="63" t="s">
        <v>769</v>
      </c>
      <c r="AM26" s="63" t="s">
        <v>211</v>
      </c>
      <c r="AN26" s="63" t="s">
        <v>96</v>
      </c>
      <c r="AO26" s="63" t="s">
        <v>212</v>
      </c>
      <c r="AP26" s="63"/>
      <c r="AQ26" s="63" t="s">
        <v>770</v>
      </c>
      <c r="AR26" s="63"/>
      <c r="AS26" s="63"/>
      <c r="AT26" s="63"/>
      <c r="AU26" s="63"/>
      <c r="AV26" s="74">
        <v>0</v>
      </c>
      <c r="AW26" s="75" t="s">
        <v>92</v>
      </c>
      <c r="AX26" s="76" t="s">
        <v>95</v>
      </c>
      <c r="AY26" s="73" t="s">
        <v>771</v>
      </c>
      <c r="AZ26" s="56" t="s">
        <v>219</v>
      </c>
      <c r="BA26" s="56" t="s">
        <v>106</v>
      </c>
      <c r="BB26" s="63" t="s">
        <v>106</v>
      </c>
      <c r="BC26" s="63" t="s">
        <v>106</v>
      </c>
      <c r="BD26" s="63" t="s">
        <v>106</v>
      </c>
      <c r="BE26" s="77" t="s">
        <v>772</v>
      </c>
      <c r="BF26" s="76" t="s">
        <v>1414</v>
      </c>
      <c r="BG26" s="63"/>
      <c r="BH26" s="76" t="s">
        <v>773</v>
      </c>
      <c r="BI26" s="63"/>
      <c r="BJ26" s="71">
        <v>1</v>
      </c>
      <c r="BK26" s="76" t="s">
        <v>774</v>
      </c>
      <c r="BL26" s="63"/>
      <c r="BM26" s="76" t="s">
        <v>1415</v>
      </c>
      <c r="BN26" s="63" t="s">
        <v>775</v>
      </c>
      <c r="BO26" s="63"/>
    </row>
    <row r="27" spans="1:67" ht="59.5" customHeight="1">
      <c r="A27" s="70">
        <v>44440</v>
      </c>
      <c r="B27" s="71" t="s">
        <v>776</v>
      </c>
      <c r="C27" s="72">
        <v>3003445</v>
      </c>
      <c r="D27" s="72">
        <v>24</v>
      </c>
      <c r="E27" s="85" t="s">
        <v>777</v>
      </c>
      <c r="F27" s="86" t="s">
        <v>778</v>
      </c>
      <c r="G27" s="86" t="s">
        <v>779</v>
      </c>
      <c r="H27" s="107" t="s">
        <v>780</v>
      </c>
      <c r="I27" s="108">
        <v>2016</v>
      </c>
      <c r="J27" s="108" t="s">
        <v>77</v>
      </c>
      <c r="K27" s="98" t="s">
        <v>78</v>
      </c>
      <c r="L27" s="72" t="s">
        <v>504</v>
      </c>
      <c r="M27" s="72">
        <v>2</v>
      </c>
      <c r="N27" s="90" t="s">
        <v>781</v>
      </c>
      <c r="O27" s="62" t="s">
        <v>81</v>
      </c>
      <c r="P27" s="109" t="s">
        <v>82</v>
      </c>
      <c r="Q27" s="99" t="s">
        <v>506</v>
      </c>
      <c r="R27" s="90" t="s">
        <v>782</v>
      </c>
      <c r="S27" s="110">
        <v>3057</v>
      </c>
      <c r="T27" s="101">
        <v>3057</v>
      </c>
      <c r="U27" s="88" t="s">
        <v>783</v>
      </c>
      <c r="V27" s="111">
        <f>((60.3*1678)+(60.2*1379))/(1678+1379)</f>
        <v>60.254890415439981</v>
      </c>
      <c r="W27" s="88" t="s">
        <v>784</v>
      </c>
      <c r="X27" s="62" t="s">
        <v>785</v>
      </c>
      <c r="Y27" s="112" t="s">
        <v>786</v>
      </c>
      <c r="Z27" s="88" t="s">
        <v>787</v>
      </c>
      <c r="AA27" s="88" t="s">
        <v>92</v>
      </c>
      <c r="AB27" s="88" t="s">
        <v>92</v>
      </c>
      <c r="AC27" s="88" t="s">
        <v>92</v>
      </c>
      <c r="AD27" s="89" t="s">
        <v>788</v>
      </c>
      <c r="AE27" s="90" t="s">
        <v>789</v>
      </c>
      <c r="AF27" s="90" t="s">
        <v>790</v>
      </c>
      <c r="AG27" s="90" t="s">
        <v>205</v>
      </c>
      <c r="AH27" s="89" t="s">
        <v>791</v>
      </c>
      <c r="AI27" s="89" t="s">
        <v>1416</v>
      </c>
      <c r="AJ27" s="89" t="s">
        <v>792</v>
      </c>
      <c r="AK27" s="90" t="s">
        <v>793</v>
      </c>
      <c r="AL27" s="90" t="s">
        <v>794</v>
      </c>
      <c r="AM27" s="90" t="s">
        <v>795</v>
      </c>
      <c r="AN27" s="90" t="s">
        <v>796</v>
      </c>
      <c r="AO27" s="90" t="s">
        <v>797</v>
      </c>
      <c r="AP27" s="90" t="s">
        <v>798</v>
      </c>
      <c r="AQ27" s="90" t="s">
        <v>799</v>
      </c>
      <c r="AR27" s="90"/>
      <c r="AS27" s="90"/>
      <c r="AT27" s="90"/>
      <c r="AU27" s="90"/>
      <c r="AV27" s="91" t="s">
        <v>610</v>
      </c>
      <c r="AW27" s="92" t="s">
        <v>92</v>
      </c>
      <c r="AX27" s="85" t="s">
        <v>148</v>
      </c>
      <c r="AY27" s="89" t="s">
        <v>800</v>
      </c>
      <c r="AZ27" s="93" t="s">
        <v>801</v>
      </c>
      <c r="BA27" s="93" t="s">
        <v>106</v>
      </c>
      <c r="BB27" s="90" t="s">
        <v>106</v>
      </c>
      <c r="BC27" s="90" t="s">
        <v>106</v>
      </c>
      <c r="BD27" s="90" t="s">
        <v>106</v>
      </c>
      <c r="BE27" s="77" t="s">
        <v>802</v>
      </c>
      <c r="BF27" s="90"/>
      <c r="BG27" s="90"/>
      <c r="BH27" s="90"/>
      <c r="BI27" s="90"/>
      <c r="BJ27" s="86">
        <v>0</v>
      </c>
      <c r="BK27" s="90"/>
      <c r="BL27" s="90"/>
      <c r="BM27" s="90"/>
      <c r="BN27" s="90" t="s">
        <v>803</v>
      </c>
      <c r="BO27" s="90" t="s">
        <v>92</v>
      </c>
    </row>
    <row r="28" spans="1:67" ht="59.5" customHeight="1">
      <c r="A28" s="70">
        <v>44593</v>
      </c>
      <c r="B28" s="71" t="s">
        <v>776</v>
      </c>
      <c r="C28" s="72">
        <v>3013424</v>
      </c>
      <c r="D28" s="72">
        <v>29</v>
      </c>
      <c r="E28" s="71" t="s">
        <v>916</v>
      </c>
      <c r="F28" s="71" t="s">
        <v>917</v>
      </c>
      <c r="G28" s="71" t="s">
        <v>918</v>
      </c>
      <c r="H28" s="71" t="s">
        <v>919</v>
      </c>
      <c r="I28" s="72">
        <v>2018</v>
      </c>
      <c r="J28" s="72" t="s">
        <v>77</v>
      </c>
      <c r="K28" s="72" t="s">
        <v>78</v>
      </c>
      <c r="L28" s="72" t="s">
        <v>79</v>
      </c>
      <c r="M28" s="72">
        <v>2</v>
      </c>
      <c r="N28" s="63" t="s">
        <v>920</v>
      </c>
      <c r="O28" s="61" t="s">
        <v>81</v>
      </c>
      <c r="P28" s="60" t="s">
        <v>626</v>
      </c>
      <c r="Q28" s="99" t="s">
        <v>627</v>
      </c>
      <c r="R28" s="63" t="s">
        <v>921</v>
      </c>
      <c r="S28" s="100" t="s">
        <v>922</v>
      </c>
      <c r="T28" s="101">
        <v>249</v>
      </c>
      <c r="U28" s="63" t="s">
        <v>923</v>
      </c>
      <c r="V28" s="63" t="s">
        <v>924</v>
      </c>
      <c r="W28" s="63" t="s">
        <v>925</v>
      </c>
      <c r="X28" s="60" t="s">
        <v>926</v>
      </c>
      <c r="Y28" s="63" t="s">
        <v>927</v>
      </c>
      <c r="Z28" s="63" t="s">
        <v>92</v>
      </c>
      <c r="AA28" s="63" t="s">
        <v>92</v>
      </c>
      <c r="AB28" s="63" t="s">
        <v>92</v>
      </c>
      <c r="AC28" s="63" t="s">
        <v>92</v>
      </c>
      <c r="AD28" s="73" t="s">
        <v>928</v>
      </c>
      <c r="AE28" s="63" t="s">
        <v>929</v>
      </c>
      <c r="AF28" s="63" t="s">
        <v>930</v>
      </c>
      <c r="AG28" s="63" t="s">
        <v>205</v>
      </c>
      <c r="AH28" s="73" t="s">
        <v>931</v>
      </c>
      <c r="AI28" s="73" t="s">
        <v>932</v>
      </c>
      <c r="AJ28" s="73" t="s">
        <v>208</v>
      </c>
      <c r="AK28" s="63" t="s">
        <v>933</v>
      </c>
      <c r="AL28" s="63" t="s">
        <v>934</v>
      </c>
      <c r="AM28" s="63" t="s">
        <v>935</v>
      </c>
      <c r="AN28" s="63" t="s">
        <v>936</v>
      </c>
      <c r="AO28" s="63" t="s">
        <v>937</v>
      </c>
      <c r="AP28" s="63" t="s">
        <v>353</v>
      </c>
      <c r="AQ28" s="63" t="s">
        <v>938</v>
      </c>
      <c r="AR28" s="63"/>
      <c r="AS28" s="63"/>
      <c r="AT28" s="63"/>
      <c r="AU28" s="63"/>
      <c r="AV28" s="74" t="s">
        <v>939</v>
      </c>
      <c r="AW28" s="75" t="s">
        <v>92</v>
      </c>
      <c r="AX28" s="76" t="s">
        <v>95</v>
      </c>
      <c r="AY28" s="73" t="s">
        <v>940</v>
      </c>
      <c r="AZ28" s="63" t="s">
        <v>941</v>
      </c>
      <c r="BA28" s="56" t="s">
        <v>106</v>
      </c>
      <c r="BB28" s="63" t="s">
        <v>106</v>
      </c>
      <c r="BC28" s="63" t="s">
        <v>106</v>
      </c>
      <c r="BD28" s="63" t="s">
        <v>106</v>
      </c>
      <c r="BE28" s="77" t="s">
        <v>942</v>
      </c>
      <c r="BF28" s="63"/>
      <c r="BG28" s="76" t="s">
        <v>943</v>
      </c>
      <c r="BH28" s="63"/>
      <c r="BI28" s="63"/>
      <c r="BJ28" s="71"/>
      <c r="BK28" s="63"/>
      <c r="BL28" s="63"/>
      <c r="BM28" s="63"/>
      <c r="BN28" s="63" t="s">
        <v>944</v>
      </c>
      <c r="BO28" s="63" t="s">
        <v>92</v>
      </c>
    </row>
    <row r="29" spans="1:67" s="14" customFormat="1" ht="69" customHeight="1">
      <c r="A29" s="70">
        <v>44440</v>
      </c>
      <c r="B29" s="63" t="s">
        <v>776</v>
      </c>
      <c r="C29" s="63">
        <v>3014459</v>
      </c>
      <c r="D29" s="72">
        <v>32</v>
      </c>
      <c r="E29" s="63" t="s">
        <v>1001</v>
      </c>
      <c r="F29" s="63" t="s">
        <v>1002</v>
      </c>
      <c r="G29" s="63" t="s">
        <v>1003</v>
      </c>
      <c r="H29" s="63" t="s">
        <v>1004</v>
      </c>
      <c r="I29" s="63">
        <v>2018</v>
      </c>
      <c r="J29" s="63" t="s">
        <v>77</v>
      </c>
      <c r="K29" s="63" t="s">
        <v>1005</v>
      </c>
      <c r="L29" s="63" t="s">
        <v>79</v>
      </c>
      <c r="M29" s="63">
        <v>2</v>
      </c>
      <c r="N29" s="63" t="s">
        <v>1006</v>
      </c>
      <c r="O29" s="63" t="s">
        <v>286</v>
      </c>
      <c r="P29" s="63" t="s">
        <v>626</v>
      </c>
      <c r="Q29" s="63" t="s">
        <v>1007</v>
      </c>
      <c r="R29" s="63" t="s">
        <v>1008</v>
      </c>
      <c r="S29" s="100">
        <v>82</v>
      </c>
      <c r="T29" s="63">
        <v>82</v>
      </c>
      <c r="U29" s="63" t="s">
        <v>1009</v>
      </c>
      <c r="V29" s="63" t="s">
        <v>1010</v>
      </c>
      <c r="W29" s="63" t="s">
        <v>1011</v>
      </c>
      <c r="X29" s="63" t="s">
        <v>1012</v>
      </c>
      <c r="Y29" s="63" t="s">
        <v>1013</v>
      </c>
      <c r="Z29" s="63" t="s">
        <v>180</v>
      </c>
      <c r="AA29" s="63" t="s">
        <v>180</v>
      </c>
      <c r="AB29" s="63" t="s">
        <v>180</v>
      </c>
      <c r="AC29" s="63" t="s">
        <v>180</v>
      </c>
      <c r="AD29" s="63" t="s">
        <v>1014</v>
      </c>
      <c r="AE29" s="79" t="s">
        <v>1015</v>
      </c>
      <c r="AF29" s="63" t="s">
        <v>1016</v>
      </c>
      <c r="AG29" s="63" t="s">
        <v>205</v>
      </c>
      <c r="AH29" s="117" t="s">
        <v>1017</v>
      </c>
      <c r="AI29" s="117" t="s">
        <v>1437</v>
      </c>
      <c r="AJ29" s="63" t="s">
        <v>1438</v>
      </c>
      <c r="AK29" s="63" t="s">
        <v>1436</v>
      </c>
      <c r="AL29" s="63" t="s">
        <v>1018</v>
      </c>
      <c r="AM29" s="63" t="s">
        <v>1019</v>
      </c>
      <c r="AN29" s="63" t="s">
        <v>1020</v>
      </c>
      <c r="AO29" s="63" t="s">
        <v>1021</v>
      </c>
      <c r="AP29" s="63" t="s">
        <v>1022</v>
      </c>
      <c r="AQ29" s="63" t="s">
        <v>1023</v>
      </c>
      <c r="AR29" s="63"/>
      <c r="AS29" s="63"/>
      <c r="AT29" s="63"/>
      <c r="AU29" s="63"/>
      <c r="AV29" s="63" t="s">
        <v>1024</v>
      </c>
      <c r="AW29" s="118" t="s">
        <v>92</v>
      </c>
      <c r="AX29" s="79" t="s">
        <v>148</v>
      </c>
      <c r="AY29" s="63" t="s">
        <v>1025</v>
      </c>
      <c r="AZ29" s="63" t="s">
        <v>1026</v>
      </c>
      <c r="BA29" s="63" t="s">
        <v>106</v>
      </c>
      <c r="BB29" s="63" t="s">
        <v>1343</v>
      </c>
      <c r="BC29" s="63" t="s">
        <v>106</v>
      </c>
      <c r="BD29" s="63" t="s">
        <v>1344</v>
      </c>
      <c r="BE29" s="63" t="s">
        <v>1342</v>
      </c>
      <c r="BF29" s="63" t="s">
        <v>1027</v>
      </c>
      <c r="BG29" s="63"/>
      <c r="BH29" s="63" t="s">
        <v>1028</v>
      </c>
      <c r="BI29" s="63" t="s">
        <v>492</v>
      </c>
      <c r="BJ29" s="63">
        <v>0</v>
      </c>
      <c r="BK29" s="63" t="s">
        <v>492</v>
      </c>
      <c r="BL29" s="63"/>
      <c r="BM29" s="63" t="s">
        <v>1029</v>
      </c>
      <c r="BN29" s="63" t="s">
        <v>1030</v>
      </c>
      <c r="BO29" s="63" t="s">
        <v>492</v>
      </c>
    </row>
    <row r="30" spans="1:67" ht="59.5" customHeight="1">
      <c r="A30" s="70">
        <v>44593</v>
      </c>
      <c r="B30" s="71" t="s">
        <v>776</v>
      </c>
      <c r="C30" s="72">
        <v>3021379</v>
      </c>
      <c r="D30" s="72">
        <v>30</v>
      </c>
      <c r="E30" s="79" t="s">
        <v>945</v>
      </c>
      <c r="F30" s="79" t="s">
        <v>946</v>
      </c>
      <c r="G30" s="71" t="s">
        <v>947</v>
      </c>
      <c r="H30" s="71" t="s">
        <v>948</v>
      </c>
      <c r="I30" s="72">
        <v>2018</v>
      </c>
      <c r="J30" s="72" t="s">
        <v>284</v>
      </c>
      <c r="K30" s="98" t="s">
        <v>78</v>
      </c>
      <c r="L30" s="72" t="s">
        <v>79</v>
      </c>
      <c r="M30" s="72">
        <v>2</v>
      </c>
      <c r="N30" s="63" t="s">
        <v>949</v>
      </c>
      <c r="O30" s="60" t="s">
        <v>286</v>
      </c>
      <c r="P30" s="60" t="s">
        <v>82</v>
      </c>
      <c r="Q30" s="99" t="s">
        <v>83</v>
      </c>
      <c r="R30" s="63" t="s">
        <v>950</v>
      </c>
      <c r="S30" s="100" t="s">
        <v>951</v>
      </c>
      <c r="T30" s="101">
        <v>232</v>
      </c>
      <c r="U30" s="63" t="s">
        <v>952</v>
      </c>
      <c r="V30" s="63" t="s">
        <v>953</v>
      </c>
      <c r="W30" s="63" t="s">
        <v>954</v>
      </c>
      <c r="X30" s="60" t="s">
        <v>955</v>
      </c>
      <c r="Y30" s="94" t="s">
        <v>956</v>
      </c>
      <c r="Z30" s="63" t="s">
        <v>92</v>
      </c>
      <c r="AA30" s="63" t="s">
        <v>92</v>
      </c>
      <c r="AB30" s="63" t="s">
        <v>92</v>
      </c>
      <c r="AC30" s="63" t="s">
        <v>92</v>
      </c>
      <c r="AD30" s="73" t="s">
        <v>875</v>
      </c>
      <c r="AE30" s="63" t="s">
        <v>957</v>
      </c>
      <c r="AF30" s="63" t="s">
        <v>930</v>
      </c>
      <c r="AG30" s="63" t="s">
        <v>205</v>
      </c>
      <c r="AH30" s="73" t="s">
        <v>958</v>
      </c>
      <c r="AI30" s="73" t="s">
        <v>1422</v>
      </c>
      <c r="AJ30" s="73" t="s">
        <v>208</v>
      </c>
      <c r="AK30" s="63" t="s">
        <v>959</v>
      </c>
      <c r="AL30" s="63" t="s">
        <v>960</v>
      </c>
      <c r="AM30" s="63" t="s">
        <v>961</v>
      </c>
      <c r="AN30" s="63" t="s">
        <v>930</v>
      </c>
      <c r="AO30" s="63" t="s">
        <v>962</v>
      </c>
      <c r="AP30" s="63" t="s">
        <v>963</v>
      </c>
      <c r="AQ30" s="63" t="s">
        <v>964</v>
      </c>
      <c r="AR30" s="63"/>
      <c r="AS30" s="63"/>
      <c r="AT30" s="63"/>
      <c r="AU30" s="63"/>
      <c r="AV30" s="75" t="s">
        <v>92</v>
      </c>
      <c r="AW30" s="75" t="s">
        <v>92</v>
      </c>
      <c r="AX30" s="76" t="s">
        <v>95</v>
      </c>
      <c r="AY30" s="73" t="s">
        <v>965</v>
      </c>
      <c r="AZ30" s="56" t="s">
        <v>913</v>
      </c>
      <c r="BA30" s="56" t="s">
        <v>106</v>
      </c>
      <c r="BB30" s="63" t="s">
        <v>106</v>
      </c>
      <c r="BC30" s="63" t="s">
        <v>106</v>
      </c>
      <c r="BD30" s="63" t="s">
        <v>106</v>
      </c>
      <c r="BE30" s="77" t="s">
        <v>966</v>
      </c>
      <c r="BF30" s="63"/>
      <c r="BG30" s="76" t="s">
        <v>967</v>
      </c>
      <c r="BH30" s="63"/>
      <c r="BI30" s="63"/>
      <c r="BJ30" s="79">
        <v>0</v>
      </c>
      <c r="BK30" s="63"/>
      <c r="BL30" s="63"/>
      <c r="BM30" s="63"/>
      <c r="BN30" s="63" t="s">
        <v>968</v>
      </c>
      <c r="BO30" s="63" t="s">
        <v>92</v>
      </c>
    </row>
    <row r="31" spans="1:67" ht="59.5" customHeight="1">
      <c r="A31" s="70">
        <v>44501</v>
      </c>
      <c r="B31" s="71" t="s">
        <v>776</v>
      </c>
      <c r="C31" s="72">
        <v>3028600</v>
      </c>
      <c r="D31" s="72">
        <v>26</v>
      </c>
      <c r="E31" s="79" t="s">
        <v>832</v>
      </c>
      <c r="F31" s="79" t="s">
        <v>833</v>
      </c>
      <c r="G31" s="71" t="s">
        <v>834</v>
      </c>
      <c r="H31" s="71" t="s">
        <v>835</v>
      </c>
      <c r="I31" s="72">
        <v>2019</v>
      </c>
      <c r="J31" s="72" t="s">
        <v>284</v>
      </c>
      <c r="K31" s="98" t="s">
        <v>78</v>
      </c>
      <c r="L31" s="72" t="s">
        <v>79</v>
      </c>
      <c r="M31" s="72">
        <v>2</v>
      </c>
      <c r="N31" s="76" t="s">
        <v>836</v>
      </c>
      <c r="O31" s="60" t="s">
        <v>286</v>
      </c>
      <c r="P31" s="60" t="s">
        <v>82</v>
      </c>
      <c r="Q31" s="99" t="s">
        <v>287</v>
      </c>
      <c r="R31" s="63" t="s">
        <v>837</v>
      </c>
      <c r="S31" s="113" t="s">
        <v>838</v>
      </c>
      <c r="T31" s="101">
        <v>308</v>
      </c>
      <c r="U31" s="81" t="s">
        <v>839</v>
      </c>
      <c r="V31" s="81" t="s">
        <v>840</v>
      </c>
      <c r="W31" s="81" t="s">
        <v>841</v>
      </c>
      <c r="X31" s="60" t="s">
        <v>842</v>
      </c>
      <c r="Y31" s="81" t="s">
        <v>843</v>
      </c>
      <c r="Z31" s="81" t="s">
        <v>92</v>
      </c>
      <c r="AA31" s="81" t="s">
        <v>92</v>
      </c>
      <c r="AB31" s="81" t="s">
        <v>92</v>
      </c>
      <c r="AC31" s="81" t="s">
        <v>92</v>
      </c>
      <c r="AD31" s="73" t="s">
        <v>844</v>
      </c>
      <c r="AE31" s="63" t="s">
        <v>845</v>
      </c>
      <c r="AF31" s="63" t="s">
        <v>846</v>
      </c>
      <c r="AG31" s="63" t="s">
        <v>205</v>
      </c>
      <c r="AH31" s="73" t="s">
        <v>847</v>
      </c>
      <c r="AI31" s="73" t="s">
        <v>848</v>
      </c>
      <c r="AJ31" s="73" t="s">
        <v>849</v>
      </c>
      <c r="AK31" s="63" t="s">
        <v>850</v>
      </c>
      <c r="AL31" s="63" t="s">
        <v>851</v>
      </c>
      <c r="AM31" s="63" t="s">
        <v>852</v>
      </c>
      <c r="AN31" s="63" t="s">
        <v>846</v>
      </c>
      <c r="AO31" s="63" t="s">
        <v>853</v>
      </c>
      <c r="AP31" s="63" t="s">
        <v>854</v>
      </c>
      <c r="AQ31" s="63" t="s">
        <v>855</v>
      </c>
      <c r="AR31" s="63" t="s">
        <v>856</v>
      </c>
      <c r="AS31" s="63" t="s">
        <v>857</v>
      </c>
      <c r="AT31" s="63"/>
      <c r="AU31" s="63"/>
      <c r="AV31" s="75" t="s">
        <v>92</v>
      </c>
      <c r="AW31" s="75" t="s">
        <v>92</v>
      </c>
      <c r="AX31" s="76" t="s">
        <v>95</v>
      </c>
      <c r="AY31" s="73" t="s">
        <v>1419</v>
      </c>
      <c r="AZ31" s="56" t="s">
        <v>858</v>
      </c>
      <c r="BA31" s="56" t="s">
        <v>106</v>
      </c>
      <c r="BB31" s="63" t="s">
        <v>106</v>
      </c>
      <c r="BC31" s="63" t="s">
        <v>106</v>
      </c>
      <c r="BD31" s="63" t="s">
        <v>106</v>
      </c>
      <c r="BE31" s="77" t="s">
        <v>859</v>
      </c>
      <c r="BF31" s="76" t="s">
        <v>325</v>
      </c>
      <c r="BG31" s="76" t="s">
        <v>860</v>
      </c>
      <c r="BH31" s="63"/>
      <c r="BI31" s="63"/>
      <c r="BJ31" s="79">
        <v>0</v>
      </c>
      <c r="BK31" s="63"/>
      <c r="BL31" s="63"/>
      <c r="BM31" s="63"/>
      <c r="BN31" s="63" t="s">
        <v>861</v>
      </c>
      <c r="BO31" s="63" t="s">
        <v>92</v>
      </c>
    </row>
    <row r="32" spans="1:67" ht="59.5" customHeight="1">
      <c r="A32" s="70">
        <v>44470</v>
      </c>
      <c r="B32" s="71" t="s">
        <v>776</v>
      </c>
      <c r="C32" s="72">
        <v>3034784</v>
      </c>
      <c r="D32" s="72">
        <v>25</v>
      </c>
      <c r="E32" s="71" t="s">
        <v>804</v>
      </c>
      <c r="F32" s="71" t="s">
        <v>805</v>
      </c>
      <c r="G32" s="71" t="s">
        <v>806</v>
      </c>
      <c r="H32" s="71" t="s">
        <v>807</v>
      </c>
      <c r="I32" s="72">
        <v>2020</v>
      </c>
      <c r="J32" s="72" t="s">
        <v>284</v>
      </c>
      <c r="K32" s="98" t="s">
        <v>78</v>
      </c>
      <c r="L32" s="72" t="s">
        <v>79</v>
      </c>
      <c r="M32" s="72">
        <v>2</v>
      </c>
      <c r="N32" s="63" t="s">
        <v>808</v>
      </c>
      <c r="O32" s="60" t="s">
        <v>286</v>
      </c>
      <c r="P32" s="60" t="s">
        <v>82</v>
      </c>
      <c r="Q32" s="99" t="s">
        <v>287</v>
      </c>
      <c r="R32" s="63" t="s">
        <v>809</v>
      </c>
      <c r="S32" s="113" t="s">
        <v>810</v>
      </c>
      <c r="T32" s="101">
        <v>170</v>
      </c>
      <c r="U32" s="81" t="s">
        <v>811</v>
      </c>
      <c r="V32" s="81" t="s">
        <v>812</v>
      </c>
      <c r="W32" s="81" t="s">
        <v>813</v>
      </c>
      <c r="X32" s="60" t="s">
        <v>814</v>
      </c>
      <c r="Y32" s="81" t="s">
        <v>815</v>
      </c>
      <c r="Z32" s="81" t="s">
        <v>92</v>
      </c>
      <c r="AA32" s="81" t="s">
        <v>92</v>
      </c>
      <c r="AB32" s="81" t="s">
        <v>92</v>
      </c>
      <c r="AC32" s="81" t="s">
        <v>92</v>
      </c>
      <c r="AD32" s="73" t="s">
        <v>816</v>
      </c>
      <c r="AE32" s="63" t="s">
        <v>817</v>
      </c>
      <c r="AF32" s="63" t="s">
        <v>96</v>
      </c>
      <c r="AG32" s="63" t="s">
        <v>205</v>
      </c>
      <c r="AH32" s="73" t="s">
        <v>818</v>
      </c>
      <c r="AI32" s="73" t="s">
        <v>1417</v>
      </c>
      <c r="AJ32" s="73" t="s">
        <v>819</v>
      </c>
      <c r="AK32" s="63" t="s">
        <v>820</v>
      </c>
      <c r="AL32" s="63" t="s">
        <v>821</v>
      </c>
      <c r="AM32" s="63" t="s">
        <v>822</v>
      </c>
      <c r="AN32" s="63" t="s">
        <v>823</v>
      </c>
      <c r="AO32" s="63" t="s">
        <v>824</v>
      </c>
      <c r="AP32" s="63" t="s">
        <v>825</v>
      </c>
      <c r="AQ32" s="63" t="s">
        <v>826</v>
      </c>
      <c r="AR32" s="63"/>
      <c r="AS32" s="63"/>
      <c r="AT32" s="63"/>
      <c r="AU32" s="63"/>
      <c r="AV32" s="75" t="s">
        <v>92</v>
      </c>
      <c r="AW32" s="75" t="s">
        <v>92</v>
      </c>
      <c r="AX32" s="76" t="s">
        <v>95</v>
      </c>
      <c r="AY32" s="73" t="s">
        <v>827</v>
      </c>
      <c r="AZ32" s="63" t="s">
        <v>828</v>
      </c>
      <c r="BA32" s="56" t="s">
        <v>106</v>
      </c>
      <c r="BB32" s="63" t="s">
        <v>106</v>
      </c>
      <c r="BC32" s="63" t="s">
        <v>106</v>
      </c>
      <c r="BD32" s="76" t="s">
        <v>829</v>
      </c>
      <c r="BE32" s="77" t="s">
        <v>830</v>
      </c>
      <c r="BF32" s="76" t="s">
        <v>1418</v>
      </c>
      <c r="BG32" s="63"/>
      <c r="BH32" s="63"/>
      <c r="BI32" s="63"/>
      <c r="BJ32" s="71">
        <v>1</v>
      </c>
      <c r="BK32" s="63"/>
      <c r="BL32" s="63"/>
      <c r="BM32" s="63"/>
      <c r="BN32" s="63" t="s">
        <v>831</v>
      </c>
      <c r="BO32" s="63" t="s">
        <v>92</v>
      </c>
    </row>
    <row r="33" spans="1:67" ht="59.5" customHeight="1">
      <c r="A33" s="70">
        <v>44593</v>
      </c>
      <c r="B33" s="71" t="s">
        <v>776</v>
      </c>
      <c r="C33" s="72">
        <v>3036844</v>
      </c>
      <c r="D33" s="72">
        <v>27</v>
      </c>
      <c r="E33" s="71" t="s">
        <v>862</v>
      </c>
      <c r="F33" s="71" t="s">
        <v>863</v>
      </c>
      <c r="G33" s="71" t="s">
        <v>864</v>
      </c>
      <c r="H33" s="71" t="s">
        <v>865</v>
      </c>
      <c r="I33" s="72">
        <v>2021</v>
      </c>
      <c r="J33" s="72" t="s">
        <v>77</v>
      </c>
      <c r="K33" s="72" t="s">
        <v>78</v>
      </c>
      <c r="L33" s="72" t="s">
        <v>79</v>
      </c>
      <c r="M33" s="72">
        <v>3</v>
      </c>
      <c r="N33" s="63" t="s">
        <v>866</v>
      </c>
      <c r="O33" s="60" t="s">
        <v>867</v>
      </c>
      <c r="P33" s="60" t="s">
        <v>82</v>
      </c>
      <c r="Q33" s="99" t="s">
        <v>228</v>
      </c>
      <c r="R33" s="56" t="s">
        <v>868</v>
      </c>
      <c r="S33" s="100" t="s">
        <v>869</v>
      </c>
      <c r="T33" s="101">
        <v>463</v>
      </c>
      <c r="U33" s="63" t="s">
        <v>870</v>
      </c>
      <c r="V33" s="63" t="s">
        <v>871</v>
      </c>
      <c r="W33" s="63" t="s">
        <v>872</v>
      </c>
      <c r="X33" s="60" t="s">
        <v>873</v>
      </c>
      <c r="Y33" s="94" t="s">
        <v>874</v>
      </c>
      <c r="Z33" s="63" t="s">
        <v>92</v>
      </c>
      <c r="AA33" s="63" t="s">
        <v>92</v>
      </c>
      <c r="AB33" s="63" t="s">
        <v>92</v>
      </c>
      <c r="AC33" s="63" t="s">
        <v>92</v>
      </c>
      <c r="AD33" s="73" t="s">
        <v>875</v>
      </c>
      <c r="AE33" s="63" t="s">
        <v>876</v>
      </c>
      <c r="AF33" s="63" t="s">
        <v>877</v>
      </c>
      <c r="AG33" s="63" t="s">
        <v>205</v>
      </c>
      <c r="AH33" s="73" t="s">
        <v>878</v>
      </c>
      <c r="AI33" s="73" t="s">
        <v>879</v>
      </c>
      <c r="AJ33" s="73" t="s">
        <v>208</v>
      </c>
      <c r="AK33" s="56" t="s">
        <v>880</v>
      </c>
      <c r="AL33" s="56" t="s">
        <v>881</v>
      </c>
      <c r="AM33" s="56" t="s">
        <v>882</v>
      </c>
      <c r="AN33" s="56" t="s">
        <v>877</v>
      </c>
      <c r="AO33" s="56" t="s">
        <v>883</v>
      </c>
      <c r="AP33" s="56" t="s">
        <v>884</v>
      </c>
      <c r="AQ33" s="56" t="s">
        <v>885</v>
      </c>
      <c r="AR33" s="63"/>
      <c r="AS33" s="63"/>
      <c r="AT33" s="63"/>
      <c r="AU33" s="63"/>
      <c r="AV33" s="74"/>
      <c r="AW33" s="75" t="s">
        <v>92</v>
      </c>
      <c r="AX33" s="76" t="s">
        <v>95</v>
      </c>
      <c r="AY33" s="73" t="s">
        <v>1420</v>
      </c>
      <c r="AZ33" s="56" t="s">
        <v>886</v>
      </c>
      <c r="BA33" s="56" t="s">
        <v>106</v>
      </c>
      <c r="BB33" s="63" t="s">
        <v>106</v>
      </c>
      <c r="BC33" s="63" t="s">
        <v>106</v>
      </c>
      <c r="BD33" s="63" t="s">
        <v>106</v>
      </c>
      <c r="BE33" s="77" t="s">
        <v>887</v>
      </c>
      <c r="BF33" s="63"/>
      <c r="BG33" s="63"/>
      <c r="BH33" s="63"/>
      <c r="BI33" s="63"/>
      <c r="BJ33" s="71">
        <v>0</v>
      </c>
      <c r="BK33" s="63"/>
      <c r="BL33" s="63"/>
      <c r="BM33" s="63"/>
      <c r="BN33" s="63" t="s">
        <v>888</v>
      </c>
      <c r="BO33" s="63" t="s">
        <v>92</v>
      </c>
    </row>
    <row r="34" spans="1:67" ht="59.5" customHeight="1">
      <c r="A34" s="70">
        <v>44593</v>
      </c>
      <c r="B34" s="71" t="s">
        <v>776</v>
      </c>
      <c r="C34" s="72">
        <v>3038390</v>
      </c>
      <c r="D34" s="72">
        <v>31</v>
      </c>
      <c r="E34" s="71" t="s">
        <v>969</v>
      </c>
      <c r="F34" s="71" t="s">
        <v>970</v>
      </c>
      <c r="G34" s="71" t="s">
        <v>971</v>
      </c>
      <c r="H34" s="71" t="s">
        <v>972</v>
      </c>
      <c r="I34" s="72">
        <v>2021</v>
      </c>
      <c r="J34" s="72" t="s">
        <v>77</v>
      </c>
      <c r="K34" s="98" t="s">
        <v>78</v>
      </c>
      <c r="L34" s="72" t="s">
        <v>79</v>
      </c>
      <c r="M34" s="72">
        <v>3</v>
      </c>
      <c r="N34" s="71" t="s">
        <v>973</v>
      </c>
      <c r="O34" s="61" t="s">
        <v>81</v>
      </c>
      <c r="P34" s="60" t="s">
        <v>82</v>
      </c>
      <c r="Q34" s="99" t="s">
        <v>228</v>
      </c>
      <c r="R34" s="71" t="s">
        <v>974</v>
      </c>
      <c r="S34" s="115" t="s">
        <v>975</v>
      </c>
      <c r="T34" s="101">
        <v>1366</v>
      </c>
      <c r="U34" s="71" t="s">
        <v>976</v>
      </c>
      <c r="V34" s="116">
        <f>((59.4*460)+(59.4*450)+(59.3*456))/(460+450+456)</f>
        <v>59.366617862371889</v>
      </c>
      <c r="W34" s="71" t="s">
        <v>977</v>
      </c>
      <c r="X34" s="60" t="s">
        <v>978</v>
      </c>
      <c r="Y34" s="71" t="s">
        <v>979</v>
      </c>
      <c r="Z34" s="82" t="s">
        <v>1423</v>
      </c>
      <c r="AA34" s="71"/>
      <c r="AB34" s="71" t="s">
        <v>92</v>
      </c>
      <c r="AC34" s="71" t="s">
        <v>980</v>
      </c>
      <c r="AD34" s="73" t="s">
        <v>981</v>
      </c>
      <c r="AE34" s="71" t="s">
        <v>982</v>
      </c>
      <c r="AF34" s="71" t="s">
        <v>96</v>
      </c>
      <c r="AG34" s="71" t="s">
        <v>205</v>
      </c>
      <c r="AH34" s="73" t="s">
        <v>983</v>
      </c>
      <c r="AI34" s="73" t="s">
        <v>984</v>
      </c>
      <c r="AJ34" s="73" t="s">
        <v>985</v>
      </c>
      <c r="AK34" s="71" t="s">
        <v>986</v>
      </c>
      <c r="AL34" s="71" t="s">
        <v>987</v>
      </c>
      <c r="AM34" s="71" t="s">
        <v>988</v>
      </c>
      <c r="AN34" s="71" t="s">
        <v>989</v>
      </c>
      <c r="AO34" s="71" t="s">
        <v>990</v>
      </c>
      <c r="AP34" s="71" t="s">
        <v>991</v>
      </c>
      <c r="AQ34" s="71" t="s">
        <v>992</v>
      </c>
      <c r="AR34" s="71"/>
      <c r="AS34" s="71"/>
      <c r="AT34" s="71"/>
      <c r="AU34" s="71"/>
      <c r="AV34" s="74" t="s">
        <v>610</v>
      </c>
      <c r="AW34" s="75" t="s">
        <v>92</v>
      </c>
      <c r="AX34" s="79" t="s">
        <v>148</v>
      </c>
      <c r="AY34" s="73" t="s">
        <v>993</v>
      </c>
      <c r="AZ34" s="71" t="s">
        <v>994</v>
      </c>
      <c r="BA34" s="76" t="s">
        <v>995</v>
      </c>
      <c r="BB34" s="63" t="s">
        <v>106</v>
      </c>
      <c r="BC34" s="63" t="s">
        <v>106</v>
      </c>
      <c r="BD34" s="63" t="s">
        <v>106</v>
      </c>
      <c r="BE34" s="77" t="s">
        <v>996</v>
      </c>
      <c r="BF34" s="79" t="s">
        <v>997</v>
      </c>
      <c r="BG34" s="79" t="s">
        <v>998</v>
      </c>
      <c r="BH34" s="71"/>
      <c r="BI34" s="71"/>
      <c r="BJ34" s="71">
        <v>1</v>
      </c>
      <c r="BK34" s="71"/>
      <c r="BL34" s="71"/>
      <c r="BM34" s="71"/>
      <c r="BN34" s="71" t="s">
        <v>999</v>
      </c>
      <c r="BO34" s="63" t="s">
        <v>1000</v>
      </c>
    </row>
    <row r="35" spans="1:67" ht="59.5" customHeight="1">
      <c r="A35" s="70">
        <v>44593</v>
      </c>
      <c r="B35" s="71" t="s">
        <v>776</v>
      </c>
      <c r="C35" s="72">
        <v>3035933</v>
      </c>
      <c r="D35" s="72">
        <v>28</v>
      </c>
      <c r="E35" s="71" t="s">
        <v>889</v>
      </c>
      <c r="F35" s="71" t="s">
        <v>890</v>
      </c>
      <c r="G35" s="71" t="s">
        <v>891</v>
      </c>
      <c r="H35" s="79" t="s">
        <v>892</v>
      </c>
      <c r="I35" s="72">
        <v>2021</v>
      </c>
      <c r="J35" s="72" t="s">
        <v>284</v>
      </c>
      <c r="K35" s="72" t="s">
        <v>893</v>
      </c>
      <c r="L35" s="72" t="s">
        <v>79</v>
      </c>
      <c r="M35" s="72">
        <v>2</v>
      </c>
      <c r="N35" s="63" t="s">
        <v>894</v>
      </c>
      <c r="O35" s="60" t="s">
        <v>286</v>
      </c>
      <c r="P35" s="60" t="s">
        <v>82</v>
      </c>
      <c r="Q35" s="99" t="s">
        <v>895</v>
      </c>
      <c r="R35" s="63" t="s">
        <v>896</v>
      </c>
      <c r="S35" s="100" t="s">
        <v>897</v>
      </c>
      <c r="T35" s="101">
        <v>53</v>
      </c>
      <c r="U35" s="63" t="s">
        <v>898</v>
      </c>
      <c r="V35" s="63" t="s">
        <v>899</v>
      </c>
      <c r="W35" s="56"/>
      <c r="X35" s="60" t="s">
        <v>900</v>
      </c>
      <c r="Y35" s="114" t="s">
        <v>180</v>
      </c>
      <c r="Z35" s="63" t="s">
        <v>92</v>
      </c>
      <c r="AA35" s="63" t="s">
        <v>92</v>
      </c>
      <c r="AB35" s="63" t="s">
        <v>92</v>
      </c>
      <c r="AC35" s="63" t="s">
        <v>92</v>
      </c>
      <c r="AD35" s="73" t="s">
        <v>901</v>
      </c>
      <c r="AE35" s="63" t="s">
        <v>902</v>
      </c>
      <c r="AF35" s="63" t="s">
        <v>903</v>
      </c>
      <c r="AG35" s="63" t="s">
        <v>205</v>
      </c>
      <c r="AH35" s="73" t="s">
        <v>904</v>
      </c>
      <c r="AI35" s="73" t="s">
        <v>905</v>
      </c>
      <c r="AJ35" s="73" t="s">
        <v>819</v>
      </c>
      <c r="AK35" s="63" t="s">
        <v>906</v>
      </c>
      <c r="AL35" s="63" t="s">
        <v>907</v>
      </c>
      <c r="AM35" s="63" t="s">
        <v>908</v>
      </c>
      <c r="AN35" s="63" t="s">
        <v>909</v>
      </c>
      <c r="AO35" s="63" t="s">
        <v>910</v>
      </c>
      <c r="AP35" s="63" t="s">
        <v>911</v>
      </c>
      <c r="AQ35" s="63" t="s">
        <v>912</v>
      </c>
      <c r="AR35" s="63"/>
      <c r="AS35" s="63"/>
      <c r="AT35" s="63"/>
      <c r="AU35" s="63"/>
      <c r="AV35" s="75" t="s">
        <v>92</v>
      </c>
      <c r="AW35" s="75" t="s">
        <v>92</v>
      </c>
      <c r="AX35" s="76" t="s">
        <v>95</v>
      </c>
      <c r="AY35" s="73" t="s">
        <v>1421</v>
      </c>
      <c r="AZ35" s="56" t="s">
        <v>913</v>
      </c>
      <c r="BA35" s="56" t="s">
        <v>106</v>
      </c>
      <c r="BB35" s="63" t="s">
        <v>106</v>
      </c>
      <c r="BC35" s="63" t="s">
        <v>106</v>
      </c>
      <c r="BD35" s="63" t="s">
        <v>106</v>
      </c>
      <c r="BE35" s="77" t="s">
        <v>914</v>
      </c>
      <c r="BF35" s="63"/>
      <c r="BG35" s="63"/>
      <c r="BH35" s="63"/>
      <c r="BI35" s="63"/>
      <c r="BJ35" s="71">
        <v>0</v>
      </c>
      <c r="BK35" s="63"/>
      <c r="BL35" s="63"/>
      <c r="BM35" s="63"/>
      <c r="BN35" s="63" t="s">
        <v>915</v>
      </c>
      <c r="BO35" s="63" t="s">
        <v>92</v>
      </c>
    </row>
  </sheetData>
  <mergeCells count="3">
    <mergeCell ref="AH2:AU2"/>
    <mergeCell ref="AE2:AG2"/>
    <mergeCell ref="BA2:BD2"/>
  </mergeCells>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F966DB-C7C1-4C58-8ECE-35C2259801BC}">
  <sheetPr>
    <outlinePr summaryBelow="0" summaryRight="0"/>
  </sheetPr>
  <dimension ref="A1:AN34"/>
  <sheetViews>
    <sheetView tabSelected="1" topLeftCell="D7" zoomScale="70" zoomScaleNormal="70" workbookViewId="0">
      <pane xSplit="2" topLeftCell="F1" activePane="topRight" state="frozen"/>
      <selection activeCell="D1" sqref="D1"/>
      <selection pane="topRight" activeCell="E9" sqref="E9"/>
    </sheetView>
  </sheetViews>
  <sheetFormatPr defaultColWidth="12.54296875" defaultRowHeight="15.75" customHeight="1"/>
  <cols>
    <col min="1" max="1" width="13.26953125" style="56" customWidth="1"/>
    <col min="2" max="2" width="14.54296875" style="56" customWidth="1"/>
    <col min="3" max="3" width="11.81640625" style="56" customWidth="1"/>
    <col min="4" max="4" width="26.54296875" style="56" customWidth="1"/>
    <col min="5" max="8" width="10.08984375" style="56" customWidth="1"/>
    <col min="9" max="10" width="24.7265625" style="56" customWidth="1"/>
    <col min="11" max="11" width="34.7265625" style="56" customWidth="1"/>
    <col min="12" max="12" width="18.08984375" style="56" customWidth="1"/>
    <col min="13" max="15" width="21.7265625" style="56" customWidth="1"/>
    <col min="16" max="16" width="21.36328125" style="56" customWidth="1"/>
    <col min="17" max="17" width="9.08984375" style="56" customWidth="1"/>
    <col min="18" max="21" width="15.36328125" style="56" hidden="1" customWidth="1"/>
    <col min="22" max="22" width="12.54296875" style="56"/>
    <col min="23" max="23" width="12.54296875" style="57"/>
    <col min="24" max="24" width="12.54296875" style="55"/>
    <col min="25" max="25" width="30.54296875" style="56" customWidth="1"/>
    <col min="26" max="26" width="26.36328125" style="56" customWidth="1"/>
    <col min="27" max="28" width="23" style="56" customWidth="1"/>
    <col min="29" max="29" width="14.81640625" style="56" customWidth="1"/>
    <col min="30" max="31" width="22.26953125" style="56" customWidth="1"/>
    <col min="32" max="32" width="18.08984375" style="56" customWidth="1"/>
    <col min="33" max="33" width="22.36328125" style="56" customWidth="1"/>
    <col min="34" max="34" width="18.08984375" style="56" customWidth="1"/>
    <col min="35" max="35" width="18.7265625" style="56" customWidth="1"/>
    <col min="36" max="36" width="17.08984375" style="56" customWidth="1"/>
    <col min="37" max="37" width="12.54296875" style="56" customWidth="1"/>
    <col min="38" max="40" width="18.08984375" style="56" customWidth="1"/>
    <col min="41" max="16384" width="12.54296875" style="56"/>
  </cols>
  <sheetData>
    <row r="1" spans="1:40" ht="16.5" customHeight="1">
      <c r="A1" s="64" t="s">
        <v>0</v>
      </c>
      <c r="B1" s="58"/>
      <c r="C1" s="58"/>
      <c r="D1" s="65"/>
      <c r="E1" s="58"/>
      <c r="F1" s="58"/>
      <c r="G1" s="58"/>
      <c r="H1" s="58"/>
      <c r="I1" s="58"/>
      <c r="J1" s="58"/>
      <c r="K1" s="58"/>
      <c r="L1" s="58"/>
      <c r="M1" s="125" t="s">
        <v>3</v>
      </c>
      <c r="N1" s="125"/>
      <c r="O1" s="125"/>
      <c r="P1" s="126"/>
      <c r="Q1" s="126"/>
      <c r="R1" s="126"/>
      <c r="S1" s="126"/>
      <c r="T1" s="126"/>
      <c r="U1" s="126"/>
      <c r="V1" s="58"/>
      <c r="W1" s="66"/>
      <c r="X1" s="55" t="s">
        <v>4</v>
      </c>
      <c r="Y1" s="58" t="s">
        <v>5</v>
      </c>
      <c r="Z1" s="58"/>
      <c r="AA1" s="128" t="s">
        <v>6</v>
      </c>
      <c r="AB1" s="126"/>
      <c r="AC1" s="126"/>
      <c r="AF1" s="58"/>
      <c r="AG1" s="58"/>
      <c r="AH1" s="58"/>
      <c r="AI1" s="58"/>
      <c r="AJ1" s="58"/>
      <c r="AK1" s="58"/>
      <c r="AL1" s="58"/>
      <c r="AM1" s="58"/>
      <c r="AN1" s="58"/>
    </row>
    <row r="2" spans="1:40" ht="74.5" customHeight="1">
      <c r="A2" s="58" t="s">
        <v>7</v>
      </c>
      <c r="B2" s="58" t="s">
        <v>8</v>
      </c>
      <c r="C2" s="64" t="s">
        <v>9</v>
      </c>
      <c r="D2" s="64" t="s">
        <v>10</v>
      </c>
      <c r="E2" s="67" t="s">
        <v>11</v>
      </c>
      <c r="F2" s="67" t="s">
        <v>1434</v>
      </c>
      <c r="G2" s="59" t="s">
        <v>1435</v>
      </c>
      <c r="H2" s="59" t="s">
        <v>1440</v>
      </c>
      <c r="I2" s="59" t="s">
        <v>29</v>
      </c>
      <c r="J2" s="59" t="s">
        <v>1031</v>
      </c>
      <c r="K2" s="59" t="s">
        <v>31</v>
      </c>
      <c r="L2" s="59" t="s">
        <v>32</v>
      </c>
      <c r="M2" s="59" t="s">
        <v>39</v>
      </c>
      <c r="N2" s="59" t="s">
        <v>40</v>
      </c>
      <c r="O2" s="59" t="s">
        <v>41</v>
      </c>
      <c r="P2" s="59" t="s">
        <v>42</v>
      </c>
      <c r="Q2" s="59" t="s">
        <v>46</v>
      </c>
      <c r="R2" s="67" t="s">
        <v>49</v>
      </c>
      <c r="S2" s="67" t="s">
        <v>50</v>
      </c>
      <c r="T2" s="67" t="s">
        <v>51</v>
      </c>
      <c r="U2" s="67" t="s">
        <v>52</v>
      </c>
      <c r="V2" s="68" t="s">
        <v>53</v>
      </c>
      <c r="W2" s="69" t="s">
        <v>54</v>
      </c>
      <c r="X2" s="59" t="s">
        <v>55</v>
      </c>
      <c r="Y2" s="67" t="s">
        <v>56</v>
      </c>
      <c r="Z2" s="59" t="s">
        <v>57</v>
      </c>
      <c r="AA2" s="59" t="s">
        <v>58</v>
      </c>
      <c r="AB2" s="59" t="s">
        <v>59</v>
      </c>
      <c r="AC2" s="59" t="s">
        <v>61</v>
      </c>
      <c r="AD2" s="59" t="s">
        <v>62</v>
      </c>
      <c r="AE2" s="59"/>
      <c r="AF2" s="59" t="s">
        <v>63</v>
      </c>
      <c r="AG2" s="59" t="s">
        <v>64</v>
      </c>
      <c r="AH2" s="59" t="s">
        <v>1347</v>
      </c>
      <c r="AI2" s="59" t="s">
        <v>65</v>
      </c>
      <c r="AJ2" s="59" t="s">
        <v>67</v>
      </c>
      <c r="AK2" s="59" t="s">
        <v>68</v>
      </c>
      <c r="AL2" s="59" t="s">
        <v>69</v>
      </c>
      <c r="AM2" s="59" t="s">
        <v>70</v>
      </c>
      <c r="AN2" s="59" t="s">
        <v>71</v>
      </c>
    </row>
    <row r="3" spans="1:40" ht="59.5" customHeight="1">
      <c r="A3" s="70">
        <v>44440</v>
      </c>
      <c r="B3" s="71" t="s">
        <v>72</v>
      </c>
      <c r="C3" s="72">
        <v>3001954</v>
      </c>
      <c r="D3" s="71" t="s">
        <v>73</v>
      </c>
      <c r="E3" s="71" t="s">
        <v>74</v>
      </c>
      <c r="F3" s="71">
        <v>1</v>
      </c>
      <c r="G3" s="71">
        <v>1</v>
      </c>
      <c r="H3" s="71">
        <v>0</v>
      </c>
      <c r="I3" s="60" t="s">
        <v>89</v>
      </c>
      <c r="J3" s="63">
        <v>77.8</v>
      </c>
      <c r="K3" s="63" t="s">
        <v>1348</v>
      </c>
      <c r="L3" s="63" t="s">
        <v>92</v>
      </c>
      <c r="M3" s="73" t="s">
        <v>1349</v>
      </c>
      <c r="N3" s="73" t="s">
        <v>1350</v>
      </c>
      <c r="O3" s="73" t="s">
        <v>98</v>
      </c>
      <c r="P3" s="63" t="s">
        <v>1032</v>
      </c>
      <c r="Q3" s="63" t="s">
        <v>103</v>
      </c>
      <c r="R3" s="63" t="s">
        <v>106</v>
      </c>
      <c r="S3" s="63" t="s">
        <v>106</v>
      </c>
      <c r="T3" s="63" t="s">
        <v>107</v>
      </c>
      <c r="U3" s="63" t="s">
        <v>108</v>
      </c>
      <c r="V3" s="74" t="s">
        <v>109</v>
      </c>
      <c r="W3" s="75" t="s">
        <v>92</v>
      </c>
      <c r="X3" s="76" t="s">
        <v>110</v>
      </c>
      <c r="Y3" s="73" t="s">
        <v>111</v>
      </c>
      <c r="Z3" s="56" t="s">
        <v>112</v>
      </c>
      <c r="AA3" s="63" t="s">
        <v>113</v>
      </c>
      <c r="AB3" s="63" t="s">
        <v>106</v>
      </c>
      <c r="AC3" s="63" t="s">
        <v>106</v>
      </c>
      <c r="AD3" s="77" t="s">
        <v>114</v>
      </c>
      <c r="AE3" s="77" t="s">
        <v>110</v>
      </c>
      <c r="AF3" s="76" t="s">
        <v>1351</v>
      </c>
      <c r="AG3" s="76"/>
      <c r="AI3" s="76" t="s">
        <v>115</v>
      </c>
      <c r="AJ3" s="78" t="s">
        <v>116</v>
      </c>
      <c r="AK3" s="78" t="s">
        <v>117</v>
      </c>
      <c r="AL3" s="76" t="s">
        <v>118</v>
      </c>
      <c r="AM3" s="63" t="s">
        <v>119</v>
      </c>
      <c r="AN3" s="63" t="s">
        <v>92</v>
      </c>
    </row>
    <row r="4" spans="1:40" ht="59.5" customHeight="1">
      <c r="A4" s="70">
        <v>44440</v>
      </c>
      <c r="B4" s="71" t="s">
        <v>72</v>
      </c>
      <c r="C4" s="72">
        <v>3002239</v>
      </c>
      <c r="D4" s="71" t="s">
        <v>121</v>
      </c>
      <c r="E4" s="71" t="s">
        <v>122</v>
      </c>
      <c r="F4" s="71">
        <v>1</v>
      </c>
      <c r="G4" s="71">
        <v>1</v>
      </c>
      <c r="H4" s="71">
        <v>0</v>
      </c>
      <c r="I4" s="60" t="s">
        <v>130</v>
      </c>
      <c r="J4" s="63">
        <v>93.1</v>
      </c>
      <c r="K4" s="61" t="s">
        <v>1352</v>
      </c>
      <c r="L4" s="63" t="s">
        <v>92</v>
      </c>
      <c r="M4" s="73" t="s">
        <v>1353</v>
      </c>
      <c r="N4" s="73" t="s">
        <v>1354</v>
      </c>
      <c r="O4" s="73" t="s">
        <v>136</v>
      </c>
      <c r="P4" s="63" t="s">
        <v>137</v>
      </c>
      <c r="Q4" s="63" t="s">
        <v>141</v>
      </c>
      <c r="R4" s="63" t="s">
        <v>144</v>
      </c>
      <c r="S4" s="63" t="s">
        <v>106</v>
      </c>
      <c r="T4" s="63" t="s">
        <v>145</v>
      </c>
      <c r="U4" s="63" t="s">
        <v>146</v>
      </c>
      <c r="V4" s="74" t="s">
        <v>147</v>
      </c>
      <c r="W4" s="75" t="s">
        <v>92</v>
      </c>
      <c r="X4" s="76" t="s">
        <v>148</v>
      </c>
      <c r="Y4" s="73" t="s">
        <v>149</v>
      </c>
      <c r="Z4" s="56" t="s">
        <v>150</v>
      </c>
      <c r="AA4" s="56" t="s">
        <v>106</v>
      </c>
      <c r="AB4" s="63" t="s">
        <v>106</v>
      </c>
      <c r="AC4" s="63" t="s">
        <v>106</v>
      </c>
      <c r="AD4" s="77" t="s">
        <v>151</v>
      </c>
      <c r="AE4" s="77" t="s">
        <v>148</v>
      </c>
      <c r="AF4" s="76" t="s">
        <v>1355</v>
      </c>
      <c r="AG4" s="76"/>
      <c r="AH4" s="63"/>
      <c r="AI4" s="76"/>
      <c r="AJ4" s="78" t="s">
        <v>1356</v>
      </c>
      <c r="AK4" s="78" t="s">
        <v>152</v>
      </c>
      <c r="AL4" s="76" t="s">
        <v>153</v>
      </c>
      <c r="AM4" s="76" t="s">
        <v>1425</v>
      </c>
      <c r="AN4" s="63" t="s">
        <v>92</v>
      </c>
    </row>
    <row r="5" spans="1:40" ht="59.5" customHeight="1">
      <c r="A5" s="70">
        <v>44440</v>
      </c>
      <c r="B5" s="71" t="s">
        <v>72</v>
      </c>
      <c r="C5" s="72">
        <v>3002547</v>
      </c>
      <c r="D5" s="79" t="s">
        <v>190</v>
      </c>
      <c r="E5" s="79" t="s">
        <v>1441</v>
      </c>
      <c r="F5" s="71">
        <v>0</v>
      </c>
      <c r="G5" s="71">
        <v>1</v>
      </c>
      <c r="H5" s="71">
        <v>1</v>
      </c>
      <c r="I5" s="60" t="s">
        <v>200</v>
      </c>
      <c r="J5" s="63">
        <v>97</v>
      </c>
      <c r="K5" s="63" t="s">
        <v>1359</v>
      </c>
      <c r="L5" s="63" t="s">
        <v>92</v>
      </c>
      <c r="M5" s="73" t="s">
        <v>206</v>
      </c>
      <c r="N5" s="73" t="s">
        <v>207</v>
      </c>
      <c r="O5" s="73" t="s">
        <v>208</v>
      </c>
      <c r="P5" s="63" t="s">
        <v>209</v>
      </c>
      <c r="Q5" s="63" t="s">
        <v>212</v>
      </c>
      <c r="R5" s="63" t="s">
        <v>215</v>
      </c>
      <c r="S5" s="63" t="s">
        <v>180</v>
      </c>
      <c r="T5" s="63" t="s">
        <v>216</v>
      </c>
      <c r="U5" s="63" t="s">
        <v>217</v>
      </c>
      <c r="V5" s="74">
        <v>0</v>
      </c>
      <c r="W5" s="75"/>
      <c r="X5" s="76" t="s">
        <v>95</v>
      </c>
      <c r="Y5" s="73" t="s">
        <v>218</v>
      </c>
      <c r="Z5" s="80" t="s">
        <v>219</v>
      </c>
      <c r="AA5" s="56" t="s">
        <v>106</v>
      </c>
      <c r="AB5" s="63" t="s">
        <v>106</v>
      </c>
      <c r="AC5" s="63" t="s">
        <v>106</v>
      </c>
      <c r="AD5" s="77" t="s">
        <v>220</v>
      </c>
      <c r="AE5" s="77" t="s">
        <v>95</v>
      </c>
      <c r="AG5" s="76" t="s">
        <v>221</v>
      </c>
      <c r="AH5" s="76"/>
      <c r="AI5" s="76"/>
      <c r="AJ5" s="78" t="s">
        <v>1360</v>
      </c>
      <c r="AK5" s="78" t="s">
        <v>152</v>
      </c>
      <c r="AL5" s="76" t="s">
        <v>1361</v>
      </c>
      <c r="AM5" s="76" t="s">
        <v>222</v>
      </c>
      <c r="AN5" s="63" t="s">
        <v>92</v>
      </c>
    </row>
    <row r="6" spans="1:40" ht="59.5" customHeight="1">
      <c r="A6" s="70">
        <v>44440</v>
      </c>
      <c r="B6" s="71" t="s">
        <v>72</v>
      </c>
      <c r="C6" s="72">
        <v>3002530</v>
      </c>
      <c r="D6" s="79" t="s">
        <v>155</v>
      </c>
      <c r="E6" s="71" t="s">
        <v>156</v>
      </c>
      <c r="F6" s="71">
        <v>0</v>
      </c>
      <c r="G6" s="71">
        <v>1</v>
      </c>
      <c r="H6" s="71">
        <v>0</v>
      </c>
      <c r="I6" s="60" t="s">
        <v>165</v>
      </c>
      <c r="J6" s="63">
        <v>97.9</v>
      </c>
      <c r="K6" s="63" t="s">
        <v>1357</v>
      </c>
      <c r="L6" s="63" t="s">
        <v>92</v>
      </c>
      <c r="M6" s="73" t="s">
        <v>1358</v>
      </c>
      <c r="N6" s="73" t="s">
        <v>171</v>
      </c>
      <c r="O6" s="73" t="s">
        <v>172</v>
      </c>
      <c r="P6" s="63" t="s">
        <v>173</v>
      </c>
      <c r="Q6" s="63" t="s">
        <v>141</v>
      </c>
      <c r="R6" s="63" t="s">
        <v>179</v>
      </c>
      <c r="S6" s="63" t="s">
        <v>180</v>
      </c>
      <c r="T6" s="63" t="s">
        <v>181</v>
      </c>
      <c r="U6" s="63" t="s">
        <v>175</v>
      </c>
      <c r="V6" s="74" t="s">
        <v>109</v>
      </c>
      <c r="W6" s="75" t="s">
        <v>92</v>
      </c>
      <c r="X6" s="76" t="s">
        <v>110</v>
      </c>
      <c r="Y6" s="73" t="s">
        <v>182</v>
      </c>
      <c r="Z6" s="56" t="s">
        <v>183</v>
      </c>
      <c r="AA6" s="56" t="s">
        <v>106</v>
      </c>
      <c r="AB6" s="63" t="s">
        <v>106</v>
      </c>
      <c r="AC6" s="63" t="s">
        <v>106</v>
      </c>
      <c r="AD6" s="77" t="s">
        <v>184</v>
      </c>
      <c r="AE6" s="77" t="s">
        <v>110</v>
      </c>
      <c r="AF6" s="76" t="s">
        <v>185</v>
      </c>
      <c r="AG6" s="76" t="s">
        <v>186</v>
      </c>
      <c r="AH6" s="76" t="s">
        <v>187</v>
      </c>
      <c r="AI6" s="76"/>
      <c r="AJ6" s="78" t="s">
        <v>1356</v>
      </c>
      <c r="AK6" s="78" t="s">
        <v>152</v>
      </c>
      <c r="AL6" s="76" t="s">
        <v>188</v>
      </c>
      <c r="AM6" s="76" t="s">
        <v>189</v>
      </c>
      <c r="AN6" s="63" t="s">
        <v>92</v>
      </c>
    </row>
    <row r="7" spans="1:40" ht="59.5" customHeight="1">
      <c r="A7" s="70">
        <v>44440</v>
      </c>
      <c r="B7" s="71" t="s">
        <v>72</v>
      </c>
      <c r="C7" s="72">
        <v>3003113</v>
      </c>
      <c r="D7" s="79" t="s">
        <v>280</v>
      </c>
      <c r="E7" s="71" t="s">
        <v>281</v>
      </c>
      <c r="F7" s="71">
        <v>0</v>
      </c>
      <c r="G7" s="71">
        <v>0</v>
      </c>
      <c r="H7" s="71">
        <v>1</v>
      </c>
      <c r="I7" s="60" t="s">
        <v>291</v>
      </c>
      <c r="J7" s="63">
        <v>92.5</v>
      </c>
      <c r="K7" s="81" t="s">
        <v>92</v>
      </c>
      <c r="L7" s="81" t="s">
        <v>92</v>
      </c>
      <c r="M7" s="73" t="s">
        <v>295</v>
      </c>
      <c r="N7" s="73" t="s">
        <v>1371</v>
      </c>
      <c r="O7" s="73" t="s">
        <v>208</v>
      </c>
      <c r="P7" s="63" t="s">
        <v>296</v>
      </c>
      <c r="Q7" s="63" t="s">
        <v>1033</v>
      </c>
      <c r="R7" s="63"/>
      <c r="S7" s="63"/>
      <c r="T7" s="63"/>
      <c r="U7" s="63"/>
      <c r="V7" s="74">
        <v>0</v>
      </c>
      <c r="W7" s="75" t="s">
        <v>92</v>
      </c>
      <c r="X7" s="76" t="s">
        <v>95</v>
      </c>
      <c r="Y7" s="73" t="s">
        <v>1372</v>
      </c>
      <c r="Z7" s="56" t="s">
        <v>299</v>
      </c>
      <c r="AA7" s="56" t="s">
        <v>106</v>
      </c>
      <c r="AB7" s="63" t="s">
        <v>106</v>
      </c>
      <c r="AC7" s="63" t="s">
        <v>106</v>
      </c>
      <c r="AD7" s="77" t="s">
        <v>300</v>
      </c>
      <c r="AE7" s="77" t="s">
        <v>95</v>
      </c>
      <c r="AF7" s="76" t="s">
        <v>1034</v>
      </c>
      <c r="AG7" s="76"/>
      <c r="AH7" s="76"/>
      <c r="AI7" s="76"/>
      <c r="AJ7" s="76" t="s">
        <v>276</v>
      </c>
      <c r="AK7" s="76" t="s">
        <v>277</v>
      </c>
      <c r="AL7" s="59" t="s">
        <v>1373</v>
      </c>
      <c r="AM7" s="76" t="s">
        <v>301</v>
      </c>
      <c r="AN7" s="63" t="s">
        <v>92</v>
      </c>
    </row>
    <row r="8" spans="1:40" ht="59.5" customHeight="1">
      <c r="A8" s="70">
        <v>44440</v>
      </c>
      <c r="B8" s="71" t="s">
        <v>72</v>
      </c>
      <c r="C8" s="72">
        <v>3002759</v>
      </c>
      <c r="D8" s="71" t="s">
        <v>254</v>
      </c>
      <c r="E8" s="71" t="s">
        <v>255</v>
      </c>
      <c r="F8" s="71">
        <v>0</v>
      </c>
      <c r="G8" s="71">
        <v>0</v>
      </c>
      <c r="H8" s="71">
        <v>0</v>
      </c>
      <c r="I8" s="60" t="s">
        <v>263</v>
      </c>
      <c r="J8" s="63">
        <v>99.1</v>
      </c>
      <c r="K8" s="63" t="s">
        <v>1367</v>
      </c>
      <c r="L8" s="63" t="s">
        <v>92</v>
      </c>
      <c r="M8" s="74" t="s">
        <v>1368</v>
      </c>
      <c r="N8" s="74" t="s">
        <v>1369</v>
      </c>
      <c r="O8" s="73" t="s">
        <v>267</v>
      </c>
      <c r="P8" s="63" t="s">
        <v>268</v>
      </c>
      <c r="Q8" s="63" t="s">
        <v>103</v>
      </c>
      <c r="R8" s="63"/>
      <c r="S8" s="63"/>
      <c r="T8" s="63"/>
      <c r="U8" s="63"/>
      <c r="V8" s="74" t="s">
        <v>109</v>
      </c>
      <c r="W8" s="75" t="s">
        <v>92</v>
      </c>
      <c r="X8" s="76" t="s">
        <v>148</v>
      </c>
      <c r="Y8" s="73" t="s">
        <v>1370</v>
      </c>
      <c r="Z8" s="80" t="s">
        <v>219</v>
      </c>
      <c r="AA8" s="56" t="s">
        <v>106</v>
      </c>
      <c r="AB8" s="76" t="s">
        <v>274</v>
      </c>
      <c r="AC8" s="63" t="s">
        <v>106</v>
      </c>
      <c r="AD8" s="77" t="s">
        <v>275</v>
      </c>
      <c r="AE8" s="77" t="s">
        <v>148</v>
      </c>
      <c r="AF8" s="63"/>
      <c r="AG8" s="63"/>
      <c r="AH8" s="63"/>
      <c r="AI8" s="63"/>
      <c r="AJ8" s="76" t="s">
        <v>276</v>
      </c>
      <c r="AK8" s="76" t="s">
        <v>277</v>
      </c>
      <c r="AL8" s="76" t="s">
        <v>278</v>
      </c>
      <c r="AM8" s="63" t="s">
        <v>279</v>
      </c>
      <c r="AN8" s="63" t="s">
        <v>92</v>
      </c>
    </row>
    <row r="9" spans="1:40" ht="79.5" customHeight="1">
      <c r="A9" s="70">
        <v>44440</v>
      </c>
      <c r="B9" s="71" t="s">
        <v>72</v>
      </c>
      <c r="C9" s="72">
        <v>3002695</v>
      </c>
      <c r="D9" s="79" t="s">
        <v>223</v>
      </c>
      <c r="E9" s="71" t="s">
        <v>224</v>
      </c>
      <c r="F9" s="71">
        <v>1</v>
      </c>
      <c r="G9" s="71">
        <v>1</v>
      </c>
      <c r="H9" s="71">
        <v>0</v>
      </c>
      <c r="I9" s="60" t="s">
        <v>232</v>
      </c>
      <c r="J9" s="63">
        <v>97.5</v>
      </c>
      <c r="K9" s="63" t="s">
        <v>1362</v>
      </c>
      <c r="L9" s="63" t="s">
        <v>92</v>
      </c>
      <c r="M9" s="73" t="s">
        <v>1363</v>
      </c>
      <c r="N9" s="73" t="s">
        <v>1364</v>
      </c>
      <c r="O9" s="73" t="s">
        <v>237</v>
      </c>
      <c r="P9" s="63" t="s">
        <v>238</v>
      </c>
      <c r="Q9" s="63" t="s">
        <v>242</v>
      </c>
      <c r="R9" s="63" t="s">
        <v>245</v>
      </c>
      <c r="S9" s="63" t="s">
        <v>180</v>
      </c>
      <c r="T9" s="63" t="s">
        <v>246</v>
      </c>
      <c r="U9" s="63" t="s">
        <v>247</v>
      </c>
      <c r="V9" s="74" t="s">
        <v>248</v>
      </c>
      <c r="W9" s="75" t="s">
        <v>249</v>
      </c>
      <c r="X9" s="76" t="s">
        <v>110</v>
      </c>
      <c r="Y9" s="73" t="s">
        <v>1365</v>
      </c>
      <c r="Z9" s="56" t="s">
        <v>219</v>
      </c>
      <c r="AA9" s="56" t="s">
        <v>106</v>
      </c>
      <c r="AB9" s="63" t="s">
        <v>106</v>
      </c>
      <c r="AC9" s="63" t="s">
        <v>106</v>
      </c>
      <c r="AD9" s="77" t="s">
        <v>250</v>
      </c>
      <c r="AE9" s="77" t="s">
        <v>110</v>
      </c>
      <c r="AF9" s="76" t="s">
        <v>1366</v>
      </c>
      <c r="AG9" s="76"/>
      <c r="AH9" s="76"/>
      <c r="AI9" s="76"/>
      <c r="AJ9" s="78" t="s">
        <v>1356</v>
      </c>
      <c r="AK9" s="76" t="s">
        <v>251</v>
      </c>
      <c r="AL9" s="76" t="s">
        <v>252</v>
      </c>
      <c r="AM9" s="76" t="s">
        <v>253</v>
      </c>
      <c r="AN9" s="63" t="s">
        <v>92</v>
      </c>
    </row>
    <row r="10" spans="1:40" ht="59.5" customHeight="1">
      <c r="A10" s="70">
        <v>44440</v>
      </c>
      <c r="B10" s="71" t="s">
        <v>72</v>
      </c>
      <c r="C10" s="72">
        <v>3009251</v>
      </c>
      <c r="D10" s="79" t="s">
        <v>302</v>
      </c>
      <c r="E10" s="79" t="s">
        <v>303</v>
      </c>
      <c r="F10" s="79">
        <v>1</v>
      </c>
      <c r="G10" s="79">
        <v>1</v>
      </c>
      <c r="H10" s="79">
        <v>0</v>
      </c>
      <c r="I10" s="60" t="s">
        <v>311</v>
      </c>
      <c r="J10" s="63">
        <v>96</v>
      </c>
      <c r="K10" s="63" t="s">
        <v>1374</v>
      </c>
      <c r="L10" s="63" t="s">
        <v>92</v>
      </c>
      <c r="M10" s="73" t="s">
        <v>317</v>
      </c>
      <c r="N10" s="73" t="s">
        <v>318</v>
      </c>
      <c r="O10" s="73" t="s">
        <v>237</v>
      </c>
      <c r="P10" s="63" t="s">
        <v>319</v>
      </c>
      <c r="Q10" s="63" t="s">
        <v>242</v>
      </c>
      <c r="R10" s="63" t="s">
        <v>324</v>
      </c>
      <c r="S10" s="63"/>
      <c r="T10" s="63"/>
      <c r="U10" s="63" t="s">
        <v>325</v>
      </c>
      <c r="V10" s="74" t="s">
        <v>326</v>
      </c>
      <c r="W10" s="75" t="s">
        <v>249</v>
      </c>
      <c r="X10" s="76" t="s">
        <v>110</v>
      </c>
      <c r="Y10" s="73" t="s">
        <v>327</v>
      </c>
      <c r="Z10" s="56" t="s">
        <v>328</v>
      </c>
      <c r="AA10" s="56" t="s">
        <v>106</v>
      </c>
      <c r="AB10" s="63" t="s">
        <v>106</v>
      </c>
      <c r="AC10" s="63" t="s">
        <v>106</v>
      </c>
      <c r="AD10" s="77" t="s">
        <v>329</v>
      </c>
      <c r="AE10" s="77" t="s">
        <v>110</v>
      </c>
      <c r="AF10" s="76" t="s">
        <v>1375</v>
      </c>
      <c r="AG10" s="76"/>
      <c r="AH10" s="76"/>
      <c r="AI10" s="76"/>
      <c r="AJ10" s="78" t="s">
        <v>330</v>
      </c>
      <c r="AK10" s="78" t="s">
        <v>152</v>
      </c>
      <c r="AL10" s="76" t="s">
        <v>1376</v>
      </c>
      <c r="AM10" s="63" t="s">
        <v>331</v>
      </c>
      <c r="AN10" s="63" t="s">
        <v>92</v>
      </c>
    </row>
    <row r="11" spans="1:40" ht="59.5" customHeight="1">
      <c r="A11" s="70">
        <v>44440</v>
      </c>
      <c r="B11" s="71" t="s">
        <v>72</v>
      </c>
      <c r="C11" s="72">
        <v>3003395</v>
      </c>
      <c r="D11" s="71" t="s">
        <v>500</v>
      </c>
      <c r="E11" s="79" t="s">
        <v>501</v>
      </c>
      <c r="F11" s="79">
        <v>0</v>
      </c>
      <c r="G11" s="79">
        <v>0</v>
      </c>
      <c r="H11" s="79">
        <v>0</v>
      </c>
      <c r="I11" s="60" t="s">
        <v>511</v>
      </c>
      <c r="J11" s="63">
        <v>85</v>
      </c>
      <c r="K11" s="60" t="s">
        <v>1394</v>
      </c>
      <c r="L11" s="63" t="s">
        <v>92</v>
      </c>
      <c r="M11" s="73" t="s">
        <v>403</v>
      </c>
      <c r="N11" s="73" t="s">
        <v>516</v>
      </c>
      <c r="O11" s="73" t="s">
        <v>403</v>
      </c>
      <c r="P11" s="63" t="s">
        <v>517</v>
      </c>
      <c r="Q11" s="63" t="s">
        <v>1043</v>
      </c>
      <c r="R11" s="63"/>
      <c r="S11" s="63"/>
      <c r="T11" s="63"/>
      <c r="U11" s="63"/>
      <c r="V11" s="74" t="s">
        <v>109</v>
      </c>
      <c r="W11" s="75">
        <v>1</v>
      </c>
      <c r="X11" s="76" t="s">
        <v>148</v>
      </c>
      <c r="Y11" s="73" t="s">
        <v>523</v>
      </c>
      <c r="Z11" s="56" t="s">
        <v>524</v>
      </c>
      <c r="AA11" s="56" t="s">
        <v>106</v>
      </c>
      <c r="AB11" s="63" t="s">
        <v>106</v>
      </c>
      <c r="AC11" s="63" t="s">
        <v>106</v>
      </c>
      <c r="AD11" s="77" t="s">
        <v>525</v>
      </c>
      <c r="AE11" s="77" t="s">
        <v>148</v>
      </c>
      <c r="AG11" s="63"/>
      <c r="AH11" s="63"/>
      <c r="AI11" s="63"/>
      <c r="AJ11" s="76" t="s">
        <v>526</v>
      </c>
      <c r="AK11" s="63"/>
      <c r="AL11" s="76" t="s">
        <v>1044</v>
      </c>
      <c r="AM11" s="76" t="s">
        <v>528</v>
      </c>
      <c r="AN11" s="63" t="s">
        <v>92</v>
      </c>
    </row>
    <row r="12" spans="1:40" ht="59.5" customHeight="1">
      <c r="A12" s="70">
        <v>44440</v>
      </c>
      <c r="B12" s="71" t="s">
        <v>72</v>
      </c>
      <c r="C12" s="72">
        <v>3010296</v>
      </c>
      <c r="D12" s="71" t="s">
        <v>557</v>
      </c>
      <c r="E12" s="71" t="s">
        <v>558</v>
      </c>
      <c r="F12" s="71">
        <v>1</v>
      </c>
      <c r="G12" s="71">
        <v>1</v>
      </c>
      <c r="H12" s="71">
        <v>1</v>
      </c>
      <c r="I12" s="60" t="s">
        <v>565</v>
      </c>
      <c r="J12" s="63">
        <v>94.3</v>
      </c>
      <c r="K12" s="63" t="s">
        <v>1397</v>
      </c>
      <c r="L12" s="63" t="s">
        <v>92</v>
      </c>
      <c r="M12" s="73" t="s">
        <v>570</v>
      </c>
      <c r="N12" s="73" t="s">
        <v>571</v>
      </c>
      <c r="O12" s="73" t="s">
        <v>572</v>
      </c>
      <c r="P12" s="63" t="s">
        <v>1046</v>
      </c>
      <c r="Q12" s="63" t="s">
        <v>576</v>
      </c>
      <c r="R12" s="63"/>
      <c r="S12" s="63"/>
      <c r="T12" s="63"/>
      <c r="U12" s="63"/>
      <c r="V12" s="74">
        <v>0</v>
      </c>
      <c r="W12" s="75" t="s">
        <v>92</v>
      </c>
      <c r="X12" s="76" t="s">
        <v>95</v>
      </c>
      <c r="Y12" s="73" t="s">
        <v>1398</v>
      </c>
      <c r="Z12" s="56" t="s">
        <v>578</v>
      </c>
      <c r="AA12" s="56" t="s">
        <v>106</v>
      </c>
      <c r="AB12" s="63" t="s">
        <v>106</v>
      </c>
      <c r="AC12" s="63" t="s">
        <v>106</v>
      </c>
      <c r="AD12" s="77" t="s">
        <v>579</v>
      </c>
      <c r="AE12" s="77" t="s">
        <v>95</v>
      </c>
      <c r="AF12" s="76" t="s">
        <v>580</v>
      </c>
      <c r="AG12" s="76" t="s">
        <v>1047</v>
      </c>
      <c r="AH12" s="63"/>
      <c r="AI12" s="76" t="s">
        <v>1048</v>
      </c>
      <c r="AJ12" s="76" t="s">
        <v>583</v>
      </c>
      <c r="AK12" s="63"/>
      <c r="AL12" s="63" t="s">
        <v>584</v>
      </c>
      <c r="AM12" s="63" t="s">
        <v>1049</v>
      </c>
      <c r="AN12" s="63" t="s">
        <v>92</v>
      </c>
    </row>
    <row r="13" spans="1:40" ht="59.5" customHeight="1">
      <c r="A13" s="70">
        <v>44440</v>
      </c>
      <c r="B13" s="71" t="s">
        <v>72</v>
      </c>
      <c r="C13" s="72">
        <v>3011645</v>
      </c>
      <c r="D13" s="71" t="s">
        <v>389</v>
      </c>
      <c r="E13" s="71" t="s">
        <v>390</v>
      </c>
      <c r="F13" s="71">
        <v>0</v>
      </c>
      <c r="G13" s="71">
        <v>0</v>
      </c>
      <c r="H13" s="71">
        <v>0</v>
      </c>
      <c r="I13" s="60" t="s">
        <v>398</v>
      </c>
      <c r="J13" s="63">
        <v>98.5</v>
      </c>
      <c r="K13" s="63" t="s">
        <v>1384</v>
      </c>
      <c r="L13" s="63" t="s">
        <v>92</v>
      </c>
      <c r="M13" s="73" t="s">
        <v>403</v>
      </c>
      <c r="N13" s="73" t="s">
        <v>404</v>
      </c>
      <c r="O13" s="73" t="s">
        <v>347</v>
      </c>
      <c r="P13" s="63" t="s">
        <v>405</v>
      </c>
      <c r="Q13" s="63" t="s">
        <v>607</v>
      </c>
      <c r="R13" s="63"/>
      <c r="S13" s="63"/>
      <c r="T13" s="63"/>
      <c r="U13" s="63"/>
      <c r="V13" s="74" t="s">
        <v>109</v>
      </c>
      <c r="W13" s="75" t="s">
        <v>92</v>
      </c>
      <c r="X13" s="76" t="s">
        <v>148</v>
      </c>
      <c r="Y13" s="73" t="s">
        <v>412</v>
      </c>
      <c r="Z13" s="56" t="s">
        <v>413</v>
      </c>
      <c r="AA13" s="76" t="s">
        <v>1036</v>
      </c>
      <c r="AB13" s="63" t="s">
        <v>106</v>
      </c>
      <c r="AC13" s="63" t="s">
        <v>106</v>
      </c>
      <c r="AD13" s="77" t="s">
        <v>415</v>
      </c>
      <c r="AE13" s="77" t="s">
        <v>148</v>
      </c>
      <c r="AF13" s="63"/>
      <c r="AG13" s="63"/>
      <c r="AH13" s="63"/>
      <c r="AI13" s="63"/>
      <c r="AJ13" s="76" t="s">
        <v>416</v>
      </c>
      <c r="AK13" s="63"/>
      <c r="AL13" s="63" t="s">
        <v>417</v>
      </c>
      <c r="AM13" s="63" t="s">
        <v>418</v>
      </c>
      <c r="AN13" s="63" t="s">
        <v>92</v>
      </c>
    </row>
    <row r="14" spans="1:40" ht="59.5" customHeight="1">
      <c r="A14" s="70">
        <v>44593</v>
      </c>
      <c r="B14" s="71" t="s">
        <v>72</v>
      </c>
      <c r="C14" s="72">
        <v>3010546</v>
      </c>
      <c r="D14" s="71" t="s">
        <v>586</v>
      </c>
      <c r="E14" s="71" t="s">
        <v>587</v>
      </c>
      <c r="F14" s="71">
        <v>0</v>
      </c>
      <c r="G14" s="71">
        <v>1</v>
      </c>
      <c r="H14" s="71">
        <v>0</v>
      </c>
      <c r="I14" s="60" t="s">
        <v>596</v>
      </c>
      <c r="J14" s="63">
        <v>96.8</v>
      </c>
      <c r="K14" s="63" t="s">
        <v>1399</v>
      </c>
      <c r="L14" s="63" t="s">
        <v>92</v>
      </c>
      <c r="M14" s="73" t="s">
        <v>600</v>
      </c>
      <c r="N14" s="73" t="s">
        <v>601</v>
      </c>
      <c r="O14" s="73" t="s">
        <v>602</v>
      </c>
      <c r="P14" s="63" t="s">
        <v>603</v>
      </c>
      <c r="Q14" s="63" t="s">
        <v>607</v>
      </c>
      <c r="R14" s="63"/>
      <c r="S14" s="63"/>
      <c r="T14" s="63"/>
      <c r="U14" s="63"/>
      <c r="V14" s="74" t="s">
        <v>610</v>
      </c>
      <c r="W14" s="75" t="s">
        <v>92</v>
      </c>
      <c r="X14" s="76" t="s">
        <v>110</v>
      </c>
      <c r="Y14" s="73" t="s">
        <v>611</v>
      </c>
      <c r="Z14" s="56" t="s">
        <v>612</v>
      </c>
      <c r="AA14" s="56" t="s">
        <v>106</v>
      </c>
      <c r="AB14" s="63" t="s">
        <v>106</v>
      </c>
      <c r="AC14" s="63" t="s">
        <v>106</v>
      </c>
      <c r="AD14" s="77" t="s">
        <v>613</v>
      </c>
      <c r="AE14" s="77" t="s">
        <v>110</v>
      </c>
      <c r="AF14" s="76"/>
      <c r="AG14" s="76" t="s">
        <v>614</v>
      </c>
      <c r="AH14" s="63"/>
      <c r="AI14" s="63"/>
      <c r="AJ14" s="78" t="s">
        <v>615</v>
      </c>
      <c r="AK14" s="63"/>
      <c r="AL14" s="76" t="s">
        <v>616</v>
      </c>
      <c r="AM14" s="63" t="s">
        <v>617</v>
      </c>
      <c r="AN14" s="63" t="s">
        <v>618</v>
      </c>
    </row>
    <row r="15" spans="1:40" ht="59.5" customHeight="1">
      <c r="A15" s="70">
        <v>44440</v>
      </c>
      <c r="B15" s="71" t="s">
        <v>72</v>
      </c>
      <c r="C15" s="72">
        <v>3009961</v>
      </c>
      <c r="D15" s="79" t="s">
        <v>332</v>
      </c>
      <c r="E15" s="71" t="s">
        <v>333</v>
      </c>
      <c r="F15" s="71">
        <v>0</v>
      </c>
      <c r="G15" s="71">
        <v>0</v>
      </c>
      <c r="H15" s="71">
        <v>0</v>
      </c>
      <c r="I15" s="60" t="s">
        <v>341</v>
      </c>
      <c r="J15" s="63">
        <v>99.3</v>
      </c>
      <c r="K15" s="63" t="s">
        <v>1377</v>
      </c>
      <c r="L15" s="63" t="s">
        <v>92</v>
      </c>
      <c r="M15" s="73" t="s">
        <v>346</v>
      </c>
      <c r="N15" s="73" t="s">
        <v>1378</v>
      </c>
      <c r="O15" s="73" t="s">
        <v>347</v>
      </c>
      <c r="P15" s="63" t="s">
        <v>348</v>
      </c>
      <c r="Q15" s="63" t="s">
        <v>352</v>
      </c>
      <c r="R15" s="63"/>
      <c r="S15" s="63"/>
      <c r="T15" s="63"/>
      <c r="U15" s="63"/>
      <c r="V15" s="74" t="s">
        <v>109</v>
      </c>
      <c r="W15" s="75" t="s">
        <v>249</v>
      </c>
      <c r="X15" s="76" t="s">
        <v>148</v>
      </c>
      <c r="Y15" s="73" t="s">
        <v>355</v>
      </c>
      <c r="Z15" s="56" t="s">
        <v>356</v>
      </c>
      <c r="AA15" s="76" t="s">
        <v>1035</v>
      </c>
      <c r="AB15" s="63" t="s">
        <v>106</v>
      </c>
      <c r="AC15" s="63" t="s">
        <v>106</v>
      </c>
      <c r="AD15" s="77" t="s">
        <v>358</v>
      </c>
      <c r="AE15" s="77" t="s">
        <v>148</v>
      </c>
      <c r="AF15" s="76"/>
      <c r="AG15" s="76"/>
      <c r="AH15" s="76"/>
      <c r="AI15" s="76"/>
      <c r="AJ15" s="76" t="s">
        <v>276</v>
      </c>
      <c r="AK15" s="76"/>
      <c r="AL15" s="76" t="s">
        <v>359</v>
      </c>
      <c r="AM15" s="63" t="s">
        <v>360</v>
      </c>
      <c r="AN15" s="63" t="s">
        <v>92</v>
      </c>
    </row>
    <row r="16" spans="1:40" ht="59.5" customHeight="1">
      <c r="A16" s="70">
        <v>44440</v>
      </c>
      <c r="B16" s="71" t="s">
        <v>72</v>
      </c>
      <c r="C16" s="72">
        <v>3010894</v>
      </c>
      <c r="D16" s="71" t="s">
        <v>361</v>
      </c>
      <c r="E16" s="79" t="s">
        <v>362</v>
      </c>
      <c r="F16" s="79">
        <v>0</v>
      </c>
      <c r="G16" s="79">
        <v>0</v>
      </c>
      <c r="H16" s="79">
        <v>0</v>
      </c>
      <c r="I16" s="60" t="s">
        <v>371</v>
      </c>
      <c r="J16" s="63">
        <v>91</v>
      </c>
      <c r="K16" s="63" t="s">
        <v>1379</v>
      </c>
      <c r="L16" s="63" t="s">
        <v>92</v>
      </c>
      <c r="M16" s="73" t="s">
        <v>1380</v>
      </c>
      <c r="N16" s="73" t="s">
        <v>1381</v>
      </c>
      <c r="O16" s="73" t="s">
        <v>377</v>
      </c>
      <c r="P16" s="63" t="s">
        <v>378</v>
      </c>
      <c r="Q16" s="63" t="s">
        <v>103</v>
      </c>
      <c r="R16" s="63"/>
      <c r="S16" s="63"/>
      <c r="T16" s="63"/>
      <c r="U16" s="63"/>
      <c r="V16" s="74" t="s">
        <v>109</v>
      </c>
      <c r="W16" s="75" t="s">
        <v>92</v>
      </c>
      <c r="X16" s="76" t="s">
        <v>110</v>
      </c>
      <c r="Y16" s="73" t="s">
        <v>384</v>
      </c>
      <c r="Z16" s="56" t="s">
        <v>385</v>
      </c>
      <c r="AA16" s="56" t="s">
        <v>106</v>
      </c>
      <c r="AB16" s="63" t="s">
        <v>106</v>
      </c>
      <c r="AC16" s="63" t="s">
        <v>106</v>
      </c>
      <c r="AD16" s="77" t="s">
        <v>386</v>
      </c>
      <c r="AE16" s="77" t="s">
        <v>110</v>
      </c>
      <c r="AF16" s="76"/>
      <c r="AG16" s="76"/>
      <c r="AH16" s="76" t="s">
        <v>387</v>
      </c>
      <c r="AI16" s="76"/>
      <c r="AJ16" s="78" t="s">
        <v>1382</v>
      </c>
      <c r="AK16" s="63"/>
      <c r="AL16" s="76" t="s">
        <v>1383</v>
      </c>
      <c r="AM16" s="76" t="s">
        <v>388</v>
      </c>
      <c r="AN16" s="63" t="s">
        <v>92</v>
      </c>
    </row>
    <row r="17" spans="1:40" ht="59.5" customHeight="1">
      <c r="A17" s="70">
        <v>44440</v>
      </c>
      <c r="B17" s="71" t="s">
        <v>72</v>
      </c>
      <c r="C17" s="72">
        <v>3021327</v>
      </c>
      <c r="D17" s="71" t="s">
        <v>419</v>
      </c>
      <c r="E17" s="71" t="s">
        <v>420</v>
      </c>
      <c r="F17" s="71">
        <v>1</v>
      </c>
      <c r="G17" s="71">
        <v>1</v>
      </c>
      <c r="H17" s="71">
        <v>0</v>
      </c>
      <c r="I17" s="61" t="s">
        <v>428</v>
      </c>
      <c r="J17" s="63">
        <v>96.9</v>
      </c>
      <c r="K17" s="67" t="s">
        <v>1385</v>
      </c>
      <c r="L17" s="63" t="s">
        <v>92</v>
      </c>
      <c r="M17" s="73" t="s">
        <v>435</v>
      </c>
      <c r="N17" s="73" t="s">
        <v>436</v>
      </c>
      <c r="O17" s="73" t="s">
        <v>437</v>
      </c>
      <c r="P17" s="63" t="s">
        <v>438</v>
      </c>
      <c r="Q17" s="63" t="s">
        <v>103</v>
      </c>
      <c r="R17" s="63"/>
      <c r="S17" s="63"/>
      <c r="T17" s="63"/>
      <c r="U17" s="63"/>
      <c r="V17" s="74" t="s">
        <v>109</v>
      </c>
      <c r="W17" s="75" t="s">
        <v>92</v>
      </c>
      <c r="X17" s="76" t="s">
        <v>148</v>
      </c>
      <c r="Y17" s="73" t="s">
        <v>1386</v>
      </c>
      <c r="Z17" s="56" t="s">
        <v>442</v>
      </c>
      <c r="AA17" s="76" t="s">
        <v>1037</v>
      </c>
      <c r="AB17" s="56" t="s">
        <v>444</v>
      </c>
      <c r="AC17" s="63" t="s">
        <v>106</v>
      </c>
      <c r="AD17" s="77" t="s">
        <v>445</v>
      </c>
      <c r="AE17" s="77" t="s">
        <v>148</v>
      </c>
      <c r="AF17" s="76" t="s">
        <v>1387</v>
      </c>
      <c r="AG17" s="63"/>
      <c r="AH17" s="76" t="s">
        <v>1038</v>
      </c>
      <c r="AI17" s="76" t="s">
        <v>1039</v>
      </c>
      <c r="AJ17" s="76" t="s">
        <v>448</v>
      </c>
      <c r="AK17" s="76" t="s">
        <v>449</v>
      </c>
      <c r="AL17" s="63" t="s">
        <v>450</v>
      </c>
      <c r="AM17" s="76" t="s">
        <v>451</v>
      </c>
      <c r="AN17" s="63" t="s">
        <v>92</v>
      </c>
    </row>
    <row r="18" spans="1:40" ht="59.5" customHeight="1">
      <c r="A18" s="70">
        <v>44440</v>
      </c>
      <c r="B18" s="71" t="s">
        <v>72</v>
      </c>
      <c r="C18" s="72">
        <v>3021592</v>
      </c>
      <c r="D18" s="79" t="s">
        <v>452</v>
      </c>
      <c r="E18" s="71" t="s">
        <v>453</v>
      </c>
      <c r="F18" s="71">
        <v>0</v>
      </c>
      <c r="G18" s="71">
        <v>1</v>
      </c>
      <c r="H18" s="71">
        <v>1</v>
      </c>
      <c r="I18" s="60" t="s">
        <v>460</v>
      </c>
      <c r="J18" s="63">
        <v>97.5</v>
      </c>
      <c r="K18" s="67" t="s">
        <v>1388</v>
      </c>
      <c r="L18" s="63" t="s">
        <v>92</v>
      </c>
      <c r="M18" s="73" t="s">
        <v>465</v>
      </c>
      <c r="N18" s="73" t="s">
        <v>466</v>
      </c>
      <c r="O18" s="73" t="s">
        <v>208</v>
      </c>
      <c r="P18" s="63" t="s">
        <v>467</v>
      </c>
      <c r="Q18" s="63" t="s">
        <v>1033</v>
      </c>
      <c r="R18" s="63"/>
      <c r="S18" s="63"/>
      <c r="T18" s="63"/>
      <c r="U18" s="63"/>
      <c r="V18" s="74">
        <v>0</v>
      </c>
      <c r="W18" s="75" t="s">
        <v>92</v>
      </c>
      <c r="X18" s="76" t="s">
        <v>95</v>
      </c>
      <c r="Y18" s="73" t="s">
        <v>1040</v>
      </c>
      <c r="Z18" s="56" t="s">
        <v>219</v>
      </c>
      <c r="AA18" s="56" t="s">
        <v>106</v>
      </c>
      <c r="AB18" s="63" t="s">
        <v>106</v>
      </c>
      <c r="AC18" s="63" t="s">
        <v>106</v>
      </c>
      <c r="AD18" s="77" t="s">
        <v>471</v>
      </c>
      <c r="AE18" s="77" t="s">
        <v>95</v>
      </c>
      <c r="AF18" s="63"/>
      <c r="AG18" s="76" t="s">
        <v>472</v>
      </c>
      <c r="AH18" s="63"/>
      <c r="AI18" s="76"/>
      <c r="AJ18" s="78" t="s">
        <v>1356</v>
      </c>
      <c r="AK18" s="63"/>
      <c r="AL18" s="76" t="s">
        <v>473</v>
      </c>
      <c r="AM18" s="76" t="s">
        <v>1041</v>
      </c>
      <c r="AN18" s="63" t="s">
        <v>92</v>
      </c>
    </row>
    <row r="19" spans="1:40" ht="59.5" customHeight="1">
      <c r="A19" s="70">
        <v>44440</v>
      </c>
      <c r="B19" s="71" t="s">
        <v>72</v>
      </c>
      <c r="C19" s="72">
        <v>3021707</v>
      </c>
      <c r="D19" s="79" t="s">
        <v>475</v>
      </c>
      <c r="E19" s="71" t="s">
        <v>476</v>
      </c>
      <c r="F19" s="71">
        <v>1</v>
      </c>
      <c r="G19" s="71">
        <v>1</v>
      </c>
      <c r="H19" s="71">
        <v>0</v>
      </c>
      <c r="I19" s="60" t="s">
        <v>484</v>
      </c>
      <c r="J19" s="63" t="s">
        <v>1042</v>
      </c>
      <c r="K19" s="63" t="s">
        <v>1389</v>
      </c>
      <c r="L19" s="63" t="s">
        <v>92</v>
      </c>
      <c r="M19" s="73" t="s">
        <v>1390</v>
      </c>
      <c r="N19" s="73" t="s">
        <v>1391</v>
      </c>
      <c r="O19" s="73" t="s">
        <v>490</v>
      </c>
      <c r="P19" s="63" t="s">
        <v>491</v>
      </c>
      <c r="Q19" s="63" t="s">
        <v>103</v>
      </c>
      <c r="R19" s="63"/>
      <c r="S19" s="63"/>
      <c r="T19" s="63"/>
      <c r="U19" s="63"/>
      <c r="V19" s="74" t="s">
        <v>109</v>
      </c>
      <c r="W19" s="75" t="s">
        <v>92</v>
      </c>
      <c r="X19" s="76" t="s">
        <v>110</v>
      </c>
      <c r="Y19" s="73" t="s">
        <v>1392</v>
      </c>
      <c r="Z19" s="56" t="s">
        <v>219</v>
      </c>
      <c r="AA19" s="56" t="s">
        <v>106</v>
      </c>
      <c r="AB19" s="63" t="s">
        <v>106</v>
      </c>
      <c r="AC19" s="63" t="s">
        <v>106</v>
      </c>
      <c r="AD19" s="77" t="s">
        <v>496</v>
      </c>
      <c r="AE19" s="77" t="s">
        <v>110</v>
      </c>
      <c r="AF19" s="76" t="s">
        <v>1393</v>
      </c>
      <c r="AG19" s="63"/>
      <c r="AH19" s="63"/>
      <c r="AI19" s="63"/>
      <c r="AJ19" s="78" t="s">
        <v>497</v>
      </c>
      <c r="AL19" s="76" t="s">
        <v>498</v>
      </c>
      <c r="AM19" s="76" t="s">
        <v>499</v>
      </c>
      <c r="AN19" s="63" t="s">
        <v>92</v>
      </c>
    </row>
    <row r="20" spans="1:40" ht="59.5" customHeight="1">
      <c r="A20" s="70">
        <v>44593</v>
      </c>
      <c r="B20" s="71" t="s">
        <v>72</v>
      </c>
      <c r="C20" s="72">
        <v>3014484</v>
      </c>
      <c r="D20" s="79" t="s">
        <v>727</v>
      </c>
      <c r="E20" s="79" t="s">
        <v>728</v>
      </c>
      <c r="F20" s="79">
        <v>1</v>
      </c>
      <c r="G20" s="79">
        <v>1</v>
      </c>
      <c r="H20" s="79">
        <v>0</v>
      </c>
      <c r="I20" s="60" t="s">
        <v>737</v>
      </c>
      <c r="J20" s="82">
        <v>100</v>
      </c>
      <c r="K20" s="82"/>
      <c r="L20" s="82" t="s">
        <v>1405</v>
      </c>
      <c r="M20" s="83" t="s">
        <v>1406</v>
      </c>
      <c r="N20" s="73" t="s">
        <v>1407</v>
      </c>
      <c r="O20" s="73" t="s">
        <v>739</v>
      </c>
      <c r="P20" s="71" t="s">
        <v>740</v>
      </c>
      <c r="Q20" s="82" t="s">
        <v>744</v>
      </c>
      <c r="R20" s="71"/>
      <c r="S20" s="71"/>
      <c r="T20" s="71"/>
      <c r="U20" s="71"/>
      <c r="V20" s="74" t="s">
        <v>747</v>
      </c>
      <c r="W20" s="75" t="s">
        <v>92</v>
      </c>
      <c r="X20" s="84" t="s">
        <v>148</v>
      </c>
      <c r="Y20" s="84" t="s">
        <v>1408</v>
      </c>
      <c r="Z20" s="84" t="s">
        <v>219</v>
      </c>
      <c r="AA20" s="82" t="s">
        <v>106</v>
      </c>
      <c r="AB20" s="82" t="s">
        <v>106</v>
      </c>
      <c r="AC20" s="82" t="s">
        <v>106</v>
      </c>
      <c r="AD20" s="77" t="s">
        <v>1409</v>
      </c>
      <c r="AE20" s="77" t="s">
        <v>148</v>
      </c>
      <c r="AF20" s="84" t="s">
        <v>1410</v>
      </c>
      <c r="AG20" s="79" t="s">
        <v>1411</v>
      </c>
      <c r="AH20" s="71"/>
      <c r="AI20" s="71"/>
      <c r="AJ20" s="79" t="s">
        <v>749</v>
      </c>
      <c r="AK20" s="79" t="s">
        <v>750</v>
      </c>
      <c r="AL20" s="79" t="s">
        <v>751</v>
      </c>
      <c r="AM20" s="84" t="s">
        <v>1412</v>
      </c>
      <c r="AN20" s="63" t="s">
        <v>92</v>
      </c>
    </row>
    <row r="21" spans="1:40" ht="59.5" customHeight="1">
      <c r="A21" s="70">
        <v>44593</v>
      </c>
      <c r="B21" s="71" t="s">
        <v>72</v>
      </c>
      <c r="C21" s="72">
        <v>3029717</v>
      </c>
      <c r="D21" s="79" t="s">
        <v>619</v>
      </c>
      <c r="E21" s="71" t="s">
        <v>620</v>
      </c>
      <c r="F21" s="71">
        <v>1</v>
      </c>
      <c r="G21" s="71">
        <v>1</v>
      </c>
      <c r="H21" s="71">
        <v>0</v>
      </c>
      <c r="I21" s="60" t="s">
        <v>633</v>
      </c>
      <c r="J21" s="63">
        <v>100</v>
      </c>
      <c r="K21" s="63" t="s">
        <v>1400</v>
      </c>
      <c r="L21" s="63" t="s">
        <v>92</v>
      </c>
      <c r="M21" s="73" t="s">
        <v>1401</v>
      </c>
      <c r="N21" s="73" t="s">
        <v>636</v>
      </c>
      <c r="O21" s="73" t="s">
        <v>637</v>
      </c>
      <c r="P21" s="63" t="s">
        <v>638</v>
      </c>
      <c r="Q21" s="63" t="s">
        <v>642</v>
      </c>
      <c r="R21" s="63"/>
      <c r="S21" s="63"/>
      <c r="T21" s="63"/>
      <c r="U21" s="63"/>
      <c r="V21" s="74" t="s">
        <v>109</v>
      </c>
      <c r="W21" s="75">
        <v>1</v>
      </c>
      <c r="X21" s="76" t="s">
        <v>148</v>
      </c>
      <c r="Y21" s="73" t="s">
        <v>645</v>
      </c>
      <c r="Z21" s="56" t="s">
        <v>646</v>
      </c>
      <c r="AA21" s="56" t="s">
        <v>106</v>
      </c>
      <c r="AB21" s="63" t="s">
        <v>106</v>
      </c>
      <c r="AC21" s="63" t="s">
        <v>106</v>
      </c>
      <c r="AD21" s="77" t="s">
        <v>647</v>
      </c>
      <c r="AE21" s="77" t="s">
        <v>148</v>
      </c>
      <c r="AF21" s="76" t="s">
        <v>1402</v>
      </c>
      <c r="AG21" s="76" t="s">
        <v>648</v>
      </c>
      <c r="AH21" s="63"/>
      <c r="AI21" s="76" t="s">
        <v>649</v>
      </c>
      <c r="AJ21" s="76" t="s">
        <v>650</v>
      </c>
      <c r="AK21" s="63"/>
      <c r="AL21" s="76" t="s">
        <v>651</v>
      </c>
      <c r="AM21" s="63" t="s">
        <v>652</v>
      </c>
      <c r="AN21" s="63" t="s">
        <v>92</v>
      </c>
    </row>
    <row r="22" spans="1:40" ht="59.5" customHeight="1">
      <c r="A22" s="70">
        <v>44440</v>
      </c>
      <c r="B22" s="71" t="s">
        <v>72</v>
      </c>
      <c r="C22" s="72">
        <v>3029165</v>
      </c>
      <c r="D22" s="79" t="s">
        <v>529</v>
      </c>
      <c r="E22" s="71" t="s">
        <v>530</v>
      </c>
      <c r="F22" s="71">
        <v>1</v>
      </c>
      <c r="G22" s="71">
        <v>1</v>
      </c>
      <c r="H22" s="71">
        <v>0</v>
      </c>
      <c r="I22" s="60" t="s">
        <v>539</v>
      </c>
      <c r="J22" s="63">
        <v>72.599999999999994</v>
      </c>
      <c r="K22" s="63" t="s">
        <v>1395</v>
      </c>
      <c r="L22" s="63" t="s">
        <v>92</v>
      </c>
      <c r="M22" s="73" t="s">
        <v>172</v>
      </c>
      <c r="N22" s="73" t="s">
        <v>544</v>
      </c>
      <c r="O22" s="73" t="s">
        <v>172</v>
      </c>
      <c r="P22" s="63" t="s">
        <v>545</v>
      </c>
      <c r="Q22" s="63" t="s">
        <v>103</v>
      </c>
      <c r="R22" s="63"/>
      <c r="S22" s="63"/>
      <c r="T22" s="63"/>
      <c r="U22" s="63"/>
      <c r="V22" s="74" t="s">
        <v>109</v>
      </c>
      <c r="W22" s="75" t="s">
        <v>92</v>
      </c>
      <c r="X22" s="76" t="s">
        <v>110</v>
      </c>
      <c r="Y22" s="73" t="s">
        <v>1045</v>
      </c>
      <c r="Z22" s="56" t="s">
        <v>551</v>
      </c>
      <c r="AA22" s="56" t="s">
        <v>106</v>
      </c>
      <c r="AB22" s="63" t="s">
        <v>106</v>
      </c>
      <c r="AC22" s="63" t="s">
        <v>106</v>
      </c>
      <c r="AD22" s="77" t="s">
        <v>552</v>
      </c>
      <c r="AE22" s="77" t="s">
        <v>110</v>
      </c>
      <c r="AF22" s="76" t="s">
        <v>1396</v>
      </c>
      <c r="AG22" s="63"/>
      <c r="AH22" s="63"/>
      <c r="AI22" s="76" t="s">
        <v>553</v>
      </c>
      <c r="AJ22" s="78" t="s">
        <v>554</v>
      </c>
      <c r="AK22" s="63"/>
      <c r="AL22" s="76" t="s">
        <v>555</v>
      </c>
      <c r="AM22" s="76" t="s">
        <v>556</v>
      </c>
      <c r="AN22" s="63" t="s">
        <v>92</v>
      </c>
    </row>
    <row r="23" spans="1:40" ht="59.5" customHeight="1">
      <c r="A23" s="70">
        <v>44593</v>
      </c>
      <c r="B23" s="71" t="s">
        <v>72</v>
      </c>
      <c r="C23" s="72">
        <v>3030535</v>
      </c>
      <c r="D23" s="79" t="s">
        <v>694</v>
      </c>
      <c r="E23" s="71" t="s">
        <v>695</v>
      </c>
      <c r="F23" s="71">
        <v>1</v>
      </c>
      <c r="G23" s="71">
        <v>1</v>
      </c>
      <c r="H23" s="71">
        <v>0</v>
      </c>
      <c r="I23" s="60" t="s">
        <v>705</v>
      </c>
      <c r="J23" s="63">
        <v>97.9</v>
      </c>
      <c r="K23" s="63"/>
      <c r="L23" s="63" t="s">
        <v>707</v>
      </c>
      <c r="M23" s="73" t="s">
        <v>637</v>
      </c>
      <c r="N23" s="73" t="s">
        <v>1404</v>
      </c>
      <c r="O23" s="73" t="s">
        <v>437</v>
      </c>
      <c r="P23" s="63" t="s">
        <v>709</v>
      </c>
      <c r="Q23" s="63" t="s">
        <v>103</v>
      </c>
      <c r="R23" s="63"/>
      <c r="S23" s="63"/>
      <c r="T23" s="63"/>
      <c r="U23" s="63"/>
      <c r="V23" s="74" t="s">
        <v>109</v>
      </c>
      <c r="W23" s="75" t="s">
        <v>92</v>
      </c>
      <c r="X23" s="76" t="s">
        <v>148</v>
      </c>
      <c r="Y23" s="73" t="s">
        <v>714</v>
      </c>
      <c r="Z23" s="56" t="s">
        <v>1050</v>
      </c>
      <c r="AA23" s="56" t="s">
        <v>716</v>
      </c>
      <c r="AB23" s="76" t="s">
        <v>717</v>
      </c>
      <c r="AC23" s="76" t="s">
        <v>718</v>
      </c>
      <c r="AD23" s="77" t="s">
        <v>719</v>
      </c>
      <c r="AE23" s="77" t="s">
        <v>148</v>
      </c>
      <c r="AF23" s="76" t="s">
        <v>720</v>
      </c>
      <c r="AG23" s="76" t="s">
        <v>721</v>
      </c>
      <c r="AH23" s="63"/>
      <c r="AI23" s="76" t="s">
        <v>722</v>
      </c>
      <c r="AJ23" s="76" t="s">
        <v>723</v>
      </c>
      <c r="AL23" s="63" t="s">
        <v>724</v>
      </c>
      <c r="AM23" s="63" t="s">
        <v>725</v>
      </c>
      <c r="AN23" s="76" t="s">
        <v>1051</v>
      </c>
    </row>
    <row r="24" spans="1:40" ht="59.5" customHeight="1">
      <c r="A24" s="70">
        <v>44593</v>
      </c>
      <c r="B24" s="71" t="s">
        <v>72</v>
      </c>
      <c r="C24" s="72">
        <v>3037713</v>
      </c>
      <c r="D24" s="79" t="s">
        <v>653</v>
      </c>
      <c r="E24" s="71" t="s">
        <v>654</v>
      </c>
      <c r="F24" s="71">
        <v>1</v>
      </c>
      <c r="G24" s="71">
        <v>1</v>
      </c>
      <c r="H24" s="71">
        <v>0</v>
      </c>
      <c r="I24" s="60" t="s">
        <v>667</v>
      </c>
      <c r="J24" s="63">
        <v>50</v>
      </c>
      <c r="K24" s="63" t="s">
        <v>1403</v>
      </c>
      <c r="L24" s="63" t="s">
        <v>92</v>
      </c>
      <c r="M24" s="73" t="s">
        <v>673</v>
      </c>
      <c r="N24" s="73" t="s">
        <v>674</v>
      </c>
      <c r="O24" s="73" t="s">
        <v>675</v>
      </c>
      <c r="P24" s="63" t="s">
        <v>676</v>
      </c>
      <c r="Q24" s="63" t="s">
        <v>680</v>
      </c>
      <c r="R24" s="63"/>
      <c r="S24" s="63"/>
      <c r="T24" s="63"/>
      <c r="U24" s="63"/>
      <c r="V24" s="74" t="s">
        <v>610</v>
      </c>
      <c r="W24" s="75" t="s">
        <v>92</v>
      </c>
      <c r="X24" s="76" t="s">
        <v>148</v>
      </c>
      <c r="Y24" s="73" t="s">
        <v>683</v>
      </c>
      <c r="Z24" s="56" t="s">
        <v>684</v>
      </c>
      <c r="AA24" s="76" t="s">
        <v>685</v>
      </c>
      <c r="AB24" s="63" t="s">
        <v>686</v>
      </c>
      <c r="AC24" s="63" t="s">
        <v>106</v>
      </c>
      <c r="AD24" s="77" t="s">
        <v>687</v>
      </c>
      <c r="AE24" s="77" t="s">
        <v>148</v>
      </c>
      <c r="AF24" s="76" t="s">
        <v>688</v>
      </c>
      <c r="AG24" s="76" t="s">
        <v>689</v>
      </c>
      <c r="AH24" s="63"/>
      <c r="AI24" s="76" t="s">
        <v>690</v>
      </c>
      <c r="AJ24" s="76" t="s">
        <v>691</v>
      </c>
      <c r="AK24" s="76" t="s">
        <v>449</v>
      </c>
      <c r="AL24" s="76" t="s">
        <v>692</v>
      </c>
      <c r="AM24" s="76" t="s">
        <v>693</v>
      </c>
      <c r="AN24" s="63" t="s">
        <v>92</v>
      </c>
    </row>
    <row r="25" spans="1:40" ht="59.5" customHeight="1">
      <c r="A25" s="70">
        <v>44593</v>
      </c>
      <c r="B25" s="71" t="s">
        <v>72</v>
      </c>
      <c r="C25" s="72">
        <v>3038159</v>
      </c>
      <c r="D25" s="79" t="s">
        <v>752</v>
      </c>
      <c r="E25" s="71" t="s">
        <v>753</v>
      </c>
      <c r="F25" s="71">
        <v>1</v>
      </c>
      <c r="G25" s="71">
        <v>1</v>
      </c>
      <c r="H25" s="71">
        <v>1</v>
      </c>
      <c r="I25" s="60" t="s">
        <v>762</v>
      </c>
      <c r="J25" s="63">
        <v>94.9</v>
      </c>
      <c r="K25" s="63" t="s">
        <v>1413</v>
      </c>
      <c r="L25" s="63" t="s">
        <v>92</v>
      </c>
      <c r="M25" s="73" t="s">
        <v>766</v>
      </c>
      <c r="N25" s="73" t="s">
        <v>767</v>
      </c>
      <c r="O25" s="73" t="s">
        <v>208</v>
      </c>
      <c r="P25" s="63" t="s">
        <v>768</v>
      </c>
      <c r="Q25" s="63" t="s">
        <v>1033</v>
      </c>
      <c r="R25" s="63"/>
      <c r="S25" s="63"/>
      <c r="T25" s="63"/>
      <c r="U25" s="63"/>
      <c r="V25" s="74">
        <v>0</v>
      </c>
      <c r="W25" s="75" t="s">
        <v>92</v>
      </c>
      <c r="X25" s="76" t="s">
        <v>95</v>
      </c>
      <c r="Y25" s="73" t="s">
        <v>1052</v>
      </c>
      <c r="Z25" s="56" t="s">
        <v>219</v>
      </c>
      <c r="AA25" s="56" t="s">
        <v>106</v>
      </c>
      <c r="AB25" s="63" t="s">
        <v>106</v>
      </c>
      <c r="AC25" s="63" t="s">
        <v>106</v>
      </c>
      <c r="AD25" s="77" t="s">
        <v>772</v>
      </c>
      <c r="AE25" s="77" t="s">
        <v>95</v>
      </c>
      <c r="AF25" s="76" t="s">
        <v>1414</v>
      </c>
      <c r="AG25" s="63"/>
      <c r="AH25" s="76" t="s">
        <v>1053</v>
      </c>
      <c r="AI25" s="63"/>
      <c r="AJ25" s="76" t="s">
        <v>774</v>
      </c>
      <c r="AK25" s="63"/>
      <c r="AL25" s="76" t="s">
        <v>1415</v>
      </c>
      <c r="AM25" s="63" t="s">
        <v>775</v>
      </c>
      <c r="AN25" s="63"/>
    </row>
    <row r="26" spans="1:40" ht="59.5" customHeight="1">
      <c r="A26" s="70">
        <v>44440</v>
      </c>
      <c r="B26" s="71" t="s">
        <v>776</v>
      </c>
      <c r="C26" s="72">
        <v>3003445</v>
      </c>
      <c r="D26" s="85" t="s">
        <v>777</v>
      </c>
      <c r="E26" s="86" t="s">
        <v>778</v>
      </c>
      <c r="F26" s="86">
        <v>0</v>
      </c>
      <c r="G26" s="86">
        <v>0</v>
      </c>
      <c r="H26" s="86">
        <v>0</v>
      </c>
      <c r="I26" s="62" t="s">
        <v>785</v>
      </c>
      <c r="J26" s="87">
        <v>94</v>
      </c>
      <c r="K26" s="88" t="s">
        <v>787</v>
      </c>
      <c r="L26" s="88" t="s">
        <v>92</v>
      </c>
      <c r="M26" s="89" t="s">
        <v>791</v>
      </c>
      <c r="N26" s="89" t="s">
        <v>1416</v>
      </c>
      <c r="O26" s="89" t="s">
        <v>792</v>
      </c>
      <c r="P26" s="90" t="s">
        <v>793</v>
      </c>
      <c r="Q26" s="90" t="s">
        <v>797</v>
      </c>
      <c r="R26" s="90"/>
      <c r="S26" s="90"/>
      <c r="T26" s="90"/>
      <c r="U26" s="90"/>
      <c r="V26" s="91" t="s">
        <v>610</v>
      </c>
      <c r="W26" s="92" t="s">
        <v>92</v>
      </c>
      <c r="X26" s="85" t="s">
        <v>148</v>
      </c>
      <c r="Y26" s="89" t="s">
        <v>800</v>
      </c>
      <c r="Z26" s="93" t="s">
        <v>1054</v>
      </c>
      <c r="AA26" s="93" t="s">
        <v>106</v>
      </c>
      <c r="AB26" s="90" t="s">
        <v>106</v>
      </c>
      <c r="AC26" s="90" t="s">
        <v>106</v>
      </c>
      <c r="AD26" s="77" t="s">
        <v>802</v>
      </c>
      <c r="AE26" s="77" t="s">
        <v>148</v>
      </c>
      <c r="AF26" s="90"/>
      <c r="AG26" s="90"/>
      <c r="AH26" s="90"/>
      <c r="AI26" s="90"/>
      <c r="AJ26" s="90"/>
      <c r="AK26" s="90"/>
      <c r="AL26" s="90"/>
      <c r="AM26" s="90" t="s">
        <v>803</v>
      </c>
      <c r="AN26" s="90" t="s">
        <v>92</v>
      </c>
    </row>
    <row r="27" spans="1:40" ht="59.5" customHeight="1">
      <c r="A27" s="70">
        <v>44593</v>
      </c>
      <c r="B27" s="71" t="s">
        <v>776</v>
      </c>
      <c r="C27" s="72">
        <v>3013424</v>
      </c>
      <c r="D27" s="71" t="s">
        <v>916</v>
      </c>
      <c r="E27" s="71" t="s">
        <v>917</v>
      </c>
      <c r="F27" s="71">
        <v>0</v>
      </c>
      <c r="G27" s="71">
        <v>1</v>
      </c>
      <c r="H27" s="71">
        <v>1</v>
      </c>
      <c r="I27" s="60" t="s">
        <v>926</v>
      </c>
      <c r="J27" s="63">
        <v>98</v>
      </c>
      <c r="K27" s="63" t="s">
        <v>92</v>
      </c>
      <c r="L27" s="63" t="s">
        <v>92</v>
      </c>
      <c r="M27" s="73" t="s">
        <v>931</v>
      </c>
      <c r="N27" s="73" t="s">
        <v>932</v>
      </c>
      <c r="O27" s="73" t="s">
        <v>208</v>
      </c>
      <c r="P27" s="63" t="s">
        <v>933</v>
      </c>
      <c r="Q27" s="63" t="s">
        <v>1055</v>
      </c>
      <c r="R27" s="63"/>
      <c r="S27" s="63"/>
      <c r="T27" s="63"/>
      <c r="U27" s="63"/>
      <c r="V27" s="74" t="s">
        <v>939</v>
      </c>
      <c r="W27" s="75" t="s">
        <v>92</v>
      </c>
      <c r="X27" s="76" t="s">
        <v>95</v>
      </c>
      <c r="Y27" s="73" t="s">
        <v>940</v>
      </c>
      <c r="Z27" s="63" t="s">
        <v>941</v>
      </c>
      <c r="AA27" s="56" t="s">
        <v>106</v>
      </c>
      <c r="AB27" s="63" t="s">
        <v>106</v>
      </c>
      <c r="AC27" s="63" t="s">
        <v>106</v>
      </c>
      <c r="AD27" s="77" t="s">
        <v>942</v>
      </c>
      <c r="AE27" s="77" t="s">
        <v>95</v>
      </c>
      <c r="AF27" s="63"/>
      <c r="AG27" s="76" t="s">
        <v>943</v>
      </c>
      <c r="AH27" s="63"/>
      <c r="AI27" s="63"/>
      <c r="AJ27" s="63"/>
      <c r="AK27" s="63"/>
      <c r="AL27" s="63"/>
      <c r="AM27" s="63" t="s">
        <v>944</v>
      </c>
      <c r="AN27" s="63" t="s">
        <v>92</v>
      </c>
    </row>
    <row r="28" spans="1:40" ht="15.75" customHeight="1">
      <c r="D28" s="63" t="s">
        <v>1001</v>
      </c>
      <c r="E28" s="71" t="s">
        <v>1002</v>
      </c>
      <c r="F28" s="71">
        <v>1</v>
      </c>
      <c r="G28" s="71">
        <v>1</v>
      </c>
      <c r="H28" s="71">
        <v>0</v>
      </c>
      <c r="I28" s="63" t="s">
        <v>1012</v>
      </c>
      <c r="J28" s="56">
        <v>91.5</v>
      </c>
      <c r="M28" s="56" t="s">
        <v>1439</v>
      </c>
      <c r="X28" s="55" t="s">
        <v>148</v>
      </c>
    </row>
    <row r="29" spans="1:40" ht="59.5" customHeight="1">
      <c r="A29" s="70">
        <v>44593</v>
      </c>
      <c r="B29" s="71" t="s">
        <v>776</v>
      </c>
      <c r="C29" s="72">
        <v>3021379</v>
      </c>
      <c r="D29" s="79" t="s">
        <v>945</v>
      </c>
      <c r="E29" s="79" t="s">
        <v>946</v>
      </c>
      <c r="F29" s="79">
        <v>0</v>
      </c>
      <c r="G29" s="79">
        <v>1</v>
      </c>
      <c r="H29" s="79">
        <v>1</v>
      </c>
      <c r="I29" s="60" t="s">
        <v>955</v>
      </c>
      <c r="J29" s="94" t="s">
        <v>956</v>
      </c>
      <c r="K29" s="63" t="s">
        <v>92</v>
      </c>
      <c r="L29" s="63" t="s">
        <v>92</v>
      </c>
      <c r="M29" s="73" t="s">
        <v>958</v>
      </c>
      <c r="N29" s="73" t="s">
        <v>1422</v>
      </c>
      <c r="O29" s="73" t="s">
        <v>208</v>
      </c>
      <c r="P29" s="63" t="s">
        <v>959</v>
      </c>
      <c r="Q29" s="63" t="s">
        <v>962</v>
      </c>
      <c r="R29" s="63"/>
      <c r="S29" s="63"/>
      <c r="T29" s="63"/>
      <c r="U29" s="63"/>
      <c r="V29" s="75" t="s">
        <v>92</v>
      </c>
      <c r="W29" s="75" t="s">
        <v>92</v>
      </c>
      <c r="X29" s="76" t="s">
        <v>95</v>
      </c>
      <c r="Y29" s="73" t="s">
        <v>965</v>
      </c>
      <c r="Z29" s="56" t="s">
        <v>913</v>
      </c>
      <c r="AA29" s="56" t="s">
        <v>106</v>
      </c>
      <c r="AB29" s="63" t="s">
        <v>106</v>
      </c>
      <c r="AC29" s="63" t="s">
        <v>106</v>
      </c>
      <c r="AD29" s="77" t="s">
        <v>966</v>
      </c>
      <c r="AE29" s="77" t="s">
        <v>95</v>
      </c>
      <c r="AF29" s="63"/>
      <c r="AG29" s="76" t="s">
        <v>967</v>
      </c>
      <c r="AH29" s="63"/>
      <c r="AI29" s="63"/>
      <c r="AJ29" s="63"/>
      <c r="AK29" s="63"/>
      <c r="AL29" s="63"/>
      <c r="AM29" s="63" t="s">
        <v>968</v>
      </c>
      <c r="AN29" s="63" t="s">
        <v>92</v>
      </c>
    </row>
    <row r="30" spans="1:40" ht="59.5" customHeight="1">
      <c r="A30" s="70">
        <v>44501</v>
      </c>
      <c r="B30" s="71" t="s">
        <v>776</v>
      </c>
      <c r="C30" s="72">
        <v>3028600</v>
      </c>
      <c r="D30" s="79" t="s">
        <v>832</v>
      </c>
      <c r="E30" s="79" t="s">
        <v>833</v>
      </c>
      <c r="F30" s="79">
        <v>0</v>
      </c>
      <c r="G30" s="79">
        <v>1</v>
      </c>
      <c r="H30" s="79">
        <v>1</v>
      </c>
      <c r="I30" s="60" t="s">
        <v>842</v>
      </c>
      <c r="J30" s="81">
        <v>63.3</v>
      </c>
      <c r="K30" s="81" t="s">
        <v>92</v>
      </c>
      <c r="L30" s="81" t="s">
        <v>92</v>
      </c>
      <c r="M30" s="73" t="s">
        <v>847</v>
      </c>
      <c r="N30" s="73" t="s">
        <v>848</v>
      </c>
      <c r="O30" s="73" t="s">
        <v>849</v>
      </c>
      <c r="P30" s="63" t="s">
        <v>850</v>
      </c>
      <c r="Q30" s="63" t="s">
        <v>853</v>
      </c>
      <c r="R30" s="63" t="s">
        <v>856</v>
      </c>
      <c r="S30" s="63" t="s">
        <v>857</v>
      </c>
      <c r="T30" s="63"/>
      <c r="U30" s="63"/>
      <c r="V30" s="75" t="s">
        <v>92</v>
      </c>
      <c r="W30" s="75" t="s">
        <v>92</v>
      </c>
      <c r="X30" s="76" t="s">
        <v>95</v>
      </c>
      <c r="Y30" s="73" t="s">
        <v>1419</v>
      </c>
      <c r="Z30" s="56" t="s">
        <v>858</v>
      </c>
      <c r="AA30" s="56" t="s">
        <v>106</v>
      </c>
      <c r="AB30" s="63" t="s">
        <v>106</v>
      </c>
      <c r="AC30" s="63" t="s">
        <v>106</v>
      </c>
      <c r="AD30" s="77" t="s">
        <v>859</v>
      </c>
      <c r="AE30" s="77" t="s">
        <v>95</v>
      </c>
      <c r="AF30" s="76" t="s">
        <v>325</v>
      </c>
      <c r="AG30" s="76" t="s">
        <v>860</v>
      </c>
      <c r="AH30" s="63"/>
      <c r="AI30" s="63"/>
      <c r="AJ30" s="63"/>
      <c r="AK30" s="63"/>
      <c r="AL30" s="63"/>
      <c r="AM30" s="63" t="s">
        <v>861</v>
      </c>
      <c r="AN30" s="63" t="s">
        <v>92</v>
      </c>
    </row>
    <row r="31" spans="1:40" ht="59.5" customHeight="1">
      <c r="A31" s="70">
        <v>44470</v>
      </c>
      <c r="B31" s="71" t="s">
        <v>776</v>
      </c>
      <c r="C31" s="72">
        <v>3034784</v>
      </c>
      <c r="D31" s="71" t="s">
        <v>804</v>
      </c>
      <c r="E31" s="71" t="s">
        <v>805</v>
      </c>
      <c r="F31" s="71">
        <v>1</v>
      </c>
      <c r="G31" s="71">
        <v>1</v>
      </c>
      <c r="H31" s="71">
        <v>1</v>
      </c>
      <c r="I31" s="60" t="s">
        <v>814</v>
      </c>
      <c r="J31" s="81">
        <v>77.599999999999994</v>
      </c>
      <c r="K31" s="81" t="s">
        <v>92</v>
      </c>
      <c r="L31" s="81" t="s">
        <v>92</v>
      </c>
      <c r="M31" s="73" t="s">
        <v>818</v>
      </c>
      <c r="N31" s="73" t="s">
        <v>1417</v>
      </c>
      <c r="O31" s="73" t="s">
        <v>819</v>
      </c>
      <c r="P31" s="63" t="s">
        <v>820</v>
      </c>
      <c r="Q31" s="63" t="s">
        <v>824</v>
      </c>
      <c r="R31" s="63"/>
      <c r="S31" s="63"/>
      <c r="T31" s="63"/>
      <c r="U31" s="63"/>
      <c r="V31" s="75" t="s">
        <v>92</v>
      </c>
      <c r="W31" s="75" t="s">
        <v>92</v>
      </c>
      <c r="X31" s="76" t="s">
        <v>95</v>
      </c>
      <c r="Y31" s="73" t="s">
        <v>827</v>
      </c>
      <c r="Z31" s="63" t="s">
        <v>828</v>
      </c>
      <c r="AA31" s="56" t="s">
        <v>106</v>
      </c>
      <c r="AB31" s="63" t="s">
        <v>106</v>
      </c>
      <c r="AC31" s="76" t="s">
        <v>1443</v>
      </c>
      <c r="AD31" s="77" t="s">
        <v>1444</v>
      </c>
      <c r="AE31" s="77" t="s">
        <v>95</v>
      </c>
      <c r="AF31" s="76" t="s">
        <v>1418</v>
      </c>
      <c r="AG31" s="63"/>
      <c r="AH31" s="63"/>
      <c r="AI31" s="63"/>
      <c r="AJ31" s="63"/>
      <c r="AK31" s="63"/>
      <c r="AL31" s="63"/>
      <c r="AM31" s="63" t="s">
        <v>831</v>
      </c>
      <c r="AN31" s="63" t="s">
        <v>92</v>
      </c>
    </row>
    <row r="32" spans="1:40" ht="59.5" customHeight="1">
      <c r="A32" s="70">
        <v>44593</v>
      </c>
      <c r="B32" s="71" t="s">
        <v>776</v>
      </c>
      <c r="C32" s="72">
        <v>3036844</v>
      </c>
      <c r="D32" s="71" t="s">
        <v>862</v>
      </c>
      <c r="E32" s="71" t="s">
        <v>863</v>
      </c>
      <c r="F32" s="71">
        <v>0</v>
      </c>
      <c r="G32" s="71">
        <v>0</v>
      </c>
      <c r="H32" s="71">
        <v>1</v>
      </c>
      <c r="I32" s="60" t="s">
        <v>873</v>
      </c>
      <c r="J32" s="94" t="s">
        <v>874</v>
      </c>
      <c r="K32" s="63" t="s">
        <v>92</v>
      </c>
      <c r="L32" s="63" t="s">
        <v>92</v>
      </c>
      <c r="M32" s="73" t="s">
        <v>878</v>
      </c>
      <c r="N32" s="73" t="s">
        <v>879</v>
      </c>
      <c r="O32" s="73" t="s">
        <v>208</v>
      </c>
      <c r="P32" s="56" t="s">
        <v>880</v>
      </c>
      <c r="Q32" s="56" t="s">
        <v>883</v>
      </c>
      <c r="R32" s="63"/>
      <c r="S32" s="63"/>
      <c r="T32" s="63"/>
      <c r="U32" s="63"/>
      <c r="V32" s="74"/>
      <c r="W32" s="75" t="s">
        <v>92</v>
      </c>
      <c r="X32" s="76" t="s">
        <v>95</v>
      </c>
      <c r="Y32" s="73" t="s">
        <v>1420</v>
      </c>
      <c r="Z32" s="56" t="s">
        <v>886</v>
      </c>
      <c r="AA32" s="56" t="s">
        <v>106</v>
      </c>
      <c r="AB32" s="63" t="s">
        <v>106</v>
      </c>
      <c r="AC32" s="63" t="s">
        <v>106</v>
      </c>
      <c r="AD32" s="77" t="s">
        <v>887</v>
      </c>
      <c r="AE32" s="77" t="s">
        <v>95</v>
      </c>
      <c r="AF32" s="63"/>
      <c r="AG32" s="63"/>
      <c r="AH32" s="63"/>
      <c r="AI32" s="63"/>
      <c r="AJ32" s="63"/>
      <c r="AK32" s="63"/>
      <c r="AL32" s="63"/>
      <c r="AM32" s="63" t="s">
        <v>888</v>
      </c>
      <c r="AN32" s="63" t="s">
        <v>92</v>
      </c>
    </row>
    <row r="33" spans="1:40" ht="59.5" customHeight="1">
      <c r="A33" s="70">
        <v>44593</v>
      </c>
      <c r="B33" s="71" t="s">
        <v>776</v>
      </c>
      <c r="C33" s="72">
        <v>3038390</v>
      </c>
      <c r="D33" s="71" t="s">
        <v>969</v>
      </c>
      <c r="E33" s="71" t="s">
        <v>970</v>
      </c>
      <c r="F33" s="71">
        <v>1</v>
      </c>
      <c r="G33" s="71">
        <v>1</v>
      </c>
      <c r="H33" s="71">
        <v>0</v>
      </c>
      <c r="I33" s="60" t="s">
        <v>978</v>
      </c>
      <c r="J33" s="71">
        <v>71.900000000000006</v>
      </c>
      <c r="K33" s="82" t="s">
        <v>1423</v>
      </c>
      <c r="L33" s="71"/>
      <c r="M33" s="73" t="s">
        <v>983</v>
      </c>
      <c r="N33" s="73" t="s">
        <v>984</v>
      </c>
      <c r="O33" s="73" t="s">
        <v>985</v>
      </c>
      <c r="P33" s="71" t="s">
        <v>986</v>
      </c>
      <c r="Q33" s="71" t="s">
        <v>990</v>
      </c>
      <c r="R33" s="71"/>
      <c r="S33" s="71"/>
      <c r="T33" s="71"/>
      <c r="U33" s="71"/>
      <c r="V33" s="74" t="s">
        <v>610</v>
      </c>
      <c r="W33" s="75" t="s">
        <v>92</v>
      </c>
      <c r="X33" s="79" t="s">
        <v>148</v>
      </c>
      <c r="Y33" s="73" t="s">
        <v>993</v>
      </c>
      <c r="Z33" s="71" t="s">
        <v>1056</v>
      </c>
      <c r="AA33" s="76" t="s">
        <v>995</v>
      </c>
      <c r="AB33" s="63" t="s">
        <v>106</v>
      </c>
      <c r="AC33" s="63" t="s">
        <v>106</v>
      </c>
      <c r="AD33" s="77" t="s">
        <v>996</v>
      </c>
      <c r="AE33" s="77" t="s">
        <v>148</v>
      </c>
      <c r="AF33" s="79" t="s">
        <v>997</v>
      </c>
      <c r="AG33" s="79" t="s">
        <v>998</v>
      </c>
      <c r="AH33" s="71"/>
      <c r="AI33" s="71"/>
      <c r="AJ33" s="71"/>
      <c r="AK33" s="71"/>
      <c r="AL33" s="71"/>
      <c r="AM33" s="71" t="s">
        <v>999</v>
      </c>
      <c r="AN33" s="63" t="s">
        <v>1000</v>
      </c>
    </row>
    <row r="34" spans="1:40" ht="59.5" customHeight="1">
      <c r="A34" s="70">
        <v>44593</v>
      </c>
      <c r="B34" s="71" t="s">
        <v>776</v>
      </c>
      <c r="C34" s="72">
        <v>3035933</v>
      </c>
      <c r="D34" s="71" t="s">
        <v>889</v>
      </c>
      <c r="E34" s="71" t="s">
        <v>890</v>
      </c>
      <c r="F34" s="71">
        <v>0</v>
      </c>
      <c r="G34" s="71">
        <v>0</v>
      </c>
      <c r="H34" s="71">
        <v>1</v>
      </c>
      <c r="I34" s="60" t="s">
        <v>900</v>
      </c>
      <c r="J34" s="80" t="s">
        <v>1442</v>
      </c>
      <c r="K34" s="63" t="s">
        <v>92</v>
      </c>
      <c r="L34" s="63" t="s">
        <v>92</v>
      </c>
      <c r="M34" s="73" t="s">
        <v>904</v>
      </c>
      <c r="N34" s="73" t="s">
        <v>905</v>
      </c>
      <c r="O34" s="73" t="s">
        <v>819</v>
      </c>
      <c r="P34" s="63" t="s">
        <v>906</v>
      </c>
      <c r="Q34" s="63" t="s">
        <v>910</v>
      </c>
      <c r="R34" s="63"/>
      <c r="S34" s="63"/>
      <c r="T34" s="63"/>
      <c r="U34" s="63"/>
      <c r="V34" s="75" t="s">
        <v>92</v>
      </c>
      <c r="W34" s="75" t="s">
        <v>92</v>
      </c>
      <c r="X34" s="76" t="s">
        <v>95</v>
      </c>
      <c r="Y34" s="73" t="s">
        <v>1421</v>
      </c>
      <c r="Z34" s="56" t="s">
        <v>913</v>
      </c>
      <c r="AA34" s="56" t="s">
        <v>106</v>
      </c>
      <c r="AB34" s="63" t="s">
        <v>106</v>
      </c>
      <c r="AC34" s="63" t="s">
        <v>106</v>
      </c>
      <c r="AD34" s="77" t="s">
        <v>914</v>
      </c>
      <c r="AE34" s="77" t="s">
        <v>95</v>
      </c>
      <c r="AF34" s="63"/>
      <c r="AG34" s="63"/>
      <c r="AH34" s="63"/>
      <c r="AI34" s="63"/>
      <c r="AJ34" s="63"/>
      <c r="AK34" s="63"/>
      <c r="AL34" s="63"/>
      <c r="AM34" s="63" t="s">
        <v>915</v>
      </c>
      <c r="AN34" s="63" t="s">
        <v>92</v>
      </c>
    </row>
  </sheetData>
  <mergeCells count="2">
    <mergeCell ref="M1:U1"/>
    <mergeCell ref="AA1:AC1"/>
  </mergeCells>
  <pageMargins left="0.7" right="0.7" top="0.75" bottom="0.75" header="0.3" footer="0.3"/>
  <pageSetup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W25"/>
  <sheetViews>
    <sheetView workbookViewId="0">
      <pane xSplit="4" ySplit="2" topLeftCell="E3" activePane="bottomRight" state="frozen"/>
      <selection pane="topRight" activeCell="E1" sqref="E1"/>
      <selection pane="bottomLeft" activeCell="A3" sqref="A3"/>
      <selection pane="bottomRight" activeCell="E3" sqref="E3"/>
    </sheetView>
  </sheetViews>
  <sheetFormatPr defaultColWidth="12.54296875" defaultRowHeight="15.75" customHeight="1"/>
  <cols>
    <col min="1" max="1" width="15.36328125" customWidth="1"/>
    <col min="2" max="2" width="10" customWidth="1"/>
    <col min="3" max="3" width="15.36328125" customWidth="1"/>
    <col min="4" max="4" width="23.26953125" customWidth="1"/>
    <col min="5" max="5" width="7.7265625" customWidth="1"/>
    <col min="6" max="6" width="7" customWidth="1"/>
    <col min="7" max="7" width="7.54296875" customWidth="1"/>
    <col min="8" max="8" width="16.36328125" customWidth="1"/>
    <col min="9" max="10" width="14.08984375" customWidth="1"/>
    <col min="11" max="11" width="21.7265625" customWidth="1"/>
    <col min="12" max="12" width="21.36328125" customWidth="1"/>
    <col min="13" max="13" width="21.7265625" customWidth="1"/>
    <col min="14" max="14" width="23.08984375" customWidth="1"/>
    <col min="15" max="15" width="15.36328125" customWidth="1"/>
    <col min="16" max="16" width="9.08984375" customWidth="1"/>
    <col min="17" max="17" width="9.81640625" customWidth="1"/>
    <col min="18" max="18" width="21.36328125" customWidth="1"/>
    <col min="19" max="22" width="15.36328125" customWidth="1"/>
    <col min="27" max="27" width="12.81640625" customWidth="1"/>
    <col min="28" max="28" width="30.54296875" customWidth="1"/>
    <col min="29" max="29" width="34.36328125" customWidth="1"/>
    <col min="30" max="30" width="39.26953125" customWidth="1"/>
    <col min="31" max="32" width="23" customWidth="1"/>
    <col min="33" max="33" width="16.7265625" customWidth="1"/>
    <col min="34" max="35" width="15.7265625" customWidth="1"/>
    <col min="36" max="36" width="14.81640625" customWidth="1"/>
    <col min="37" max="40" width="18.08984375" customWidth="1"/>
    <col min="41" max="41" width="13.26953125" customWidth="1"/>
    <col min="42" max="48" width="24.7265625" customWidth="1"/>
    <col min="49" max="49" width="9.36328125" customWidth="1"/>
  </cols>
  <sheetData>
    <row r="1" spans="1:49" ht="16.5" customHeight="1">
      <c r="A1" s="52" t="s">
        <v>1057</v>
      </c>
      <c r="B1" s="52"/>
      <c r="C1" s="52"/>
      <c r="D1" s="52"/>
      <c r="E1" s="52"/>
      <c r="F1" s="52"/>
      <c r="G1" s="52"/>
      <c r="H1" s="53"/>
      <c r="I1" s="53"/>
      <c r="J1" s="53"/>
      <c r="K1" s="129" t="s">
        <v>1058</v>
      </c>
      <c r="L1" s="130"/>
      <c r="M1" s="130"/>
      <c r="N1" s="130"/>
      <c r="O1" s="130"/>
      <c r="P1" s="130"/>
      <c r="Q1" s="130"/>
      <c r="R1" s="130"/>
      <c r="S1" s="130"/>
      <c r="T1" s="130"/>
      <c r="U1" s="130"/>
      <c r="V1" s="130"/>
      <c r="W1" s="1"/>
      <c r="X1" s="131" t="s">
        <v>1059</v>
      </c>
      <c r="Y1" s="130"/>
      <c r="Z1" s="130"/>
      <c r="AA1" s="130"/>
      <c r="AB1" s="54" t="s">
        <v>5</v>
      </c>
      <c r="AC1" s="52"/>
      <c r="AD1" s="52"/>
      <c r="AE1" s="132" t="s">
        <v>6</v>
      </c>
      <c r="AF1" s="130"/>
      <c r="AG1" s="130"/>
      <c r="AH1" s="130"/>
      <c r="AI1" s="130"/>
      <c r="AJ1" s="130"/>
      <c r="AK1" s="54"/>
      <c r="AL1" s="52"/>
      <c r="AM1" s="52"/>
      <c r="AN1" s="52"/>
      <c r="AO1" s="54" t="s">
        <v>1060</v>
      </c>
      <c r="AP1" s="52"/>
      <c r="AQ1" s="52"/>
      <c r="AR1" s="52"/>
      <c r="AS1" s="52"/>
      <c r="AT1" s="52"/>
      <c r="AU1" s="52"/>
      <c r="AV1" s="52"/>
      <c r="AW1" s="52"/>
    </row>
    <row r="2" spans="1:49" ht="117">
      <c r="A2" s="52" t="s">
        <v>1061</v>
      </c>
      <c r="B2" s="52" t="s">
        <v>1062</v>
      </c>
      <c r="C2" s="52" t="s">
        <v>1063</v>
      </c>
      <c r="D2" s="52" t="s">
        <v>1064</v>
      </c>
      <c r="E2" s="52" t="s">
        <v>13</v>
      </c>
      <c r="F2" s="52" t="s">
        <v>1065</v>
      </c>
      <c r="G2" s="53" t="s">
        <v>1066</v>
      </c>
      <c r="H2" s="53" t="s">
        <v>1067</v>
      </c>
      <c r="I2" s="53" t="s">
        <v>1068</v>
      </c>
      <c r="J2" s="53" t="s">
        <v>1069</v>
      </c>
      <c r="K2" s="53" t="s">
        <v>1070</v>
      </c>
      <c r="L2" s="2" t="s">
        <v>1071</v>
      </c>
      <c r="M2" s="2" t="s">
        <v>1072</v>
      </c>
      <c r="N2" s="2" t="s">
        <v>1073</v>
      </c>
      <c r="O2" s="2" t="s">
        <v>1074</v>
      </c>
      <c r="P2" s="3" t="s">
        <v>1075</v>
      </c>
      <c r="Q2" s="3" t="s">
        <v>1076</v>
      </c>
      <c r="R2" s="3" t="s">
        <v>1077</v>
      </c>
      <c r="S2" s="2" t="s">
        <v>49</v>
      </c>
      <c r="T2" s="2" t="s">
        <v>50</v>
      </c>
      <c r="U2" s="4" t="s">
        <v>51</v>
      </c>
      <c r="V2" s="4" t="s">
        <v>52</v>
      </c>
      <c r="W2" s="5" t="s">
        <v>1078</v>
      </c>
      <c r="X2" s="6" t="s">
        <v>1079</v>
      </c>
      <c r="Y2" s="5" t="s">
        <v>1080</v>
      </c>
      <c r="Z2" s="5" t="s">
        <v>1081</v>
      </c>
      <c r="AA2" s="5" t="s">
        <v>1082</v>
      </c>
      <c r="AB2" s="6" t="s">
        <v>56</v>
      </c>
      <c r="AC2" s="5" t="s">
        <v>1083</v>
      </c>
      <c r="AD2" s="5" t="s">
        <v>1084</v>
      </c>
      <c r="AE2" s="28" t="s">
        <v>1085</v>
      </c>
      <c r="AF2" s="5" t="s">
        <v>1086</v>
      </c>
      <c r="AG2" s="5" t="s">
        <v>1087</v>
      </c>
      <c r="AH2" s="5" t="s">
        <v>1088</v>
      </c>
      <c r="AI2" s="5" t="s">
        <v>1089</v>
      </c>
      <c r="AJ2" s="5" t="s">
        <v>1090</v>
      </c>
      <c r="AK2" s="6" t="s">
        <v>1091</v>
      </c>
      <c r="AL2" s="5" t="s">
        <v>1092</v>
      </c>
      <c r="AM2" s="5" t="s">
        <v>1093</v>
      </c>
      <c r="AN2" s="5" t="s">
        <v>1094</v>
      </c>
      <c r="AO2" s="6" t="s">
        <v>1095</v>
      </c>
      <c r="AP2" s="5" t="s">
        <v>26</v>
      </c>
      <c r="AQ2" s="5" t="s">
        <v>1096</v>
      </c>
      <c r="AR2" s="5" t="s">
        <v>1097</v>
      </c>
      <c r="AS2" s="5" t="s">
        <v>1098</v>
      </c>
      <c r="AT2" s="5" t="s">
        <v>1099</v>
      </c>
      <c r="AU2" s="5" t="s">
        <v>33</v>
      </c>
      <c r="AV2" s="5" t="s">
        <v>1100</v>
      </c>
      <c r="AW2" s="5" t="s">
        <v>1101</v>
      </c>
    </row>
    <row r="3" spans="1:49" ht="16.5" customHeight="1">
      <c r="A3" s="29" t="s">
        <v>1102</v>
      </c>
      <c r="B3" s="30">
        <v>3001954</v>
      </c>
      <c r="C3" s="31" t="s">
        <v>73</v>
      </c>
      <c r="D3" s="31" t="s">
        <v>75</v>
      </c>
      <c r="E3" s="31" t="s">
        <v>76</v>
      </c>
      <c r="F3" s="32">
        <v>2010</v>
      </c>
      <c r="G3" s="32" t="s">
        <v>77</v>
      </c>
      <c r="H3" s="48"/>
      <c r="I3" s="7" t="s">
        <v>80</v>
      </c>
      <c r="J3" s="48" t="s">
        <v>84</v>
      </c>
      <c r="K3" s="48" t="s">
        <v>1103</v>
      </c>
      <c r="L3" s="48" t="s">
        <v>1032</v>
      </c>
      <c r="M3" s="48" t="s">
        <v>100</v>
      </c>
      <c r="N3" s="48" t="s">
        <v>101</v>
      </c>
      <c r="O3" s="48" t="s">
        <v>102</v>
      </c>
      <c r="P3" s="48" t="s">
        <v>103</v>
      </c>
      <c r="Q3" s="48" t="s">
        <v>104</v>
      </c>
      <c r="R3" s="48" t="s">
        <v>105</v>
      </c>
      <c r="S3" s="48" t="s">
        <v>106</v>
      </c>
      <c r="T3" s="48" t="s">
        <v>106</v>
      </c>
      <c r="U3" s="48" t="s">
        <v>107</v>
      </c>
      <c r="V3" s="48" t="s">
        <v>108</v>
      </c>
      <c r="W3" s="8" t="s">
        <v>1104</v>
      </c>
      <c r="X3" s="48" t="s">
        <v>94</v>
      </c>
      <c r="Y3" s="48" t="s">
        <v>95</v>
      </c>
      <c r="Z3" s="48" t="s">
        <v>96</v>
      </c>
      <c r="AA3" s="48" t="s">
        <v>1105</v>
      </c>
      <c r="AB3" s="9" t="s">
        <v>1106</v>
      </c>
      <c r="AC3" s="7" t="s">
        <v>1107</v>
      </c>
      <c r="AD3" s="7" t="s">
        <v>112</v>
      </c>
      <c r="AE3" s="9" t="s">
        <v>1108</v>
      </c>
      <c r="AF3" s="10" t="s">
        <v>106</v>
      </c>
      <c r="AG3" s="48" t="s">
        <v>1109</v>
      </c>
      <c r="AH3" s="48" t="s">
        <v>1110</v>
      </c>
      <c r="AI3" s="10" t="s">
        <v>106</v>
      </c>
      <c r="AJ3" s="10" t="s">
        <v>106</v>
      </c>
      <c r="AK3" s="11" t="s">
        <v>1111</v>
      </c>
      <c r="AL3" s="48" t="s">
        <v>119</v>
      </c>
      <c r="AM3" s="48" t="s">
        <v>857</v>
      </c>
      <c r="AN3" s="48" t="s">
        <v>92</v>
      </c>
      <c r="AO3" s="11" t="s">
        <v>93</v>
      </c>
      <c r="AP3" s="48" t="s">
        <v>1112</v>
      </c>
      <c r="AQ3" s="48" t="s">
        <v>88</v>
      </c>
      <c r="AR3" s="48" t="s">
        <v>90</v>
      </c>
      <c r="AS3" s="48" t="s">
        <v>91</v>
      </c>
      <c r="AT3" s="48" t="s">
        <v>92</v>
      </c>
      <c r="AU3" s="48" t="s">
        <v>92</v>
      </c>
      <c r="AV3" s="48" t="s">
        <v>92</v>
      </c>
      <c r="AW3" s="48" t="s">
        <v>85</v>
      </c>
    </row>
    <row r="4" spans="1:49" ht="16.5" customHeight="1">
      <c r="A4" s="29" t="s">
        <v>1102</v>
      </c>
      <c r="B4" s="30">
        <v>3002239</v>
      </c>
      <c r="C4" s="31" t="s">
        <v>121</v>
      </c>
      <c r="D4" s="31" t="s">
        <v>123</v>
      </c>
      <c r="E4" s="31" t="s">
        <v>124</v>
      </c>
      <c r="F4" s="32">
        <v>2012</v>
      </c>
      <c r="G4" s="32" t="s">
        <v>77</v>
      </c>
      <c r="H4" s="48"/>
      <c r="I4" s="7" t="s">
        <v>125</v>
      </c>
      <c r="J4" s="48" t="s">
        <v>126</v>
      </c>
      <c r="K4" s="48" t="s">
        <v>1113</v>
      </c>
      <c r="L4" s="48" t="s">
        <v>137</v>
      </c>
      <c r="M4" s="48" t="s">
        <v>1114</v>
      </c>
      <c r="N4" s="48" t="s">
        <v>139</v>
      </c>
      <c r="O4" s="48" t="s">
        <v>140</v>
      </c>
      <c r="P4" s="48" t="s">
        <v>141</v>
      </c>
      <c r="Q4" s="48" t="s">
        <v>142</v>
      </c>
      <c r="R4" s="48" t="s">
        <v>143</v>
      </c>
      <c r="S4" s="48" t="s">
        <v>144</v>
      </c>
      <c r="T4" s="48" t="s">
        <v>106</v>
      </c>
      <c r="U4" s="48" t="s">
        <v>145</v>
      </c>
      <c r="V4" s="48" t="s">
        <v>146</v>
      </c>
      <c r="W4" s="8" t="s">
        <v>1104</v>
      </c>
      <c r="X4" s="48" t="s">
        <v>134</v>
      </c>
      <c r="Y4" s="48" t="s">
        <v>95</v>
      </c>
      <c r="Z4" s="48" t="s">
        <v>96</v>
      </c>
      <c r="AA4" s="48" t="s">
        <v>135</v>
      </c>
      <c r="AB4" s="9" t="s">
        <v>1115</v>
      </c>
      <c r="AC4" s="7" t="s">
        <v>1116</v>
      </c>
      <c r="AD4" s="7" t="s">
        <v>150</v>
      </c>
      <c r="AE4" s="12" t="s">
        <v>106</v>
      </c>
      <c r="AF4" s="10" t="s">
        <v>106</v>
      </c>
      <c r="AG4" s="10" t="s">
        <v>106</v>
      </c>
      <c r="AH4" s="10" t="s">
        <v>106</v>
      </c>
      <c r="AI4" s="10" t="s">
        <v>106</v>
      </c>
      <c r="AJ4" s="10" t="s">
        <v>106</v>
      </c>
      <c r="AK4" s="11" t="s">
        <v>1117</v>
      </c>
      <c r="AL4" s="48" t="s">
        <v>154</v>
      </c>
      <c r="AM4" s="48" t="s">
        <v>857</v>
      </c>
      <c r="AN4" s="48" t="s">
        <v>92</v>
      </c>
      <c r="AO4" s="11" t="s">
        <v>133</v>
      </c>
      <c r="AP4" s="48" t="s">
        <v>1118</v>
      </c>
      <c r="AQ4" s="48" t="s">
        <v>129</v>
      </c>
      <c r="AR4" s="48" t="s">
        <v>1119</v>
      </c>
      <c r="AS4" s="48" t="s">
        <v>132</v>
      </c>
      <c r="AT4" s="48" t="s">
        <v>92</v>
      </c>
      <c r="AU4" s="48" t="s">
        <v>92</v>
      </c>
      <c r="AV4" s="48" t="s">
        <v>92</v>
      </c>
      <c r="AW4" s="48" t="s">
        <v>127</v>
      </c>
    </row>
    <row r="5" spans="1:49" ht="16.5" customHeight="1">
      <c r="A5" s="29" t="s">
        <v>1102</v>
      </c>
      <c r="B5" s="32">
        <v>3002373</v>
      </c>
      <c r="C5" s="31" t="s">
        <v>1120</v>
      </c>
      <c r="D5" s="31" t="s">
        <v>1121</v>
      </c>
      <c r="E5" s="31" t="s">
        <v>1122</v>
      </c>
      <c r="F5" s="32">
        <v>2013</v>
      </c>
      <c r="G5" s="32" t="s">
        <v>77</v>
      </c>
      <c r="H5" s="48"/>
      <c r="I5" s="7" t="s">
        <v>1123</v>
      </c>
      <c r="J5" s="48" t="s">
        <v>72</v>
      </c>
      <c r="K5" s="48" t="s">
        <v>1124</v>
      </c>
      <c r="L5" s="48" t="s">
        <v>1125</v>
      </c>
      <c r="M5" s="48" t="s">
        <v>1126</v>
      </c>
      <c r="N5" s="48" t="s">
        <v>1127</v>
      </c>
      <c r="O5" s="48" t="s">
        <v>1128</v>
      </c>
      <c r="P5" s="48" t="s">
        <v>141</v>
      </c>
      <c r="Q5" s="48" t="s">
        <v>1129</v>
      </c>
      <c r="R5" s="48" t="s">
        <v>1130</v>
      </c>
      <c r="S5" s="48" t="s">
        <v>1131</v>
      </c>
      <c r="T5" s="48" t="s">
        <v>180</v>
      </c>
      <c r="U5" s="48" t="s">
        <v>1132</v>
      </c>
      <c r="V5" s="48" t="s">
        <v>1133</v>
      </c>
      <c r="W5" s="8" t="s">
        <v>1134</v>
      </c>
      <c r="X5" s="48" t="s">
        <v>1135</v>
      </c>
      <c r="Y5" s="48" t="s">
        <v>95</v>
      </c>
      <c r="Z5" s="48" t="s">
        <v>1136</v>
      </c>
      <c r="AA5" s="48" t="s">
        <v>205</v>
      </c>
      <c r="AB5" s="9" t="s">
        <v>1137</v>
      </c>
      <c r="AC5" s="7" t="s">
        <v>1138</v>
      </c>
      <c r="AD5" s="7" t="s">
        <v>1139</v>
      </c>
      <c r="AE5" s="9" t="s">
        <v>1140</v>
      </c>
      <c r="AF5" s="10" t="s">
        <v>106</v>
      </c>
      <c r="AG5" s="48" t="s">
        <v>1141</v>
      </c>
      <c r="AH5" s="48" t="s">
        <v>1142</v>
      </c>
      <c r="AI5" s="48" t="s">
        <v>106</v>
      </c>
      <c r="AJ5" s="48" t="s">
        <v>106</v>
      </c>
      <c r="AK5" s="11" t="s">
        <v>1143</v>
      </c>
      <c r="AL5" s="48" t="s">
        <v>1144</v>
      </c>
      <c r="AM5" s="48" t="s">
        <v>857</v>
      </c>
      <c r="AN5" s="48" t="s">
        <v>92</v>
      </c>
      <c r="AO5" s="11" t="s">
        <v>1145</v>
      </c>
      <c r="AP5" s="48" t="s">
        <v>1146</v>
      </c>
      <c r="AQ5" s="48" t="s">
        <v>1147</v>
      </c>
      <c r="AR5" s="48" t="s">
        <v>1148</v>
      </c>
      <c r="AS5" s="48" t="s">
        <v>1149</v>
      </c>
      <c r="AT5" s="48" t="s">
        <v>92</v>
      </c>
      <c r="AU5" s="48" t="s">
        <v>92</v>
      </c>
      <c r="AV5" s="48" t="s">
        <v>92</v>
      </c>
      <c r="AW5" s="48" t="s">
        <v>1150</v>
      </c>
    </row>
    <row r="6" spans="1:49" ht="16.5" customHeight="1">
      <c r="A6" s="29" t="s">
        <v>1102</v>
      </c>
      <c r="B6" s="30">
        <v>3002530</v>
      </c>
      <c r="C6" s="31" t="s">
        <v>155</v>
      </c>
      <c r="D6" s="31" t="s">
        <v>157</v>
      </c>
      <c r="E6" s="31" t="s">
        <v>158</v>
      </c>
      <c r="F6" s="32">
        <v>2014</v>
      </c>
      <c r="G6" s="32" t="s">
        <v>77</v>
      </c>
      <c r="H6" s="48"/>
      <c r="I6" s="7" t="s">
        <v>159</v>
      </c>
      <c r="J6" s="48" t="s">
        <v>160</v>
      </c>
      <c r="K6" s="48" t="s">
        <v>1151</v>
      </c>
      <c r="L6" s="48" t="s">
        <v>173</v>
      </c>
      <c r="M6" s="48" t="s">
        <v>174</v>
      </c>
      <c r="N6" s="48" t="s">
        <v>175</v>
      </c>
      <c r="O6" s="48" t="s">
        <v>176</v>
      </c>
      <c r="P6" s="48" t="s">
        <v>141</v>
      </c>
      <c r="Q6" s="48" t="s">
        <v>177</v>
      </c>
      <c r="R6" s="48" t="s">
        <v>178</v>
      </c>
      <c r="S6" s="48" t="s">
        <v>179</v>
      </c>
      <c r="T6" s="48" t="s">
        <v>180</v>
      </c>
      <c r="U6" s="48" t="s">
        <v>181</v>
      </c>
      <c r="V6" s="48" t="s">
        <v>175</v>
      </c>
      <c r="W6" s="8" t="s">
        <v>1104</v>
      </c>
      <c r="X6" s="48" t="s">
        <v>169</v>
      </c>
      <c r="Y6" s="48" t="s">
        <v>170</v>
      </c>
      <c r="Z6" s="48" t="s">
        <v>96</v>
      </c>
      <c r="AA6" s="48" t="s">
        <v>135</v>
      </c>
      <c r="AB6" s="9" t="s">
        <v>1152</v>
      </c>
      <c r="AC6" s="7" t="s">
        <v>1116</v>
      </c>
      <c r="AD6" s="7" t="s">
        <v>183</v>
      </c>
      <c r="AE6" s="12" t="s">
        <v>106</v>
      </c>
      <c r="AF6" s="10" t="s">
        <v>106</v>
      </c>
      <c r="AG6" s="10" t="s">
        <v>106</v>
      </c>
      <c r="AH6" s="10" t="s">
        <v>106</v>
      </c>
      <c r="AI6" s="10" t="s">
        <v>106</v>
      </c>
      <c r="AJ6" s="10" t="s">
        <v>106</v>
      </c>
      <c r="AK6" s="11" t="s">
        <v>1153</v>
      </c>
      <c r="AL6" s="48" t="s">
        <v>189</v>
      </c>
      <c r="AM6" s="48" t="s">
        <v>857</v>
      </c>
      <c r="AN6" s="48" t="s">
        <v>92</v>
      </c>
      <c r="AO6" s="11" t="s">
        <v>168</v>
      </c>
      <c r="AP6" s="48" t="s">
        <v>162</v>
      </c>
      <c r="AQ6" s="48" t="s">
        <v>164</v>
      </c>
      <c r="AR6" s="48" t="s">
        <v>166</v>
      </c>
      <c r="AS6" s="48" t="s">
        <v>167</v>
      </c>
      <c r="AT6" s="48" t="s">
        <v>92</v>
      </c>
      <c r="AU6" s="48" t="s">
        <v>92</v>
      </c>
      <c r="AV6" s="48" t="s">
        <v>92</v>
      </c>
      <c r="AW6" s="48" t="s">
        <v>161</v>
      </c>
    </row>
    <row r="7" spans="1:49" ht="16.5" customHeight="1">
      <c r="A7" s="29" t="s">
        <v>1102</v>
      </c>
      <c r="B7" s="32">
        <v>3002547</v>
      </c>
      <c r="C7" s="31" t="s">
        <v>190</v>
      </c>
      <c r="D7" s="31" t="s">
        <v>191</v>
      </c>
      <c r="E7" s="31" t="s">
        <v>192</v>
      </c>
      <c r="F7" s="32">
        <v>2014</v>
      </c>
      <c r="G7" s="32" t="s">
        <v>77</v>
      </c>
      <c r="H7" s="48"/>
      <c r="I7" s="7" t="s">
        <v>1154</v>
      </c>
      <c r="J7" s="48" t="s">
        <v>72</v>
      </c>
      <c r="K7" s="48" t="s">
        <v>1155</v>
      </c>
      <c r="L7" s="48" t="s">
        <v>209</v>
      </c>
      <c r="M7" s="48" t="s">
        <v>210</v>
      </c>
      <c r="N7" s="48" t="s">
        <v>211</v>
      </c>
      <c r="O7" s="48" t="s">
        <v>96</v>
      </c>
      <c r="P7" s="48" t="s">
        <v>1033</v>
      </c>
      <c r="Q7" s="48" t="s">
        <v>213</v>
      </c>
      <c r="R7" s="17" t="s">
        <v>1156</v>
      </c>
      <c r="S7" s="48" t="s">
        <v>215</v>
      </c>
      <c r="T7" s="48" t="s">
        <v>180</v>
      </c>
      <c r="U7" s="48" t="s">
        <v>216</v>
      </c>
      <c r="V7" s="48" t="s">
        <v>217</v>
      </c>
      <c r="W7" s="8" t="s">
        <v>95</v>
      </c>
      <c r="X7" s="48" t="s">
        <v>204</v>
      </c>
      <c r="Y7" s="48" t="s">
        <v>95</v>
      </c>
      <c r="Z7" s="48" t="s">
        <v>96</v>
      </c>
      <c r="AA7" s="48" t="s">
        <v>205</v>
      </c>
      <c r="AB7" s="9" t="s">
        <v>218</v>
      </c>
      <c r="AC7" s="7" t="s">
        <v>1157</v>
      </c>
      <c r="AD7" s="7" t="s">
        <v>1158</v>
      </c>
      <c r="AE7" s="12" t="s">
        <v>106</v>
      </c>
      <c r="AF7" s="10" t="s">
        <v>106</v>
      </c>
      <c r="AG7" s="10" t="s">
        <v>106</v>
      </c>
      <c r="AH7" s="10" t="s">
        <v>106</v>
      </c>
      <c r="AI7" s="10" t="s">
        <v>106</v>
      </c>
      <c r="AJ7" s="10" t="s">
        <v>106</v>
      </c>
      <c r="AK7" s="11" t="s">
        <v>1159</v>
      </c>
      <c r="AL7" s="48" t="s">
        <v>222</v>
      </c>
      <c r="AM7" s="48" t="s">
        <v>857</v>
      </c>
      <c r="AN7" s="48" t="s">
        <v>92</v>
      </c>
      <c r="AO7" s="11" t="s">
        <v>203</v>
      </c>
      <c r="AP7" s="48" t="s">
        <v>197</v>
      </c>
      <c r="AQ7" s="48" t="s">
        <v>199</v>
      </c>
      <c r="AR7" s="48" t="s">
        <v>201</v>
      </c>
      <c r="AS7" s="48" t="s">
        <v>202</v>
      </c>
      <c r="AT7" s="48" t="s">
        <v>92</v>
      </c>
      <c r="AU7" s="48" t="s">
        <v>92</v>
      </c>
      <c r="AV7" s="48" t="s">
        <v>92</v>
      </c>
      <c r="AW7" s="48" t="s">
        <v>196</v>
      </c>
    </row>
    <row r="8" spans="1:49" ht="16.5" customHeight="1">
      <c r="A8" s="29" t="s">
        <v>1102</v>
      </c>
      <c r="B8" s="30">
        <v>3002695</v>
      </c>
      <c r="C8" s="31" t="s">
        <v>223</v>
      </c>
      <c r="D8" s="31" t="s">
        <v>225</v>
      </c>
      <c r="E8" s="31" t="s">
        <v>226</v>
      </c>
      <c r="F8" s="32">
        <v>2015</v>
      </c>
      <c r="G8" s="32" t="s">
        <v>77</v>
      </c>
      <c r="H8" s="48"/>
      <c r="I8" s="7" t="s">
        <v>1160</v>
      </c>
      <c r="J8" s="48" t="s">
        <v>72</v>
      </c>
      <c r="K8" s="48" t="s">
        <v>1161</v>
      </c>
      <c r="L8" s="48" t="s">
        <v>238</v>
      </c>
      <c r="M8" s="48" t="s">
        <v>518</v>
      </c>
      <c r="N8" s="48" t="s">
        <v>1162</v>
      </c>
      <c r="O8" s="48" t="s">
        <v>241</v>
      </c>
      <c r="P8" s="48" t="s">
        <v>242</v>
      </c>
      <c r="Q8" s="48" t="s">
        <v>243</v>
      </c>
      <c r="R8" s="48" t="s">
        <v>244</v>
      </c>
      <c r="S8" s="48" t="s">
        <v>245</v>
      </c>
      <c r="T8" s="48" t="s">
        <v>180</v>
      </c>
      <c r="U8" s="48" t="s">
        <v>246</v>
      </c>
      <c r="V8" s="48" t="s">
        <v>247</v>
      </c>
      <c r="W8" s="8" t="s">
        <v>110</v>
      </c>
      <c r="X8" s="48" t="s">
        <v>236</v>
      </c>
      <c r="Y8" s="48" t="s">
        <v>95</v>
      </c>
      <c r="Z8" s="48" t="s">
        <v>96</v>
      </c>
      <c r="AA8" s="48" t="s">
        <v>205</v>
      </c>
      <c r="AB8" s="9" t="s">
        <v>1163</v>
      </c>
      <c r="AC8" s="7" t="s">
        <v>1157</v>
      </c>
      <c r="AD8" s="7" t="s">
        <v>1158</v>
      </c>
      <c r="AE8" s="12" t="s">
        <v>106</v>
      </c>
      <c r="AF8" s="10" t="s">
        <v>106</v>
      </c>
      <c r="AG8" s="10" t="s">
        <v>106</v>
      </c>
      <c r="AH8" s="10" t="s">
        <v>106</v>
      </c>
      <c r="AI8" s="10" t="s">
        <v>106</v>
      </c>
      <c r="AJ8" s="10" t="s">
        <v>106</v>
      </c>
      <c r="AK8" s="11" t="s">
        <v>1164</v>
      </c>
      <c r="AL8" s="48" t="s">
        <v>253</v>
      </c>
      <c r="AM8" s="48" t="s">
        <v>857</v>
      </c>
      <c r="AN8" s="48" t="s">
        <v>92</v>
      </c>
      <c r="AO8" s="11" t="s">
        <v>235</v>
      </c>
      <c r="AP8" s="48" t="s">
        <v>1165</v>
      </c>
      <c r="AQ8" s="48" t="s">
        <v>231</v>
      </c>
      <c r="AR8" s="48" t="s">
        <v>233</v>
      </c>
      <c r="AS8" s="48" t="s">
        <v>234</v>
      </c>
      <c r="AT8" s="48" t="s">
        <v>92</v>
      </c>
      <c r="AU8" s="48" t="s">
        <v>92</v>
      </c>
      <c r="AV8" s="48" t="s">
        <v>92</v>
      </c>
      <c r="AW8" s="48" t="s">
        <v>229</v>
      </c>
    </row>
    <row r="9" spans="1:49" ht="16.5" customHeight="1">
      <c r="A9" s="31" t="s">
        <v>1102</v>
      </c>
      <c r="B9" s="30">
        <v>3002759</v>
      </c>
      <c r="C9" s="31" t="s">
        <v>254</v>
      </c>
      <c r="D9" s="31" t="s">
        <v>256</v>
      </c>
      <c r="E9" s="31" t="s">
        <v>257</v>
      </c>
      <c r="F9" s="32">
        <v>2015</v>
      </c>
      <c r="G9" s="32" t="s">
        <v>77</v>
      </c>
      <c r="H9" s="48"/>
      <c r="I9" s="7" t="s">
        <v>1166</v>
      </c>
      <c r="J9" s="48" t="s">
        <v>72</v>
      </c>
      <c r="K9" s="33" t="s">
        <v>1167</v>
      </c>
      <c r="L9" s="48" t="s">
        <v>268</v>
      </c>
      <c r="M9" s="48" t="s">
        <v>1168</v>
      </c>
      <c r="N9" s="48" t="s">
        <v>1169</v>
      </c>
      <c r="O9" s="48" t="s">
        <v>1170</v>
      </c>
      <c r="P9" s="48" t="s">
        <v>103</v>
      </c>
      <c r="Q9" s="48" t="s">
        <v>272</v>
      </c>
      <c r="R9" s="48" t="s">
        <v>273</v>
      </c>
      <c r="S9" s="48"/>
      <c r="T9" s="48"/>
      <c r="U9" s="48"/>
      <c r="V9" s="48"/>
      <c r="W9" s="8" t="s">
        <v>95</v>
      </c>
      <c r="X9" s="48" t="s">
        <v>266</v>
      </c>
      <c r="Y9" s="48" t="s">
        <v>95</v>
      </c>
      <c r="Z9" s="48" t="s">
        <v>96</v>
      </c>
      <c r="AA9" s="48" t="s">
        <v>205</v>
      </c>
      <c r="AB9" s="9" t="s">
        <v>1171</v>
      </c>
      <c r="AC9" s="7" t="s">
        <v>1172</v>
      </c>
      <c r="AD9" s="7" t="s">
        <v>1158</v>
      </c>
      <c r="AE9" s="12" t="s">
        <v>106</v>
      </c>
      <c r="AF9" s="10" t="s">
        <v>106</v>
      </c>
      <c r="AG9" s="10" t="s">
        <v>106</v>
      </c>
      <c r="AH9" s="10" t="s">
        <v>106</v>
      </c>
      <c r="AI9" s="10" t="s">
        <v>106</v>
      </c>
      <c r="AJ9" s="10" t="s">
        <v>106</v>
      </c>
      <c r="AK9" s="11" t="s">
        <v>1173</v>
      </c>
      <c r="AL9" s="48" t="s">
        <v>279</v>
      </c>
      <c r="AM9" s="48" t="s">
        <v>857</v>
      </c>
      <c r="AN9" s="48" t="s">
        <v>92</v>
      </c>
      <c r="AO9" s="9" t="s">
        <v>1174</v>
      </c>
      <c r="AP9" s="48" t="s">
        <v>1175</v>
      </c>
      <c r="AQ9" s="48" t="s">
        <v>262</v>
      </c>
      <c r="AR9" s="48" t="s">
        <v>264</v>
      </c>
      <c r="AS9" s="48" t="s">
        <v>265</v>
      </c>
      <c r="AT9" s="48" t="s">
        <v>92</v>
      </c>
      <c r="AU9" s="48" t="s">
        <v>92</v>
      </c>
      <c r="AV9" s="48" t="s">
        <v>92</v>
      </c>
      <c r="AW9" s="48" t="s">
        <v>260</v>
      </c>
    </row>
    <row r="10" spans="1:49" ht="16.5" customHeight="1">
      <c r="A10" s="31" t="s">
        <v>1102</v>
      </c>
      <c r="B10" s="32">
        <v>3003113</v>
      </c>
      <c r="C10" s="31" t="s">
        <v>280</v>
      </c>
      <c r="D10" s="31" t="s">
        <v>282</v>
      </c>
      <c r="E10" s="31" t="s">
        <v>283</v>
      </c>
      <c r="F10" s="32">
        <v>2015</v>
      </c>
      <c r="G10" s="32" t="s">
        <v>284</v>
      </c>
      <c r="H10" s="48"/>
      <c r="I10" s="7" t="s">
        <v>1176</v>
      </c>
      <c r="J10" s="48" t="s">
        <v>72</v>
      </c>
      <c r="K10" s="34" t="s">
        <v>295</v>
      </c>
      <c r="L10" s="48" t="s">
        <v>296</v>
      </c>
      <c r="M10" s="48" t="s">
        <v>297</v>
      </c>
      <c r="N10" s="48" t="s">
        <v>211</v>
      </c>
      <c r="O10" s="48" t="s">
        <v>96</v>
      </c>
      <c r="P10" s="48" t="s">
        <v>1033</v>
      </c>
      <c r="Q10" s="48" t="s">
        <v>213</v>
      </c>
      <c r="R10" s="48" t="s">
        <v>298</v>
      </c>
      <c r="S10" s="48"/>
      <c r="T10" s="48"/>
      <c r="U10" s="48"/>
      <c r="V10" s="48"/>
      <c r="W10" s="8" t="s">
        <v>95</v>
      </c>
      <c r="X10" s="48" t="s">
        <v>294</v>
      </c>
      <c r="Y10" s="48" t="s">
        <v>95</v>
      </c>
      <c r="Z10" s="48" t="s">
        <v>96</v>
      </c>
      <c r="AA10" s="48" t="s">
        <v>205</v>
      </c>
      <c r="AB10" s="9" t="s">
        <v>1177</v>
      </c>
      <c r="AC10" s="7" t="s">
        <v>1157</v>
      </c>
      <c r="AD10" s="7" t="s">
        <v>1158</v>
      </c>
      <c r="AE10" s="12" t="s">
        <v>106</v>
      </c>
      <c r="AF10" s="10" t="s">
        <v>106</v>
      </c>
      <c r="AG10" s="10" t="s">
        <v>106</v>
      </c>
      <c r="AH10" s="10" t="s">
        <v>106</v>
      </c>
      <c r="AI10" s="10" t="s">
        <v>106</v>
      </c>
      <c r="AJ10" s="10" t="s">
        <v>106</v>
      </c>
      <c r="AK10" s="11" t="s">
        <v>1178</v>
      </c>
      <c r="AL10" s="48" t="s">
        <v>1179</v>
      </c>
      <c r="AM10" s="48" t="s">
        <v>857</v>
      </c>
      <c r="AN10" s="48" t="s">
        <v>92</v>
      </c>
      <c r="AO10" s="11" t="s">
        <v>293</v>
      </c>
      <c r="AP10" s="48" t="s">
        <v>1180</v>
      </c>
      <c r="AQ10" s="48" t="s">
        <v>290</v>
      </c>
      <c r="AR10" s="48" t="s">
        <v>292</v>
      </c>
      <c r="AS10" s="13" t="s">
        <v>92</v>
      </c>
      <c r="AT10" s="13" t="s">
        <v>92</v>
      </c>
      <c r="AU10" s="13" t="s">
        <v>92</v>
      </c>
      <c r="AV10" s="13" t="s">
        <v>92</v>
      </c>
      <c r="AW10" s="48" t="s">
        <v>288</v>
      </c>
    </row>
    <row r="11" spans="1:49" ht="16.5" customHeight="1">
      <c r="A11" s="29" t="s">
        <v>1102</v>
      </c>
      <c r="B11" s="30">
        <v>3009251</v>
      </c>
      <c r="C11" s="31" t="s">
        <v>302</v>
      </c>
      <c r="D11" s="31" t="s">
        <v>304</v>
      </c>
      <c r="E11" s="31" t="s">
        <v>305</v>
      </c>
      <c r="F11" s="32">
        <v>2016</v>
      </c>
      <c r="G11" s="32" t="s">
        <v>77</v>
      </c>
      <c r="H11" s="48"/>
      <c r="I11" s="7" t="s">
        <v>1181</v>
      </c>
      <c r="J11" s="48" t="s">
        <v>72</v>
      </c>
      <c r="K11" s="7" t="s">
        <v>317</v>
      </c>
      <c r="L11" s="48" t="s">
        <v>319</v>
      </c>
      <c r="M11" s="48" t="s">
        <v>320</v>
      </c>
      <c r="N11" s="48" t="s">
        <v>1182</v>
      </c>
      <c r="O11" s="48" t="s">
        <v>322</v>
      </c>
      <c r="P11" s="48" t="s">
        <v>242</v>
      </c>
      <c r="Q11" s="48" t="s">
        <v>213</v>
      </c>
      <c r="R11" s="48" t="s">
        <v>323</v>
      </c>
      <c r="S11" s="48" t="s">
        <v>324</v>
      </c>
      <c r="T11" s="48"/>
      <c r="U11" s="48"/>
      <c r="V11" s="48" t="s">
        <v>325</v>
      </c>
      <c r="W11" s="8" t="s">
        <v>110</v>
      </c>
      <c r="X11" s="48" t="s">
        <v>315</v>
      </c>
      <c r="Y11" s="48" t="s">
        <v>148</v>
      </c>
      <c r="Z11" s="48" t="s">
        <v>316</v>
      </c>
      <c r="AA11" s="48" t="s">
        <v>205</v>
      </c>
      <c r="AB11" s="9" t="s">
        <v>327</v>
      </c>
      <c r="AC11" s="7" t="s">
        <v>1157</v>
      </c>
      <c r="AD11" s="7" t="s">
        <v>1183</v>
      </c>
      <c r="AE11" s="12" t="s">
        <v>106</v>
      </c>
      <c r="AF11" s="14" t="s">
        <v>1184</v>
      </c>
      <c r="AG11" s="10" t="s">
        <v>106</v>
      </c>
      <c r="AH11" s="10" t="s">
        <v>106</v>
      </c>
      <c r="AI11" s="10" t="s">
        <v>106</v>
      </c>
      <c r="AJ11" s="10" t="s">
        <v>106</v>
      </c>
      <c r="AK11" s="11" t="s">
        <v>1185</v>
      </c>
      <c r="AL11" s="48" t="s">
        <v>331</v>
      </c>
      <c r="AM11" s="48" t="s">
        <v>857</v>
      </c>
      <c r="AN11" s="48" t="s">
        <v>92</v>
      </c>
      <c r="AO11" s="11" t="s">
        <v>314</v>
      </c>
      <c r="AP11" s="48" t="s">
        <v>308</v>
      </c>
      <c r="AQ11" s="48" t="s">
        <v>310</v>
      </c>
      <c r="AR11" s="48" t="s">
        <v>312</v>
      </c>
      <c r="AS11" s="48" t="s">
        <v>313</v>
      </c>
      <c r="AT11" s="48" t="s">
        <v>92</v>
      </c>
      <c r="AU11" s="48" t="s">
        <v>92</v>
      </c>
      <c r="AV11" s="48" t="s">
        <v>92</v>
      </c>
      <c r="AW11" s="48" t="s">
        <v>307</v>
      </c>
    </row>
    <row r="12" spans="1:49" ht="16.5" customHeight="1">
      <c r="A12" s="29" t="s">
        <v>1102</v>
      </c>
      <c r="B12" s="30">
        <v>3009961</v>
      </c>
      <c r="C12" s="31" t="s">
        <v>332</v>
      </c>
      <c r="D12" s="31" t="s">
        <v>334</v>
      </c>
      <c r="E12" s="31" t="s">
        <v>335</v>
      </c>
      <c r="F12" s="32">
        <v>2017</v>
      </c>
      <c r="G12" s="32" t="s">
        <v>77</v>
      </c>
      <c r="H12" s="48"/>
      <c r="I12" s="7" t="s">
        <v>1186</v>
      </c>
      <c r="J12" s="48" t="s">
        <v>337</v>
      </c>
      <c r="K12" s="48" t="s">
        <v>403</v>
      </c>
      <c r="L12" s="48" t="s">
        <v>348</v>
      </c>
      <c r="M12" s="48" t="s">
        <v>492</v>
      </c>
      <c r="N12" s="48" t="s">
        <v>350</v>
      </c>
      <c r="O12" s="48" t="s">
        <v>351</v>
      </c>
      <c r="P12" s="48" t="s">
        <v>352</v>
      </c>
      <c r="Q12" s="48" t="s">
        <v>353</v>
      </c>
      <c r="R12" s="48" t="s">
        <v>1187</v>
      </c>
      <c r="S12" s="48"/>
      <c r="T12" s="48"/>
      <c r="U12" s="48"/>
      <c r="V12" s="48"/>
      <c r="W12" s="8" t="s">
        <v>110</v>
      </c>
      <c r="X12" s="48" t="s">
        <v>345</v>
      </c>
      <c r="Y12" s="48" t="s">
        <v>95</v>
      </c>
      <c r="Z12" s="48" t="s">
        <v>96</v>
      </c>
      <c r="AA12" s="48" t="s">
        <v>205</v>
      </c>
      <c r="AB12" s="9" t="s">
        <v>1188</v>
      </c>
      <c r="AC12" s="7" t="s">
        <v>1157</v>
      </c>
      <c r="AD12" s="7" t="s">
        <v>1189</v>
      </c>
      <c r="AE12" s="9" t="s">
        <v>1190</v>
      </c>
      <c r="AF12" s="10" t="s">
        <v>106</v>
      </c>
      <c r="AG12" s="10" t="s">
        <v>106</v>
      </c>
      <c r="AH12" s="10" t="s">
        <v>106</v>
      </c>
      <c r="AI12" s="10" t="s">
        <v>106</v>
      </c>
      <c r="AJ12" s="10" t="s">
        <v>106</v>
      </c>
      <c r="AK12" s="11" t="s">
        <v>1191</v>
      </c>
      <c r="AL12" s="48" t="s">
        <v>360</v>
      </c>
      <c r="AM12" s="48" t="s">
        <v>857</v>
      </c>
      <c r="AN12" s="48" t="s">
        <v>92</v>
      </c>
      <c r="AO12" s="11" t="s">
        <v>1192</v>
      </c>
      <c r="AP12" s="48" t="s">
        <v>1193</v>
      </c>
      <c r="AQ12" s="48" t="s">
        <v>340</v>
      </c>
      <c r="AR12" s="48" t="s">
        <v>342</v>
      </c>
      <c r="AS12" s="48" t="s">
        <v>343</v>
      </c>
      <c r="AT12" s="48" t="s">
        <v>92</v>
      </c>
      <c r="AU12" s="48" t="s">
        <v>92</v>
      </c>
      <c r="AV12" s="48" t="s">
        <v>92</v>
      </c>
      <c r="AW12" s="48" t="s">
        <v>338</v>
      </c>
    </row>
    <row r="13" spans="1:49" ht="16.5" customHeight="1">
      <c r="A13" s="29" t="s">
        <v>1102</v>
      </c>
      <c r="B13" s="30">
        <v>3010894</v>
      </c>
      <c r="C13" s="31" t="s">
        <v>361</v>
      </c>
      <c r="D13" s="31" t="s">
        <v>363</v>
      </c>
      <c r="E13" s="31" t="s">
        <v>364</v>
      </c>
      <c r="F13" s="32">
        <v>2017</v>
      </c>
      <c r="G13" s="32" t="s">
        <v>77</v>
      </c>
      <c r="H13" s="48"/>
      <c r="I13" s="7" t="s">
        <v>1194</v>
      </c>
      <c r="J13" s="48" t="s">
        <v>72</v>
      </c>
      <c r="K13" s="48" t="s">
        <v>1195</v>
      </c>
      <c r="L13" s="48" t="s">
        <v>378</v>
      </c>
      <c r="M13" s="48" t="s">
        <v>379</v>
      </c>
      <c r="N13" s="48" t="s">
        <v>380</v>
      </c>
      <c r="O13" s="48" t="s">
        <v>381</v>
      </c>
      <c r="P13" s="48" t="s">
        <v>103</v>
      </c>
      <c r="Q13" s="17" t="s">
        <v>1196</v>
      </c>
      <c r="R13" s="48" t="s">
        <v>1197</v>
      </c>
      <c r="S13" s="48"/>
      <c r="T13" s="48"/>
      <c r="U13" s="48"/>
      <c r="V13" s="48"/>
      <c r="W13" s="8" t="s">
        <v>110</v>
      </c>
      <c r="X13" s="16" t="s">
        <v>1198</v>
      </c>
      <c r="Y13" s="48" t="s">
        <v>92</v>
      </c>
      <c r="Z13" s="48" t="s">
        <v>92</v>
      </c>
      <c r="AA13" s="48" t="s">
        <v>92</v>
      </c>
      <c r="AB13" s="9" t="s">
        <v>384</v>
      </c>
      <c r="AC13" s="7" t="s">
        <v>1157</v>
      </c>
      <c r="AD13" s="7" t="s">
        <v>1199</v>
      </c>
      <c r="AE13" s="12" t="s">
        <v>106</v>
      </c>
      <c r="AF13" s="10" t="s">
        <v>106</v>
      </c>
      <c r="AG13" s="10" t="s">
        <v>106</v>
      </c>
      <c r="AH13" s="10" t="s">
        <v>106</v>
      </c>
      <c r="AI13" s="10" t="s">
        <v>106</v>
      </c>
      <c r="AJ13" s="10" t="s">
        <v>106</v>
      </c>
      <c r="AK13" s="11" t="s">
        <v>1200</v>
      </c>
      <c r="AL13" s="48" t="s">
        <v>1201</v>
      </c>
      <c r="AM13" s="48" t="s">
        <v>857</v>
      </c>
      <c r="AN13" s="48" t="s">
        <v>92</v>
      </c>
      <c r="AO13" s="11" t="s">
        <v>374</v>
      </c>
      <c r="AP13" s="48" t="s">
        <v>368</v>
      </c>
      <c r="AQ13" s="48" t="s">
        <v>370</v>
      </c>
      <c r="AR13" s="48" t="s">
        <v>372</v>
      </c>
      <c r="AS13" s="48" t="s">
        <v>373</v>
      </c>
      <c r="AT13" s="48" t="s">
        <v>92</v>
      </c>
      <c r="AU13" s="48" t="s">
        <v>92</v>
      </c>
      <c r="AV13" s="48" t="s">
        <v>92</v>
      </c>
      <c r="AW13" s="48" t="s">
        <v>367</v>
      </c>
    </row>
    <row r="14" spans="1:49" ht="37.5" customHeight="1">
      <c r="A14" s="29" t="s">
        <v>1102</v>
      </c>
      <c r="B14" s="30">
        <v>3011645</v>
      </c>
      <c r="C14" s="31" t="s">
        <v>389</v>
      </c>
      <c r="D14" s="31" t="s">
        <v>391</v>
      </c>
      <c r="E14" s="31" t="s">
        <v>392</v>
      </c>
      <c r="F14" s="32">
        <v>2017</v>
      </c>
      <c r="G14" s="32" t="s">
        <v>77</v>
      </c>
      <c r="H14" s="48"/>
      <c r="I14" s="7" t="s">
        <v>1202</v>
      </c>
      <c r="J14" s="48" t="s">
        <v>394</v>
      </c>
      <c r="K14" s="48" t="s">
        <v>403</v>
      </c>
      <c r="L14" s="48" t="s">
        <v>405</v>
      </c>
      <c r="M14" s="48" t="s">
        <v>492</v>
      </c>
      <c r="N14" s="48" t="s">
        <v>407</v>
      </c>
      <c r="O14" s="48" t="s">
        <v>408</v>
      </c>
      <c r="P14" s="48" t="s">
        <v>103</v>
      </c>
      <c r="Q14" s="48" t="s">
        <v>410</v>
      </c>
      <c r="R14" s="48" t="s">
        <v>1203</v>
      </c>
      <c r="S14" s="48"/>
      <c r="T14" s="48"/>
      <c r="U14" s="48"/>
      <c r="V14" s="48"/>
      <c r="W14" s="8" t="s">
        <v>110</v>
      </c>
      <c r="X14" s="48" t="s">
        <v>1204</v>
      </c>
      <c r="Y14" s="48" t="s">
        <v>95</v>
      </c>
      <c r="Z14" s="48" t="s">
        <v>96</v>
      </c>
      <c r="AA14" s="48" t="s">
        <v>205</v>
      </c>
      <c r="AB14" s="9" t="s">
        <v>412</v>
      </c>
      <c r="AC14" s="7" t="s">
        <v>1205</v>
      </c>
      <c r="AD14" s="7" t="s">
        <v>1206</v>
      </c>
      <c r="AE14" s="9" t="s">
        <v>1207</v>
      </c>
      <c r="AF14" s="10" t="s">
        <v>106</v>
      </c>
      <c r="AG14" s="10" t="s">
        <v>106</v>
      </c>
      <c r="AH14" s="10" t="s">
        <v>106</v>
      </c>
      <c r="AI14" s="10" t="s">
        <v>106</v>
      </c>
      <c r="AJ14" s="10" t="s">
        <v>106</v>
      </c>
      <c r="AK14" s="11" t="s">
        <v>1208</v>
      </c>
      <c r="AL14" s="48" t="s">
        <v>418</v>
      </c>
      <c r="AM14" s="48" t="s">
        <v>857</v>
      </c>
      <c r="AN14" s="48" t="s">
        <v>92</v>
      </c>
      <c r="AO14" s="11" t="s">
        <v>401</v>
      </c>
      <c r="AP14" s="48" t="s">
        <v>1209</v>
      </c>
      <c r="AQ14" s="48" t="s">
        <v>397</v>
      </c>
      <c r="AR14" s="48" t="s">
        <v>399</v>
      </c>
      <c r="AS14" s="48" t="s">
        <v>400</v>
      </c>
      <c r="AT14" s="48" t="s">
        <v>92</v>
      </c>
      <c r="AU14" s="48" t="s">
        <v>92</v>
      </c>
      <c r="AV14" s="48" t="s">
        <v>92</v>
      </c>
      <c r="AW14" s="48" t="s">
        <v>395</v>
      </c>
    </row>
    <row r="15" spans="1:49" ht="16.5" customHeight="1">
      <c r="A15" s="29" t="s">
        <v>1102</v>
      </c>
      <c r="B15" s="30">
        <v>3021327</v>
      </c>
      <c r="C15" s="31" t="s">
        <v>419</v>
      </c>
      <c r="D15" s="31" t="s">
        <v>421</v>
      </c>
      <c r="E15" s="31" t="s">
        <v>1210</v>
      </c>
      <c r="F15" s="32">
        <v>2018</v>
      </c>
      <c r="G15" s="32" t="s">
        <v>77</v>
      </c>
      <c r="H15" s="48"/>
      <c r="I15" s="7" t="s">
        <v>1211</v>
      </c>
      <c r="J15" s="48" t="s">
        <v>424</v>
      </c>
      <c r="K15" s="48" t="s">
        <v>1212</v>
      </c>
      <c r="L15" s="48" t="s">
        <v>438</v>
      </c>
      <c r="M15" s="7" t="s">
        <v>492</v>
      </c>
      <c r="N15" s="35" t="s">
        <v>1213</v>
      </c>
      <c r="O15" s="48" t="s">
        <v>381</v>
      </c>
      <c r="P15" s="48" t="s">
        <v>103</v>
      </c>
      <c r="Q15" s="48" t="s">
        <v>353</v>
      </c>
      <c r="R15" s="48" t="s">
        <v>441</v>
      </c>
      <c r="S15" s="48"/>
      <c r="T15" s="48"/>
      <c r="U15" s="48"/>
      <c r="V15" s="48"/>
      <c r="W15" s="8" t="s">
        <v>1214</v>
      </c>
      <c r="X15" s="16" t="s">
        <v>1198</v>
      </c>
      <c r="Y15" s="48" t="s">
        <v>92</v>
      </c>
      <c r="Z15" s="48" t="s">
        <v>92</v>
      </c>
      <c r="AA15" s="48" t="s">
        <v>92</v>
      </c>
      <c r="AB15" s="9" t="s">
        <v>1215</v>
      </c>
      <c r="AC15" s="7" t="s">
        <v>1157</v>
      </c>
      <c r="AD15" s="7" t="s">
        <v>1216</v>
      </c>
      <c r="AE15" s="9" t="s">
        <v>1217</v>
      </c>
      <c r="AF15" s="10" t="s">
        <v>106</v>
      </c>
      <c r="AG15" s="10" t="s">
        <v>106</v>
      </c>
      <c r="AH15" s="10" t="s">
        <v>106</v>
      </c>
      <c r="AI15" s="10" t="s">
        <v>106</v>
      </c>
      <c r="AJ15" s="10" t="s">
        <v>106</v>
      </c>
      <c r="AK15" s="11" t="s">
        <v>1218</v>
      </c>
      <c r="AL15" s="48" t="s">
        <v>1219</v>
      </c>
      <c r="AM15" s="48" t="s">
        <v>857</v>
      </c>
      <c r="AN15" s="48" t="s">
        <v>92</v>
      </c>
      <c r="AO15" s="11" t="s">
        <v>1220</v>
      </c>
      <c r="AP15" s="48" t="s">
        <v>1221</v>
      </c>
      <c r="AQ15" s="48" t="s">
        <v>427</v>
      </c>
      <c r="AR15" s="48" t="s">
        <v>429</v>
      </c>
      <c r="AS15" s="53" t="s">
        <v>430</v>
      </c>
      <c r="AT15" s="48" t="s">
        <v>92</v>
      </c>
      <c r="AU15" s="48" t="s">
        <v>92</v>
      </c>
      <c r="AV15" s="48" t="s">
        <v>92</v>
      </c>
      <c r="AW15" s="48" t="s">
        <v>425</v>
      </c>
    </row>
    <row r="16" spans="1:49" ht="16.5" customHeight="1">
      <c r="A16" s="29" t="s">
        <v>1102</v>
      </c>
      <c r="B16" s="32">
        <v>3021592</v>
      </c>
      <c r="C16" s="31" t="s">
        <v>452</v>
      </c>
      <c r="D16" s="31" t="s">
        <v>454</v>
      </c>
      <c r="E16" s="31" t="s">
        <v>455</v>
      </c>
      <c r="F16" s="32">
        <v>2018</v>
      </c>
      <c r="G16" s="32" t="s">
        <v>77</v>
      </c>
      <c r="H16" s="48"/>
      <c r="I16" s="7" t="s">
        <v>456</v>
      </c>
      <c r="J16" s="48" t="s">
        <v>72</v>
      </c>
      <c r="K16" s="48" t="s">
        <v>465</v>
      </c>
      <c r="L16" s="48" t="s">
        <v>467</v>
      </c>
      <c r="M16" s="48" t="s">
        <v>468</v>
      </c>
      <c r="N16" s="48" t="s">
        <v>211</v>
      </c>
      <c r="O16" s="48" t="s">
        <v>96</v>
      </c>
      <c r="P16" s="48" t="s">
        <v>1033</v>
      </c>
      <c r="Q16" s="48" t="s">
        <v>353</v>
      </c>
      <c r="R16" s="48" t="s">
        <v>469</v>
      </c>
      <c r="S16" s="48"/>
      <c r="T16" s="48"/>
      <c r="U16" s="48"/>
      <c r="V16" s="48"/>
      <c r="W16" s="8" t="s">
        <v>95</v>
      </c>
      <c r="X16" s="48" t="s">
        <v>464</v>
      </c>
      <c r="Y16" s="48" t="s">
        <v>95</v>
      </c>
      <c r="Z16" s="48" t="s">
        <v>96</v>
      </c>
      <c r="AA16" s="48" t="s">
        <v>205</v>
      </c>
      <c r="AB16" s="9" t="s">
        <v>1040</v>
      </c>
      <c r="AC16" s="7" t="s">
        <v>1157</v>
      </c>
      <c r="AD16" s="7" t="s">
        <v>1158</v>
      </c>
      <c r="AE16" s="12" t="s">
        <v>106</v>
      </c>
      <c r="AF16" s="10" t="s">
        <v>106</v>
      </c>
      <c r="AG16" s="10" t="s">
        <v>106</v>
      </c>
      <c r="AH16" s="10" t="s">
        <v>106</v>
      </c>
      <c r="AI16" s="10" t="s">
        <v>106</v>
      </c>
      <c r="AJ16" s="10" t="s">
        <v>106</v>
      </c>
      <c r="AK16" s="11" t="s">
        <v>1222</v>
      </c>
      <c r="AL16" s="48" t="s">
        <v>1041</v>
      </c>
      <c r="AM16" s="48" t="s">
        <v>857</v>
      </c>
      <c r="AN16" s="48" t="s">
        <v>92</v>
      </c>
      <c r="AO16" s="11" t="s">
        <v>463</v>
      </c>
      <c r="AP16" s="48" t="s">
        <v>1223</v>
      </c>
      <c r="AQ16" s="48" t="s">
        <v>459</v>
      </c>
      <c r="AR16" s="48" t="s">
        <v>461</v>
      </c>
      <c r="AS16" s="53" t="s">
        <v>462</v>
      </c>
      <c r="AT16" s="48" t="s">
        <v>92</v>
      </c>
      <c r="AU16" s="48" t="s">
        <v>92</v>
      </c>
      <c r="AV16" s="48" t="s">
        <v>92</v>
      </c>
      <c r="AW16" s="48" t="s">
        <v>457</v>
      </c>
    </row>
    <row r="17" spans="1:49" ht="16.5" customHeight="1">
      <c r="A17" s="31" t="s">
        <v>1102</v>
      </c>
      <c r="B17" s="30">
        <v>3021707</v>
      </c>
      <c r="C17" s="31" t="s">
        <v>475</v>
      </c>
      <c r="D17" s="31" t="s">
        <v>477</v>
      </c>
      <c r="E17" s="31" t="s">
        <v>478</v>
      </c>
      <c r="F17" s="32">
        <v>2018</v>
      </c>
      <c r="G17" s="32" t="s">
        <v>284</v>
      </c>
      <c r="H17" s="48"/>
      <c r="I17" s="7" t="s">
        <v>1224</v>
      </c>
      <c r="J17" s="48" t="s">
        <v>480</v>
      </c>
      <c r="K17" s="48" t="s">
        <v>1225</v>
      </c>
      <c r="L17" s="48" t="s">
        <v>491</v>
      </c>
      <c r="M17" s="48" t="s">
        <v>492</v>
      </c>
      <c r="N17" s="48" t="s">
        <v>518</v>
      </c>
      <c r="O17" s="48" t="s">
        <v>381</v>
      </c>
      <c r="P17" s="48" t="s">
        <v>103</v>
      </c>
      <c r="Q17" s="48" t="s">
        <v>494</v>
      </c>
      <c r="R17" s="48" t="s">
        <v>495</v>
      </c>
      <c r="S17" s="48"/>
      <c r="T17" s="48"/>
      <c r="U17" s="48"/>
      <c r="V17" s="48"/>
      <c r="W17" s="8" t="s">
        <v>110</v>
      </c>
      <c r="X17" s="48" t="s">
        <v>488</v>
      </c>
      <c r="Y17" s="48" t="s">
        <v>489</v>
      </c>
      <c r="Z17" s="48" t="s">
        <v>96</v>
      </c>
      <c r="AA17" s="48" t="s">
        <v>205</v>
      </c>
      <c r="AB17" s="9" t="s">
        <v>1226</v>
      </c>
      <c r="AC17" s="7" t="s">
        <v>1205</v>
      </c>
      <c r="AD17" s="7" t="s">
        <v>1158</v>
      </c>
      <c r="AE17" s="12" t="s">
        <v>106</v>
      </c>
      <c r="AF17" s="10" t="s">
        <v>106</v>
      </c>
      <c r="AG17" s="10" t="s">
        <v>106</v>
      </c>
      <c r="AH17" s="10" t="s">
        <v>106</v>
      </c>
      <c r="AI17" s="10" t="s">
        <v>106</v>
      </c>
      <c r="AJ17" s="10" t="s">
        <v>106</v>
      </c>
      <c r="AK17" s="11" t="s">
        <v>1227</v>
      </c>
      <c r="AL17" s="48" t="s">
        <v>499</v>
      </c>
      <c r="AM17" s="48" t="s">
        <v>857</v>
      </c>
      <c r="AN17" s="48" t="s">
        <v>92</v>
      </c>
      <c r="AO17" s="11" t="s">
        <v>487</v>
      </c>
      <c r="AP17" s="48" t="s">
        <v>1228</v>
      </c>
      <c r="AQ17" s="48" t="s">
        <v>483</v>
      </c>
      <c r="AR17" s="48" t="s">
        <v>485</v>
      </c>
      <c r="AS17" s="48" t="s">
        <v>486</v>
      </c>
      <c r="AT17" s="48" t="s">
        <v>92</v>
      </c>
      <c r="AU17" s="48" t="s">
        <v>92</v>
      </c>
      <c r="AV17" s="48" t="s">
        <v>92</v>
      </c>
      <c r="AW17" s="48" t="s">
        <v>1229</v>
      </c>
    </row>
    <row r="18" spans="1:49" ht="16.5" customHeight="1">
      <c r="A18" s="29" t="s">
        <v>1102</v>
      </c>
      <c r="B18" s="30">
        <v>3003395</v>
      </c>
      <c r="C18" s="31" t="s">
        <v>500</v>
      </c>
      <c r="D18" s="31" t="s">
        <v>1230</v>
      </c>
      <c r="E18" s="31" t="s">
        <v>503</v>
      </c>
      <c r="F18" s="32">
        <v>2016</v>
      </c>
      <c r="G18" s="32" t="s">
        <v>284</v>
      </c>
      <c r="H18" s="48"/>
      <c r="I18" s="7" t="s">
        <v>505</v>
      </c>
      <c r="J18" s="48" t="s">
        <v>72</v>
      </c>
      <c r="K18" s="48" t="s">
        <v>403</v>
      </c>
      <c r="L18" s="48" t="s">
        <v>517</v>
      </c>
      <c r="M18" s="48" t="s">
        <v>493</v>
      </c>
      <c r="N18" s="48" t="s">
        <v>518</v>
      </c>
      <c r="O18" s="48" t="s">
        <v>519</v>
      </c>
      <c r="P18" s="48" t="s">
        <v>520</v>
      </c>
      <c r="Q18" s="48" t="s">
        <v>521</v>
      </c>
      <c r="R18" s="48" t="s">
        <v>522</v>
      </c>
      <c r="S18" s="48"/>
      <c r="T18" s="48"/>
      <c r="U18" s="48"/>
      <c r="V18" s="48"/>
      <c r="W18" s="8" t="s">
        <v>110</v>
      </c>
      <c r="X18" s="48" t="s">
        <v>514</v>
      </c>
      <c r="Y18" s="48" t="s">
        <v>95</v>
      </c>
      <c r="Z18" s="48" t="s">
        <v>96</v>
      </c>
      <c r="AA18" s="48" t="s">
        <v>515</v>
      </c>
      <c r="AB18" s="9" t="s">
        <v>523</v>
      </c>
      <c r="AC18" s="7" t="s">
        <v>1231</v>
      </c>
      <c r="AD18" s="7" t="s">
        <v>1232</v>
      </c>
      <c r="AE18" s="12" t="s">
        <v>106</v>
      </c>
      <c r="AF18" s="10" t="s">
        <v>106</v>
      </c>
      <c r="AG18" s="10" t="s">
        <v>106</v>
      </c>
      <c r="AH18" s="10" t="s">
        <v>106</v>
      </c>
      <c r="AI18" s="10" t="s">
        <v>106</v>
      </c>
      <c r="AJ18" s="10" t="s">
        <v>106</v>
      </c>
      <c r="AK18" s="11" t="s">
        <v>1233</v>
      </c>
      <c r="AL18" s="48" t="s">
        <v>528</v>
      </c>
      <c r="AM18" s="48" t="s">
        <v>857</v>
      </c>
      <c r="AN18" s="48" t="s">
        <v>92</v>
      </c>
      <c r="AO18" s="11" t="s">
        <v>513</v>
      </c>
      <c r="AP18" s="48" t="s">
        <v>508</v>
      </c>
      <c r="AQ18" s="48" t="s">
        <v>510</v>
      </c>
      <c r="AR18" s="48" t="s">
        <v>512</v>
      </c>
      <c r="AS18" s="48" t="s">
        <v>1234</v>
      </c>
      <c r="AT18" s="48" t="s">
        <v>92</v>
      </c>
      <c r="AU18" s="48" t="s">
        <v>92</v>
      </c>
      <c r="AV18" s="48" t="s">
        <v>92</v>
      </c>
      <c r="AW18" s="48" t="s">
        <v>507</v>
      </c>
    </row>
    <row r="19" spans="1:49" ht="16.5" customHeight="1">
      <c r="A19" s="36" t="s">
        <v>1102</v>
      </c>
      <c r="B19" s="37">
        <v>3029165</v>
      </c>
      <c r="C19" s="38" t="s">
        <v>529</v>
      </c>
      <c r="D19" s="38" t="s">
        <v>1235</v>
      </c>
      <c r="E19" s="38" t="s">
        <v>532</v>
      </c>
      <c r="F19" s="39">
        <v>2019</v>
      </c>
      <c r="G19" s="39" t="s">
        <v>77</v>
      </c>
      <c r="H19" s="20"/>
      <c r="I19" s="21" t="s">
        <v>1236</v>
      </c>
      <c r="J19" s="20" t="s">
        <v>534</v>
      </c>
      <c r="K19" s="20" t="s">
        <v>172</v>
      </c>
      <c r="L19" s="20" t="s">
        <v>545</v>
      </c>
      <c r="M19" s="20" t="s">
        <v>546</v>
      </c>
      <c r="N19" s="20" t="s">
        <v>547</v>
      </c>
      <c r="O19" s="20" t="s">
        <v>381</v>
      </c>
      <c r="P19" s="20" t="s">
        <v>103</v>
      </c>
      <c r="Q19" s="20" t="s">
        <v>548</v>
      </c>
      <c r="R19" s="20" t="s">
        <v>549</v>
      </c>
      <c r="S19" s="20"/>
      <c r="T19" s="20"/>
      <c r="U19" s="20"/>
      <c r="V19" s="20"/>
      <c r="W19" s="22" t="s">
        <v>110</v>
      </c>
      <c r="X19" s="20" t="s">
        <v>543</v>
      </c>
      <c r="Y19" s="20" t="s">
        <v>95</v>
      </c>
      <c r="Z19" s="20" t="s">
        <v>96</v>
      </c>
      <c r="AA19" s="20" t="s">
        <v>205</v>
      </c>
      <c r="AB19" s="23" t="s">
        <v>1237</v>
      </c>
      <c r="AC19" s="21" t="s">
        <v>1238</v>
      </c>
      <c r="AD19" s="21" t="s">
        <v>1239</v>
      </c>
      <c r="AE19" s="24" t="s">
        <v>106</v>
      </c>
      <c r="AF19" s="25" t="s">
        <v>106</v>
      </c>
      <c r="AG19" s="25" t="s">
        <v>106</v>
      </c>
      <c r="AH19" s="25" t="s">
        <v>106</v>
      </c>
      <c r="AI19" s="25" t="s">
        <v>106</v>
      </c>
      <c r="AJ19" s="25" t="s">
        <v>106</v>
      </c>
      <c r="AK19" s="26" t="s">
        <v>1240</v>
      </c>
      <c r="AL19" s="20" t="s">
        <v>556</v>
      </c>
      <c r="AM19" s="49" t="s">
        <v>1241</v>
      </c>
      <c r="AN19" s="49" t="s">
        <v>92</v>
      </c>
      <c r="AO19" s="26" t="s">
        <v>542</v>
      </c>
      <c r="AP19" s="20" t="s">
        <v>536</v>
      </c>
      <c r="AQ19" s="20" t="s">
        <v>538</v>
      </c>
      <c r="AR19" s="20" t="s">
        <v>540</v>
      </c>
      <c r="AS19" s="20" t="s">
        <v>541</v>
      </c>
      <c r="AT19" s="20" t="s">
        <v>92</v>
      </c>
      <c r="AU19" s="20" t="s">
        <v>92</v>
      </c>
      <c r="AV19" s="20" t="s">
        <v>92</v>
      </c>
      <c r="AW19" s="20" t="s">
        <v>535</v>
      </c>
    </row>
    <row r="20" spans="1:49" ht="16.5" customHeight="1">
      <c r="A20" s="31" t="s">
        <v>1242</v>
      </c>
      <c r="B20" s="32">
        <v>3003445</v>
      </c>
      <c r="C20" s="40" t="s">
        <v>1243</v>
      </c>
      <c r="D20" s="31" t="s">
        <v>779</v>
      </c>
      <c r="E20" s="31" t="s">
        <v>780</v>
      </c>
      <c r="F20" s="32">
        <v>2016</v>
      </c>
      <c r="G20" s="32" t="s">
        <v>77</v>
      </c>
      <c r="H20" s="48"/>
      <c r="I20" s="7" t="s">
        <v>781</v>
      </c>
      <c r="J20" s="48" t="s">
        <v>782</v>
      </c>
      <c r="K20" s="48" t="s">
        <v>791</v>
      </c>
      <c r="L20" s="48" t="s">
        <v>793</v>
      </c>
      <c r="M20" s="48" t="s">
        <v>1244</v>
      </c>
      <c r="N20" s="48"/>
      <c r="O20" s="48" t="s">
        <v>790</v>
      </c>
      <c r="P20" s="48" t="s">
        <v>1245</v>
      </c>
      <c r="Q20" s="48" t="s">
        <v>854</v>
      </c>
      <c r="R20" s="48" t="s">
        <v>1246</v>
      </c>
      <c r="S20" s="48"/>
      <c r="T20" s="48"/>
      <c r="U20" s="48"/>
      <c r="V20" s="48"/>
      <c r="W20" s="8" t="s">
        <v>95</v>
      </c>
      <c r="X20" s="48" t="s">
        <v>1247</v>
      </c>
      <c r="Y20" s="48" t="s">
        <v>95</v>
      </c>
      <c r="Z20" s="48" t="s">
        <v>790</v>
      </c>
      <c r="AA20" s="48" t="s">
        <v>205</v>
      </c>
      <c r="AB20" s="41" t="s">
        <v>1196</v>
      </c>
      <c r="AC20" s="7" t="s">
        <v>1248</v>
      </c>
      <c r="AD20" s="7" t="s">
        <v>1054</v>
      </c>
      <c r="AE20" s="12" t="s">
        <v>106</v>
      </c>
      <c r="AF20" s="10" t="s">
        <v>106</v>
      </c>
      <c r="AG20" s="10" t="s">
        <v>106</v>
      </c>
      <c r="AH20" s="10" t="s">
        <v>106</v>
      </c>
      <c r="AI20" s="10" t="s">
        <v>106</v>
      </c>
      <c r="AJ20" s="10" t="s">
        <v>106</v>
      </c>
      <c r="AK20" s="11" t="s">
        <v>1249</v>
      </c>
      <c r="AL20" s="48" t="s">
        <v>803</v>
      </c>
      <c r="AM20" s="48" t="s">
        <v>857</v>
      </c>
      <c r="AN20" s="48" t="s">
        <v>92</v>
      </c>
      <c r="AO20" s="11" t="s">
        <v>788</v>
      </c>
      <c r="AP20" s="13" t="s">
        <v>1250</v>
      </c>
      <c r="AQ20" s="13" t="s">
        <v>1251</v>
      </c>
      <c r="AR20" s="13" t="s">
        <v>1252</v>
      </c>
      <c r="AS20" s="13" t="s">
        <v>1253</v>
      </c>
      <c r="AT20" s="13" t="s">
        <v>92</v>
      </c>
      <c r="AU20" s="13" t="s">
        <v>92</v>
      </c>
      <c r="AV20" s="13" t="s">
        <v>92</v>
      </c>
      <c r="AW20" s="13">
        <v>3057</v>
      </c>
    </row>
    <row r="21" spans="1:49" ht="16.5" customHeight="1">
      <c r="A21" s="31" t="s">
        <v>1242</v>
      </c>
      <c r="B21" s="32">
        <v>3034784</v>
      </c>
      <c r="C21" s="31" t="s">
        <v>804</v>
      </c>
      <c r="D21" s="31" t="s">
        <v>806</v>
      </c>
      <c r="E21" s="31" t="s">
        <v>807</v>
      </c>
      <c r="F21" s="32">
        <v>2020</v>
      </c>
      <c r="G21" s="32" t="s">
        <v>284</v>
      </c>
      <c r="H21" s="48"/>
      <c r="I21" s="7" t="s">
        <v>1254</v>
      </c>
      <c r="J21" s="48" t="s">
        <v>809</v>
      </c>
      <c r="K21" s="48" t="s">
        <v>818</v>
      </c>
      <c r="L21" s="48" t="s">
        <v>820</v>
      </c>
      <c r="M21" s="48" t="s">
        <v>821</v>
      </c>
      <c r="N21" s="48" t="s">
        <v>822</v>
      </c>
      <c r="O21" s="48"/>
      <c r="P21" s="48" t="s">
        <v>824</v>
      </c>
      <c r="Q21" s="48" t="s">
        <v>825</v>
      </c>
      <c r="R21" s="48" t="s">
        <v>1255</v>
      </c>
      <c r="S21" s="48"/>
      <c r="T21" s="48"/>
      <c r="U21" s="48"/>
      <c r="V21" s="48"/>
      <c r="W21" s="8" t="s">
        <v>95</v>
      </c>
      <c r="X21" s="48" t="s">
        <v>817</v>
      </c>
      <c r="Y21" s="48" t="s">
        <v>95</v>
      </c>
      <c r="Z21" s="48" t="s">
        <v>96</v>
      </c>
      <c r="AA21" s="48" t="s">
        <v>205</v>
      </c>
      <c r="AB21" s="9" t="s">
        <v>1256</v>
      </c>
      <c r="AC21" s="7" t="s">
        <v>1257</v>
      </c>
      <c r="AD21" s="7" t="s">
        <v>1258</v>
      </c>
      <c r="AE21" s="12" t="s">
        <v>106</v>
      </c>
      <c r="AF21" s="10" t="s">
        <v>106</v>
      </c>
      <c r="AG21" s="10" t="s">
        <v>106</v>
      </c>
      <c r="AH21" s="10" t="s">
        <v>106</v>
      </c>
      <c r="AI21" s="10" t="s">
        <v>106</v>
      </c>
      <c r="AJ21" s="10" t="s">
        <v>106</v>
      </c>
      <c r="AK21" s="11" t="s">
        <v>1259</v>
      </c>
      <c r="AL21" s="48" t="s">
        <v>831</v>
      </c>
      <c r="AM21" s="48" t="s">
        <v>857</v>
      </c>
      <c r="AN21" s="48" t="s">
        <v>92</v>
      </c>
      <c r="AO21" s="11" t="s">
        <v>1260</v>
      </c>
      <c r="AP21" s="13" t="s">
        <v>1261</v>
      </c>
      <c r="AQ21" s="13" t="s">
        <v>813</v>
      </c>
      <c r="AR21" s="13" t="s">
        <v>1262</v>
      </c>
      <c r="AS21" s="13" t="s">
        <v>92</v>
      </c>
      <c r="AT21" s="13" t="s">
        <v>92</v>
      </c>
      <c r="AU21" s="13" t="s">
        <v>92</v>
      </c>
      <c r="AV21" s="13" t="s">
        <v>92</v>
      </c>
      <c r="AW21" s="13" t="s">
        <v>810</v>
      </c>
    </row>
    <row r="22" spans="1:49" ht="16.5" customHeight="1">
      <c r="A22" s="38" t="s">
        <v>1242</v>
      </c>
      <c r="B22" s="39">
        <v>3028600</v>
      </c>
      <c r="C22" s="38" t="s">
        <v>832</v>
      </c>
      <c r="D22" s="38" t="s">
        <v>834</v>
      </c>
      <c r="E22" s="38" t="s">
        <v>835</v>
      </c>
      <c r="F22" s="39">
        <v>2019</v>
      </c>
      <c r="G22" s="39" t="s">
        <v>284</v>
      </c>
      <c r="H22" s="20"/>
      <c r="I22" s="21" t="s">
        <v>1263</v>
      </c>
      <c r="J22" s="20" t="s">
        <v>837</v>
      </c>
      <c r="K22" s="20" t="s">
        <v>847</v>
      </c>
      <c r="L22" s="20" t="s">
        <v>1264</v>
      </c>
      <c r="M22" s="20" t="s">
        <v>851</v>
      </c>
      <c r="N22" s="20" t="s">
        <v>852</v>
      </c>
      <c r="O22" s="20" t="s">
        <v>1265</v>
      </c>
      <c r="P22" s="20"/>
      <c r="Q22" s="20" t="s">
        <v>854</v>
      </c>
      <c r="R22" s="20" t="s">
        <v>1266</v>
      </c>
      <c r="S22" s="20" t="s">
        <v>856</v>
      </c>
      <c r="T22" s="20" t="s">
        <v>857</v>
      </c>
      <c r="U22" s="20"/>
      <c r="V22" s="20"/>
      <c r="W22" s="22" t="s">
        <v>95</v>
      </c>
      <c r="X22" s="20" t="s">
        <v>845</v>
      </c>
      <c r="Y22" s="20" t="s">
        <v>95</v>
      </c>
      <c r="Z22" s="20" t="s">
        <v>1267</v>
      </c>
      <c r="AA22" s="20" t="s">
        <v>205</v>
      </c>
      <c r="AB22" s="23" t="s">
        <v>1268</v>
      </c>
      <c r="AC22" s="21" t="s">
        <v>1257</v>
      </c>
      <c r="AD22" s="21" t="s">
        <v>1269</v>
      </c>
      <c r="AE22" s="24" t="s">
        <v>106</v>
      </c>
      <c r="AF22" s="25" t="s">
        <v>106</v>
      </c>
      <c r="AG22" s="25" t="s">
        <v>106</v>
      </c>
      <c r="AH22" s="25" t="s">
        <v>106</v>
      </c>
      <c r="AI22" s="25" t="s">
        <v>106</v>
      </c>
      <c r="AJ22" s="25" t="s">
        <v>106</v>
      </c>
      <c r="AK22" s="26" t="s">
        <v>1270</v>
      </c>
      <c r="AL22" s="20" t="s">
        <v>861</v>
      </c>
      <c r="AM22" s="20" t="s">
        <v>857</v>
      </c>
      <c r="AN22" s="20" t="s">
        <v>92</v>
      </c>
      <c r="AO22" s="26" t="s">
        <v>844</v>
      </c>
      <c r="AP22" s="27" t="s">
        <v>1271</v>
      </c>
      <c r="AQ22" s="27" t="s">
        <v>841</v>
      </c>
      <c r="AR22" s="27" t="s">
        <v>843</v>
      </c>
      <c r="AS22" s="27" t="s">
        <v>92</v>
      </c>
      <c r="AT22" s="27" t="s">
        <v>92</v>
      </c>
      <c r="AU22" s="27" t="s">
        <v>92</v>
      </c>
      <c r="AV22" s="27" t="s">
        <v>92</v>
      </c>
      <c r="AW22" s="27" t="s">
        <v>838</v>
      </c>
    </row>
    <row r="23" spans="1:49" ht="16.5" customHeight="1">
      <c r="A23" s="31" t="s">
        <v>1242</v>
      </c>
      <c r="B23" s="32">
        <v>3036844</v>
      </c>
      <c r="C23" s="31" t="s">
        <v>945</v>
      </c>
      <c r="D23" s="31" t="s">
        <v>1272</v>
      </c>
      <c r="E23" s="31" t="s">
        <v>948</v>
      </c>
      <c r="F23" s="32">
        <v>2018</v>
      </c>
      <c r="G23" s="32" t="s">
        <v>284</v>
      </c>
      <c r="H23" s="53" t="s">
        <v>1273</v>
      </c>
      <c r="I23" s="7"/>
      <c r="J23" s="48" t="s">
        <v>1274</v>
      </c>
      <c r="K23" s="48"/>
      <c r="L23" s="48"/>
      <c r="M23" s="48"/>
      <c r="N23" s="48"/>
      <c r="O23" s="48"/>
      <c r="P23" s="48"/>
      <c r="Q23" s="48"/>
      <c r="R23" s="48"/>
      <c r="S23" s="48"/>
      <c r="T23" s="48"/>
      <c r="U23" s="48"/>
      <c r="V23" s="48"/>
      <c r="W23" s="8" t="s">
        <v>95</v>
      </c>
      <c r="X23" s="48"/>
      <c r="Y23" s="48"/>
      <c r="Z23" s="48"/>
      <c r="AA23" s="48"/>
      <c r="AB23" s="9"/>
      <c r="AC23" s="7"/>
      <c r="AD23" s="7"/>
      <c r="AE23" s="9"/>
      <c r="AF23" s="48"/>
      <c r="AG23" s="48"/>
      <c r="AH23" s="48"/>
      <c r="AI23" s="48"/>
      <c r="AJ23" s="48"/>
      <c r="AK23" s="50" t="s">
        <v>1275</v>
      </c>
      <c r="AL23" s="48"/>
      <c r="AM23" s="48"/>
      <c r="AN23" s="48"/>
      <c r="AO23" s="11"/>
      <c r="AP23" s="48"/>
      <c r="AQ23" s="48"/>
      <c r="AR23" s="48"/>
      <c r="AS23" s="48"/>
      <c r="AT23" s="48"/>
      <c r="AU23" s="48"/>
      <c r="AV23" s="48"/>
      <c r="AW23" s="48"/>
    </row>
    <row r="24" spans="1:49" ht="16.5" customHeight="1">
      <c r="A24" s="31" t="s">
        <v>1102</v>
      </c>
      <c r="B24" s="32">
        <v>3010296</v>
      </c>
      <c r="C24" s="31" t="s">
        <v>557</v>
      </c>
      <c r="D24" s="31" t="s">
        <v>1276</v>
      </c>
      <c r="E24" s="31" t="s">
        <v>560</v>
      </c>
      <c r="F24" s="32">
        <v>2017</v>
      </c>
      <c r="G24" s="32" t="s">
        <v>284</v>
      </c>
      <c r="H24" s="48" t="s">
        <v>1277</v>
      </c>
      <c r="I24" s="7" t="s">
        <v>1278</v>
      </c>
      <c r="J24" s="48" t="s">
        <v>72</v>
      </c>
      <c r="K24" s="48"/>
      <c r="L24" s="48" t="s">
        <v>1046</v>
      </c>
      <c r="M24" s="48" t="s">
        <v>574</v>
      </c>
      <c r="N24" s="48" t="s">
        <v>575</v>
      </c>
      <c r="O24" s="48" t="s">
        <v>569</v>
      </c>
      <c r="P24" s="48" t="s">
        <v>576</v>
      </c>
      <c r="Q24" s="48" t="s">
        <v>569</v>
      </c>
      <c r="R24" s="48" t="s">
        <v>577</v>
      </c>
      <c r="S24" s="48"/>
      <c r="T24" s="48"/>
      <c r="U24" s="48"/>
      <c r="V24" s="48"/>
      <c r="W24" s="8" t="s">
        <v>95</v>
      </c>
      <c r="X24" s="48" t="s">
        <v>568</v>
      </c>
      <c r="Y24" s="48" t="s">
        <v>95</v>
      </c>
      <c r="Z24" s="48" t="s">
        <v>569</v>
      </c>
      <c r="AA24" s="48" t="s">
        <v>205</v>
      </c>
      <c r="AB24" s="9" t="s">
        <v>1279</v>
      </c>
      <c r="AC24" s="7" t="s">
        <v>1280</v>
      </c>
      <c r="AD24" s="7" t="s">
        <v>578</v>
      </c>
      <c r="AE24" s="12" t="s">
        <v>106</v>
      </c>
      <c r="AF24" s="10" t="s">
        <v>106</v>
      </c>
      <c r="AG24" s="10" t="s">
        <v>106</v>
      </c>
      <c r="AH24" s="10" t="s">
        <v>106</v>
      </c>
      <c r="AI24" s="10" t="s">
        <v>106</v>
      </c>
      <c r="AJ24" s="10" t="s">
        <v>106</v>
      </c>
      <c r="AK24" s="11" t="s">
        <v>1281</v>
      </c>
      <c r="AL24" s="48" t="s">
        <v>1049</v>
      </c>
      <c r="AM24" s="48" t="s">
        <v>1282</v>
      </c>
      <c r="AN24" s="48" t="s">
        <v>92</v>
      </c>
      <c r="AO24" s="11" t="s">
        <v>1283</v>
      </c>
      <c r="AP24" s="48"/>
      <c r="AQ24" s="48"/>
      <c r="AR24" s="48"/>
      <c r="AS24" s="48"/>
      <c r="AT24" s="48"/>
      <c r="AU24" s="48"/>
      <c r="AV24" s="48"/>
      <c r="AW24" s="48" t="s">
        <v>562</v>
      </c>
    </row>
    <row r="25" spans="1:49" ht="16.5" customHeight="1">
      <c r="A25" s="29" t="s">
        <v>1102</v>
      </c>
      <c r="B25" s="32">
        <v>3002362</v>
      </c>
      <c r="C25" s="31" t="s">
        <v>1284</v>
      </c>
      <c r="D25" s="31" t="s">
        <v>1285</v>
      </c>
      <c r="E25" s="31" t="s">
        <v>1286</v>
      </c>
      <c r="F25" s="32">
        <v>2013</v>
      </c>
      <c r="G25" s="32" t="s">
        <v>77</v>
      </c>
      <c r="H25" s="48" t="s">
        <v>1287</v>
      </c>
      <c r="I25" s="7" t="s">
        <v>1288</v>
      </c>
      <c r="J25" s="48" t="s">
        <v>1289</v>
      </c>
      <c r="K25" s="48" t="s">
        <v>1290</v>
      </c>
      <c r="L25" s="48" t="s">
        <v>1291</v>
      </c>
      <c r="M25" s="48" t="s">
        <v>1292</v>
      </c>
      <c r="N25" s="48" t="s">
        <v>211</v>
      </c>
      <c r="O25" s="48" t="s">
        <v>1293</v>
      </c>
      <c r="P25" s="48" t="s">
        <v>1033</v>
      </c>
      <c r="Q25" s="48" t="s">
        <v>213</v>
      </c>
      <c r="R25" s="48" t="s">
        <v>1294</v>
      </c>
      <c r="S25" s="48" t="s">
        <v>215</v>
      </c>
      <c r="T25" s="48" t="s">
        <v>1295</v>
      </c>
      <c r="U25" s="48" t="s">
        <v>1296</v>
      </c>
      <c r="V25" s="17" t="s">
        <v>1196</v>
      </c>
      <c r="W25" s="8" t="s">
        <v>1297</v>
      </c>
      <c r="X25" s="48" t="s">
        <v>1298</v>
      </c>
      <c r="Y25" s="48" t="s">
        <v>95</v>
      </c>
      <c r="Z25" s="48" t="s">
        <v>1293</v>
      </c>
      <c r="AA25" s="48" t="s">
        <v>205</v>
      </c>
      <c r="AB25" s="18" t="s">
        <v>1299</v>
      </c>
      <c r="AC25" s="7" t="s">
        <v>1300</v>
      </c>
      <c r="AD25" s="7" t="s">
        <v>1301</v>
      </c>
      <c r="AE25" s="12" t="s">
        <v>106</v>
      </c>
      <c r="AF25" s="10" t="s">
        <v>106</v>
      </c>
      <c r="AG25" s="10" t="s">
        <v>106</v>
      </c>
      <c r="AH25" s="10" t="s">
        <v>106</v>
      </c>
      <c r="AI25" s="10" t="s">
        <v>106</v>
      </c>
      <c r="AJ25" s="10" t="s">
        <v>106</v>
      </c>
      <c r="AK25" s="11" t="s">
        <v>1302</v>
      </c>
      <c r="AL25" s="48" t="s">
        <v>1303</v>
      </c>
      <c r="AM25" s="48" t="s">
        <v>857</v>
      </c>
      <c r="AN25" s="48" t="s">
        <v>92</v>
      </c>
      <c r="AO25" s="11" t="s">
        <v>1304</v>
      </c>
      <c r="AP25" s="15"/>
      <c r="AQ25" s="15"/>
      <c r="AR25" s="19"/>
      <c r="AS25" s="15"/>
      <c r="AT25" s="15"/>
      <c r="AU25" s="15"/>
      <c r="AV25" s="15"/>
      <c r="AW25" s="48" t="s">
        <v>1305</v>
      </c>
    </row>
  </sheetData>
  <mergeCells count="3">
    <mergeCell ref="K1:V1"/>
    <mergeCell ref="X1:AA1"/>
    <mergeCell ref="AE1:AJ1"/>
  </mergeCells>
  <conditionalFormatting sqref="A3:AW25">
    <cfRule type="expression" dxfId="2" priority="1">
      <formula>$H3&lt;&gt;""</formula>
    </cfRule>
  </conditionalFormatting>
  <hyperlinks>
    <hyperlink ref="AB25" r:id="rId1" xr:uid="{00000000-0004-0000-01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D21"/>
  <sheetViews>
    <sheetView workbookViewId="0"/>
  </sheetViews>
  <sheetFormatPr defaultColWidth="12.54296875" defaultRowHeight="15.75" customHeight="1"/>
  <cols>
    <col min="1" max="1" width="7.36328125" customWidth="1"/>
    <col min="2" max="2" width="20.54296875" customWidth="1"/>
    <col min="3" max="4" width="113" customWidth="1"/>
  </cols>
  <sheetData>
    <row r="1" spans="1:4" ht="15.75" customHeight="1">
      <c r="A1" s="7"/>
      <c r="B1" s="7"/>
      <c r="C1" s="7" t="s">
        <v>1306</v>
      </c>
      <c r="D1" s="7" t="s">
        <v>1307</v>
      </c>
    </row>
    <row r="2" spans="1:4" ht="15.75" customHeight="1">
      <c r="A2" s="32">
        <v>3001954</v>
      </c>
      <c r="B2" s="42" t="s">
        <v>1308</v>
      </c>
      <c r="C2" s="43" t="s">
        <v>1309</v>
      </c>
      <c r="D2" s="43" t="s">
        <v>1310</v>
      </c>
    </row>
    <row r="3" spans="1:4" ht="15.75" customHeight="1">
      <c r="A3" s="32">
        <v>3002239</v>
      </c>
      <c r="B3" s="42" t="s">
        <v>1311</v>
      </c>
      <c r="C3" s="43" t="s">
        <v>1312</v>
      </c>
      <c r="D3" s="43" t="s">
        <v>1313</v>
      </c>
    </row>
    <row r="4" spans="1:4" ht="15.75" customHeight="1">
      <c r="A4" s="32">
        <v>3002373</v>
      </c>
      <c r="B4" s="42" t="s">
        <v>1314</v>
      </c>
      <c r="C4" s="43" t="s">
        <v>1315</v>
      </c>
      <c r="D4" s="43" t="s">
        <v>1316</v>
      </c>
    </row>
    <row r="5" spans="1:4" ht="15.75" customHeight="1">
      <c r="A5" s="32">
        <v>3002530</v>
      </c>
      <c r="B5" s="42" t="s">
        <v>1317</v>
      </c>
      <c r="C5" s="43"/>
      <c r="D5" s="43" t="s">
        <v>1153</v>
      </c>
    </row>
    <row r="6" spans="1:4" ht="15.75" customHeight="1">
      <c r="A6" s="32">
        <v>3002547</v>
      </c>
      <c r="B6" s="42" t="s">
        <v>1318</v>
      </c>
      <c r="C6" s="43"/>
      <c r="D6" s="43" t="s">
        <v>1159</v>
      </c>
    </row>
    <row r="7" spans="1:4" ht="15.75" customHeight="1">
      <c r="A7" s="32">
        <v>3002695</v>
      </c>
      <c r="B7" s="42" t="s">
        <v>1319</v>
      </c>
      <c r="C7" s="43" t="s">
        <v>1164</v>
      </c>
      <c r="D7" s="43"/>
    </row>
    <row r="8" spans="1:4" ht="15.75" customHeight="1">
      <c r="A8" s="32">
        <v>3002759</v>
      </c>
      <c r="B8" s="42" t="s">
        <v>1320</v>
      </c>
      <c r="C8" s="43"/>
      <c r="D8" s="43" t="s">
        <v>1173</v>
      </c>
    </row>
    <row r="9" spans="1:4" ht="15.75" customHeight="1">
      <c r="A9" s="32">
        <v>3003113</v>
      </c>
      <c r="B9" s="42" t="s">
        <v>1321</v>
      </c>
      <c r="C9" s="43"/>
      <c r="D9" s="43" t="s">
        <v>1178</v>
      </c>
    </row>
    <row r="10" spans="1:4" ht="15.75" customHeight="1">
      <c r="A10" s="32">
        <v>3009251</v>
      </c>
      <c r="B10" s="42" t="s">
        <v>1322</v>
      </c>
      <c r="C10" s="43" t="s">
        <v>1323</v>
      </c>
      <c r="D10" s="43" t="s">
        <v>1324</v>
      </c>
    </row>
    <row r="11" spans="1:4" ht="15.75" customHeight="1">
      <c r="A11" s="32">
        <v>3009961</v>
      </c>
      <c r="B11" s="42" t="s">
        <v>1325</v>
      </c>
      <c r="C11" s="43"/>
      <c r="D11" s="43" t="s">
        <v>1191</v>
      </c>
    </row>
    <row r="12" spans="1:4" ht="15.75" customHeight="1">
      <c r="A12" s="32">
        <v>3010894</v>
      </c>
      <c r="B12" s="44" t="s">
        <v>1326</v>
      </c>
      <c r="C12" s="43"/>
      <c r="D12" s="43" t="s">
        <v>1200</v>
      </c>
    </row>
    <row r="13" spans="1:4" ht="15.75" customHeight="1">
      <c r="A13" s="32">
        <v>3011645</v>
      </c>
      <c r="B13" s="42" t="s">
        <v>1327</v>
      </c>
      <c r="C13" s="43"/>
      <c r="D13" s="43" t="s">
        <v>1328</v>
      </c>
    </row>
    <row r="14" spans="1:4" ht="15.75" customHeight="1">
      <c r="A14" s="32">
        <v>3021327</v>
      </c>
      <c r="B14" s="42" t="s">
        <v>1329</v>
      </c>
      <c r="C14" s="43" t="s">
        <v>1218</v>
      </c>
      <c r="D14" s="43"/>
    </row>
    <row r="15" spans="1:4" ht="15.75" customHeight="1">
      <c r="A15" s="32">
        <v>3021592</v>
      </c>
      <c r="B15" s="42" t="s">
        <v>1330</v>
      </c>
      <c r="C15" s="43"/>
      <c r="D15" s="43" t="s">
        <v>1222</v>
      </c>
    </row>
    <row r="16" spans="1:4" ht="15.75" customHeight="1">
      <c r="A16" s="32">
        <v>3021707</v>
      </c>
      <c r="B16" s="42" t="s">
        <v>1331</v>
      </c>
      <c r="C16" s="43" t="s">
        <v>1332</v>
      </c>
      <c r="D16" s="43" t="s">
        <v>1333</v>
      </c>
    </row>
    <row r="17" spans="1:4" ht="15.75" customHeight="1">
      <c r="A17" s="32">
        <v>3003395</v>
      </c>
      <c r="B17" s="44" t="s">
        <v>1334</v>
      </c>
      <c r="C17" s="43"/>
      <c r="D17" s="43" t="s">
        <v>1233</v>
      </c>
    </row>
    <row r="18" spans="1:4" ht="26">
      <c r="A18" s="32">
        <v>3029165</v>
      </c>
      <c r="B18" s="42" t="s">
        <v>1335</v>
      </c>
      <c r="C18" s="43" t="s">
        <v>1240</v>
      </c>
      <c r="D18" s="43"/>
    </row>
    <row r="19" spans="1:4" ht="14.25">
      <c r="A19" s="32">
        <v>3003445</v>
      </c>
      <c r="B19" s="42" t="s">
        <v>1336</v>
      </c>
      <c r="C19" s="43"/>
      <c r="D19" s="43" t="s">
        <v>1249</v>
      </c>
    </row>
    <row r="20" spans="1:4" ht="26">
      <c r="A20" s="32">
        <v>3034784</v>
      </c>
      <c r="B20" s="42" t="s">
        <v>1337</v>
      </c>
      <c r="C20" s="43" t="s">
        <v>1338</v>
      </c>
      <c r="D20" s="43" t="s">
        <v>1339</v>
      </c>
    </row>
    <row r="21" spans="1:4" ht="39">
      <c r="A21" s="32">
        <v>3028600</v>
      </c>
      <c r="B21" s="42" t="s">
        <v>1340</v>
      </c>
      <c r="C21" s="43"/>
      <c r="D21" s="43" t="s">
        <v>1341</v>
      </c>
    </row>
  </sheetData>
  <conditionalFormatting sqref="A2:A21">
    <cfRule type="expression" dxfId="1" priority="1">
      <formula>$H2&lt;&gt;""</formula>
    </cfRule>
  </conditionalFormatting>
  <conditionalFormatting sqref="C2:D21">
    <cfRule type="expression" dxfId="0" priority="2">
      <formula>$J2&lt;&gt;""</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Extracted details</vt:lpstr>
      <vt:lpstr>Language variables</vt:lpstr>
      <vt:lpstr>Pre-Feb Backup Extracted detail</vt:lpstr>
      <vt:lpstr>Sheet4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Talia Isaacs</dc:creator>
  <cp:keywords/>
  <dc:description/>
  <cp:lastModifiedBy>Talia Isaacs</cp:lastModifiedBy>
  <cp:revision/>
  <dcterms:created xsi:type="dcterms:W3CDTF">2024-01-31T15:24:46Z</dcterms:created>
  <dcterms:modified xsi:type="dcterms:W3CDTF">2026-04-27T02:04:41Z</dcterms:modified>
  <cp:category/>
  <cp:contentStatus/>
</cp:coreProperties>
</file>