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40741774\Dropbox\Work\Publications\Manuscripts\Epidemiology_of_T.saginata_a_systematic_review_distribution_Americas\"/>
    </mc:Choice>
  </mc:AlternateContent>
  <bookViews>
    <workbookView xWindow="480" yWindow="105" windowWidth="20730" windowHeight="9975"/>
  </bookViews>
  <sheets>
    <sheet name="Literature" sheetId="1" r:id="rId1"/>
    <sheet name="Brazil" sheetId="4" r:id="rId2"/>
    <sheet name="Countries" sheetId="3" r:id="rId3"/>
  </sheets>
  <calcPr calcId="162913"/>
</workbook>
</file>

<file path=xl/calcChain.xml><?xml version="1.0" encoding="utf-8"?>
<calcChain xmlns="http://schemas.openxmlformats.org/spreadsheetml/2006/main">
  <c r="C30" i="4" l="1"/>
  <c r="R49" i="1" l="1"/>
  <c r="H58" i="3" l="1"/>
  <c r="G58" i="3" l="1"/>
  <c r="F58" i="3" l="1"/>
  <c r="E58" i="3"/>
  <c r="D58" i="3"/>
  <c r="C58" i="3"/>
  <c r="B58" i="3"/>
  <c r="AD42" i="1" l="1"/>
  <c r="AD17" i="1" l="1"/>
  <c r="AD34" i="1" l="1"/>
  <c r="R23" i="1" l="1"/>
  <c r="R18" i="1"/>
  <c r="R19" i="1"/>
  <c r="R21" i="1"/>
  <c r="R25" i="1"/>
  <c r="R26" i="1"/>
  <c r="R27" i="1"/>
  <c r="R30" i="1"/>
  <c r="R31" i="1"/>
  <c r="R36" i="1"/>
  <c r="R44" i="1"/>
  <c r="R46" i="1"/>
  <c r="R47" i="1"/>
  <c r="R52" i="1"/>
  <c r="R56" i="1"/>
  <c r="R59" i="1"/>
  <c r="R60" i="1"/>
  <c r="R61" i="1"/>
  <c r="R62" i="1"/>
  <c r="R65" i="1"/>
  <c r="R6" i="1"/>
  <c r="R7" i="1"/>
  <c r="R12" i="1"/>
  <c r="AD8" i="1"/>
  <c r="AD4" i="1"/>
  <c r="AD9" i="1"/>
  <c r="AD11" i="1"/>
  <c r="AD13" i="1"/>
  <c r="AD14" i="1"/>
  <c r="AD16" i="1"/>
  <c r="AD20" i="1"/>
  <c r="AD24" i="1"/>
  <c r="AD32" i="1"/>
  <c r="AD39" i="1"/>
  <c r="AD40" i="1"/>
  <c r="AD43" i="1"/>
  <c r="AD46" i="1"/>
  <c r="AD50" i="1"/>
  <c r="AD51" i="1"/>
  <c r="AD52" i="1"/>
  <c r="AD53" i="1"/>
  <c r="AD57" i="1"/>
  <c r="AD58" i="1"/>
  <c r="AD3" i="1"/>
  <c r="AD5" i="1"/>
</calcChain>
</file>

<file path=xl/sharedStrings.xml><?xml version="1.0" encoding="utf-8"?>
<sst xmlns="http://schemas.openxmlformats.org/spreadsheetml/2006/main" count="1996" uniqueCount="548">
  <si>
    <t>Mexico</t>
  </si>
  <si>
    <t>NA</t>
  </si>
  <si>
    <t>Reference</t>
  </si>
  <si>
    <t>unique ref</t>
  </si>
  <si>
    <t>Country</t>
  </si>
  <si>
    <t>Notes</t>
  </si>
  <si>
    <t>Type of Reference</t>
  </si>
  <si>
    <t>Diagnostic Used</t>
  </si>
  <si>
    <t>Number of animals tested</t>
  </si>
  <si>
    <t>Number of animals positive</t>
  </si>
  <si>
    <t xml:space="preserve">Prevalence </t>
  </si>
  <si>
    <t>95% CI</t>
  </si>
  <si>
    <t>Data period</t>
  </si>
  <si>
    <t>T.sag reported in cattle (Y/N)</t>
  </si>
  <si>
    <t>T.sag reported in Humans? (Y/N)</t>
  </si>
  <si>
    <t>region/town</t>
  </si>
  <si>
    <t>routine detection or scientific study</t>
  </si>
  <si>
    <t>study design quality acceptable?</t>
  </si>
  <si>
    <t>report or scientific study?</t>
  </si>
  <si>
    <t>number of people tested</t>
  </si>
  <si>
    <t>number of people positive</t>
  </si>
  <si>
    <t>speciation achieved?</t>
  </si>
  <si>
    <t>spieces reported</t>
  </si>
  <si>
    <t>prevalence</t>
  </si>
  <si>
    <t>GSP_Northing</t>
  </si>
  <si>
    <t>GPS_Easting</t>
  </si>
  <si>
    <t>Year</t>
  </si>
  <si>
    <t>Title</t>
  </si>
  <si>
    <t>Journal</t>
  </si>
  <si>
    <t>Agudelo-Lopez, S.</t>
  </si>
  <si>
    <t xml:space="preserve"> [Prevalence of intestinal parasitism and associated factors in a village on the Colombian Atlantic Coast]</t>
  </si>
  <si>
    <t xml:space="preserve"> Rev Salud Publica (Bogota)</t>
  </si>
  <si>
    <t xml:space="preserve"> Journal Article</t>
  </si>
  <si>
    <t xml:space="preserve"> Rev Soc Bras Med Trop</t>
  </si>
  <si>
    <t>Allan, J. C.</t>
  </si>
  <si>
    <t xml:space="preserve"> Dipstick dot ELISA for the detection of Taenia coproantigens in humans</t>
  </si>
  <si>
    <t xml:space="preserve"> Parasitology</t>
  </si>
  <si>
    <t xml:space="preserve"> Epidemiology of intestinal taeniasis in four, rural, Guatemalan communities</t>
  </si>
  <si>
    <t xml:space="preserve"> Ann Trop Med Parasitol</t>
  </si>
  <si>
    <t>Assunção, E. F.</t>
  </si>
  <si>
    <t xml:space="preserve"> Bovine cysticercosis and tuberculosis prevalence in an exporter slaughterhouse of Campina Verde, MG</t>
  </si>
  <si>
    <t xml:space="preserve"> PUBVET</t>
  </si>
  <si>
    <t>Bavia, M. E.</t>
  </si>
  <si>
    <t xml:space="preserve"> Spatial scan statistic in the detection of risk areas for bovine cysticercosis in the state of Bahia</t>
  </si>
  <si>
    <t xml:space="preserve"> Arquivo Brasileiro De Medicina Veterinaria E Zootecnia</t>
  </si>
  <si>
    <t>Behravesh, C. B.</t>
  </si>
  <si>
    <t xml:space="preserve"> Population-based survey of taeniasis along the United States-Mexico border</t>
  </si>
  <si>
    <t>Borda, C. E.</t>
  </si>
  <si>
    <t xml:space="preserve"> Intestinal parasitism in San Cayetano, Corrientes, Argentina</t>
  </si>
  <si>
    <t xml:space="preserve"> Bull Pan Am Health Organ</t>
  </si>
  <si>
    <t>Borman-Eby, H. A.</t>
  </si>
  <si>
    <t xml:space="preserve"> Cysticercus bovis in cattle in two beef feedlots in southern Ontario</t>
  </si>
  <si>
    <t xml:space="preserve"> Can Vet J</t>
  </si>
  <si>
    <t>Bustos, J. A.</t>
  </si>
  <si>
    <t xml:space="preserve"> Detection of Taenia solium taeniasis coproantigen is an early indicator of treatment failure for taeniasis</t>
  </si>
  <si>
    <t xml:space="preserve"> Clin Vaccine Immunol</t>
  </si>
  <si>
    <t>Carvalho Odos, S.</t>
  </si>
  <si>
    <t xml:space="preserve"> [Prevalence of intestinal helminths in three regions of Minas Gerais State]</t>
  </si>
  <si>
    <t>Cayo, F.</t>
  </si>
  <si>
    <t xml:space="preserve"> Distribution and viability of cyticerci of Taenia saginata in meat cuts from naturally infected beef</t>
  </si>
  <si>
    <t xml:space="preserve"> Archivos De Medicina Veterinaria</t>
  </si>
  <si>
    <t>Champetier de Ribes, G.</t>
  </si>
  <si>
    <t xml:space="preserve"> [Intestinal helminthiasis in school children in Haiti in 2002]</t>
  </si>
  <si>
    <t xml:space="preserve"> Bull Soc Pathol Exot</t>
  </si>
  <si>
    <t>Cordero, A.</t>
  </si>
  <si>
    <t xml:space="preserve"> [Taeniosis prevalence and human cysticercosis seroprevalence in Pampa Cangallo, Ayacucho, Peru 2008]</t>
  </si>
  <si>
    <t xml:space="preserve"> Rev Peru Med Exp Salud Publica</t>
  </si>
  <si>
    <t>Costa, R. F. R.</t>
  </si>
  <si>
    <t xml:space="preserve"> Characterization of Cysticercus bovis lesions at postmortem inspection of cattle by gross examination, histopathology and polymerase chain reaction (PCR)</t>
  </si>
  <si>
    <t xml:space="preserve"> Pesquisa Veterinaria Brasileira</t>
  </si>
  <si>
    <t>de Aragao, S. C.</t>
  </si>
  <si>
    <t xml:space="preserve"> Animal cysticercosis in indigenous Brazilian villages</t>
  </si>
  <si>
    <t xml:space="preserve"> Revista Brasileira De Parasitologia Veterinaria</t>
  </si>
  <si>
    <t>de Kaminsky, R. G.</t>
  </si>
  <si>
    <t xml:space="preserve"> Albendazole treatment in human taeniasis</t>
  </si>
  <si>
    <t xml:space="preserve"> Trans R Soc Trop Med Hyg</t>
  </si>
  <si>
    <t>Duarte, C. T. D.</t>
  </si>
  <si>
    <t xml:space="preserve"> Transmission and prevalence profile of bovine cysticercosis in rural properties of Triangulo Mineiro, Brazil</t>
  </si>
  <si>
    <t>Dutra, L. H.</t>
  </si>
  <si>
    <t xml:space="preserve"> The prevalence and spatial epidemiology of cysticercosis in slaughtered cattle from Brazil</t>
  </si>
  <si>
    <t xml:space="preserve"> Semina: Ciências Agrárias (Londrina)</t>
  </si>
  <si>
    <t>Esteves, F. M.</t>
  </si>
  <si>
    <t xml:space="preserve"> [Epidemiologic survey of teniasis in Health and Family Program in Uberaba, MG]</t>
  </si>
  <si>
    <t>Falavigna-Guilherme, A. L.</t>
  </si>
  <si>
    <t xml:space="preserve"> Cysticercosis in animals of Sabáudia, Paraná State</t>
  </si>
  <si>
    <t>Ferreira, M. M.</t>
  </si>
  <si>
    <t xml:space="preserve"> Prevalence, spatial distribution and risk factors for cattle cysticercosis in the state of Sao Paulo, Brazil</t>
  </si>
  <si>
    <t>Garro, F. L.</t>
  </si>
  <si>
    <t xml:space="preserve"> Diagnosis of Bovine Taeniasis-Cysticercosis Complex in Sao Joao Evangelista, Minas Gerais, Brazil</t>
  </si>
  <si>
    <t>Goncalves, F. D.</t>
  </si>
  <si>
    <t xml:space="preserve"> Hydrophobic fraction of Taenia saginata metacestodes, rather than hydrophilic fraction, contains immunodominant markers for diagnosing human neurocysticercosis</t>
  </si>
  <si>
    <t>Gonzalez, S. A. C.</t>
  </si>
  <si>
    <t xml:space="preserve"> Prevalence of Taenia saginata Larvae (Cysticercus bovis) in Feedlot Cattle Slaughtered in a Federal Inspection Type Abattoir in Northwest Mexico</t>
  </si>
  <si>
    <t xml:space="preserve"> Foodborne Pathog Dis</t>
  </si>
  <si>
    <t>Guimaraes-Peixoto, R. P. M.</t>
  </si>
  <si>
    <t xml:space="preserve"> Distribution and identification of risk areas for bovine cysticercosis in the State of Parana, Brazil</t>
  </si>
  <si>
    <t>Huh, S.</t>
  </si>
  <si>
    <t xml:space="preserve"> Intestinal parasitic infections in the residents of an emigration camp in Tijuana, Mexico</t>
  </si>
  <si>
    <t xml:space="preserve"> Korean J Parasitol</t>
  </si>
  <si>
    <t>Jardim, E. A. G. da V.</t>
  </si>
  <si>
    <t xml:space="preserve"> Molecular identificati on of Cysticercus bovis at different stages of the host-parasite interaction process</t>
  </si>
  <si>
    <t xml:space="preserve"> Revista de Patologia Tropical</t>
  </si>
  <si>
    <t>Jeri, C.</t>
  </si>
  <si>
    <t xml:space="preserve"> Species identification after treatment for human taeniasis</t>
  </si>
  <si>
    <t xml:space="preserve"> Lancet</t>
  </si>
  <si>
    <t>Lees, W.</t>
  </si>
  <si>
    <t xml:space="preserve"> Outbreak of Cysticercus bovis (Taenia saginata) in feedlot cattle in Alberta</t>
  </si>
  <si>
    <t>Marquez-Navarro, A.</t>
  </si>
  <si>
    <t xml:space="preserve"> Taenia saginata: failure treatment in a child with 5-year long-lasting infection</t>
  </si>
  <si>
    <t xml:space="preserve"> Gastroenterol Nurs</t>
  </si>
  <si>
    <t>Martinez-Maya, J. J.</t>
  </si>
  <si>
    <t xml:space="preserve"> [Taeniasis and detection of antibodies against cysticercus among inhabitants of a rural community in Guerrero State, Mexico]</t>
  </si>
  <si>
    <t xml:space="preserve"> Salud Publica Mex</t>
  </si>
  <si>
    <t>Milano, A. M.</t>
  </si>
  <si>
    <t xml:space="preserve"> [Children enteroparasitosis in north east Argentine urban area]</t>
  </si>
  <si>
    <t xml:space="preserve"> Medicina (B Aires)</t>
  </si>
  <si>
    <t>Morais, H. R.</t>
  </si>
  <si>
    <t xml:space="preserve"> Interrelation between viability of Cysticercus bovis and organs of encystment in bovine cattle from Triângulo Mineiro</t>
  </si>
  <si>
    <t>Neres-Norberg, A.</t>
  </si>
  <si>
    <t xml:space="preserve"> [Intestinal Parasitism in Terena Indigenous People of the Province of Mato Grosso do Sul, Brazil]</t>
  </si>
  <si>
    <t xml:space="preserve"> Semina-Ciencias Agrarias</t>
  </si>
  <si>
    <t>O'Neal, S. E.</t>
  </si>
  <si>
    <t xml:space="preserve"> Geographic Correlation between Tapeworm Carriers and Heavily Infected Cysticercotic Pigs</t>
  </si>
  <si>
    <t xml:space="preserve"> PLoS Negl Trop Dis</t>
  </si>
  <si>
    <t xml:space="preserve"> Rev Bras Parasitol Vet</t>
  </si>
  <si>
    <t>Pereira, M. A. V. da C.</t>
  </si>
  <si>
    <t xml:space="preserve"> Prevalence of cysticercosis in bovine carcasses in slaughterhouses and cold stores in Rio de Janeiro State, Brazil, submitted to the federal surveillance service (SIF-RJ) from 1997 to 2003</t>
  </si>
  <si>
    <t xml:space="preserve"> Arquivos do Instituto Biológico (São Paulo)</t>
  </si>
  <si>
    <t>Rodríguez, P. F. de la</t>
  </si>
  <si>
    <t xml:space="preserve"> Considerations on the cycle of Taenia saginata in humans and bovines of the province Villa Clara, Cuba</t>
  </si>
  <si>
    <t xml:space="preserve"> REDVET</t>
  </si>
  <si>
    <t>Rodriguez-Hidalgo, R.</t>
  </si>
  <si>
    <t xml:space="preserve"> Taeniosis-cysticercosis in man and animals in the Sierra of Northern Ecuador</t>
  </si>
  <si>
    <t xml:space="preserve"> Vet Parasitol</t>
  </si>
  <si>
    <t>Rossi, G. A.</t>
  </si>
  <si>
    <t xml:space="preserve"> Bovine cysticercosis in slaughtered cattle as an indicator of Good Agricultural Practices (GAP) and epidemiological risk factors</t>
  </si>
  <si>
    <t xml:space="preserve"> Prev Vet Med</t>
  </si>
  <si>
    <t>Rossi, G. A. M.</t>
  </si>
  <si>
    <t xml:space="preserve"> Prevalence and geospatial distribution of bovine cysticercosis in the state of Mato Grosso, Brazil</t>
  </si>
  <si>
    <t>Sanchez, A. L.</t>
  </si>
  <si>
    <t xml:space="preserve"> Prevalence of taeniasis and cysticercosis in a population of urban residence in Honduras</t>
  </si>
  <si>
    <t xml:space="preserve"> Acta Trop</t>
  </si>
  <si>
    <t>Santos, S. A.</t>
  </si>
  <si>
    <t xml:space="preserve"> [Prevalence of enteroparasitosis in the population of Maria Helena, Parana State]</t>
  </si>
  <si>
    <t xml:space="preserve"> Cien Saude Colet</t>
  </si>
  <si>
    <t>Santos, T. O.</t>
  </si>
  <si>
    <t xml:space="preserve"> Epidemiological survey of the taeniasis/cysticercosis complex in cattle farms in Vicosa County, Minas Gerais, Brazil</t>
  </si>
  <si>
    <t>Sarti, E.</t>
  </si>
  <si>
    <t xml:space="preserve"> Mass treatment against human taeniasis for the control of cysticercosis: a population-based intervention study</t>
  </si>
  <si>
    <t>Silva, D. da R.</t>
  </si>
  <si>
    <t xml:space="preserve"> Cysticercosis in cattle slaughtered under State Inspection in the municipality of Vitoria da Conquista, BA</t>
  </si>
  <si>
    <t xml:space="preserve"> Revista Brasileira De Medicina Veterinaria</t>
  </si>
  <si>
    <t>Silva-Vergara, M. L.</t>
  </si>
  <si>
    <t xml:space="preserve"> Risk factors associated with taeniasis-cysticercosis in Lagamar, Minas Gerais State, Brazil</t>
  </si>
  <si>
    <t xml:space="preserve"> [The epidemiological aspects of taeniasis-cysticercosis in an endemic area of Lagamar, Minas Gerais]</t>
  </si>
  <si>
    <t>Silveira Neto, O. J. da</t>
  </si>
  <si>
    <t xml:space="preserve"> Occurrence and location of Cysticercus bovis in cattle submitted to Federal Inspection in slaughterhouse in Goias, Brazil</t>
  </si>
  <si>
    <t>Souza, V. K.</t>
  </si>
  <si>
    <t xml:space="preserve"> Bovine cysticercosis prevalence in Parana state, southern of Brazil, in animals slaughtered under the SIF 1710</t>
  </si>
  <si>
    <t>Teixeira, J. L. R.</t>
  </si>
  <si>
    <t xml:space="preserve"> Ambispective cohort study of bovine cysticercosis from slaughterhouses with Municipal Inspection Service (SIM) in the southern Rio Grande do Sul, Brazil</t>
  </si>
  <si>
    <t>Tessele, B.</t>
  </si>
  <si>
    <t xml:space="preserve"> Parasitic lesions observed in cattle slaughtered for human consumption</t>
  </si>
  <si>
    <t>Vieira, N. P.</t>
  </si>
  <si>
    <t xml:space="preserve"> Condemnation of bovine liver in the southern region of the State Espirito Santo, Brazil</t>
  </si>
  <si>
    <t>Yoder, D. R.</t>
  </si>
  <si>
    <t xml:space="preserve"> Epidemiologic findings from an outbreak of cysticercosis in feedlot cattle</t>
  </si>
  <si>
    <t xml:space="preserve"> J Am Vet Med Assoc</t>
  </si>
  <si>
    <t>UCB1</t>
  </si>
  <si>
    <t>UCB3</t>
  </si>
  <si>
    <t>UCB4</t>
  </si>
  <si>
    <t>UCB6</t>
  </si>
  <si>
    <t>UCB7</t>
  </si>
  <si>
    <t>UCB8</t>
  </si>
  <si>
    <t>UCB9</t>
  </si>
  <si>
    <t>UCB10</t>
  </si>
  <si>
    <t>UCB11</t>
  </si>
  <si>
    <t>UCB12</t>
  </si>
  <si>
    <t>UCB13</t>
  </si>
  <si>
    <t>UCB14</t>
  </si>
  <si>
    <t>UCB15</t>
  </si>
  <si>
    <t>UCB16</t>
  </si>
  <si>
    <t>UCB17</t>
  </si>
  <si>
    <t>UCB18</t>
  </si>
  <si>
    <t>UCB19</t>
  </si>
  <si>
    <t>UCB20</t>
  </si>
  <si>
    <t>UCB21</t>
  </si>
  <si>
    <t>UCB22</t>
  </si>
  <si>
    <t>UCB23</t>
  </si>
  <si>
    <t>UCB24</t>
  </si>
  <si>
    <t>UCB25</t>
  </si>
  <si>
    <t>UCB27</t>
  </si>
  <si>
    <t>UCB28</t>
  </si>
  <si>
    <t>UCB29</t>
  </si>
  <si>
    <t>UCB31</t>
  </si>
  <si>
    <t>UCB32</t>
  </si>
  <si>
    <t>UCB33</t>
  </si>
  <si>
    <t>UCB34</t>
  </si>
  <si>
    <t>UCB35</t>
  </si>
  <si>
    <t>UCB36</t>
  </si>
  <si>
    <t>UCB37</t>
  </si>
  <si>
    <t>UCB38</t>
  </si>
  <si>
    <t>UCB39</t>
  </si>
  <si>
    <t>UCB41</t>
  </si>
  <si>
    <t>UCB44</t>
  </si>
  <si>
    <t>UCB46</t>
  </si>
  <si>
    <t>UCB47</t>
  </si>
  <si>
    <t>UCB51</t>
  </si>
  <si>
    <t>UCB52</t>
  </si>
  <si>
    <t>UCB53</t>
  </si>
  <si>
    <t>UCB54</t>
  </si>
  <si>
    <t>UCB55</t>
  </si>
  <si>
    <t>UCB56</t>
  </si>
  <si>
    <t>UCB57</t>
  </si>
  <si>
    <t>UCB58</t>
  </si>
  <si>
    <t>UCB63</t>
  </si>
  <si>
    <t>UCB64</t>
  </si>
  <si>
    <t>de Souza, V. K.</t>
  </si>
  <si>
    <t xml:space="preserve"> [Anatomic regions of major occurrence of Cysticercus bovis in bovines under federal inspection at slaughterhouse in the municipality of Sao Jose dos Pinhais, State of Parana from July to December, 2000]</t>
  </si>
  <si>
    <t>Garcia, L. N.</t>
  </si>
  <si>
    <t xml:space="preserve"> [Cysticercus bovis in bovines under federal inspection (SIF) at slaughterhouse in mountain region of the State of Rio de Janeiro from 2003 and 2004]</t>
  </si>
  <si>
    <t xml:space="preserve"> Parasitol Res</t>
  </si>
  <si>
    <t>Sartorelli, A. C.</t>
  </si>
  <si>
    <t xml:space="preserve"> Appendiceal taeniasis presenting like acute appendicitis</t>
  </si>
  <si>
    <t>Vidal, S.</t>
  </si>
  <si>
    <t xml:space="preserve"> [Evolution of the prevalence the enteroparasitoses in Talca-Chile]</t>
  </si>
  <si>
    <t xml:space="preserve"> Rev Chilena Infectol</t>
  </si>
  <si>
    <t>Language</t>
  </si>
  <si>
    <t>Spanish</t>
  </si>
  <si>
    <t>Guatemala</t>
  </si>
  <si>
    <t>English</t>
  </si>
  <si>
    <t>90°02'W</t>
  </si>
  <si>
    <t>14°16'N</t>
  </si>
  <si>
    <t>El-Jocote</t>
  </si>
  <si>
    <t>N</t>
  </si>
  <si>
    <t>Not stated</t>
  </si>
  <si>
    <t>Scientific</t>
  </si>
  <si>
    <t>Y</t>
  </si>
  <si>
    <t>coproantigen,  microscopy</t>
  </si>
  <si>
    <t>Yes</t>
  </si>
  <si>
    <t>T. saginata</t>
  </si>
  <si>
    <t>1991-1994</t>
  </si>
  <si>
    <t>coproantigen</t>
  </si>
  <si>
    <t>Portuguese</t>
  </si>
  <si>
    <t>microscopy, ELISA</t>
  </si>
  <si>
    <t>No</t>
  </si>
  <si>
    <t>Taenia sp</t>
  </si>
  <si>
    <t>USA</t>
  </si>
  <si>
    <t>Argentina</t>
  </si>
  <si>
    <t>San Cayetano, Corrientes</t>
  </si>
  <si>
    <t>El Paso</t>
  </si>
  <si>
    <t>Ciudad Jua´rez</t>
  </si>
  <si>
    <t>Not stated how T. saginata was identified</t>
  </si>
  <si>
    <t>microscopy</t>
  </si>
  <si>
    <t>Canada</t>
  </si>
  <si>
    <t>Ontario</t>
  </si>
  <si>
    <t>Routine</t>
  </si>
  <si>
    <t>Post-mortem</t>
  </si>
  <si>
    <t>None</t>
  </si>
  <si>
    <t>2004-2007</t>
  </si>
  <si>
    <t>Peru</t>
  </si>
  <si>
    <t>Unclear</t>
  </si>
  <si>
    <t>CoAg-ELISA</t>
  </si>
  <si>
    <t>French</t>
  </si>
  <si>
    <t>Francisco Horta Barbosa</t>
  </si>
  <si>
    <t>22° 13’ 16’’ S</t>
  </si>
  <si>
    <t>54° 17’ 01’’ W</t>
  </si>
  <si>
    <t>Brazil</t>
  </si>
  <si>
    <t>Honduras</t>
  </si>
  <si>
    <t>Kato and STPS</t>
  </si>
  <si>
    <t>2007-2010</t>
  </si>
  <si>
    <t>27 Brazilian states</t>
  </si>
  <si>
    <t>List of states available in the paper along with data</t>
  </si>
  <si>
    <t>Triângulo Mineiro region, State of Minas Gerais</t>
  </si>
  <si>
    <t>no</t>
  </si>
  <si>
    <t>Can be used as presence data</t>
  </si>
  <si>
    <t>2008-2009</t>
  </si>
  <si>
    <t>UCB45</t>
  </si>
  <si>
    <t>Tijuhana</t>
  </si>
  <si>
    <t>2005-2006</t>
  </si>
  <si>
    <t>55 cities of Goias State</t>
  </si>
  <si>
    <t>Y for presence</t>
  </si>
  <si>
    <t>Should only be used as confirmation of presence in Peru</t>
  </si>
  <si>
    <t>Alberta</t>
  </si>
  <si>
    <t>UCB48</t>
  </si>
  <si>
    <t>UCB49</t>
  </si>
  <si>
    <t>UCB50</t>
  </si>
  <si>
    <t>Case-study</t>
  </si>
  <si>
    <t>Y for presence only</t>
  </si>
  <si>
    <t>Department of Tumbes</t>
  </si>
  <si>
    <t>Copro-Ag-ELISA</t>
  </si>
  <si>
    <t>“Camal Municipal de Rastro de Ibarra”, Imbabura Province and in the “Camal Metropolitano de Quito” Pichincha Province</t>
  </si>
  <si>
    <t>2000-2001</t>
  </si>
  <si>
    <t>Ecaudor</t>
  </si>
  <si>
    <t>Pichincha Province and  Imbabura province</t>
  </si>
  <si>
    <t>scientific</t>
  </si>
  <si>
    <t>Post-mortem/Ag-ELISA</t>
  </si>
  <si>
    <t>374 &amp; 397</t>
  </si>
  <si>
    <t>1 &amp; 23</t>
  </si>
  <si>
    <t>695 &amp; 1240</t>
  </si>
  <si>
    <t>Ritchie technique &amp; worm explusion</t>
  </si>
  <si>
    <t>16 &amp; 15</t>
  </si>
  <si>
    <t>UCB59</t>
  </si>
  <si>
    <t>UCB60</t>
  </si>
  <si>
    <t>UCB61</t>
  </si>
  <si>
    <t>São Paulo &amp; Minas Gerais  &amp; Goias  &amp; Mato Grosso do Sul</t>
  </si>
  <si>
    <t>post-mortem</t>
  </si>
  <si>
    <t>104180 &amp; 58262 &amp; 25600 &amp; 2861</t>
  </si>
  <si>
    <t>3050 &amp; 1060 &amp; 182 &amp; 32</t>
  </si>
  <si>
    <t xml:space="preserve">Y </t>
  </si>
  <si>
    <t>2013-2014</t>
  </si>
  <si>
    <t>state of Mato Grosso</t>
  </si>
  <si>
    <t>0.0873%</t>
  </si>
  <si>
    <t>0.0851–0.0897</t>
  </si>
  <si>
    <t>The paper has data on regional level too</t>
  </si>
  <si>
    <t>Tegucigalpa</t>
  </si>
  <si>
    <t>Speciation was not done for the other positive person</t>
  </si>
  <si>
    <t>Viçosa County</t>
  </si>
  <si>
    <t>ELISA</t>
  </si>
  <si>
    <t>Sample not random</t>
  </si>
  <si>
    <t>Schenone, H.</t>
  </si>
  <si>
    <t xml:space="preserve"> [Oral elimination of strobila segments of Taenia saginata]</t>
  </si>
  <si>
    <t xml:space="preserve"> Bol Chil Parasitol</t>
  </si>
  <si>
    <t>Y for presence of taeniosis</t>
  </si>
  <si>
    <t>Atotonilco in Morelos State</t>
  </si>
  <si>
    <t>microscopy and copro-Ag-ELISA</t>
  </si>
  <si>
    <t>1991-1996</t>
  </si>
  <si>
    <t>N - country presence</t>
  </si>
  <si>
    <t>Sao Paulo</t>
  </si>
  <si>
    <t>Lagamar, State of Minas Gerais</t>
  </si>
  <si>
    <t>1992-1993</t>
  </si>
  <si>
    <t>Idaho</t>
  </si>
  <si>
    <t>Colombia</t>
  </si>
  <si>
    <t>Loma Arena, Santa Catalina, Bolivar Department</t>
  </si>
  <si>
    <t>microscopy, Ritchie</t>
  </si>
  <si>
    <t>They report a prevalence of 0.9% which does not add up</t>
  </si>
  <si>
    <t>Bahia</t>
  </si>
  <si>
    <t>2006-2007</t>
  </si>
  <si>
    <t>Post-mortem inspection</t>
  </si>
  <si>
    <t>Microscopy</t>
  </si>
  <si>
    <t>State of São Paulo</t>
  </si>
  <si>
    <t>2010-2011</t>
  </si>
  <si>
    <t>State of Mato Grosso do Sul</t>
  </si>
  <si>
    <t>Cuba</t>
  </si>
  <si>
    <t>Kato-Katz</t>
  </si>
  <si>
    <t>State of Minas Gerai</t>
  </si>
  <si>
    <t>Ritchie</t>
  </si>
  <si>
    <t>Haiti</t>
  </si>
  <si>
    <t>Nationwide</t>
  </si>
  <si>
    <t>São José dos Pinhais in the State of Paraná</t>
  </si>
  <si>
    <t>municipalities of Iraí de Minas, Romaria, Grupiara and Douradoquar</t>
  </si>
  <si>
    <t>indirect ELISA / Immunoblot</t>
  </si>
  <si>
    <t>151 / 48</t>
  </si>
  <si>
    <t>Municipal Abattoir of Sabáudia, Paraná State</t>
  </si>
  <si>
    <t>Chile</t>
  </si>
  <si>
    <t>Oral expulsion</t>
  </si>
  <si>
    <t>State of Paraná</t>
  </si>
  <si>
    <t>2004-2008</t>
  </si>
  <si>
    <t>Tianquizolco, Guerrero</t>
  </si>
  <si>
    <t>For 2 out of the 5 positive confirmation was made</t>
  </si>
  <si>
    <t>Santa Ana de los Guácaras</t>
  </si>
  <si>
    <t>27 ° 27 'S</t>
  </si>
  <si>
    <t>58 ° 45 'W</t>
  </si>
  <si>
    <t>UCB30</t>
  </si>
  <si>
    <t>2011-2013</t>
  </si>
  <si>
    <t>2008-2010</t>
  </si>
  <si>
    <t>state of Espírito Santo</t>
  </si>
  <si>
    <t>Minas Gerais</t>
  </si>
  <si>
    <t>An NCC study</t>
  </si>
  <si>
    <t>Pampa Cangallo</t>
  </si>
  <si>
    <t>São Paulo, Minas Gerais and Goiás</t>
  </si>
  <si>
    <t>Worm expulsion from treatment</t>
  </si>
  <si>
    <t>Uberaba, MG</t>
  </si>
  <si>
    <t>Itaperuna, State of Rio de Janeiro</t>
  </si>
  <si>
    <t>2003-2004</t>
  </si>
  <si>
    <t>São João Evangelista, Minas Gerais</t>
  </si>
  <si>
    <t>ELISA and Immunoblot </t>
  </si>
  <si>
    <t>36 &amp; 14</t>
  </si>
  <si>
    <t>11% &amp; 4%</t>
  </si>
  <si>
    <t>2009-2010</t>
  </si>
  <si>
    <t>Triângulo Mineiro</t>
  </si>
  <si>
    <t>1997-2003</t>
  </si>
  <si>
    <t>State of Rio de Janeiro</t>
  </si>
  <si>
    <t>Villa Clara province</t>
  </si>
  <si>
    <t>1998-2001</t>
  </si>
  <si>
    <t>T. saginata reported in humans but methods are unclear</t>
  </si>
  <si>
    <t>2004-2006</t>
  </si>
  <si>
    <t>Maria Helena, Paraná State</t>
  </si>
  <si>
    <t>Vitória da Conquista, State of Bahia</t>
  </si>
  <si>
    <t>Minas Gerais State</t>
  </si>
  <si>
    <t>municipality of Goiania, Goias</t>
  </si>
  <si>
    <t>State of Parana-Brazil</t>
  </si>
  <si>
    <t>2009-2013</t>
  </si>
  <si>
    <t>Pelotas, RS</t>
  </si>
  <si>
    <t>2005-2008</t>
  </si>
  <si>
    <t>Talca, Maule Region</t>
  </si>
  <si>
    <t>region/town2</t>
  </si>
  <si>
    <t>GSP_Northing3</t>
  </si>
  <si>
    <t>GPS_Easting4</t>
  </si>
  <si>
    <t>Diagnostic used5</t>
  </si>
  <si>
    <t>notes2</t>
  </si>
  <si>
    <t>Long</t>
  </si>
  <si>
    <t>Prevalence not representative</t>
  </si>
  <si>
    <t>UCB62</t>
  </si>
  <si>
    <t>Na</t>
  </si>
  <si>
    <t>Rio Grande do Sul</t>
  </si>
  <si>
    <t>3 Taenia 2 T. solium</t>
  </si>
  <si>
    <t>1 taenia, 1 T. solium</t>
  </si>
  <si>
    <t>People presumed to be infected</t>
  </si>
  <si>
    <t xml:space="preserve">taeniosis_saginata </t>
  </si>
  <si>
    <t>taenia_spp</t>
  </si>
  <si>
    <t>countries</t>
  </si>
  <si>
    <t>taeniosis</t>
  </si>
  <si>
    <t>Other sources than pubmed</t>
  </si>
  <si>
    <t>OIE 2005</t>
  </si>
  <si>
    <t>Anguilla (UK)</t>
  </si>
  <si>
    <t>Antigua and Barbuda</t>
  </si>
  <si>
    <t>Aruba (Kingdom of the Netherlands)</t>
  </si>
  <si>
    <t>Bahamas</t>
  </si>
  <si>
    <t>Barbados</t>
  </si>
  <si>
    <t>Belize</t>
  </si>
  <si>
    <t>Bermuda (UK)</t>
  </si>
  <si>
    <t>Bolivia</t>
  </si>
  <si>
    <t>British Virgin Islands (UK)</t>
  </si>
  <si>
    <t>Caribbean Netherlands (Kingdom of the Netherlands)</t>
  </si>
  <si>
    <t>Cayman Islands (UK)</t>
  </si>
  <si>
    <t>Costa Rica</t>
  </si>
  <si>
    <t>Curaçao (Kingdom of the Netherlands)</t>
  </si>
  <si>
    <t>Dominica</t>
  </si>
  <si>
    <t>Dominican Republic</t>
  </si>
  <si>
    <t>Ecuador</t>
  </si>
  <si>
    <t>El Salvador</t>
  </si>
  <si>
    <t>Falkland Islands (UK)</t>
  </si>
  <si>
    <t>French Guiana</t>
  </si>
  <si>
    <t>Greenland (Denmark)</t>
  </si>
  <si>
    <t>Grenada</t>
  </si>
  <si>
    <t>Guadeloupe (France)</t>
  </si>
  <si>
    <t>Guyana</t>
  </si>
  <si>
    <t>Jamaica</t>
  </si>
  <si>
    <t>Martinique (France)</t>
  </si>
  <si>
    <t>Montserrat (UK)</t>
  </si>
  <si>
    <t>Nicaragua</t>
  </si>
  <si>
    <t>Panama</t>
  </si>
  <si>
    <t>Paraguay</t>
  </si>
  <si>
    <t>Puerto Rico (US)</t>
  </si>
  <si>
    <t>Saint Barthélemy (France)</t>
  </si>
  <si>
    <t>Saint Kitts and Nevis</t>
  </si>
  <si>
    <t>Saint Lucia</t>
  </si>
  <si>
    <t>Saint Martin (France)</t>
  </si>
  <si>
    <t>Saint Pierre and Miquelon (France)</t>
  </si>
  <si>
    <t>Saint Vincent and the Grenadines</t>
  </si>
  <si>
    <t>Sint Maarten (Kingdom of the Netherlands)</t>
  </si>
  <si>
    <t>Suriname</t>
  </si>
  <si>
    <t>Trinidad and Tobago</t>
  </si>
  <si>
    <t>Turks and Caicos Islands (UK)</t>
  </si>
  <si>
    <t>United States</t>
  </si>
  <si>
    <t>United States Virgin Islands (US)</t>
  </si>
  <si>
    <t>Uruguay</t>
  </si>
  <si>
    <t>Venezuela</t>
  </si>
  <si>
    <t>OIE report 1994</t>
  </si>
  <si>
    <t>bovine_cysticercosis_lit</t>
  </si>
  <si>
    <t>bovine_all</t>
  </si>
  <si>
    <t>bovine_prev</t>
  </si>
  <si>
    <t>Other sources</t>
  </si>
  <si>
    <t>Acurero E, Diaz I, Diaz N, Bracho A, Ferrer M, Matheus A: Prevalence of Enteroparasitism in Pregnant Women at the "Dr. Armando Castillo Plaza" Maternity Center, Maracaibo, Venezuela. Kasmera 2008, 36(2):148-158.</t>
  </si>
  <si>
    <t>Confirmes presences of taeniosis in Venezuela</t>
  </si>
  <si>
    <t>Benitez JA, Rodriguez-Morales AJ, Vivas P, Plaz J: Burden of zoonotic diseases in Venezuela during 2004 and 2005. Annals of the New York Academy of Sciences 2008, 1149:315-317.</t>
  </si>
  <si>
    <t>Meza NW, Rossi NE, Galeazzi TN, Sanchez NM, Colmenares FI, Medina OD, Uzcategui NL, Alfonzo N, Arango C, Urdaneta H: Cysticercosis in chronic psychiatric inpatients from a Venezuelan community. Am J Trop Med Hyg 2005, 73(3):504-509.</t>
  </si>
  <si>
    <t>Saini PK, Webert DW, McCASKEY PC: Food safety and regulatory aspects of cattle and swine cysticercosis. J Food Prot 1997, 60(4):447-453.</t>
  </si>
  <si>
    <t>Prevalence of bovine cysticercosis in the US and the US Virgin Islands</t>
  </si>
  <si>
    <t xml:space="preserve"> Mapping the residual incidence of taeniasis and cysticercosis in Colombia, 2009-2013, using geographical information systems: Implications for public health and travel medicine</t>
  </si>
  <si>
    <t xml:space="preserve"> J Parasitol Res</t>
  </si>
  <si>
    <t>Jeske, S., T. F. Bianchi, M. Q. Moura, B. Baccega, N. B. Pinto, M. E. A. Berne and M. M. Villela</t>
  </si>
  <si>
    <t xml:space="preserve"> Intestinal parasites in cancer patients in the South of Brazil</t>
  </si>
  <si>
    <t xml:space="preserve"> Braz J Biol</t>
  </si>
  <si>
    <t>Maia, A. R. A., L. G. Fernandes, P. S. A. Pinto, R. P. M. Guimaraes-Peixoto, L. F. Silva, C. Santos, C. J. Alves, I. J. Clementino and S. S. Azevedo</t>
  </si>
  <si>
    <t xml:space="preserve"> Herd-level seroprevalence and associated risk factors for bovine cysticercosis in the State of Paraiba, Northeastern Brazil</t>
  </si>
  <si>
    <t>Rossi, G. A. M., I. V. F. Martins, R. F. Campos, L. F. S. Soares, H. M. S. Almeida and L. A. Mathias</t>
  </si>
  <si>
    <t xml:space="preserve"> Spatial distribution of bovine cysticercosis-A retrospective study in Brazil from 2010 through 2015</t>
  </si>
  <si>
    <t>UCB65</t>
  </si>
  <si>
    <t>UCB66</t>
  </si>
  <si>
    <t>UCB67</t>
  </si>
  <si>
    <t>UCB68</t>
  </si>
  <si>
    <t>Scientific - retrospective</t>
  </si>
  <si>
    <t>Incidence of T. saginata (0.06 cases/100,000 pop)</t>
  </si>
  <si>
    <t>Not a representative sample</t>
  </si>
  <si>
    <t>Herd-level data</t>
  </si>
  <si>
    <t>Paraíba</t>
  </si>
  <si>
    <t>1.6 - 3.3</t>
  </si>
  <si>
    <t>2010-2015</t>
  </si>
  <si>
    <t>Y, but calc are wrong</t>
  </si>
  <si>
    <t>Rodriguez-Morales, M. C. Yepes-Echeverri, W. F. Acevedo-Mendoza, H. A. Marin-Rincon, C. Culquichicon, E. Parra-Valencia, J. A. Cardona-Ospina and A. Flisser</t>
  </si>
  <si>
    <t>State</t>
  </si>
  <si>
    <t>Abbreviation</t>
  </si>
  <si>
    <t>Acre</t>
  </si>
  <si>
    <t>AC</t>
  </si>
  <si>
    <t>Alagoas</t>
  </si>
  <si>
    <t>AL</t>
  </si>
  <si>
    <t>Amapá</t>
  </si>
  <si>
    <t>AP</t>
  </si>
  <si>
    <t>Amazonas</t>
  </si>
  <si>
    <t>AM</t>
  </si>
  <si>
    <t>BA</t>
  </si>
  <si>
    <t>Ceará</t>
  </si>
  <si>
    <t>CE</t>
  </si>
  <si>
    <t>Distrito Federal</t>
  </si>
  <si>
    <t>DF</t>
  </si>
  <si>
    <t>Espírito Santo</t>
  </si>
  <si>
    <t>ES</t>
  </si>
  <si>
    <t>Goiás</t>
  </si>
  <si>
    <t>GO</t>
  </si>
  <si>
    <t>Maranhão</t>
  </si>
  <si>
    <t>MA</t>
  </si>
  <si>
    <t>Mato Grosso</t>
  </si>
  <si>
    <t>MT</t>
  </si>
  <si>
    <t>Mato Grosso do Sul</t>
  </si>
  <si>
    <t>MS</t>
  </si>
  <si>
    <t>MG</t>
  </si>
  <si>
    <t>Pará</t>
  </si>
  <si>
    <t>PA</t>
  </si>
  <si>
    <t>PB</t>
  </si>
  <si>
    <t>Paraná</t>
  </si>
  <si>
    <t>PR</t>
  </si>
  <si>
    <t>Pernambuco</t>
  </si>
  <si>
    <t>PE</t>
  </si>
  <si>
    <t>Piauí</t>
  </si>
  <si>
    <t>PI</t>
  </si>
  <si>
    <t>Rio de Janeiro</t>
  </si>
  <si>
    <t>RJ</t>
  </si>
  <si>
    <t>Rio Grande do Norte</t>
  </si>
  <si>
    <t>RN</t>
  </si>
  <si>
    <t>RS</t>
  </si>
  <si>
    <t>Rondônia</t>
  </si>
  <si>
    <t>RO</t>
  </si>
  <si>
    <t>Roraima</t>
  </si>
  <si>
    <t>RR</t>
  </si>
  <si>
    <t>Santa Catarina</t>
  </si>
  <si>
    <t>SC</t>
  </si>
  <si>
    <t>São Paulo</t>
  </si>
  <si>
    <t>SP</t>
  </si>
  <si>
    <t>Sergipe</t>
  </si>
  <si>
    <t>SE</t>
  </si>
  <si>
    <t>Tocantins</t>
  </si>
  <si>
    <t>TO</t>
  </si>
  <si>
    <t>Bovine cysticercosis 1990-2017</t>
  </si>
  <si>
    <t>Identified literature supporting the presence of Taenia saginata in the Americas during 1990-2017</t>
  </si>
  <si>
    <t>States in Brazil with bovine cysticercosis in 1990-2017</t>
  </si>
  <si>
    <t>Countries in the Americas with Taenia saginata occurrence in 1990-2017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</si>
</sst>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
  </numFmts>
  <fonts count="6" x14ac:knownFonts="1">
    <font>
      <sz val="11"/>
      <color theme="1"/>
      <name val="Calibri"/>
      <family val="2"/>
      <scheme val="minor"/>
    </font>
    <font>
      <sz val="9"/>
      <name val="Verdana"/>
      <family val="2"/>
    </font>
    <font>
      <sz val="11"/>
      <name val="Calibri"/>
      <family val="2"/>
      <scheme val="minor"/>
    </font>
    <font>
      <b/>
      <sz val="11"/>
      <color theme="1"/>
      <name val="Calibri"/>
      <family val="2"/>
      <scheme val="minor"/>
    </font>
    <font>
      <b/>
      <sz val="11"/>
      <color theme="1"/>
      <name val="Calibri"/>
      <scheme val="minor"/>
    </font>
    <font>
      <sz val="9"/>
      <name val="Verdana"/>
    </font>
  </fonts>
  <fills count="7">
    <fill>
      <patternFill patternType="none"/>
    </fill>
    <fill>
      <patternFill patternType="gray125"/>
    </fill>
    <fill>
      <patternFill patternType="solid">
        <fgColor indexed="40"/>
        <bgColor indexed="49"/>
      </patternFill>
    </fill>
    <fill>
      <patternFill patternType="solid">
        <fgColor rgb="FFFFFF00"/>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theme="6" tint="0.59999389629810485"/>
        <bgColor indexed="64"/>
      </patternFill>
    </fill>
  </fills>
  <borders count="2">
    <border>
      <left/>
      <right/>
      <top/>
      <bottom/>
      <diagonal/>
    </border>
    <border>
      <left/>
      <right/>
      <top/>
      <bottom style="thin">
        <color indexed="64"/>
      </bottom>
      <diagonal/>
    </border>
  </borders>
  <cellStyleXfs count="1">
    <xf numFmtId="0" fontId="0" fillId="0" borderId="0"/>
  </cellStyleXfs>
  <cellXfs count="27">
    <xf numFmtId="0" fontId="0" fillId="0" borderId="0" xfId="0"/>
    <xf numFmtId="0" fontId="1" fillId="0" borderId="0" xfId="0" applyFont="1"/>
    <xf numFmtId="0" fontId="1" fillId="0" borderId="0" xfId="0" applyFont="1" applyFill="1"/>
    <xf numFmtId="0" fontId="2" fillId="0" borderId="0" xfId="0" applyFont="1" applyFill="1"/>
    <xf numFmtId="0" fontId="2" fillId="2" borderId="0" xfId="0" applyFont="1" applyFill="1"/>
    <xf numFmtId="164" fontId="2" fillId="2" borderId="0" xfId="0" applyNumberFormat="1" applyFont="1" applyFill="1"/>
    <xf numFmtId="165" fontId="2" fillId="2" borderId="0" xfId="0" applyNumberFormat="1" applyFont="1" applyFill="1"/>
    <xf numFmtId="0" fontId="2" fillId="0" borderId="0" xfId="0" applyFont="1"/>
    <xf numFmtId="10" fontId="2" fillId="0" borderId="0" xfId="0" applyNumberFormat="1" applyFont="1" applyFill="1"/>
    <xf numFmtId="3" fontId="2" fillId="0" borderId="0" xfId="0" applyNumberFormat="1" applyFont="1"/>
    <xf numFmtId="10" fontId="2" fillId="0" borderId="0" xfId="0" applyNumberFormat="1" applyFont="1"/>
    <xf numFmtId="0" fontId="2" fillId="0" borderId="0" xfId="0" applyFont="1" applyAlignment="1">
      <alignment wrapText="1"/>
    </xf>
    <xf numFmtId="0" fontId="2" fillId="0" borderId="0" xfId="0" applyNumberFormat="1" applyFont="1"/>
    <xf numFmtId="1" fontId="2" fillId="0" borderId="0" xfId="0" applyNumberFormat="1" applyFont="1"/>
    <xf numFmtId="14" fontId="2" fillId="0" borderId="0" xfId="0" applyNumberFormat="1" applyFont="1"/>
    <xf numFmtId="49" fontId="2" fillId="0" borderId="0" xfId="0" applyNumberFormat="1" applyFont="1"/>
    <xf numFmtId="3" fontId="2" fillId="0" borderId="0" xfId="0" applyNumberFormat="1" applyFont="1" applyFill="1"/>
    <xf numFmtId="0" fontId="3" fillId="0" borderId="0" xfId="0" applyFont="1"/>
    <xf numFmtId="0" fontId="0" fillId="3" borderId="0" xfId="0" applyFill="1"/>
    <xf numFmtId="0" fontId="0" fillId="4" borderId="0" xfId="0" applyFill="1"/>
    <xf numFmtId="0" fontId="3" fillId="4" borderId="0" xfId="0" applyFont="1" applyFill="1"/>
    <xf numFmtId="0" fontId="0" fillId="0" borderId="0" xfId="0" applyFill="1"/>
    <xf numFmtId="0" fontId="4" fillId="0" borderId="0" xfId="0" applyFont="1" applyFill="1"/>
    <xf numFmtId="0" fontId="5" fillId="0" borderId="0" xfId="0" applyFont="1" applyFill="1"/>
    <xf numFmtId="0" fontId="0" fillId="5" borderId="0" xfId="0" applyFill="1"/>
    <xf numFmtId="0" fontId="0" fillId="6" borderId="0" xfId="0" applyFill="1"/>
    <xf numFmtId="0" fontId="0" fillId="0" borderId="1" xfId="0" applyBorder="1"/>
  </cellXfs>
  <cellStyles count="1">
    <cellStyle name="Normal" xfId="0" builtinId="0"/>
  </cellStyles>
  <dxfs count="42">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auto="1"/>
        </patternFill>
      </fill>
    </dxf>
    <dxf>
      <fill>
        <patternFill patternType="solid">
          <fgColor indexed="64"/>
          <bgColor theme="2" tint="-0.249977111117893"/>
        </patternFill>
      </fill>
    </dxf>
    <dxf>
      <fill>
        <patternFill patternType="solid">
          <fgColor indexed="64"/>
          <bgColor theme="2" tint="-0.249977111117893"/>
        </patternFill>
      </fill>
    </dxf>
    <dxf>
      <font>
        <b/>
        <i val="0"/>
        <strike val="0"/>
        <condense val="0"/>
        <extend val="0"/>
        <outline val="0"/>
        <shadow val="0"/>
        <u val="none"/>
        <vertAlign val="baseline"/>
        <sz val="11"/>
        <color theme="1"/>
        <name val="Calibri"/>
        <scheme val="minor"/>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b val="0"/>
        <i val="0"/>
        <strike val="0"/>
        <condense val="0"/>
        <extend val="0"/>
        <outline val="0"/>
        <shadow val="0"/>
        <u val="none"/>
        <vertAlign val="baseline"/>
        <sz val="9"/>
        <color auto="1"/>
        <name val="Verdana"/>
        <scheme val="none"/>
      </font>
    </dxf>
    <dxf>
      <font>
        <b val="0"/>
        <i val="0"/>
        <strike val="0"/>
        <condense val="0"/>
        <extend val="0"/>
        <outline val="0"/>
        <shadow val="0"/>
        <u val="none"/>
        <vertAlign val="baseline"/>
        <sz val="9"/>
        <color auto="1"/>
        <name val="Verdana"/>
        <scheme val="none"/>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b val="0"/>
        <i val="0"/>
        <strike val="0"/>
        <condense val="0"/>
        <extend val="0"/>
        <outline val="0"/>
        <shadow val="0"/>
        <u val="none"/>
        <vertAlign val="baseline"/>
        <sz val="11"/>
        <color auto="1"/>
        <name val="Calibri"/>
        <scheme val="minor"/>
      </font>
      <fill>
        <patternFill patternType="solid">
          <fgColor indexed="49"/>
          <bgColor indexed="4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2:AG65" totalsRowShown="0" headerRowDxfId="41" dataDxfId="40">
  <autoFilter ref="A2:AG65">
    <filterColumn colId="25">
      <filters>
        <filter val="Scientific"/>
      </filters>
    </filterColumn>
  </autoFilter>
  <sortState ref="A2:AH64">
    <sortCondition ref="A1:A64"/>
  </sortState>
  <tableColumns count="33">
    <tableColumn id="1" name="Reference" dataDxfId="39"/>
    <tableColumn id="2" name="Year" dataDxfId="38"/>
    <tableColumn id="3" name="Title" dataDxfId="37"/>
    <tableColumn id="4" name="Journal" dataDxfId="36"/>
    <tableColumn id="5" name="Type of Reference" dataDxfId="35"/>
    <tableColumn id="6" name="unique ref" dataDxfId="34"/>
    <tableColumn id="7" name="Language" dataDxfId="33"/>
    <tableColumn id="8" name="Data period" dataDxfId="32"/>
    <tableColumn id="9" name="Country" dataDxfId="31"/>
    <tableColumn id="10" name="T.sag reported in cattle (Y/N)" dataDxfId="30"/>
    <tableColumn id="11" name="region/town" dataDxfId="29"/>
    <tableColumn id="12" name="GSP_Northing" dataDxfId="28"/>
    <tableColumn id="13" name="GPS_Easting" dataDxfId="27"/>
    <tableColumn id="14" name="routine detection or scientific study" dataDxfId="26"/>
    <tableColumn id="15" name="Diagnostic Used" dataDxfId="25"/>
    <tableColumn id="16" name="Number of animals tested" dataDxfId="24"/>
    <tableColumn id="17" name="Number of animals positive" dataDxfId="23"/>
    <tableColumn id="18" name="Prevalence " dataDxfId="22"/>
    <tableColumn id="19" name="95% CI" dataDxfId="21"/>
    <tableColumn id="20" name="study design quality acceptable?" dataDxfId="20"/>
    <tableColumn id="21" name="Notes" dataDxfId="19"/>
    <tableColumn id="22" name="T.sag reported in Humans? (Y/N)" dataDxfId="18"/>
    <tableColumn id="23" name="region/town2" dataDxfId="17"/>
    <tableColumn id="24" name="GSP_Northing3" dataDxfId="16"/>
    <tableColumn id="25" name="GPS_Easting4" dataDxfId="15"/>
    <tableColumn id="26" name="report or scientific study?" dataDxfId="14"/>
    <tableColumn id="27" name="Diagnostic used5" dataDxfId="13"/>
    <tableColumn id="28" name="number of people tested" dataDxfId="12"/>
    <tableColumn id="29" name="number of people positive" dataDxfId="11"/>
    <tableColumn id="30" name="prevalence" dataDxfId="10"/>
    <tableColumn id="31" name="speciation achieved?" dataDxfId="9"/>
    <tableColumn id="32" name="spieces reported" dataDxfId="8"/>
    <tableColumn id="33" name="notes2" dataDxfId="7"/>
  </tableColumns>
  <tableStyleInfo name="TableStyleLight2" showFirstColumn="0" showLastColumn="0" showRowStripes="1" showColumnStripes="0"/>
</table>
</file>

<file path=xl/tables/table2.xml><?xml version="1.0" encoding="utf-8"?>
<table xmlns="http://schemas.openxmlformats.org/spreadsheetml/2006/main" id="2" name="Table2" displayName="Table2" ref="A2:H58" totalsRowCount="1" headerRowDxfId="6">
  <autoFilter ref="A2:H57"/>
  <tableColumns count="8">
    <tableColumn id="1" name="countries"/>
    <tableColumn id="2" name="taenia_spp" totalsRowFunction="sum"/>
    <tableColumn id="3" name="taeniosis" totalsRowFunction="sum"/>
    <tableColumn id="4" name="taeniosis_saginata " totalsRowFunction="sum"/>
    <tableColumn id="5" name="bovine_cysticercosis_lit" totalsRowFunction="sum"/>
    <tableColumn id="6" name="OIE 2005" totalsRowFunction="sum" dataDxfId="5" totalsRowDxfId="4"/>
    <tableColumn id="7" name="bovine_all" totalsRowFunction="sum" dataDxfId="3" totalsRowDxfId="2"/>
    <tableColumn id="8" name="bovine_prev" totalsRowFunction="sum" dataDxfId="1" totalsRow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72"/>
  <sheetViews>
    <sheetView tabSelected="1" zoomScaleNormal="100" workbookViewId="0">
      <pane ySplit="2" topLeftCell="A3" activePane="bottomLeft" state="frozen"/>
      <selection pane="bottomLeft"/>
    </sheetView>
  </sheetViews>
  <sheetFormatPr defaultRowHeight="15" x14ac:dyDescent="0.25"/>
  <cols>
    <col min="1" max="1" width="12.28515625" style="7" customWidth="1"/>
    <col min="2" max="3" width="9.140625" style="7"/>
    <col min="4" max="4" width="9.5703125" style="7" customWidth="1"/>
    <col min="5" max="5" width="19.28515625" style="7" customWidth="1"/>
    <col min="6" max="7" width="12.42578125" style="7" customWidth="1"/>
    <col min="8" max="8" width="13.42578125" style="7" customWidth="1"/>
    <col min="9" max="9" width="12.7109375" style="7" customWidth="1"/>
    <col min="10" max="10" width="28.5703125" style="7" customWidth="1"/>
    <col min="11" max="11" width="24.140625" style="7" customWidth="1"/>
    <col min="12" max="13" width="17.7109375" style="7" customWidth="1"/>
    <col min="14" max="14" width="34.7109375" style="7" customWidth="1"/>
    <col min="15" max="15" width="23.140625" style="7" customWidth="1"/>
    <col min="16" max="16" width="26.140625" style="7" customWidth="1"/>
    <col min="17" max="17" width="27.5703125" style="7" customWidth="1"/>
    <col min="18" max="18" width="13.42578125" style="7" customWidth="1"/>
    <col min="19" max="19" width="15.28515625" style="7" customWidth="1"/>
    <col min="20" max="20" width="31.85546875" style="7" customWidth="1"/>
    <col min="21" max="21" width="9.140625" style="7"/>
    <col min="22" max="22" width="31.7109375" style="7" customWidth="1"/>
    <col min="23" max="23" width="25" style="7" customWidth="1"/>
    <col min="24" max="25" width="17.7109375" style="7" customWidth="1"/>
    <col min="26" max="26" width="25.7109375" style="7" customWidth="1"/>
    <col min="27" max="27" width="30" style="7" customWidth="1"/>
    <col min="28" max="28" width="25.28515625" style="7" customWidth="1"/>
    <col min="29" max="29" width="27" style="7" customWidth="1"/>
    <col min="30" max="30" width="13" style="7" customWidth="1"/>
    <col min="31" max="31" width="21.7109375" style="7" customWidth="1"/>
    <col min="32" max="32" width="18" style="7" customWidth="1"/>
    <col min="33" max="16384" width="9.140625" style="7"/>
  </cols>
  <sheetData>
    <row r="1" spans="1:62" x14ac:dyDescent="0.25">
      <c r="A1" s="7" t="s">
        <v>545</v>
      </c>
    </row>
    <row r="2" spans="1:62" x14ac:dyDescent="0.25">
      <c r="A2" s="4" t="s">
        <v>2</v>
      </c>
      <c r="B2" s="4" t="s">
        <v>26</v>
      </c>
      <c r="C2" s="4" t="s">
        <v>27</v>
      </c>
      <c r="D2" s="4" t="s">
        <v>28</v>
      </c>
      <c r="E2" s="4" t="s">
        <v>6</v>
      </c>
      <c r="F2" s="4" t="s">
        <v>3</v>
      </c>
      <c r="G2" s="4" t="s">
        <v>227</v>
      </c>
      <c r="H2" s="4" t="s">
        <v>12</v>
      </c>
      <c r="I2" s="4" t="s">
        <v>4</v>
      </c>
      <c r="J2" s="4" t="s">
        <v>13</v>
      </c>
      <c r="K2" s="4" t="s">
        <v>15</v>
      </c>
      <c r="L2" s="4" t="s">
        <v>24</v>
      </c>
      <c r="M2" s="4" t="s">
        <v>25</v>
      </c>
      <c r="N2" s="4" t="s">
        <v>16</v>
      </c>
      <c r="O2" s="4" t="s">
        <v>7</v>
      </c>
      <c r="P2" s="4" t="s">
        <v>8</v>
      </c>
      <c r="Q2" s="4" t="s">
        <v>9</v>
      </c>
      <c r="R2" s="4" t="s">
        <v>10</v>
      </c>
      <c r="S2" s="4" t="s">
        <v>11</v>
      </c>
      <c r="T2" s="4" t="s">
        <v>17</v>
      </c>
      <c r="U2" s="4" t="s">
        <v>5</v>
      </c>
      <c r="V2" s="4" t="s">
        <v>14</v>
      </c>
      <c r="W2" s="4" t="s">
        <v>396</v>
      </c>
      <c r="X2" s="4" t="s">
        <v>397</v>
      </c>
      <c r="Y2" s="4" t="s">
        <v>398</v>
      </c>
      <c r="Z2" s="4" t="s">
        <v>18</v>
      </c>
      <c r="AA2" s="4" t="s">
        <v>399</v>
      </c>
      <c r="AB2" s="4" t="s">
        <v>19</v>
      </c>
      <c r="AC2" s="4" t="s">
        <v>20</v>
      </c>
      <c r="AD2" s="4" t="s">
        <v>23</v>
      </c>
      <c r="AE2" s="4" t="s">
        <v>21</v>
      </c>
      <c r="AF2" s="4" t="s">
        <v>22</v>
      </c>
      <c r="AG2" s="4" t="s">
        <v>400</v>
      </c>
      <c r="AH2" s="4"/>
      <c r="AI2" s="4"/>
      <c r="AJ2" s="4"/>
      <c r="AK2" s="4"/>
      <c r="AL2" s="4"/>
      <c r="AM2" s="4"/>
      <c r="AN2" s="4"/>
      <c r="AO2" s="5"/>
      <c r="AP2" s="5"/>
      <c r="AQ2" s="6"/>
      <c r="AR2" s="6"/>
      <c r="AS2" s="6"/>
      <c r="AT2" s="6"/>
      <c r="AU2" s="6"/>
      <c r="AV2" s="6"/>
      <c r="AW2" s="6"/>
      <c r="AX2" s="6"/>
      <c r="AY2" s="6"/>
      <c r="AZ2" s="6"/>
      <c r="BA2" s="6"/>
      <c r="BB2" s="6"/>
      <c r="BC2" s="6"/>
      <c r="BD2" s="6"/>
      <c r="BE2" s="6"/>
      <c r="BF2" s="6"/>
      <c r="BG2" s="6"/>
      <c r="BH2" s="4"/>
      <c r="BI2" s="4"/>
      <c r="BJ2" s="4"/>
    </row>
    <row r="3" spans="1:62" x14ac:dyDescent="0.25">
      <c r="A3" s="7" t="s">
        <v>29</v>
      </c>
      <c r="B3" s="7">
        <v>2008</v>
      </c>
      <c r="C3" s="7" t="s">
        <v>30</v>
      </c>
      <c r="D3" s="7" t="s">
        <v>31</v>
      </c>
      <c r="E3" s="7" t="s">
        <v>32</v>
      </c>
      <c r="F3" s="1" t="s">
        <v>168</v>
      </c>
      <c r="G3" s="1" t="s">
        <v>228</v>
      </c>
      <c r="H3" s="7">
        <v>2004</v>
      </c>
      <c r="I3" s="7" t="s">
        <v>332</v>
      </c>
      <c r="J3" s="7" t="s">
        <v>1</v>
      </c>
      <c r="K3" s="7" t="s">
        <v>1</v>
      </c>
      <c r="L3" s="7" t="s">
        <v>1</v>
      </c>
      <c r="M3" s="7" t="s">
        <v>1</v>
      </c>
      <c r="N3" s="7" t="s">
        <v>1</v>
      </c>
      <c r="O3" s="7" t="s">
        <v>1</v>
      </c>
      <c r="P3" s="7" t="s">
        <v>1</v>
      </c>
      <c r="Q3" s="7" t="s">
        <v>1</v>
      </c>
      <c r="R3" s="7" t="s">
        <v>1</v>
      </c>
      <c r="S3" s="7" t="s">
        <v>1</v>
      </c>
      <c r="T3" s="7" t="s">
        <v>237</v>
      </c>
      <c r="U3" s="7" t="s">
        <v>1</v>
      </c>
      <c r="V3" s="7" t="s">
        <v>234</v>
      </c>
      <c r="W3" s="7" t="s">
        <v>333</v>
      </c>
      <c r="X3" s="7" t="s">
        <v>1</v>
      </c>
      <c r="Y3" s="7" t="s">
        <v>1</v>
      </c>
      <c r="Z3" s="7" t="s">
        <v>236</v>
      </c>
      <c r="AA3" s="7" t="s">
        <v>334</v>
      </c>
      <c r="AB3" s="7">
        <v>382</v>
      </c>
      <c r="AC3" s="7">
        <v>3</v>
      </c>
      <c r="AD3" s="7">
        <f>SUM(AC3/AB3)*100</f>
        <v>0.78534031413612559</v>
      </c>
      <c r="AE3" s="7" t="s">
        <v>245</v>
      </c>
      <c r="AF3" s="7" t="s">
        <v>246</v>
      </c>
      <c r="AG3" s="7" t="s">
        <v>335</v>
      </c>
    </row>
    <row r="4" spans="1:62" x14ac:dyDescent="0.25">
      <c r="A4" s="7" t="s">
        <v>34</v>
      </c>
      <c r="B4" s="7">
        <v>1993</v>
      </c>
      <c r="C4" s="7" t="s">
        <v>35</v>
      </c>
      <c r="D4" s="7" t="s">
        <v>36</v>
      </c>
      <c r="E4" s="7" t="s">
        <v>32</v>
      </c>
      <c r="F4" s="1" t="s">
        <v>169</v>
      </c>
      <c r="G4" s="1" t="s">
        <v>230</v>
      </c>
      <c r="H4" s="7" t="s">
        <v>1</v>
      </c>
      <c r="I4" s="7" t="s">
        <v>229</v>
      </c>
      <c r="J4" s="7" t="s">
        <v>1</v>
      </c>
      <c r="K4" s="7" t="s">
        <v>1</v>
      </c>
      <c r="L4" s="7" t="s">
        <v>1</v>
      </c>
      <c r="M4" s="7" t="s">
        <v>1</v>
      </c>
      <c r="N4" s="7" t="s">
        <v>1</v>
      </c>
      <c r="O4" s="7" t="s">
        <v>1</v>
      </c>
      <c r="P4" s="7" t="s">
        <v>1</v>
      </c>
      <c r="Q4" s="7" t="s">
        <v>1</v>
      </c>
      <c r="R4" s="7" t="s">
        <v>1</v>
      </c>
      <c r="S4" s="7" t="s">
        <v>1</v>
      </c>
      <c r="T4" s="7" t="s">
        <v>1</v>
      </c>
      <c r="U4" s="7" t="s">
        <v>1</v>
      </c>
      <c r="V4" s="7" t="s">
        <v>237</v>
      </c>
      <c r="W4" s="7" t="s">
        <v>233</v>
      </c>
      <c r="X4" s="7" t="s">
        <v>232</v>
      </c>
      <c r="Y4" s="7" t="s">
        <v>231</v>
      </c>
      <c r="Z4" s="7" t="s">
        <v>236</v>
      </c>
      <c r="AA4" s="7" t="s">
        <v>238</v>
      </c>
      <c r="AB4" s="7">
        <v>1710</v>
      </c>
      <c r="AC4" s="7">
        <v>1</v>
      </c>
      <c r="AD4" s="7">
        <f>SUM(AC4/AB4)*100</f>
        <v>5.8479532163742694E-2</v>
      </c>
      <c r="AE4" s="7" t="s">
        <v>239</v>
      </c>
      <c r="AF4" s="7" t="s">
        <v>240</v>
      </c>
      <c r="AG4" s="7" t="s">
        <v>1</v>
      </c>
    </row>
    <row r="5" spans="1:62" x14ac:dyDescent="0.25">
      <c r="A5" s="7" t="s">
        <v>34</v>
      </c>
      <c r="B5" s="7">
        <v>1996</v>
      </c>
      <c r="C5" s="7" t="s">
        <v>37</v>
      </c>
      <c r="D5" s="7" t="s">
        <v>38</v>
      </c>
      <c r="E5" s="7" t="s">
        <v>32</v>
      </c>
      <c r="F5" s="1" t="s">
        <v>170</v>
      </c>
      <c r="G5" s="1" t="s">
        <v>230</v>
      </c>
      <c r="H5" s="7" t="s">
        <v>241</v>
      </c>
      <c r="I5" s="7" t="s">
        <v>229</v>
      </c>
      <c r="J5" s="7" t="s">
        <v>1</v>
      </c>
      <c r="K5" s="7" t="s">
        <v>1</v>
      </c>
      <c r="L5" s="7" t="s">
        <v>1</v>
      </c>
      <c r="M5" s="7" t="s">
        <v>1</v>
      </c>
      <c r="N5" s="7" t="s">
        <v>1</v>
      </c>
      <c r="O5" s="7" t="s">
        <v>1</v>
      </c>
      <c r="P5" s="7" t="s">
        <v>1</v>
      </c>
      <c r="Q5" s="7" t="s">
        <v>1</v>
      </c>
      <c r="R5" s="7" t="s">
        <v>1</v>
      </c>
      <c r="S5" s="7" t="s">
        <v>1</v>
      </c>
      <c r="T5" s="7" t="s">
        <v>1</v>
      </c>
      <c r="U5" s="7" t="s">
        <v>1</v>
      </c>
      <c r="V5" s="7" t="s">
        <v>237</v>
      </c>
      <c r="W5" s="7" t="s">
        <v>233</v>
      </c>
      <c r="X5" s="7" t="s">
        <v>232</v>
      </c>
      <c r="Y5" s="7" t="s">
        <v>231</v>
      </c>
      <c r="Z5" s="7" t="s">
        <v>236</v>
      </c>
      <c r="AA5" s="7" t="s">
        <v>242</v>
      </c>
      <c r="AB5" s="7">
        <v>955</v>
      </c>
      <c r="AC5" s="7">
        <v>1</v>
      </c>
      <c r="AD5" s="7">
        <f>SUM(AC5/AB5)*100</f>
        <v>0.10471204188481677</v>
      </c>
      <c r="AE5" s="7" t="s">
        <v>239</v>
      </c>
      <c r="AF5" s="7" t="s">
        <v>240</v>
      </c>
      <c r="AG5" s="7" t="s">
        <v>252</v>
      </c>
    </row>
    <row r="6" spans="1:62" x14ac:dyDescent="0.25">
      <c r="A6" s="3" t="s">
        <v>39</v>
      </c>
      <c r="B6" s="3">
        <v>2014</v>
      </c>
      <c r="C6" s="3" t="s">
        <v>40</v>
      </c>
      <c r="D6" s="3" t="s">
        <v>41</v>
      </c>
      <c r="E6" s="3" t="s">
        <v>32</v>
      </c>
      <c r="F6" s="2" t="s">
        <v>171</v>
      </c>
      <c r="G6" s="2" t="s">
        <v>243</v>
      </c>
      <c r="H6" s="2">
        <v>2013</v>
      </c>
      <c r="I6" s="3" t="s">
        <v>267</v>
      </c>
      <c r="J6" s="3" t="s">
        <v>237</v>
      </c>
      <c r="K6" s="3" t="s">
        <v>367</v>
      </c>
      <c r="L6" s="7" t="s">
        <v>1</v>
      </c>
      <c r="M6" s="7" t="s">
        <v>1</v>
      </c>
      <c r="N6" s="3" t="s">
        <v>256</v>
      </c>
      <c r="O6" s="3" t="s">
        <v>338</v>
      </c>
      <c r="P6" s="3">
        <v>72434</v>
      </c>
      <c r="Q6" s="3">
        <v>1533</v>
      </c>
      <c r="R6" s="3">
        <f>SUM(Q6/P6)*100</f>
        <v>2.1164094209901427</v>
      </c>
      <c r="S6" s="7" t="s">
        <v>1</v>
      </c>
      <c r="T6" s="3" t="s">
        <v>237</v>
      </c>
      <c r="U6" s="7" t="s">
        <v>1</v>
      </c>
      <c r="V6" s="3" t="s">
        <v>1</v>
      </c>
      <c r="W6" s="3" t="s">
        <v>1</v>
      </c>
      <c r="X6" s="3" t="s">
        <v>1</v>
      </c>
      <c r="Y6" s="3" t="s">
        <v>1</v>
      </c>
      <c r="Z6" s="3" t="s">
        <v>1</v>
      </c>
      <c r="AA6" s="3" t="s">
        <v>1</v>
      </c>
      <c r="AB6" s="3" t="s">
        <v>1</v>
      </c>
      <c r="AC6" s="3" t="s">
        <v>1</v>
      </c>
      <c r="AD6" s="3" t="s">
        <v>1</v>
      </c>
      <c r="AE6" s="3" t="s">
        <v>1</v>
      </c>
      <c r="AF6" s="8" t="s">
        <v>1</v>
      </c>
      <c r="AG6" s="3" t="s">
        <v>1</v>
      </c>
    </row>
    <row r="7" spans="1:62" s="3" customFormat="1" x14ac:dyDescent="0.25">
      <c r="A7" s="7" t="s">
        <v>42</v>
      </c>
      <c r="B7" s="7">
        <v>2012</v>
      </c>
      <c r="C7" s="7" t="s">
        <v>43</v>
      </c>
      <c r="D7" s="7" t="s">
        <v>44</v>
      </c>
      <c r="E7" s="7" t="s">
        <v>32</v>
      </c>
      <c r="F7" s="2" t="s">
        <v>172</v>
      </c>
      <c r="G7" s="1" t="s">
        <v>243</v>
      </c>
      <c r="H7" s="1" t="s">
        <v>337</v>
      </c>
      <c r="I7" s="1" t="s">
        <v>267</v>
      </c>
      <c r="J7" s="1" t="s">
        <v>237</v>
      </c>
      <c r="K7" s="7" t="s">
        <v>336</v>
      </c>
      <c r="L7" s="7" t="s">
        <v>1</v>
      </c>
      <c r="M7" s="7" t="s">
        <v>1</v>
      </c>
      <c r="N7" s="1" t="s">
        <v>256</v>
      </c>
      <c r="O7" s="1" t="s">
        <v>338</v>
      </c>
      <c r="P7" s="9">
        <v>825951</v>
      </c>
      <c r="Q7" s="9">
        <v>5395</v>
      </c>
      <c r="R7" s="7">
        <f>SUM(Q7/P7)*100</f>
        <v>0.65318644810648574</v>
      </c>
      <c r="S7" s="7" t="s">
        <v>1</v>
      </c>
      <c r="T7" s="7" t="s">
        <v>237</v>
      </c>
      <c r="U7" s="7" t="s">
        <v>1</v>
      </c>
      <c r="V7" s="7" t="s">
        <v>1</v>
      </c>
      <c r="W7" s="7" t="s">
        <v>1</v>
      </c>
      <c r="X7" s="7" t="s">
        <v>1</v>
      </c>
      <c r="Y7" s="7" t="s">
        <v>1</v>
      </c>
      <c r="Z7" s="7" t="s">
        <v>1</v>
      </c>
      <c r="AA7" s="7" t="s">
        <v>1</v>
      </c>
      <c r="AB7" s="7" t="s">
        <v>1</v>
      </c>
      <c r="AC7" s="7" t="s">
        <v>1</v>
      </c>
      <c r="AD7" s="7" t="s">
        <v>1</v>
      </c>
      <c r="AE7" s="7" t="s">
        <v>1</v>
      </c>
      <c r="AF7" s="10" t="s">
        <v>1</v>
      </c>
      <c r="AG7" s="7" t="s">
        <v>1</v>
      </c>
      <c r="AM7" s="8"/>
      <c r="AN7" s="8"/>
      <c r="AR7" s="8"/>
      <c r="AS7" s="8"/>
      <c r="AX7" s="8"/>
      <c r="AY7" s="8"/>
      <c r="BF7" s="8"/>
      <c r="BG7" s="8"/>
    </row>
    <row r="8" spans="1:62" x14ac:dyDescent="0.25">
      <c r="A8" s="7" t="s">
        <v>45</v>
      </c>
      <c r="B8" s="7">
        <v>2008</v>
      </c>
      <c r="C8" s="7" t="s">
        <v>46</v>
      </c>
      <c r="D8" s="7" t="s">
        <v>38</v>
      </c>
      <c r="E8" s="7" t="s">
        <v>32</v>
      </c>
      <c r="F8" s="2" t="s">
        <v>173</v>
      </c>
      <c r="G8" s="1" t="s">
        <v>230</v>
      </c>
      <c r="H8" s="7">
        <v>2004</v>
      </c>
      <c r="I8" s="7" t="s">
        <v>0</v>
      </c>
      <c r="J8" s="7" t="s">
        <v>1</v>
      </c>
      <c r="K8" s="7" t="s">
        <v>1</v>
      </c>
      <c r="L8" s="7" t="s">
        <v>1</v>
      </c>
      <c r="M8" s="7" t="s">
        <v>1</v>
      </c>
      <c r="N8" s="7" t="s">
        <v>1</v>
      </c>
      <c r="O8" s="7" t="s">
        <v>1</v>
      </c>
      <c r="P8" s="7" t="s">
        <v>1</v>
      </c>
      <c r="Q8" s="7" t="s">
        <v>1</v>
      </c>
      <c r="R8" s="7" t="s">
        <v>1</v>
      </c>
      <c r="S8" s="11" t="s">
        <v>1</v>
      </c>
      <c r="T8" s="11" t="s">
        <v>1</v>
      </c>
      <c r="U8" s="7" t="s">
        <v>1</v>
      </c>
      <c r="V8" s="7" t="s">
        <v>234</v>
      </c>
      <c r="W8" s="7" t="s">
        <v>251</v>
      </c>
      <c r="X8" s="7" t="s">
        <v>1</v>
      </c>
      <c r="Y8" s="7" t="s">
        <v>1</v>
      </c>
      <c r="Z8" s="7" t="s">
        <v>236</v>
      </c>
      <c r="AA8" s="7" t="s">
        <v>244</v>
      </c>
      <c r="AB8" s="7">
        <v>292</v>
      </c>
      <c r="AC8" s="12">
        <v>3</v>
      </c>
      <c r="AD8" s="7">
        <f>SUM(AC8/AB8)*100</f>
        <v>1.0273972602739725</v>
      </c>
      <c r="AE8" s="7" t="s">
        <v>245</v>
      </c>
      <c r="AF8" s="7" t="s">
        <v>246</v>
      </c>
      <c r="AG8" s="7" t="s">
        <v>1</v>
      </c>
      <c r="AM8" s="10"/>
      <c r="AR8" s="10"/>
      <c r="AS8" s="10"/>
      <c r="AX8" s="10"/>
      <c r="AY8" s="10"/>
    </row>
    <row r="9" spans="1:62" x14ac:dyDescent="0.25">
      <c r="A9" s="7" t="s">
        <v>45</v>
      </c>
      <c r="B9" s="7">
        <v>2008</v>
      </c>
      <c r="C9" s="7" t="s">
        <v>46</v>
      </c>
      <c r="D9" s="7" t="s">
        <v>38</v>
      </c>
      <c r="E9" s="7" t="s">
        <v>32</v>
      </c>
      <c r="F9" s="2" t="s">
        <v>173</v>
      </c>
      <c r="G9" s="1" t="s">
        <v>230</v>
      </c>
      <c r="H9" s="7">
        <v>2004</v>
      </c>
      <c r="I9" s="7" t="s">
        <v>247</v>
      </c>
      <c r="J9" s="7" t="s">
        <v>1</v>
      </c>
      <c r="K9" s="7" t="s">
        <v>1</v>
      </c>
      <c r="L9" s="7" t="s">
        <v>1</v>
      </c>
      <c r="M9" s="7" t="s">
        <v>1</v>
      </c>
      <c r="N9" s="7" t="s">
        <v>1</v>
      </c>
      <c r="O9" s="7" t="s">
        <v>1</v>
      </c>
      <c r="P9" s="7" t="s">
        <v>1</v>
      </c>
      <c r="Q9" s="7" t="s">
        <v>1</v>
      </c>
      <c r="R9" s="7" t="s">
        <v>1</v>
      </c>
      <c r="S9" s="11" t="s">
        <v>1</v>
      </c>
      <c r="T9" s="11" t="s">
        <v>1</v>
      </c>
      <c r="U9" s="7" t="s">
        <v>1</v>
      </c>
      <c r="V9" s="7" t="s">
        <v>234</v>
      </c>
      <c r="W9" s="7" t="s">
        <v>250</v>
      </c>
      <c r="X9" s="7" t="s">
        <v>1</v>
      </c>
      <c r="Y9" s="7" t="s">
        <v>1</v>
      </c>
      <c r="Z9" s="7" t="s">
        <v>236</v>
      </c>
      <c r="AA9" s="7" t="s">
        <v>244</v>
      </c>
      <c r="AB9" s="7">
        <v>102</v>
      </c>
      <c r="AC9" s="12">
        <v>9</v>
      </c>
      <c r="AD9" s="7">
        <f>SUM(AC9/AB9)*100</f>
        <v>8.8235294117647065</v>
      </c>
      <c r="AE9" s="7" t="s">
        <v>245</v>
      </c>
      <c r="AF9" s="7" t="s">
        <v>246</v>
      </c>
      <c r="AG9" s="7" t="s">
        <v>1</v>
      </c>
    </row>
    <row r="10" spans="1:62" x14ac:dyDescent="0.25">
      <c r="A10" s="7" t="s">
        <v>491</v>
      </c>
      <c r="B10" s="7">
        <v>2017</v>
      </c>
      <c r="C10" s="7" t="s">
        <v>470</v>
      </c>
      <c r="D10" s="7" t="s">
        <v>471</v>
      </c>
      <c r="E10" s="7" t="s">
        <v>32</v>
      </c>
      <c r="F10" s="23" t="s">
        <v>479</v>
      </c>
      <c r="G10" s="1" t="s">
        <v>230</v>
      </c>
      <c r="H10" s="7" t="s">
        <v>392</v>
      </c>
      <c r="I10" s="7" t="s">
        <v>332</v>
      </c>
      <c r="J10" s="7" t="s">
        <v>1</v>
      </c>
      <c r="K10" s="7" t="s">
        <v>1</v>
      </c>
      <c r="L10" s="7" t="s">
        <v>1</v>
      </c>
      <c r="M10" s="7" t="s">
        <v>1</v>
      </c>
      <c r="N10" s="7" t="s">
        <v>1</v>
      </c>
      <c r="O10" s="7" t="s">
        <v>1</v>
      </c>
      <c r="P10" s="7" t="s">
        <v>1</v>
      </c>
      <c r="Q10" s="7" t="s">
        <v>1</v>
      </c>
      <c r="R10" s="7" t="s">
        <v>1</v>
      </c>
      <c r="S10" s="7" t="s">
        <v>1</v>
      </c>
      <c r="T10" s="7" t="s">
        <v>237</v>
      </c>
      <c r="U10" s="7" t="s">
        <v>1</v>
      </c>
      <c r="V10" s="7" t="s">
        <v>237</v>
      </c>
      <c r="W10" s="7" t="s">
        <v>348</v>
      </c>
      <c r="X10" s="7" t="s">
        <v>1</v>
      </c>
      <c r="Y10" s="7" t="s">
        <v>1</v>
      </c>
      <c r="Z10" s="7" t="s">
        <v>483</v>
      </c>
      <c r="AA10" s="7" t="s">
        <v>1</v>
      </c>
      <c r="AB10" s="7" t="s">
        <v>1</v>
      </c>
      <c r="AC10" s="7" t="s">
        <v>1</v>
      </c>
      <c r="AD10" s="7" t="s">
        <v>484</v>
      </c>
      <c r="AE10" s="7" t="s">
        <v>239</v>
      </c>
      <c r="AF10" s="7" t="s">
        <v>240</v>
      </c>
      <c r="AG10" s="7" t="s">
        <v>1</v>
      </c>
    </row>
    <row r="11" spans="1:62" x14ac:dyDescent="0.25">
      <c r="A11" s="7" t="s">
        <v>47</v>
      </c>
      <c r="B11" s="7">
        <v>1996</v>
      </c>
      <c r="C11" s="7" t="s">
        <v>48</v>
      </c>
      <c r="D11" s="7" t="s">
        <v>49</v>
      </c>
      <c r="E11" s="7" t="s">
        <v>32</v>
      </c>
      <c r="F11" s="2" t="s">
        <v>174</v>
      </c>
      <c r="G11" s="1" t="s">
        <v>230</v>
      </c>
      <c r="H11" s="7">
        <v>1993</v>
      </c>
      <c r="I11" s="7" t="s">
        <v>248</v>
      </c>
      <c r="J11" s="7" t="s">
        <v>1</v>
      </c>
      <c r="K11" s="7" t="s">
        <v>1</v>
      </c>
      <c r="L11" s="7" t="s">
        <v>1</v>
      </c>
      <c r="M11" s="7" t="s">
        <v>1</v>
      </c>
      <c r="N11" s="7" t="s">
        <v>1</v>
      </c>
      <c r="O11" s="7" t="s">
        <v>1</v>
      </c>
      <c r="P11" s="7" t="s">
        <v>1</v>
      </c>
      <c r="Q11" s="7" t="s">
        <v>1</v>
      </c>
      <c r="R11" s="7" t="s">
        <v>1</v>
      </c>
      <c r="S11" s="7" t="s">
        <v>1</v>
      </c>
      <c r="T11" s="7" t="s">
        <v>1</v>
      </c>
      <c r="U11" s="7" t="s">
        <v>1</v>
      </c>
      <c r="V11" s="7" t="s">
        <v>237</v>
      </c>
      <c r="W11" s="7" t="s">
        <v>249</v>
      </c>
      <c r="X11" s="7" t="s">
        <v>1</v>
      </c>
      <c r="Y11" s="7" t="s">
        <v>1</v>
      </c>
      <c r="Z11" s="7" t="s">
        <v>236</v>
      </c>
      <c r="AA11" s="7" t="s">
        <v>339</v>
      </c>
      <c r="AB11" s="7">
        <v>207</v>
      </c>
      <c r="AC11" s="7">
        <v>1</v>
      </c>
      <c r="AD11" s="7">
        <f>SUM(AC11/AB11)*100</f>
        <v>0.48309178743961351</v>
      </c>
      <c r="AE11" s="7" t="s">
        <v>239</v>
      </c>
      <c r="AF11" s="7" t="s">
        <v>240</v>
      </c>
      <c r="AG11" s="7" t="s">
        <v>1</v>
      </c>
    </row>
    <row r="12" spans="1:62" x14ac:dyDescent="0.25">
      <c r="A12" s="7" t="s">
        <v>50</v>
      </c>
      <c r="B12" s="7">
        <v>1994</v>
      </c>
      <c r="C12" s="7" t="s">
        <v>51</v>
      </c>
      <c r="D12" s="7" t="s">
        <v>52</v>
      </c>
      <c r="E12" s="7" t="s">
        <v>32</v>
      </c>
      <c r="F12" s="2" t="s">
        <v>175</v>
      </c>
      <c r="G12" s="1" t="s">
        <v>230</v>
      </c>
      <c r="H12" s="1">
        <v>1992</v>
      </c>
      <c r="I12" s="7" t="s">
        <v>254</v>
      </c>
      <c r="J12" s="1" t="s">
        <v>237</v>
      </c>
      <c r="K12" s="7" t="s">
        <v>255</v>
      </c>
      <c r="L12" s="7" t="s">
        <v>1</v>
      </c>
      <c r="M12" s="7" t="s">
        <v>1</v>
      </c>
      <c r="N12" s="1" t="s">
        <v>256</v>
      </c>
      <c r="O12" s="1" t="s">
        <v>257</v>
      </c>
      <c r="P12" s="7">
        <v>2155</v>
      </c>
      <c r="Q12" s="7">
        <v>124</v>
      </c>
      <c r="R12" s="7">
        <f>SUM(Q12/P12)*100</f>
        <v>5.7540603248259856</v>
      </c>
      <c r="S12" s="7" t="s">
        <v>1</v>
      </c>
      <c r="T12" s="7" t="s">
        <v>237</v>
      </c>
      <c r="U12" s="7" t="s">
        <v>1</v>
      </c>
      <c r="V12" s="7" t="s">
        <v>1</v>
      </c>
      <c r="W12" s="7" t="s">
        <v>1</v>
      </c>
      <c r="X12" s="7" t="s">
        <v>1</v>
      </c>
      <c r="Y12" s="7" t="s">
        <v>1</v>
      </c>
      <c r="Z12" s="7" t="s">
        <v>1</v>
      </c>
      <c r="AA12" s="7" t="s">
        <v>1</v>
      </c>
      <c r="AB12" s="7" t="s">
        <v>1</v>
      </c>
      <c r="AC12" s="7" t="s">
        <v>1</v>
      </c>
      <c r="AD12" s="7" t="s">
        <v>1</v>
      </c>
      <c r="AE12" s="7" t="s">
        <v>1</v>
      </c>
      <c r="AF12" s="10" t="s">
        <v>1</v>
      </c>
      <c r="AG12" s="7" t="s">
        <v>1</v>
      </c>
      <c r="AM12" s="10"/>
      <c r="AR12" s="10"/>
      <c r="AS12" s="10"/>
      <c r="AX12" s="10"/>
      <c r="AY12" s="10"/>
    </row>
    <row r="13" spans="1:62" x14ac:dyDescent="0.25">
      <c r="A13" s="7" t="s">
        <v>53</v>
      </c>
      <c r="B13" s="7">
        <v>2012</v>
      </c>
      <c r="C13" s="7" t="s">
        <v>54</v>
      </c>
      <c r="D13" s="7" t="s">
        <v>55</v>
      </c>
      <c r="E13" s="7" t="s">
        <v>32</v>
      </c>
      <c r="F13" s="1" t="s">
        <v>176</v>
      </c>
      <c r="G13" s="1" t="s">
        <v>230</v>
      </c>
      <c r="H13" s="7" t="s">
        <v>259</v>
      </c>
      <c r="I13" s="7" t="s">
        <v>260</v>
      </c>
      <c r="J13" s="7" t="s">
        <v>1</v>
      </c>
      <c r="K13" s="7" t="s">
        <v>1</v>
      </c>
      <c r="L13" s="7" t="s">
        <v>1</v>
      </c>
      <c r="M13" s="7" t="s">
        <v>1</v>
      </c>
      <c r="N13" s="7" t="s">
        <v>1</v>
      </c>
      <c r="O13" s="7" t="s">
        <v>1</v>
      </c>
      <c r="P13" s="7" t="s">
        <v>1</v>
      </c>
      <c r="Q13" s="7" t="s">
        <v>1</v>
      </c>
      <c r="R13" s="7" t="s">
        <v>1</v>
      </c>
      <c r="S13" s="7" t="s">
        <v>1</v>
      </c>
      <c r="T13" s="7" t="s">
        <v>1</v>
      </c>
      <c r="U13" s="7" t="s">
        <v>1</v>
      </c>
      <c r="V13" s="7" t="s">
        <v>237</v>
      </c>
      <c r="W13" s="7" t="s">
        <v>261</v>
      </c>
      <c r="X13" s="7" t="s">
        <v>1</v>
      </c>
      <c r="Y13" s="7" t="s">
        <v>1</v>
      </c>
      <c r="Z13" s="7" t="s">
        <v>236</v>
      </c>
      <c r="AA13" s="7" t="s">
        <v>262</v>
      </c>
      <c r="AB13" s="7">
        <v>86</v>
      </c>
      <c r="AC13" s="7">
        <v>16</v>
      </c>
      <c r="AD13" s="7">
        <f>SUM(AC13/AB13)*100</f>
        <v>18.604651162790699</v>
      </c>
      <c r="AE13" s="7" t="s">
        <v>239</v>
      </c>
      <c r="AF13" s="7" t="s">
        <v>240</v>
      </c>
      <c r="AG13" s="7" t="s">
        <v>408</v>
      </c>
      <c r="AM13" s="10"/>
    </row>
    <row r="14" spans="1:62" x14ac:dyDescent="0.25">
      <c r="A14" s="7" t="s">
        <v>56</v>
      </c>
      <c r="B14" s="7">
        <v>2002</v>
      </c>
      <c r="C14" s="7" t="s">
        <v>57</v>
      </c>
      <c r="D14" s="7" t="s">
        <v>33</v>
      </c>
      <c r="E14" s="7" t="s">
        <v>32</v>
      </c>
      <c r="F14" s="1" t="s">
        <v>177</v>
      </c>
      <c r="G14" s="1" t="s">
        <v>243</v>
      </c>
      <c r="H14" s="7" t="s">
        <v>1</v>
      </c>
      <c r="I14" s="7" t="s">
        <v>267</v>
      </c>
      <c r="J14" s="7" t="s">
        <v>1</v>
      </c>
      <c r="K14" s="7" t="s">
        <v>1</v>
      </c>
      <c r="L14" s="7" t="s">
        <v>1</v>
      </c>
      <c r="M14" s="7" t="s">
        <v>1</v>
      </c>
      <c r="N14" s="7" t="s">
        <v>1</v>
      </c>
      <c r="O14" s="7" t="s">
        <v>1</v>
      </c>
      <c r="P14" s="7" t="s">
        <v>1</v>
      </c>
      <c r="Q14" s="7" t="s">
        <v>1</v>
      </c>
      <c r="R14" s="7" t="s">
        <v>1</v>
      </c>
      <c r="S14" s="7" t="s">
        <v>1</v>
      </c>
      <c r="T14" s="7" t="s">
        <v>237</v>
      </c>
      <c r="U14" s="7" t="s">
        <v>1</v>
      </c>
      <c r="V14" s="7" t="s">
        <v>237</v>
      </c>
      <c r="W14" s="7" t="s">
        <v>345</v>
      </c>
      <c r="X14" s="7" t="s">
        <v>1</v>
      </c>
      <c r="Y14" s="7" t="s">
        <v>1</v>
      </c>
      <c r="Z14" s="7" t="s">
        <v>236</v>
      </c>
      <c r="AA14" s="7" t="s">
        <v>344</v>
      </c>
      <c r="AB14" s="9">
        <v>18973</v>
      </c>
      <c r="AC14" s="7">
        <v>35</v>
      </c>
      <c r="AD14" s="7">
        <f>SUM(AC14/AB14)*100</f>
        <v>0.18447267169135087</v>
      </c>
      <c r="AE14" s="7" t="s">
        <v>245</v>
      </c>
      <c r="AF14" s="7" t="s">
        <v>246</v>
      </c>
      <c r="AG14" s="7" t="s">
        <v>1</v>
      </c>
    </row>
    <row r="15" spans="1:62" s="3" customFormat="1" x14ac:dyDescent="0.25">
      <c r="A15" s="3" t="s">
        <v>58</v>
      </c>
      <c r="B15" s="3">
        <v>2013</v>
      </c>
      <c r="C15" s="3" t="s">
        <v>59</v>
      </c>
      <c r="D15" s="3" t="s">
        <v>60</v>
      </c>
      <c r="E15" s="3" t="s">
        <v>32</v>
      </c>
      <c r="F15" s="2" t="s">
        <v>178</v>
      </c>
      <c r="G15" s="2" t="s">
        <v>228</v>
      </c>
      <c r="H15" s="3">
        <v>2010</v>
      </c>
      <c r="I15" s="3" t="s">
        <v>354</v>
      </c>
      <c r="J15" s="3" t="s">
        <v>237</v>
      </c>
      <c r="K15" s="7" t="s">
        <v>1</v>
      </c>
      <c r="L15" s="7" t="s">
        <v>1</v>
      </c>
      <c r="M15" s="7" t="s">
        <v>1</v>
      </c>
      <c r="N15" s="3" t="s">
        <v>256</v>
      </c>
      <c r="O15" s="3" t="s">
        <v>338</v>
      </c>
      <c r="P15" s="7" t="s">
        <v>1</v>
      </c>
      <c r="Q15" s="3">
        <v>148</v>
      </c>
      <c r="R15" s="3">
        <v>0.5</v>
      </c>
      <c r="S15" s="7" t="s">
        <v>1</v>
      </c>
      <c r="T15" s="3" t="s">
        <v>237</v>
      </c>
      <c r="U15" s="7" t="s">
        <v>1</v>
      </c>
      <c r="V15" s="3" t="s">
        <v>1</v>
      </c>
      <c r="W15" s="3" t="s">
        <v>1</v>
      </c>
      <c r="X15" s="3" t="s">
        <v>1</v>
      </c>
      <c r="Y15" s="3" t="s">
        <v>1</v>
      </c>
      <c r="Z15" s="3" t="s">
        <v>1</v>
      </c>
      <c r="AA15" s="3" t="s">
        <v>1</v>
      </c>
      <c r="AB15" s="3" t="s">
        <v>1</v>
      </c>
      <c r="AC15" s="3" t="s">
        <v>1</v>
      </c>
      <c r="AD15" s="3" t="s">
        <v>1</v>
      </c>
      <c r="AE15" s="3" t="s">
        <v>1</v>
      </c>
      <c r="AF15" s="3" t="s">
        <v>1</v>
      </c>
      <c r="AG15" s="3" t="s">
        <v>1</v>
      </c>
    </row>
    <row r="16" spans="1:62" x14ac:dyDescent="0.25">
      <c r="A16" s="7" t="s">
        <v>61</v>
      </c>
      <c r="B16" s="7">
        <v>2005</v>
      </c>
      <c r="C16" s="7" t="s">
        <v>62</v>
      </c>
      <c r="D16" s="7" t="s">
        <v>63</v>
      </c>
      <c r="E16" s="7" t="s">
        <v>32</v>
      </c>
      <c r="F16" s="1" t="s">
        <v>179</v>
      </c>
      <c r="G16" s="1" t="s">
        <v>263</v>
      </c>
      <c r="H16" s="7">
        <v>2002</v>
      </c>
      <c r="I16" s="7" t="s">
        <v>347</v>
      </c>
      <c r="J16" s="7" t="s">
        <v>1</v>
      </c>
      <c r="K16" s="7" t="s">
        <v>1</v>
      </c>
      <c r="L16" s="7" t="s">
        <v>1</v>
      </c>
      <c r="M16" s="7" t="s">
        <v>1</v>
      </c>
      <c r="N16" s="7" t="s">
        <v>1</v>
      </c>
      <c r="O16" s="7" t="s">
        <v>1</v>
      </c>
      <c r="P16" s="7" t="s">
        <v>1</v>
      </c>
      <c r="Q16" s="7" t="s">
        <v>1</v>
      </c>
      <c r="R16" s="7" t="s">
        <v>1</v>
      </c>
      <c r="S16" s="7" t="s">
        <v>1</v>
      </c>
      <c r="T16" s="7" t="s">
        <v>237</v>
      </c>
      <c r="U16" s="7" t="s">
        <v>1</v>
      </c>
      <c r="V16" s="7" t="s">
        <v>234</v>
      </c>
      <c r="W16" s="7" t="s">
        <v>348</v>
      </c>
      <c r="X16" s="7" t="s">
        <v>1</v>
      </c>
      <c r="Y16" s="7" t="s">
        <v>1</v>
      </c>
      <c r="Z16" s="7" t="s">
        <v>236</v>
      </c>
      <c r="AA16" s="7" t="s">
        <v>346</v>
      </c>
      <c r="AB16" s="7">
        <v>5792</v>
      </c>
      <c r="AC16" s="7">
        <v>18</v>
      </c>
      <c r="AD16" s="7">
        <f>SUM(AC16/AB16)*100</f>
        <v>0.31077348066298344</v>
      </c>
      <c r="AE16" s="7" t="s">
        <v>245</v>
      </c>
      <c r="AF16" s="7" t="s">
        <v>246</v>
      </c>
      <c r="AG16" s="7" t="s">
        <v>1</v>
      </c>
    </row>
    <row r="17" spans="1:62" s="3" customFormat="1" x14ac:dyDescent="0.25">
      <c r="A17" s="3" t="s">
        <v>64</v>
      </c>
      <c r="B17" s="3">
        <v>2010</v>
      </c>
      <c r="C17" s="3" t="s">
        <v>65</v>
      </c>
      <c r="D17" s="3" t="s">
        <v>66</v>
      </c>
      <c r="E17" s="3" t="s">
        <v>32</v>
      </c>
      <c r="F17" s="2" t="s">
        <v>180</v>
      </c>
      <c r="G17" s="2" t="s">
        <v>228</v>
      </c>
      <c r="H17" s="3">
        <v>2008</v>
      </c>
      <c r="I17" s="3" t="s">
        <v>260</v>
      </c>
      <c r="J17" s="3" t="s">
        <v>1</v>
      </c>
      <c r="K17" s="3" t="s">
        <v>1</v>
      </c>
      <c r="L17" s="3" t="s">
        <v>1</v>
      </c>
      <c r="M17" s="3" t="s">
        <v>1</v>
      </c>
      <c r="N17" s="3" t="s">
        <v>1</v>
      </c>
      <c r="O17" s="3" t="s">
        <v>1</v>
      </c>
      <c r="P17" s="3" t="s">
        <v>1</v>
      </c>
      <c r="Q17" s="3" t="s">
        <v>1</v>
      </c>
      <c r="R17" s="3" t="s">
        <v>1</v>
      </c>
      <c r="S17" s="3" t="s">
        <v>1</v>
      </c>
      <c r="T17" s="3" t="s">
        <v>237</v>
      </c>
      <c r="U17" s="7" t="s">
        <v>1</v>
      </c>
      <c r="V17" s="3" t="s">
        <v>234</v>
      </c>
      <c r="W17" s="3" t="s">
        <v>369</v>
      </c>
      <c r="X17" s="7" t="s">
        <v>1</v>
      </c>
      <c r="Y17" s="7" t="s">
        <v>1</v>
      </c>
      <c r="Z17" s="3" t="s">
        <v>236</v>
      </c>
      <c r="AA17" s="3" t="s">
        <v>339</v>
      </c>
      <c r="AB17" s="3">
        <v>368</v>
      </c>
      <c r="AC17" s="3">
        <v>5</v>
      </c>
      <c r="AD17" s="3">
        <f>SUM(AC17/AB17)*100</f>
        <v>1.3586956521739131</v>
      </c>
      <c r="AE17" s="3" t="s">
        <v>245</v>
      </c>
      <c r="AF17" s="3" t="s">
        <v>246</v>
      </c>
      <c r="AG17" s="3" t="s">
        <v>368</v>
      </c>
    </row>
    <row r="18" spans="1:62" s="3" customFormat="1" x14ac:dyDescent="0.25">
      <c r="A18" s="3" t="s">
        <v>67</v>
      </c>
      <c r="B18" s="3">
        <v>2012</v>
      </c>
      <c r="C18" s="3" t="s">
        <v>68</v>
      </c>
      <c r="D18" s="3" t="s">
        <v>69</v>
      </c>
      <c r="E18" s="3" t="s">
        <v>32</v>
      </c>
      <c r="F18" s="2" t="s">
        <v>181</v>
      </c>
      <c r="G18" s="2" t="s">
        <v>243</v>
      </c>
      <c r="H18" s="3">
        <v>2004</v>
      </c>
      <c r="I18" s="3" t="s">
        <v>267</v>
      </c>
      <c r="J18" s="3" t="s">
        <v>237</v>
      </c>
      <c r="K18" s="3" t="s">
        <v>370</v>
      </c>
      <c r="L18" s="7" t="s">
        <v>1</v>
      </c>
      <c r="M18" s="7" t="s">
        <v>1</v>
      </c>
      <c r="N18" s="3" t="s">
        <v>256</v>
      </c>
      <c r="O18" s="3" t="s">
        <v>338</v>
      </c>
      <c r="P18" s="3">
        <v>22043</v>
      </c>
      <c r="Q18" s="3">
        <v>713</v>
      </c>
      <c r="R18" s="3">
        <f>SUM(Q18/P18)*100</f>
        <v>3.2345869437009482</v>
      </c>
      <c r="S18" s="7" t="s">
        <v>1</v>
      </c>
      <c r="T18" s="3" t="s">
        <v>237</v>
      </c>
      <c r="U18" s="7" t="s">
        <v>1</v>
      </c>
      <c r="V18" s="3" t="s">
        <v>1</v>
      </c>
      <c r="W18" s="3" t="s">
        <v>1</v>
      </c>
      <c r="X18" s="3" t="s">
        <v>1</v>
      </c>
      <c r="Y18" s="3" t="s">
        <v>1</v>
      </c>
      <c r="Z18" s="3" t="s">
        <v>1</v>
      </c>
      <c r="AA18" s="3" t="s">
        <v>1</v>
      </c>
      <c r="AB18" s="3" t="s">
        <v>1</v>
      </c>
      <c r="AC18" s="3" t="s">
        <v>1</v>
      </c>
      <c r="AD18" s="3" t="s">
        <v>1</v>
      </c>
      <c r="AE18" s="3" t="s">
        <v>1</v>
      </c>
      <c r="AF18" s="3" t="s">
        <v>1</v>
      </c>
      <c r="AG18" s="3" t="s">
        <v>1</v>
      </c>
    </row>
    <row r="19" spans="1:62" x14ac:dyDescent="0.25">
      <c r="A19" s="7" t="s">
        <v>70</v>
      </c>
      <c r="B19" s="7">
        <v>2010</v>
      </c>
      <c r="C19" s="7" t="s">
        <v>71</v>
      </c>
      <c r="D19" s="7" t="s">
        <v>72</v>
      </c>
      <c r="E19" s="7" t="s">
        <v>32</v>
      </c>
      <c r="F19" s="1" t="s">
        <v>182</v>
      </c>
      <c r="G19" s="1" t="s">
        <v>230</v>
      </c>
      <c r="H19" s="7" t="s">
        <v>1</v>
      </c>
      <c r="I19" s="7" t="s">
        <v>267</v>
      </c>
      <c r="J19" s="7" t="s">
        <v>237</v>
      </c>
      <c r="K19" s="7" t="s">
        <v>264</v>
      </c>
      <c r="L19" s="7" t="s">
        <v>265</v>
      </c>
      <c r="M19" s="7" t="s">
        <v>266</v>
      </c>
      <c r="N19" s="7" t="s">
        <v>236</v>
      </c>
      <c r="O19" s="7" t="s">
        <v>257</v>
      </c>
      <c r="P19" s="7">
        <v>96</v>
      </c>
      <c r="Q19" s="7">
        <v>18</v>
      </c>
      <c r="R19" s="7">
        <f>SUM(Q19/P19)*100</f>
        <v>18.75</v>
      </c>
      <c r="S19" s="7" t="s">
        <v>1</v>
      </c>
      <c r="T19" s="7" t="s">
        <v>237</v>
      </c>
      <c r="U19" s="7" t="s">
        <v>1</v>
      </c>
      <c r="V19" s="7" t="s">
        <v>1</v>
      </c>
      <c r="W19" s="7" t="s">
        <v>1</v>
      </c>
      <c r="X19" s="7" t="s">
        <v>1</v>
      </c>
      <c r="Y19" s="7" t="s">
        <v>1</v>
      </c>
      <c r="Z19" s="7" t="s">
        <v>1</v>
      </c>
      <c r="AA19" s="7" t="s">
        <v>1</v>
      </c>
      <c r="AB19" s="7" t="s">
        <v>1</v>
      </c>
      <c r="AC19" s="7" t="s">
        <v>1</v>
      </c>
      <c r="AD19" s="7" t="s">
        <v>1</v>
      </c>
      <c r="AE19" s="7" t="s">
        <v>1</v>
      </c>
      <c r="AF19" s="10" t="s">
        <v>1</v>
      </c>
      <c r="AG19" s="7" t="s">
        <v>1</v>
      </c>
      <c r="AM19" s="10"/>
      <c r="AR19" s="10"/>
      <c r="AS19" s="10"/>
      <c r="AX19" s="10"/>
      <c r="AY19" s="10"/>
    </row>
    <row r="20" spans="1:62" x14ac:dyDescent="0.25">
      <c r="A20" s="7" t="s">
        <v>73</v>
      </c>
      <c r="B20" s="7">
        <v>1991</v>
      </c>
      <c r="C20" s="7" t="s">
        <v>74</v>
      </c>
      <c r="D20" s="7" t="s">
        <v>75</v>
      </c>
      <c r="E20" s="7" t="s">
        <v>32</v>
      </c>
      <c r="F20" s="1" t="s">
        <v>183</v>
      </c>
      <c r="G20" s="1" t="s">
        <v>230</v>
      </c>
      <c r="H20" s="7" t="s">
        <v>1</v>
      </c>
      <c r="I20" s="7" t="s">
        <v>268</v>
      </c>
      <c r="J20" s="7" t="s">
        <v>1</v>
      </c>
      <c r="K20" s="7" t="s">
        <v>1</v>
      </c>
      <c r="L20" s="7" t="s">
        <v>1</v>
      </c>
      <c r="M20" s="7" t="s">
        <v>1</v>
      </c>
      <c r="N20" s="7" t="s">
        <v>1</v>
      </c>
      <c r="O20" s="7" t="s">
        <v>1</v>
      </c>
      <c r="P20" s="7" t="s">
        <v>1</v>
      </c>
      <c r="Q20" s="7" t="s">
        <v>1</v>
      </c>
      <c r="R20" s="7" t="s">
        <v>1</v>
      </c>
      <c r="S20" s="7" t="s">
        <v>1</v>
      </c>
      <c r="T20" s="7" t="s">
        <v>237</v>
      </c>
      <c r="U20" s="7" t="s">
        <v>1</v>
      </c>
      <c r="V20" s="7" t="s">
        <v>237</v>
      </c>
      <c r="W20" s="7" t="s">
        <v>261</v>
      </c>
      <c r="X20" s="7" t="s">
        <v>1</v>
      </c>
      <c r="Y20" s="7" t="s">
        <v>1</v>
      </c>
      <c r="Z20" s="7" t="s">
        <v>236</v>
      </c>
      <c r="AA20" s="7" t="s">
        <v>269</v>
      </c>
      <c r="AB20" s="7">
        <v>68</v>
      </c>
      <c r="AC20" s="7">
        <v>4</v>
      </c>
      <c r="AD20" s="7">
        <f>SUM(AC20/AB20)*100</f>
        <v>5.8823529411764701</v>
      </c>
      <c r="AE20" s="7" t="s">
        <v>239</v>
      </c>
      <c r="AF20" s="7" t="s">
        <v>240</v>
      </c>
      <c r="AG20" s="7" t="s">
        <v>1</v>
      </c>
      <c r="AX20" s="10"/>
      <c r="AY20" s="10"/>
    </row>
    <row r="21" spans="1:62" x14ac:dyDescent="0.25">
      <c r="A21" s="7" t="s">
        <v>217</v>
      </c>
      <c r="B21" s="7">
        <v>2007</v>
      </c>
      <c r="C21" s="7" t="s">
        <v>218</v>
      </c>
      <c r="D21" s="7" t="s">
        <v>124</v>
      </c>
      <c r="E21" s="7" t="s">
        <v>32</v>
      </c>
      <c r="F21" s="1" t="s">
        <v>184</v>
      </c>
      <c r="G21" s="1" t="s">
        <v>243</v>
      </c>
      <c r="H21" s="7">
        <v>2000</v>
      </c>
      <c r="I21" s="7" t="s">
        <v>267</v>
      </c>
      <c r="J21" s="7" t="s">
        <v>237</v>
      </c>
      <c r="K21" s="7" t="s">
        <v>349</v>
      </c>
      <c r="L21" s="7" t="s">
        <v>1</v>
      </c>
      <c r="M21" s="7" t="s">
        <v>1</v>
      </c>
      <c r="N21" s="7" t="s">
        <v>256</v>
      </c>
      <c r="O21" s="7" t="s">
        <v>338</v>
      </c>
      <c r="P21" s="9">
        <v>26633</v>
      </c>
      <c r="Q21" s="9">
        <v>1020</v>
      </c>
      <c r="R21" s="7">
        <f>SUM(Q21/P21)*100</f>
        <v>3.8298351668982091</v>
      </c>
      <c r="S21" s="7" t="s">
        <v>1</v>
      </c>
      <c r="T21" s="7" t="s">
        <v>237</v>
      </c>
      <c r="U21" s="7" t="s">
        <v>1</v>
      </c>
      <c r="V21" s="7" t="s">
        <v>1</v>
      </c>
      <c r="W21" s="7" t="s">
        <v>1</v>
      </c>
      <c r="X21" s="7" t="s">
        <v>1</v>
      </c>
      <c r="Y21" s="7" t="s">
        <v>1</v>
      </c>
      <c r="Z21" s="7" t="s">
        <v>1</v>
      </c>
      <c r="AA21" s="7" t="s">
        <v>1</v>
      </c>
      <c r="AB21" s="7" t="s">
        <v>1</v>
      </c>
      <c r="AC21" s="7" t="s">
        <v>1</v>
      </c>
      <c r="AD21" s="7" t="s">
        <v>1</v>
      </c>
      <c r="AE21" s="7" t="s">
        <v>1</v>
      </c>
      <c r="AF21" s="7" t="s">
        <v>1</v>
      </c>
      <c r="AG21" s="7" t="s">
        <v>1</v>
      </c>
      <c r="AM21" s="10"/>
      <c r="AX21" s="10"/>
      <c r="AY21" s="10"/>
      <c r="BF21" s="10"/>
    </row>
    <row r="22" spans="1:62" x14ac:dyDescent="0.25">
      <c r="A22" s="7" t="s">
        <v>76</v>
      </c>
      <c r="B22" s="7">
        <v>2016</v>
      </c>
      <c r="C22" s="7" t="s">
        <v>77</v>
      </c>
      <c r="D22" s="7" t="s">
        <v>69</v>
      </c>
      <c r="E22" s="7" t="s">
        <v>32</v>
      </c>
      <c r="F22" s="1" t="s">
        <v>185</v>
      </c>
      <c r="G22" s="1" t="s">
        <v>243</v>
      </c>
      <c r="H22" s="7">
        <v>2013</v>
      </c>
      <c r="I22" s="7" t="s">
        <v>267</v>
      </c>
      <c r="J22" s="7" t="s">
        <v>237</v>
      </c>
      <c r="K22" s="7" t="s">
        <v>350</v>
      </c>
      <c r="L22" s="7" t="s">
        <v>1</v>
      </c>
      <c r="M22" s="7" t="s">
        <v>1</v>
      </c>
      <c r="N22" s="7" t="s">
        <v>236</v>
      </c>
      <c r="O22" s="7" t="s">
        <v>351</v>
      </c>
      <c r="P22" s="7">
        <v>1002</v>
      </c>
      <c r="Q22" s="7" t="s">
        <v>352</v>
      </c>
      <c r="R22" s="7">
        <v>4.7</v>
      </c>
      <c r="S22" s="7" t="s">
        <v>1</v>
      </c>
      <c r="T22" s="7" t="s">
        <v>237</v>
      </c>
      <c r="U22" s="7" t="s">
        <v>1</v>
      </c>
      <c r="V22" s="7" t="s">
        <v>1</v>
      </c>
      <c r="W22" s="1" t="s">
        <v>1</v>
      </c>
      <c r="X22" s="7" t="s">
        <v>1</v>
      </c>
      <c r="Y22" s="7" t="s">
        <v>1</v>
      </c>
      <c r="Z22" s="7" t="s">
        <v>1</v>
      </c>
      <c r="AA22" s="7" t="s">
        <v>1</v>
      </c>
      <c r="AB22" s="7" t="s">
        <v>1</v>
      </c>
      <c r="AC22" s="7" t="s">
        <v>1</v>
      </c>
      <c r="AD22" s="7" t="s">
        <v>1</v>
      </c>
      <c r="AE22" s="7" t="s">
        <v>1</v>
      </c>
      <c r="AF22" s="7" t="s">
        <v>1</v>
      </c>
      <c r="AG22" s="7" t="s">
        <v>1</v>
      </c>
      <c r="AR22" s="10"/>
    </row>
    <row r="23" spans="1:62" x14ac:dyDescent="0.25">
      <c r="A23" s="7" t="s">
        <v>78</v>
      </c>
      <c r="B23" s="7">
        <v>2012</v>
      </c>
      <c r="C23" s="7" t="s">
        <v>79</v>
      </c>
      <c r="D23" s="7" t="s">
        <v>80</v>
      </c>
      <c r="E23" s="7" t="s">
        <v>32</v>
      </c>
      <c r="F23" s="1" t="s">
        <v>186</v>
      </c>
      <c r="G23" s="1" t="s">
        <v>230</v>
      </c>
      <c r="H23" s="7" t="s">
        <v>270</v>
      </c>
      <c r="I23" s="7" t="s">
        <v>267</v>
      </c>
      <c r="J23" s="7" t="s">
        <v>237</v>
      </c>
      <c r="K23" s="7" t="s">
        <v>271</v>
      </c>
      <c r="L23" s="7" t="s">
        <v>1</v>
      </c>
      <c r="M23" s="7" t="s">
        <v>1</v>
      </c>
      <c r="N23" s="7" t="s">
        <v>256</v>
      </c>
      <c r="O23" s="7" t="s">
        <v>257</v>
      </c>
      <c r="P23" s="13">
        <v>75983590</v>
      </c>
      <c r="Q23" s="13">
        <v>796941</v>
      </c>
      <c r="R23" s="7">
        <f>SUM(Q23/P23)*100</f>
        <v>1.0488330440822815</v>
      </c>
      <c r="S23" s="7" t="s">
        <v>1</v>
      </c>
      <c r="T23" s="7" t="s">
        <v>237</v>
      </c>
      <c r="U23" s="7" t="s">
        <v>272</v>
      </c>
      <c r="V23" s="7" t="s">
        <v>1</v>
      </c>
      <c r="W23" s="7" t="s">
        <v>1</v>
      </c>
      <c r="X23" s="7" t="s">
        <v>1</v>
      </c>
      <c r="Y23" s="7" t="s">
        <v>1</v>
      </c>
      <c r="Z23" s="7" t="s">
        <v>1</v>
      </c>
      <c r="AA23" s="7" t="s">
        <v>1</v>
      </c>
      <c r="AB23" s="7" t="s">
        <v>1</v>
      </c>
      <c r="AC23" s="7" t="s">
        <v>1</v>
      </c>
      <c r="AD23" s="7" t="s">
        <v>1</v>
      </c>
      <c r="AE23" s="7" t="s">
        <v>1</v>
      </c>
      <c r="AF23" s="7" t="s">
        <v>1</v>
      </c>
      <c r="AG23" s="7" t="s">
        <v>1</v>
      </c>
    </row>
    <row r="24" spans="1:62" s="3" customFormat="1" x14ac:dyDescent="0.25">
      <c r="A24" s="3" t="s">
        <v>81</v>
      </c>
      <c r="B24" s="3">
        <v>2005</v>
      </c>
      <c r="C24" s="3" t="s">
        <v>82</v>
      </c>
      <c r="D24" s="3" t="s">
        <v>33</v>
      </c>
      <c r="E24" s="3" t="s">
        <v>32</v>
      </c>
      <c r="F24" s="2" t="s">
        <v>187</v>
      </c>
      <c r="G24" s="2" t="s">
        <v>243</v>
      </c>
      <c r="H24" s="3" t="s">
        <v>292</v>
      </c>
      <c r="I24" s="3" t="s">
        <v>267</v>
      </c>
      <c r="J24" s="3" t="s">
        <v>1</v>
      </c>
      <c r="K24" s="3" t="s">
        <v>1</v>
      </c>
      <c r="L24" s="3" t="s">
        <v>1</v>
      </c>
      <c r="M24" s="7" t="s">
        <v>1</v>
      </c>
      <c r="N24" s="3" t="s">
        <v>1</v>
      </c>
      <c r="O24" s="3" t="s">
        <v>1</v>
      </c>
      <c r="P24" s="3" t="s">
        <v>1</v>
      </c>
      <c r="Q24" s="3" t="s">
        <v>1</v>
      </c>
      <c r="R24" s="3" t="s">
        <v>1</v>
      </c>
      <c r="S24" s="7" t="s">
        <v>1</v>
      </c>
      <c r="T24" s="3" t="s">
        <v>237</v>
      </c>
      <c r="U24" s="7" t="s">
        <v>1</v>
      </c>
      <c r="V24" s="3" t="s">
        <v>237</v>
      </c>
      <c r="W24" s="3" t="s">
        <v>372</v>
      </c>
      <c r="X24" s="7" t="s">
        <v>1</v>
      </c>
      <c r="Y24" s="7" t="s">
        <v>1</v>
      </c>
      <c r="Z24" s="3" t="s">
        <v>236</v>
      </c>
      <c r="AA24" s="3" t="s">
        <v>371</v>
      </c>
      <c r="AB24" s="3">
        <v>100144</v>
      </c>
      <c r="AC24" s="3">
        <v>36</v>
      </c>
      <c r="AD24" s="3">
        <f>SUM(AC24/AB24)*100</f>
        <v>3.5948234542259143E-2</v>
      </c>
      <c r="AE24" s="3" t="s">
        <v>239</v>
      </c>
      <c r="AF24" s="3" t="s">
        <v>240</v>
      </c>
      <c r="AG24" s="3" t="s">
        <v>402</v>
      </c>
      <c r="AM24" s="8"/>
      <c r="AR24" s="8"/>
    </row>
    <row r="25" spans="1:62" x14ac:dyDescent="0.25">
      <c r="A25" s="7" t="s">
        <v>83</v>
      </c>
      <c r="B25" s="7">
        <v>2006</v>
      </c>
      <c r="C25" s="7" t="s">
        <v>84</v>
      </c>
      <c r="D25" s="7" t="s">
        <v>44</v>
      </c>
      <c r="E25" s="7" t="s">
        <v>32</v>
      </c>
      <c r="F25" s="1" t="s">
        <v>188</v>
      </c>
      <c r="G25" s="1" t="s">
        <v>243</v>
      </c>
      <c r="H25" s="1">
        <v>2004</v>
      </c>
      <c r="I25" s="1" t="s">
        <v>267</v>
      </c>
      <c r="J25" s="1" t="s">
        <v>237</v>
      </c>
      <c r="K25" s="7" t="s">
        <v>353</v>
      </c>
      <c r="L25" s="7" t="s">
        <v>1</v>
      </c>
      <c r="M25" s="7" t="s">
        <v>1</v>
      </c>
      <c r="N25" s="1" t="s">
        <v>256</v>
      </c>
      <c r="O25" s="7" t="s">
        <v>338</v>
      </c>
      <c r="P25" s="7">
        <v>389</v>
      </c>
      <c r="Q25" s="7">
        <v>36</v>
      </c>
      <c r="R25" s="7">
        <f>SUM(Q25/P25)*100</f>
        <v>9.2544987146529554</v>
      </c>
      <c r="S25" s="7" t="s">
        <v>1</v>
      </c>
      <c r="T25" s="7" t="s">
        <v>237</v>
      </c>
      <c r="U25" s="7" t="s">
        <v>1</v>
      </c>
      <c r="V25" s="7" t="s">
        <v>1</v>
      </c>
      <c r="W25" s="7" t="s">
        <v>1</v>
      </c>
      <c r="X25" s="7" t="s">
        <v>1</v>
      </c>
      <c r="Y25" s="7" t="s">
        <v>1</v>
      </c>
      <c r="Z25" s="7" t="s">
        <v>1</v>
      </c>
      <c r="AA25" s="7" t="s">
        <v>1</v>
      </c>
      <c r="AB25" s="7" t="s">
        <v>1</v>
      </c>
      <c r="AC25" s="7" t="s">
        <v>1</v>
      </c>
      <c r="AD25" s="7" t="s">
        <v>1</v>
      </c>
      <c r="AE25" s="7" t="s">
        <v>1</v>
      </c>
      <c r="AF25" s="10" t="s">
        <v>1</v>
      </c>
      <c r="AG25" s="7" t="s">
        <v>1</v>
      </c>
      <c r="AM25" s="10"/>
    </row>
    <row r="26" spans="1:62" s="3" customFormat="1" x14ac:dyDescent="0.25">
      <c r="A26" s="7" t="s">
        <v>85</v>
      </c>
      <c r="B26" s="7">
        <v>2014</v>
      </c>
      <c r="C26" s="7" t="s">
        <v>86</v>
      </c>
      <c r="D26" s="7" t="s">
        <v>69</v>
      </c>
      <c r="E26" s="7" t="s">
        <v>32</v>
      </c>
      <c r="F26" s="1" t="s">
        <v>189</v>
      </c>
      <c r="G26" s="1" t="s">
        <v>243</v>
      </c>
      <c r="H26" s="7" t="s">
        <v>341</v>
      </c>
      <c r="I26" s="7" t="s">
        <v>267</v>
      </c>
      <c r="J26" s="7" t="s">
        <v>237</v>
      </c>
      <c r="K26" s="7" t="s">
        <v>340</v>
      </c>
      <c r="L26" s="7" t="s">
        <v>1</v>
      </c>
      <c r="M26" s="7" t="s">
        <v>1</v>
      </c>
      <c r="N26" s="7" t="s">
        <v>256</v>
      </c>
      <c r="O26" s="7" t="s">
        <v>338</v>
      </c>
      <c r="P26" s="7">
        <v>34443</v>
      </c>
      <c r="Q26" s="7">
        <v>1656</v>
      </c>
      <c r="R26" s="7">
        <f>SUM(Q26/P26)*100</f>
        <v>4.8079435589234389</v>
      </c>
      <c r="S26" s="7" t="s">
        <v>1</v>
      </c>
      <c r="T26" s="7" t="s">
        <v>237</v>
      </c>
      <c r="U26" s="7" t="s">
        <v>1</v>
      </c>
      <c r="V26" s="7" t="s">
        <v>1</v>
      </c>
      <c r="W26" s="7" t="s">
        <v>1</v>
      </c>
      <c r="X26" s="7" t="s">
        <v>1</v>
      </c>
      <c r="Y26" s="7" t="s">
        <v>1</v>
      </c>
      <c r="Z26" s="7" t="s">
        <v>1</v>
      </c>
      <c r="AA26" s="7" t="s">
        <v>1</v>
      </c>
      <c r="AB26" s="7" t="s">
        <v>1</v>
      </c>
      <c r="AC26" s="7" t="s">
        <v>1</v>
      </c>
      <c r="AD26" s="7" t="s">
        <v>1</v>
      </c>
      <c r="AE26" s="7" t="s">
        <v>1</v>
      </c>
      <c r="AF26" s="7" t="s">
        <v>1</v>
      </c>
      <c r="AG26" s="7" t="s">
        <v>1</v>
      </c>
    </row>
    <row r="27" spans="1:62" x14ac:dyDescent="0.25">
      <c r="A27" s="3" t="s">
        <v>219</v>
      </c>
      <c r="B27" s="3">
        <v>2008</v>
      </c>
      <c r="C27" s="3" t="s">
        <v>220</v>
      </c>
      <c r="D27" s="3" t="s">
        <v>124</v>
      </c>
      <c r="E27" s="3" t="s">
        <v>32</v>
      </c>
      <c r="F27" s="2" t="s">
        <v>190</v>
      </c>
      <c r="G27" s="2" t="s">
        <v>243</v>
      </c>
      <c r="H27" s="3" t="s">
        <v>374</v>
      </c>
      <c r="I27" s="3" t="s">
        <v>267</v>
      </c>
      <c r="J27" s="3" t="s">
        <v>237</v>
      </c>
      <c r="K27" s="3" t="s">
        <v>373</v>
      </c>
      <c r="L27" s="7" t="s">
        <v>1</v>
      </c>
      <c r="M27" s="7" t="s">
        <v>1</v>
      </c>
      <c r="N27" s="3" t="s">
        <v>256</v>
      </c>
      <c r="O27" s="3" t="s">
        <v>338</v>
      </c>
      <c r="P27" s="3">
        <v>23501</v>
      </c>
      <c r="Q27" s="3">
        <v>529</v>
      </c>
      <c r="R27" s="3">
        <f>SUM(Q27/P27)*100</f>
        <v>2.2509680439130251</v>
      </c>
      <c r="S27" s="7" t="s">
        <v>1</v>
      </c>
      <c r="T27" s="3" t="s">
        <v>237</v>
      </c>
      <c r="U27" s="7" t="s">
        <v>1</v>
      </c>
      <c r="V27" s="3" t="s">
        <v>1</v>
      </c>
      <c r="W27" s="3" t="s">
        <v>1</v>
      </c>
      <c r="X27" s="3" t="s">
        <v>1</v>
      </c>
      <c r="Y27" s="3" t="s">
        <v>1</v>
      </c>
      <c r="Z27" s="3" t="s">
        <v>1</v>
      </c>
      <c r="AA27" s="3" t="s">
        <v>1</v>
      </c>
      <c r="AB27" s="3" t="s">
        <v>1</v>
      </c>
      <c r="AC27" s="3" t="s">
        <v>1</v>
      </c>
      <c r="AD27" s="3" t="s">
        <v>1</v>
      </c>
      <c r="AE27" s="3" t="s">
        <v>1</v>
      </c>
      <c r="AF27" s="3" t="s">
        <v>1</v>
      </c>
      <c r="AG27" s="3" t="s">
        <v>1</v>
      </c>
      <c r="AM27" s="10"/>
      <c r="AR27" s="10"/>
      <c r="AS27" s="10"/>
      <c r="AX27" s="10"/>
      <c r="AY27" s="10"/>
    </row>
    <row r="28" spans="1:62" x14ac:dyDescent="0.25">
      <c r="A28" s="3" t="s">
        <v>87</v>
      </c>
      <c r="B28" s="3">
        <v>2015</v>
      </c>
      <c r="C28" s="3" t="s">
        <v>88</v>
      </c>
      <c r="D28" s="3" t="s">
        <v>44</v>
      </c>
      <c r="E28" s="3" t="s">
        <v>32</v>
      </c>
      <c r="F28" s="2" t="s">
        <v>191</v>
      </c>
      <c r="G28" s="2" t="s">
        <v>243</v>
      </c>
      <c r="H28" s="7" t="s">
        <v>1</v>
      </c>
      <c r="I28" s="3" t="s">
        <v>267</v>
      </c>
      <c r="J28" s="3" t="s">
        <v>237</v>
      </c>
      <c r="K28" s="3" t="s">
        <v>375</v>
      </c>
      <c r="L28" s="7" t="s">
        <v>1</v>
      </c>
      <c r="M28" s="7" t="s">
        <v>1</v>
      </c>
      <c r="N28" s="3" t="s">
        <v>236</v>
      </c>
      <c r="O28" s="3" t="s">
        <v>376</v>
      </c>
      <c r="P28" s="3">
        <v>339</v>
      </c>
      <c r="Q28" s="3" t="s">
        <v>377</v>
      </c>
      <c r="R28" s="3" t="s">
        <v>378</v>
      </c>
      <c r="S28" s="7" t="s">
        <v>1</v>
      </c>
      <c r="T28" s="3" t="s">
        <v>237</v>
      </c>
      <c r="U28" s="7" t="s">
        <v>1</v>
      </c>
      <c r="V28" s="3" t="s">
        <v>1</v>
      </c>
      <c r="W28" s="3" t="s">
        <v>1</v>
      </c>
      <c r="X28" s="3" t="s">
        <v>1</v>
      </c>
      <c r="Y28" s="3" t="s">
        <v>1</v>
      </c>
      <c r="Z28" s="3" t="s">
        <v>1</v>
      </c>
      <c r="AA28" s="3" t="s">
        <v>1</v>
      </c>
      <c r="AB28" s="3" t="s">
        <v>1</v>
      </c>
      <c r="AC28" s="3" t="s">
        <v>1</v>
      </c>
      <c r="AD28" s="3" t="s">
        <v>1</v>
      </c>
      <c r="AE28" s="3" t="s">
        <v>1</v>
      </c>
      <c r="AF28" s="3" t="s">
        <v>1</v>
      </c>
      <c r="AG28" s="3" t="s">
        <v>1</v>
      </c>
      <c r="AX28" s="14"/>
      <c r="BD28" s="11"/>
      <c r="BJ28" s="11"/>
    </row>
    <row r="29" spans="1:62" x14ac:dyDescent="0.25">
      <c r="A29" s="7" t="s">
        <v>89</v>
      </c>
      <c r="B29" s="7">
        <v>2010</v>
      </c>
      <c r="C29" s="7" t="s">
        <v>90</v>
      </c>
      <c r="D29" s="7" t="s">
        <v>33</v>
      </c>
      <c r="E29" s="7" t="s">
        <v>32</v>
      </c>
      <c r="F29" s="1" t="s">
        <v>192</v>
      </c>
      <c r="G29" s="1" t="s">
        <v>230</v>
      </c>
      <c r="H29" s="7" t="s">
        <v>1</v>
      </c>
      <c r="I29" s="1" t="s">
        <v>267</v>
      </c>
      <c r="J29" s="1" t="s">
        <v>237</v>
      </c>
      <c r="K29" s="7" t="s">
        <v>273</v>
      </c>
      <c r="L29" s="7" t="s">
        <v>1</v>
      </c>
      <c r="M29" s="7" t="s">
        <v>1</v>
      </c>
      <c r="N29" s="1" t="s">
        <v>256</v>
      </c>
      <c r="O29" s="1" t="s">
        <v>257</v>
      </c>
      <c r="P29" s="1" t="s">
        <v>235</v>
      </c>
      <c r="Q29" s="1" t="s">
        <v>235</v>
      </c>
      <c r="R29" s="7" t="s">
        <v>1</v>
      </c>
      <c r="S29" s="7" t="s">
        <v>1</v>
      </c>
      <c r="T29" s="1" t="s">
        <v>274</v>
      </c>
      <c r="U29" s="1" t="s">
        <v>275</v>
      </c>
      <c r="V29" s="1" t="s">
        <v>1</v>
      </c>
      <c r="W29" s="1" t="s">
        <v>1</v>
      </c>
      <c r="X29" s="1" t="s">
        <v>1</v>
      </c>
      <c r="Y29" s="1" t="s">
        <v>1</v>
      </c>
      <c r="Z29" s="1" t="s">
        <v>1</v>
      </c>
      <c r="AA29" s="1" t="s">
        <v>1</v>
      </c>
      <c r="AB29" s="1" t="s">
        <v>1</v>
      </c>
      <c r="AC29" s="1" t="s">
        <v>1</v>
      </c>
      <c r="AD29" s="7" t="s">
        <v>1</v>
      </c>
      <c r="AE29" s="1" t="s">
        <v>1</v>
      </c>
      <c r="AF29" s="10" t="s">
        <v>1</v>
      </c>
      <c r="AG29" s="1" t="s">
        <v>1</v>
      </c>
      <c r="AM29" s="10"/>
      <c r="AN29" s="10"/>
      <c r="AR29" s="10"/>
      <c r="AS29" s="10"/>
      <c r="AX29" s="10"/>
      <c r="AY29" s="10"/>
    </row>
    <row r="30" spans="1:62" x14ac:dyDescent="0.25">
      <c r="A30" s="7" t="s">
        <v>91</v>
      </c>
      <c r="B30" s="7">
        <v>2015</v>
      </c>
      <c r="C30" s="7" t="s">
        <v>92</v>
      </c>
      <c r="D30" s="7" t="s">
        <v>93</v>
      </c>
      <c r="E30" s="7" t="s">
        <v>32</v>
      </c>
      <c r="F30" s="1" t="s">
        <v>193</v>
      </c>
      <c r="G30" s="1" t="s">
        <v>230</v>
      </c>
      <c r="H30" s="7" t="s">
        <v>276</v>
      </c>
      <c r="I30" s="7" t="s">
        <v>0</v>
      </c>
      <c r="J30" s="7" t="s">
        <v>237</v>
      </c>
      <c r="K30" s="7" t="s">
        <v>348</v>
      </c>
      <c r="L30" s="7" t="s">
        <v>1</v>
      </c>
      <c r="M30" s="7" t="s">
        <v>1</v>
      </c>
      <c r="N30" s="7" t="s">
        <v>256</v>
      </c>
      <c r="O30" s="7" t="s">
        <v>257</v>
      </c>
      <c r="P30" s="9">
        <v>52322</v>
      </c>
      <c r="Q30" s="7">
        <v>109</v>
      </c>
      <c r="R30" s="7">
        <f>SUM(Q30/P30)*100</f>
        <v>0.20832536982531247</v>
      </c>
      <c r="S30" s="7" t="s">
        <v>1</v>
      </c>
      <c r="T30" s="7" t="s">
        <v>237</v>
      </c>
      <c r="U30" s="7" t="s">
        <v>1</v>
      </c>
      <c r="V30" s="7" t="s">
        <v>1</v>
      </c>
      <c r="W30" s="7" t="s">
        <v>1</v>
      </c>
      <c r="X30" s="7" t="s">
        <v>1</v>
      </c>
      <c r="Y30" s="7" t="s">
        <v>1</v>
      </c>
      <c r="Z30" s="7" t="s">
        <v>1</v>
      </c>
      <c r="AA30" s="7" t="s">
        <v>1</v>
      </c>
      <c r="AB30" s="7" t="s">
        <v>1</v>
      </c>
      <c r="AC30" s="7" t="s">
        <v>1</v>
      </c>
      <c r="AD30" s="7" t="s">
        <v>1</v>
      </c>
      <c r="AE30" s="7" t="s">
        <v>1</v>
      </c>
      <c r="AF30" s="7" t="s">
        <v>1</v>
      </c>
      <c r="AG30" s="7" t="s">
        <v>1</v>
      </c>
    </row>
    <row r="31" spans="1:62" x14ac:dyDescent="0.25">
      <c r="A31" s="7" t="s">
        <v>94</v>
      </c>
      <c r="B31" s="7">
        <v>2012</v>
      </c>
      <c r="C31" s="7" t="s">
        <v>95</v>
      </c>
      <c r="D31" s="7" t="s">
        <v>69</v>
      </c>
      <c r="E31" s="7" t="s">
        <v>32</v>
      </c>
      <c r="F31" s="1" t="s">
        <v>363</v>
      </c>
      <c r="G31" s="1" t="s">
        <v>243</v>
      </c>
      <c r="H31" s="7" t="s">
        <v>357</v>
      </c>
      <c r="I31" s="7" t="s">
        <v>267</v>
      </c>
      <c r="J31" s="7" t="s">
        <v>237</v>
      </c>
      <c r="K31" s="7" t="s">
        <v>356</v>
      </c>
      <c r="L31" s="7" t="s">
        <v>1</v>
      </c>
      <c r="M31" s="7" t="s">
        <v>1</v>
      </c>
      <c r="N31" s="7" t="s">
        <v>256</v>
      </c>
      <c r="O31" s="7" t="s">
        <v>338</v>
      </c>
      <c r="P31" s="9">
        <v>5917950</v>
      </c>
      <c r="Q31" s="9">
        <v>132038</v>
      </c>
      <c r="R31" s="7">
        <f>SUM(Q31/P31)*100</f>
        <v>2.2311442306879914</v>
      </c>
      <c r="S31" s="7" t="s">
        <v>1</v>
      </c>
      <c r="T31" s="7" t="s">
        <v>237</v>
      </c>
      <c r="U31" s="7" t="s">
        <v>1</v>
      </c>
      <c r="V31" s="7" t="s">
        <v>1</v>
      </c>
      <c r="W31" s="7" t="s">
        <v>1</v>
      </c>
      <c r="X31" s="7" t="s">
        <v>1</v>
      </c>
      <c r="Y31" s="7" t="s">
        <v>1</v>
      </c>
      <c r="Z31" s="7" t="s">
        <v>1</v>
      </c>
      <c r="AA31" s="7" t="s">
        <v>1</v>
      </c>
      <c r="AB31" s="7" t="s">
        <v>1</v>
      </c>
      <c r="AC31" s="7" t="s">
        <v>1</v>
      </c>
      <c r="AD31" s="7" t="s">
        <v>1</v>
      </c>
      <c r="AE31" s="7" t="s">
        <v>1</v>
      </c>
      <c r="AF31" s="10" t="s">
        <v>1</v>
      </c>
      <c r="AG31" s="7" t="s">
        <v>1</v>
      </c>
      <c r="AM31" s="10"/>
      <c r="AR31" s="10"/>
      <c r="AS31" s="10"/>
      <c r="AX31" s="10"/>
      <c r="AY31" s="10"/>
    </row>
    <row r="32" spans="1:62" x14ac:dyDescent="0.25">
      <c r="A32" s="7" t="s">
        <v>96</v>
      </c>
      <c r="B32" s="7">
        <v>1995</v>
      </c>
      <c r="C32" s="7" t="s">
        <v>97</v>
      </c>
      <c r="D32" s="7" t="s">
        <v>98</v>
      </c>
      <c r="E32" s="7" t="s">
        <v>32</v>
      </c>
      <c r="F32" s="1" t="s">
        <v>194</v>
      </c>
      <c r="G32" s="1" t="s">
        <v>230</v>
      </c>
      <c r="H32" s="7">
        <v>1992</v>
      </c>
      <c r="I32" s="7" t="s">
        <v>0</v>
      </c>
      <c r="J32" s="7" t="s">
        <v>1</v>
      </c>
      <c r="K32" s="7" t="s">
        <v>1</v>
      </c>
      <c r="L32" s="7" t="s">
        <v>1</v>
      </c>
      <c r="M32" s="7" t="s">
        <v>1</v>
      </c>
      <c r="N32" s="7" t="s">
        <v>1</v>
      </c>
      <c r="O32" s="7" t="s">
        <v>1</v>
      </c>
      <c r="P32" s="7" t="s">
        <v>1</v>
      </c>
      <c r="Q32" s="7" t="s">
        <v>1</v>
      </c>
      <c r="R32" s="7" t="s">
        <v>1</v>
      </c>
      <c r="S32" s="7" t="s">
        <v>1</v>
      </c>
      <c r="T32" s="7" t="s">
        <v>237</v>
      </c>
      <c r="U32" s="7" t="s">
        <v>258</v>
      </c>
      <c r="V32" s="7" t="s">
        <v>234</v>
      </c>
      <c r="W32" s="7" t="s">
        <v>278</v>
      </c>
      <c r="X32" s="7" t="s">
        <v>1</v>
      </c>
      <c r="Y32" s="7" t="s">
        <v>1</v>
      </c>
      <c r="Z32" s="7" t="s">
        <v>236</v>
      </c>
      <c r="AA32" s="7" t="s">
        <v>253</v>
      </c>
      <c r="AB32" s="7">
        <v>92</v>
      </c>
      <c r="AC32" s="7">
        <v>6</v>
      </c>
      <c r="AD32" s="7">
        <f>SUM(AC32/AB32)*100</f>
        <v>6.5217391304347823</v>
      </c>
      <c r="AE32" s="7" t="s">
        <v>245</v>
      </c>
      <c r="AF32" s="10" t="s">
        <v>246</v>
      </c>
      <c r="AG32" s="7" t="s">
        <v>1</v>
      </c>
      <c r="AM32" s="10"/>
      <c r="AR32" s="10"/>
      <c r="AS32" s="10"/>
      <c r="AX32" s="10"/>
      <c r="AY32" s="10"/>
    </row>
    <row r="33" spans="1:51" x14ac:dyDescent="0.25">
      <c r="A33" s="7" t="s">
        <v>99</v>
      </c>
      <c r="B33" s="7">
        <v>2011</v>
      </c>
      <c r="C33" s="7" t="s">
        <v>100</v>
      </c>
      <c r="D33" s="7" t="s">
        <v>101</v>
      </c>
      <c r="E33" s="7" t="s">
        <v>32</v>
      </c>
      <c r="F33" s="1" t="s">
        <v>195</v>
      </c>
      <c r="G33" s="1" t="s">
        <v>230</v>
      </c>
      <c r="H33" s="1" t="s">
        <v>279</v>
      </c>
      <c r="I33" s="1" t="s">
        <v>267</v>
      </c>
      <c r="J33" s="1" t="s">
        <v>237</v>
      </c>
      <c r="K33" s="7" t="s">
        <v>280</v>
      </c>
      <c r="L33" s="7" t="s">
        <v>1</v>
      </c>
      <c r="M33" s="7" t="s">
        <v>1</v>
      </c>
      <c r="N33" s="1" t="s">
        <v>256</v>
      </c>
      <c r="O33" s="1" t="s">
        <v>257</v>
      </c>
      <c r="P33" s="1" t="s">
        <v>261</v>
      </c>
      <c r="Q33" s="1" t="s">
        <v>1</v>
      </c>
      <c r="R33" s="7" t="s">
        <v>1</v>
      </c>
      <c r="S33" s="7" t="s">
        <v>1</v>
      </c>
      <c r="T33" s="1" t="s">
        <v>281</v>
      </c>
      <c r="U33" s="7" t="s">
        <v>1</v>
      </c>
      <c r="V33" s="1" t="s">
        <v>1</v>
      </c>
      <c r="W33" s="1" t="s">
        <v>1</v>
      </c>
      <c r="X33" s="1" t="s">
        <v>1</v>
      </c>
      <c r="Y33" s="1" t="s">
        <v>1</v>
      </c>
      <c r="Z33" s="1" t="s">
        <v>1</v>
      </c>
      <c r="AA33" s="1" t="s">
        <v>1</v>
      </c>
      <c r="AB33" s="1" t="s">
        <v>1</v>
      </c>
      <c r="AC33" s="1" t="s">
        <v>1</v>
      </c>
      <c r="AD33" s="7" t="s">
        <v>1</v>
      </c>
      <c r="AE33" s="1" t="s">
        <v>1</v>
      </c>
      <c r="AF33" s="10" t="s">
        <v>1</v>
      </c>
      <c r="AG33" s="1" t="s">
        <v>1</v>
      </c>
      <c r="AR33" s="10"/>
    </row>
    <row r="34" spans="1:51" x14ac:dyDescent="0.25">
      <c r="A34" s="7" t="s">
        <v>102</v>
      </c>
      <c r="B34" s="7">
        <v>2004</v>
      </c>
      <c r="C34" s="7" t="s">
        <v>103</v>
      </c>
      <c r="D34" s="7" t="s">
        <v>104</v>
      </c>
      <c r="E34" s="7" t="s">
        <v>32</v>
      </c>
      <c r="F34" s="1" t="s">
        <v>196</v>
      </c>
      <c r="G34" s="1" t="s">
        <v>230</v>
      </c>
      <c r="H34" s="1">
        <v>2000</v>
      </c>
      <c r="I34" s="1" t="s">
        <v>260</v>
      </c>
      <c r="J34" s="1" t="s">
        <v>1</v>
      </c>
      <c r="K34" s="1" t="s">
        <v>1</v>
      </c>
      <c r="L34" s="1" t="s">
        <v>1</v>
      </c>
      <c r="M34" s="1" t="s">
        <v>1</v>
      </c>
      <c r="N34" s="1" t="s">
        <v>1</v>
      </c>
      <c r="O34" s="1" t="s">
        <v>1</v>
      </c>
      <c r="P34" s="1" t="s">
        <v>1</v>
      </c>
      <c r="Q34" s="1" t="s">
        <v>1</v>
      </c>
      <c r="R34" s="7" t="s">
        <v>1</v>
      </c>
      <c r="S34" s="1" t="s">
        <v>1</v>
      </c>
      <c r="T34" s="1" t="s">
        <v>1</v>
      </c>
      <c r="U34" s="7" t="s">
        <v>1</v>
      </c>
      <c r="V34" s="1" t="s">
        <v>237</v>
      </c>
      <c r="W34" s="1" t="s">
        <v>261</v>
      </c>
      <c r="X34" s="7" t="s">
        <v>1</v>
      </c>
      <c r="Y34" s="7" t="s">
        <v>1</v>
      </c>
      <c r="Z34" s="1" t="s">
        <v>236</v>
      </c>
      <c r="AA34" s="7" t="s">
        <v>253</v>
      </c>
      <c r="AB34" s="7">
        <v>68</v>
      </c>
      <c r="AC34" s="7">
        <v>11</v>
      </c>
      <c r="AD34" s="7">
        <f>SUM(AC34/AB34)*100</f>
        <v>16.176470588235293</v>
      </c>
      <c r="AE34" s="7" t="s">
        <v>239</v>
      </c>
      <c r="AF34" s="10" t="s">
        <v>240</v>
      </c>
      <c r="AG34" s="7" t="s">
        <v>282</v>
      </c>
      <c r="AM34" s="10"/>
      <c r="AR34" s="10"/>
      <c r="AS34" s="10"/>
      <c r="AX34" s="10"/>
      <c r="AY34" s="10"/>
    </row>
    <row r="35" spans="1:51" x14ac:dyDescent="0.25">
      <c r="A35" s="7" t="s">
        <v>472</v>
      </c>
      <c r="B35" s="7">
        <v>2017</v>
      </c>
      <c r="C35" s="7" t="s">
        <v>473</v>
      </c>
      <c r="D35" s="7" t="s">
        <v>474</v>
      </c>
      <c r="E35" s="7" t="s">
        <v>32</v>
      </c>
      <c r="F35" s="23" t="s">
        <v>480</v>
      </c>
      <c r="G35" s="1" t="s">
        <v>230</v>
      </c>
      <c r="H35" s="7" t="s">
        <v>1</v>
      </c>
      <c r="I35" s="7" t="s">
        <v>267</v>
      </c>
      <c r="J35" s="7" t="s">
        <v>1</v>
      </c>
      <c r="K35" s="7" t="s">
        <v>1</v>
      </c>
      <c r="L35" s="7" t="s">
        <v>1</v>
      </c>
      <c r="M35" s="7" t="s">
        <v>1</v>
      </c>
      <c r="N35" s="7" t="s">
        <v>1</v>
      </c>
      <c r="O35" s="7" t="s">
        <v>1</v>
      </c>
      <c r="P35" s="7" t="s">
        <v>1</v>
      </c>
      <c r="Q35" s="7" t="s">
        <v>1</v>
      </c>
      <c r="R35" s="7" t="s">
        <v>1</v>
      </c>
      <c r="S35" s="7" t="s">
        <v>1</v>
      </c>
      <c r="T35" s="7" t="s">
        <v>237</v>
      </c>
      <c r="U35" s="7" t="s">
        <v>1</v>
      </c>
      <c r="V35" s="7" t="s">
        <v>234</v>
      </c>
      <c r="W35" s="7" t="s">
        <v>405</v>
      </c>
      <c r="X35" s="7" t="s">
        <v>1</v>
      </c>
      <c r="Y35" s="7" t="s">
        <v>1</v>
      </c>
      <c r="Z35" s="7" t="s">
        <v>236</v>
      </c>
      <c r="AA35" s="7" t="s">
        <v>253</v>
      </c>
      <c r="AB35" s="7">
        <v>73</v>
      </c>
      <c r="AC35" s="7" t="s">
        <v>1</v>
      </c>
      <c r="AD35" s="7">
        <v>6.6</v>
      </c>
      <c r="AE35" s="7" t="s">
        <v>245</v>
      </c>
      <c r="AF35" s="7" t="s">
        <v>246</v>
      </c>
      <c r="AG35" s="7" t="s">
        <v>485</v>
      </c>
      <c r="AM35" s="10"/>
      <c r="AR35" s="10"/>
    </row>
    <row r="36" spans="1:51" x14ac:dyDescent="0.25">
      <c r="A36" s="7" t="s">
        <v>105</v>
      </c>
      <c r="B36" s="7">
        <v>2002</v>
      </c>
      <c r="C36" s="7" t="s">
        <v>106</v>
      </c>
      <c r="D36" s="7" t="s">
        <v>52</v>
      </c>
      <c r="E36" s="7" t="s">
        <v>32</v>
      </c>
      <c r="F36" s="1" t="s">
        <v>197</v>
      </c>
      <c r="G36" s="1" t="s">
        <v>230</v>
      </c>
      <c r="H36" s="7">
        <v>2000</v>
      </c>
      <c r="I36" s="7" t="s">
        <v>254</v>
      </c>
      <c r="J36" s="7" t="s">
        <v>237</v>
      </c>
      <c r="K36" s="7" t="s">
        <v>283</v>
      </c>
      <c r="L36" s="7" t="s">
        <v>1</v>
      </c>
      <c r="M36" s="7" t="s">
        <v>1</v>
      </c>
      <c r="N36" s="7" t="s">
        <v>256</v>
      </c>
      <c r="O36" s="7" t="s">
        <v>257</v>
      </c>
      <c r="P36" s="7">
        <v>139</v>
      </c>
      <c r="Q36" s="7">
        <v>11</v>
      </c>
      <c r="R36" s="7">
        <f>SUM(Q36/P36)*100</f>
        <v>7.9136690647482011</v>
      </c>
      <c r="S36" s="7" t="s">
        <v>1</v>
      </c>
      <c r="T36" s="7" t="s">
        <v>237</v>
      </c>
      <c r="U36" s="7" t="s">
        <v>1</v>
      </c>
      <c r="V36" s="7" t="s">
        <v>1</v>
      </c>
      <c r="W36" s="7" t="s">
        <v>1</v>
      </c>
      <c r="X36" s="7" t="s">
        <v>1</v>
      </c>
      <c r="Y36" s="7" t="s">
        <v>1</v>
      </c>
      <c r="Z36" s="7" t="s">
        <v>1</v>
      </c>
      <c r="AA36" s="7" t="s">
        <v>1</v>
      </c>
      <c r="AB36" s="7" t="s">
        <v>1</v>
      </c>
      <c r="AC36" s="7" t="s">
        <v>1</v>
      </c>
      <c r="AD36" s="7" t="s">
        <v>1</v>
      </c>
      <c r="AE36" s="7" t="s">
        <v>1</v>
      </c>
      <c r="AF36" s="10" t="s">
        <v>1</v>
      </c>
      <c r="AG36" s="7" t="s">
        <v>1</v>
      </c>
      <c r="AM36" s="10"/>
    </row>
    <row r="37" spans="1:51" s="3" customFormat="1" x14ac:dyDescent="0.25">
      <c r="A37" s="7" t="s">
        <v>475</v>
      </c>
      <c r="B37" s="7">
        <v>2017</v>
      </c>
      <c r="C37" s="7" t="s">
        <v>476</v>
      </c>
      <c r="D37" s="7" t="s">
        <v>136</v>
      </c>
      <c r="E37" s="7" t="s">
        <v>32</v>
      </c>
      <c r="F37" s="23" t="s">
        <v>481</v>
      </c>
      <c r="G37" s="1" t="s">
        <v>230</v>
      </c>
      <c r="H37" s="7" t="s">
        <v>1</v>
      </c>
      <c r="I37" s="7" t="s">
        <v>267</v>
      </c>
      <c r="J37" s="7" t="s">
        <v>237</v>
      </c>
      <c r="K37" s="7" t="s">
        <v>487</v>
      </c>
      <c r="L37" s="7" t="s">
        <v>1</v>
      </c>
      <c r="M37" s="7" t="s">
        <v>1</v>
      </c>
      <c r="N37" s="7" t="s">
        <v>236</v>
      </c>
      <c r="O37" s="7" t="s">
        <v>318</v>
      </c>
      <c r="P37" s="7">
        <v>2386</v>
      </c>
      <c r="Q37" s="7">
        <v>65</v>
      </c>
      <c r="R37" s="7">
        <v>2.2999999999999998</v>
      </c>
      <c r="S37" s="7" t="s">
        <v>488</v>
      </c>
      <c r="T37" s="7" t="s">
        <v>490</v>
      </c>
      <c r="U37" s="7" t="s">
        <v>486</v>
      </c>
      <c r="V37" s="7" t="s">
        <v>1</v>
      </c>
      <c r="W37" s="7" t="s">
        <v>1</v>
      </c>
      <c r="X37" s="7" t="s">
        <v>1</v>
      </c>
      <c r="Y37" s="7" t="s">
        <v>1</v>
      </c>
      <c r="Z37" s="7" t="s">
        <v>1</v>
      </c>
      <c r="AA37" s="7" t="s">
        <v>1</v>
      </c>
      <c r="AB37" s="7" t="s">
        <v>1</v>
      </c>
      <c r="AC37" s="7" t="s">
        <v>1</v>
      </c>
      <c r="AD37" s="7" t="s">
        <v>1</v>
      </c>
      <c r="AE37" s="7" t="s">
        <v>1</v>
      </c>
      <c r="AF37" s="7" t="s">
        <v>1</v>
      </c>
      <c r="AG37" s="7" t="s">
        <v>1</v>
      </c>
      <c r="AM37" s="8"/>
    </row>
    <row r="38" spans="1:51" x14ac:dyDescent="0.25">
      <c r="A38" s="7" t="s">
        <v>107</v>
      </c>
      <c r="B38" s="7">
        <v>2012</v>
      </c>
      <c r="C38" s="7" t="s">
        <v>108</v>
      </c>
      <c r="D38" s="7" t="s">
        <v>109</v>
      </c>
      <c r="E38" s="7" t="s">
        <v>32</v>
      </c>
      <c r="F38" s="1" t="s">
        <v>198</v>
      </c>
      <c r="G38" s="1" t="s">
        <v>230</v>
      </c>
      <c r="H38" s="1">
        <v>2006</v>
      </c>
      <c r="I38" s="1" t="s">
        <v>0</v>
      </c>
      <c r="J38" s="1" t="s">
        <v>1</v>
      </c>
      <c r="K38" s="1" t="s">
        <v>1</v>
      </c>
      <c r="L38" s="1" t="s">
        <v>1</v>
      </c>
      <c r="M38" s="7" t="s">
        <v>1</v>
      </c>
      <c r="N38" s="1" t="s">
        <v>1</v>
      </c>
      <c r="O38" s="1" t="s">
        <v>1</v>
      </c>
      <c r="P38" s="1" t="s">
        <v>1</v>
      </c>
      <c r="Q38" s="1" t="s">
        <v>1</v>
      </c>
      <c r="R38" s="7" t="s">
        <v>1</v>
      </c>
      <c r="S38" s="1" t="s">
        <v>1</v>
      </c>
      <c r="T38" s="1" t="s">
        <v>1</v>
      </c>
      <c r="U38" s="1" t="s">
        <v>287</v>
      </c>
      <c r="V38" s="1" t="s">
        <v>237</v>
      </c>
      <c r="W38" s="1" t="s">
        <v>261</v>
      </c>
      <c r="X38" s="7" t="s">
        <v>1</v>
      </c>
      <c r="Y38" s="7" t="s">
        <v>1</v>
      </c>
      <c r="Z38" s="1" t="s">
        <v>287</v>
      </c>
      <c r="AA38" s="1" t="s">
        <v>253</v>
      </c>
      <c r="AB38" s="1">
        <v>1</v>
      </c>
      <c r="AC38" s="1">
        <v>1</v>
      </c>
      <c r="AD38" s="7" t="s">
        <v>1</v>
      </c>
      <c r="AE38" s="1" t="s">
        <v>239</v>
      </c>
      <c r="AF38" s="10" t="s">
        <v>240</v>
      </c>
      <c r="AG38" s="7" t="s">
        <v>1</v>
      </c>
      <c r="AR38" s="10"/>
    </row>
    <row r="39" spans="1:51" x14ac:dyDescent="0.25">
      <c r="A39" s="7" t="s">
        <v>110</v>
      </c>
      <c r="B39" s="7">
        <v>2003</v>
      </c>
      <c r="C39" s="7" t="s">
        <v>111</v>
      </c>
      <c r="D39" s="7" t="s">
        <v>112</v>
      </c>
      <c r="E39" s="7" t="s">
        <v>32</v>
      </c>
      <c r="F39" s="1" t="s">
        <v>199</v>
      </c>
      <c r="G39" s="1" t="s">
        <v>228</v>
      </c>
      <c r="H39" s="1">
        <v>1998</v>
      </c>
      <c r="I39" s="1" t="s">
        <v>0</v>
      </c>
      <c r="J39" s="1" t="s">
        <v>1</v>
      </c>
      <c r="K39" s="1" t="s">
        <v>1</v>
      </c>
      <c r="L39" s="1" t="s">
        <v>1</v>
      </c>
      <c r="M39" s="7" t="s">
        <v>1</v>
      </c>
      <c r="N39" s="1" t="s">
        <v>1</v>
      </c>
      <c r="O39" s="1" t="s">
        <v>1</v>
      </c>
      <c r="P39" s="1" t="s">
        <v>1</v>
      </c>
      <c r="Q39" s="1" t="s">
        <v>1</v>
      </c>
      <c r="R39" s="7" t="s">
        <v>1</v>
      </c>
      <c r="S39" s="1" t="s">
        <v>1</v>
      </c>
      <c r="T39" s="1" t="s">
        <v>237</v>
      </c>
      <c r="U39" s="7" t="s">
        <v>1</v>
      </c>
      <c r="V39" s="1" t="s">
        <v>237</v>
      </c>
      <c r="W39" s="7" t="s">
        <v>358</v>
      </c>
      <c r="X39" s="7" t="s">
        <v>1</v>
      </c>
      <c r="Y39" s="7" t="s">
        <v>1</v>
      </c>
      <c r="Z39" s="1" t="s">
        <v>236</v>
      </c>
      <c r="AA39" s="1" t="s">
        <v>290</v>
      </c>
      <c r="AB39" s="7">
        <v>403</v>
      </c>
      <c r="AC39" s="7">
        <v>2</v>
      </c>
      <c r="AD39" s="7">
        <f>SUM(AC39/AB39)*100</f>
        <v>0.49627791563275436</v>
      </c>
      <c r="AE39" s="7" t="s">
        <v>239</v>
      </c>
      <c r="AF39" s="10" t="s">
        <v>406</v>
      </c>
      <c r="AG39" s="7" t="s">
        <v>359</v>
      </c>
    </row>
    <row r="40" spans="1:51" x14ac:dyDescent="0.25">
      <c r="A40" s="7" t="s">
        <v>113</v>
      </c>
      <c r="B40" s="7">
        <v>2007</v>
      </c>
      <c r="C40" s="7" t="s">
        <v>114</v>
      </c>
      <c r="D40" s="7" t="s">
        <v>115</v>
      </c>
      <c r="E40" s="7" t="s">
        <v>32</v>
      </c>
      <c r="F40" s="1" t="s">
        <v>200</v>
      </c>
      <c r="G40" s="1" t="s">
        <v>228</v>
      </c>
      <c r="H40" s="1">
        <v>2005</v>
      </c>
      <c r="I40" s="1" t="s">
        <v>248</v>
      </c>
      <c r="J40" s="1" t="s">
        <v>1</v>
      </c>
      <c r="K40" s="1" t="s">
        <v>1</v>
      </c>
      <c r="L40" s="1" t="s">
        <v>1</v>
      </c>
      <c r="M40" s="1" t="s">
        <v>1</v>
      </c>
      <c r="N40" s="1" t="s">
        <v>1</v>
      </c>
      <c r="O40" s="1" t="s">
        <v>1</v>
      </c>
      <c r="P40" s="1" t="s">
        <v>1</v>
      </c>
      <c r="Q40" s="1" t="s">
        <v>1</v>
      </c>
      <c r="R40" s="7" t="s">
        <v>1</v>
      </c>
      <c r="S40" s="1" t="s">
        <v>1</v>
      </c>
      <c r="T40" s="7" t="s">
        <v>237</v>
      </c>
      <c r="U40" s="7" t="s">
        <v>1</v>
      </c>
      <c r="V40" s="1" t="s">
        <v>237</v>
      </c>
      <c r="W40" s="7" t="s">
        <v>360</v>
      </c>
      <c r="X40" s="1" t="s">
        <v>361</v>
      </c>
      <c r="Y40" s="1" t="s">
        <v>362</v>
      </c>
      <c r="Z40" s="7" t="s">
        <v>236</v>
      </c>
      <c r="AA40" s="7" t="s">
        <v>339</v>
      </c>
      <c r="AB40" s="7">
        <v>113</v>
      </c>
      <c r="AC40" s="7">
        <v>2</v>
      </c>
      <c r="AD40" s="7">
        <f>SUM(AC40/AB40)*100</f>
        <v>1.7699115044247788</v>
      </c>
      <c r="AE40" s="7" t="s">
        <v>245</v>
      </c>
      <c r="AF40" s="10" t="s">
        <v>246</v>
      </c>
      <c r="AG40" s="7" t="s">
        <v>1</v>
      </c>
    </row>
    <row r="41" spans="1:51" x14ac:dyDescent="0.25">
      <c r="A41" s="3" t="s">
        <v>116</v>
      </c>
      <c r="B41" s="3">
        <v>2011</v>
      </c>
      <c r="C41" s="3" t="s">
        <v>117</v>
      </c>
      <c r="D41" s="3" t="s">
        <v>41</v>
      </c>
      <c r="E41" s="3" t="s">
        <v>32</v>
      </c>
      <c r="F41" s="1" t="s">
        <v>201</v>
      </c>
      <c r="G41" s="2" t="s">
        <v>243</v>
      </c>
      <c r="H41" s="3" t="s">
        <v>379</v>
      </c>
      <c r="I41" s="3" t="s">
        <v>267</v>
      </c>
      <c r="J41" s="3" t="s">
        <v>237</v>
      </c>
      <c r="K41" s="3" t="s">
        <v>380</v>
      </c>
      <c r="L41" s="7" t="s">
        <v>1</v>
      </c>
      <c r="M41" s="7" t="s">
        <v>1</v>
      </c>
      <c r="N41" s="3" t="s">
        <v>256</v>
      </c>
      <c r="O41" s="3" t="s">
        <v>338</v>
      </c>
      <c r="P41" s="3" t="s">
        <v>404</v>
      </c>
      <c r="Q41" s="3" t="s">
        <v>1</v>
      </c>
      <c r="R41" s="3" t="s">
        <v>1</v>
      </c>
      <c r="S41" s="7" t="s">
        <v>1</v>
      </c>
      <c r="T41" s="3" t="s">
        <v>237</v>
      </c>
      <c r="U41" s="7" t="s">
        <v>1</v>
      </c>
      <c r="V41" s="3" t="s">
        <v>1</v>
      </c>
      <c r="W41" s="3" t="s">
        <v>1</v>
      </c>
      <c r="X41" s="3" t="s">
        <v>1</v>
      </c>
      <c r="Y41" s="3" t="s">
        <v>1</v>
      </c>
      <c r="Z41" s="3" t="s">
        <v>1</v>
      </c>
      <c r="AA41" s="3" t="s">
        <v>1</v>
      </c>
      <c r="AB41" s="3" t="s">
        <v>1</v>
      </c>
      <c r="AC41" s="3" t="s">
        <v>1</v>
      </c>
      <c r="AD41" s="3" t="s">
        <v>1</v>
      </c>
      <c r="AE41" s="3" t="s">
        <v>1</v>
      </c>
      <c r="AF41" s="3" t="s">
        <v>1</v>
      </c>
      <c r="AG41" s="3" t="s">
        <v>1</v>
      </c>
    </row>
    <row r="42" spans="1:51" x14ac:dyDescent="0.25">
      <c r="A42" s="7" t="s">
        <v>118</v>
      </c>
      <c r="B42" s="7">
        <v>2014</v>
      </c>
      <c r="C42" s="7" t="s">
        <v>119</v>
      </c>
      <c r="D42" s="7" t="s">
        <v>31</v>
      </c>
      <c r="E42" s="7" t="s">
        <v>32</v>
      </c>
      <c r="F42" s="1" t="s">
        <v>202</v>
      </c>
      <c r="G42" s="1" t="s">
        <v>228</v>
      </c>
      <c r="H42" s="7" t="s">
        <v>1</v>
      </c>
      <c r="I42" s="7" t="s">
        <v>267</v>
      </c>
      <c r="J42" s="7" t="s">
        <v>1</v>
      </c>
      <c r="K42" s="7" t="s">
        <v>1</v>
      </c>
      <c r="L42" s="7" t="s">
        <v>1</v>
      </c>
      <c r="M42" s="7" t="s">
        <v>1</v>
      </c>
      <c r="N42" s="7" t="s">
        <v>1</v>
      </c>
      <c r="O42" s="7" t="s">
        <v>1</v>
      </c>
      <c r="P42" s="7" t="s">
        <v>1</v>
      </c>
      <c r="Q42" s="7" t="s">
        <v>1</v>
      </c>
      <c r="R42" s="7" t="s">
        <v>1</v>
      </c>
      <c r="S42" s="7" t="s">
        <v>1</v>
      </c>
      <c r="T42" s="7" t="s">
        <v>237</v>
      </c>
      <c r="U42" s="7" t="s">
        <v>1</v>
      </c>
      <c r="V42" s="7" t="s">
        <v>234</v>
      </c>
      <c r="W42" s="7" t="s">
        <v>342</v>
      </c>
      <c r="X42" s="7" t="s">
        <v>1</v>
      </c>
      <c r="Y42" s="7" t="s">
        <v>1</v>
      </c>
      <c r="Z42" s="7" t="s">
        <v>236</v>
      </c>
      <c r="AA42" s="7" t="s">
        <v>339</v>
      </c>
      <c r="AB42" s="7">
        <v>134</v>
      </c>
      <c r="AC42" s="7">
        <v>3</v>
      </c>
      <c r="AD42" s="3">
        <f>SUM(AC42/AB42)*100</f>
        <v>2.2388059701492535</v>
      </c>
      <c r="AE42" s="7" t="s">
        <v>245</v>
      </c>
      <c r="AF42" s="7" t="s">
        <v>246</v>
      </c>
      <c r="AG42" s="7" t="s">
        <v>1</v>
      </c>
    </row>
    <row r="43" spans="1:51" s="3" customFormat="1" ht="16.5" customHeight="1" x14ac:dyDescent="0.25">
      <c r="A43" s="7" t="s">
        <v>121</v>
      </c>
      <c r="B43" s="7">
        <v>2012</v>
      </c>
      <c r="C43" s="7" t="s">
        <v>122</v>
      </c>
      <c r="D43" s="7" t="s">
        <v>123</v>
      </c>
      <c r="E43" s="7" t="s">
        <v>32</v>
      </c>
      <c r="F43" s="1" t="s">
        <v>203</v>
      </c>
      <c r="G43" s="1" t="s">
        <v>230</v>
      </c>
      <c r="H43" s="7" t="s">
        <v>1</v>
      </c>
      <c r="I43" s="7" t="s">
        <v>260</v>
      </c>
      <c r="J43" s="7" t="s">
        <v>1</v>
      </c>
      <c r="K43" s="7" t="s">
        <v>1</v>
      </c>
      <c r="L43" s="7" t="s">
        <v>1</v>
      </c>
      <c r="M43" s="7" t="s">
        <v>1</v>
      </c>
      <c r="N43" s="7" t="s">
        <v>1</v>
      </c>
      <c r="O43" s="7" t="s">
        <v>1</v>
      </c>
      <c r="P43" s="7" t="s">
        <v>1</v>
      </c>
      <c r="Q43" s="7" t="s">
        <v>1</v>
      </c>
      <c r="R43" s="7" t="s">
        <v>1</v>
      </c>
      <c r="S43" s="7" t="s">
        <v>1</v>
      </c>
      <c r="T43" s="7" t="s">
        <v>288</v>
      </c>
      <c r="U43" s="7" t="s">
        <v>1</v>
      </c>
      <c r="V43" s="7" t="s">
        <v>234</v>
      </c>
      <c r="W43" s="7" t="s">
        <v>289</v>
      </c>
      <c r="X43" s="7" t="s">
        <v>1</v>
      </c>
      <c r="Y43" s="7" t="s">
        <v>1</v>
      </c>
      <c r="Z43" s="7" t="s">
        <v>236</v>
      </c>
      <c r="AA43" s="7" t="s">
        <v>290</v>
      </c>
      <c r="AB43" s="7">
        <v>402</v>
      </c>
      <c r="AC43" s="7">
        <v>6</v>
      </c>
      <c r="AD43" s="7">
        <f>SUM(AC43/AB43)*100</f>
        <v>1.4925373134328357</v>
      </c>
      <c r="AE43" s="7" t="s">
        <v>245</v>
      </c>
      <c r="AF43" s="7" t="s">
        <v>246</v>
      </c>
      <c r="AG43" s="7" t="s">
        <v>1</v>
      </c>
    </row>
    <row r="44" spans="1:51" x14ac:dyDescent="0.25">
      <c r="A44" s="3" t="s">
        <v>125</v>
      </c>
      <c r="B44" s="3">
        <v>2006</v>
      </c>
      <c r="C44" s="3" t="s">
        <v>126</v>
      </c>
      <c r="D44" s="3" t="s">
        <v>127</v>
      </c>
      <c r="E44" s="3" t="s">
        <v>32</v>
      </c>
      <c r="F44" s="1" t="s">
        <v>204</v>
      </c>
      <c r="G44" s="2" t="s">
        <v>243</v>
      </c>
      <c r="H44" s="3" t="s">
        <v>381</v>
      </c>
      <c r="I44" s="3" t="s">
        <v>267</v>
      </c>
      <c r="J44" s="3" t="s">
        <v>237</v>
      </c>
      <c r="K44" s="3" t="s">
        <v>382</v>
      </c>
      <c r="L44" s="7" t="s">
        <v>1</v>
      </c>
      <c r="M44" s="7" t="s">
        <v>1</v>
      </c>
      <c r="N44" s="3" t="s">
        <v>256</v>
      </c>
      <c r="O44" s="3" t="s">
        <v>338</v>
      </c>
      <c r="P44" s="3">
        <v>494620</v>
      </c>
      <c r="Q44" s="3">
        <v>9656</v>
      </c>
      <c r="R44" s="3">
        <f>SUM(Q44/P44)*100</f>
        <v>1.9522057336945533</v>
      </c>
      <c r="S44" s="7" t="s">
        <v>1</v>
      </c>
      <c r="T44" s="3" t="s">
        <v>237</v>
      </c>
      <c r="U44" s="7" t="s">
        <v>1</v>
      </c>
      <c r="V44" s="3" t="s">
        <v>1</v>
      </c>
      <c r="W44" s="3" t="s">
        <v>1</v>
      </c>
      <c r="X44" s="7" t="s">
        <v>1</v>
      </c>
      <c r="Y44" s="7" t="s">
        <v>1</v>
      </c>
      <c r="Z44" s="3" t="s">
        <v>1</v>
      </c>
      <c r="AA44" s="3" t="s">
        <v>1</v>
      </c>
      <c r="AB44" s="3" t="s">
        <v>1</v>
      </c>
      <c r="AC44" s="3" t="s">
        <v>1</v>
      </c>
      <c r="AD44" s="3" t="s">
        <v>1</v>
      </c>
      <c r="AE44" s="3" t="s">
        <v>1</v>
      </c>
      <c r="AF44" s="3" t="s">
        <v>1</v>
      </c>
      <c r="AG44" s="3" t="s">
        <v>1</v>
      </c>
    </row>
    <row r="45" spans="1:51" ht="15" customHeight="1" x14ac:dyDescent="0.25">
      <c r="A45" s="3" t="s">
        <v>128</v>
      </c>
      <c r="B45" s="3">
        <v>2006</v>
      </c>
      <c r="C45" s="3" t="s">
        <v>129</v>
      </c>
      <c r="D45" s="3" t="s">
        <v>130</v>
      </c>
      <c r="E45" s="3" t="s">
        <v>32</v>
      </c>
      <c r="F45" s="1" t="s">
        <v>277</v>
      </c>
      <c r="G45" s="2" t="s">
        <v>228</v>
      </c>
      <c r="H45" s="3" t="s">
        <v>384</v>
      </c>
      <c r="I45" s="3" t="s">
        <v>343</v>
      </c>
      <c r="J45" s="3" t="s">
        <v>237</v>
      </c>
      <c r="K45" s="3" t="s">
        <v>383</v>
      </c>
      <c r="L45" s="7" t="s">
        <v>1</v>
      </c>
      <c r="M45" s="7" t="s">
        <v>1</v>
      </c>
      <c r="N45" s="3" t="s">
        <v>256</v>
      </c>
      <c r="O45" s="3" t="s">
        <v>338</v>
      </c>
      <c r="P45" s="7" t="s">
        <v>1</v>
      </c>
      <c r="Q45" s="7" t="s">
        <v>1</v>
      </c>
      <c r="R45" s="8">
        <v>4.4999999999999997E-3</v>
      </c>
      <c r="S45" s="7" t="s">
        <v>1</v>
      </c>
      <c r="T45" s="3" t="s">
        <v>281</v>
      </c>
      <c r="U45" s="7" t="s">
        <v>1</v>
      </c>
      <c r="V45" s="3" t="s">
        <v>237</v>
      </c>
      <c r="W45" s="3" t="s">
        <v>383</v>
      </c>
      <c r="X45" s="7" t="s">
        <v>1</v>
      </c>
      <c r="Y45" s="7" t="s">
        <v>1</v>
      </c>
      <c r="Z45" s="3" t="s">
        <v>236</v>
      </c>
      <c r="AA45" s="7" t="s">
        <v>1</v>
      </c>
      <c r="AB45" s="7" t="s">
        <v>1</v>
      </c>
      <c r="AC45" s="3">
        <v>113</v>
      </c>
      <c r="AD45" s="3" t="s">
        <v>1</v>
      </c>
      <c r="AE45" s="3" t="s">
        <v>239</v>
      </c>
      <c r="AF45" s="3" t="s">
        <v>385</v>
      </c>
      <c r="AG45" s="3" t="s">
        <v>385</v>
      </c>
    </row>
    <row r="46" spans="1:51" ht="17.25" customHeight="1" x14ac:dyDescent="0.25">
      <c r="A46" s="7" t="s">
        <v>131</v>
      </c>
      <c r="B46" s="7">
        <v>2003</v>
      </c>
      <c r="C46" s="7" t="s">
        <v>132</v>
      </c>
      <c r="D46" s="7" t="s">
        <v>133</v>
      </c>
      <c r="E46" s="7" t="s">
        <v>32</v>
      </c>
      <c r="F46" s="1" t="s">
        <v>205</v>
      </c>
      <c r="G46" s="1" t="s">
        <v>230</v>
      </c>
      <c r="H46" s="7" t="s">
        <v>292</v>
      </c>
      <c r="I46" s="7" t="s">
        <v>293</v>
      </c>
      <c r="J46" s="7" t="s">
        <v>237</v>
      </c>
      <c r="K46" s="7" t="s">
        <v>291</v>
      </c>
      <c r="L46" s="7" t="s">
        <v>1</v>
      </c>
      <c r="M46" s="7" t="s">
        <v>1</v>
      </c>
      <c r="N46" s="7" t="s">
        <v>236</v>
      </c>
      <c r="O46" s="7" t="s">
        <v>296</v>
      </c>
      <c r="P46" s="7" t="s">
        <v>297</v>
      </c>
      <c r="Q46" s="15" t="s">
        <v>298</v>
      </c>
      <c r="R46" s="7" t="e">
        <f>SUM(Q46/P46)*100</f>
        <v>#VALUE!</v>
      </c>
      <c r="S46" s="7" t="s">
        <v>1</v>
      </c>
      <c r="T46" s="7" t="s">
        <v>237</v>
      </c>
      <c r="U46" s="7" t="s">
        <v>1</v>
      </c>
      <c r="V46" s="7" t="s">
        <v>237</v>
      </c>
      <c r="W46" s="7" t="s">
        <v>294</v>
      </c>
      <c r="X46" s="7" t="s">
        <v>1</v>
      </c>
      <c r="Y46" s="7" t="s">
        <v>1</v>
      </c>
      <c r="Z46" s="7" t="s">
        <v>295</v>
      </c>
      <c r="AA46" s="7" t="s">
        <v>300</v>
      </c>
      <c r="AB46" s="7" t="s">
        <v>299</v>
      </c>
      <c r="AC46" s="7" t="s">
        <v>301</v>
      </c>
      <c r="AD46" s="7" t="e">
        <f>SUM(AC46/AB46)*100</f>
        <v>#VALUE!</v>
      </c>
      <c r="AE46" s="7" t="s">
        <v>239</v>
      </c>
      <c r="AF46" s="7" t="s">
        <v>240</v>
      </c>
      <c r="AG46" s="7" t="s">
        <v>1</v>
      </c>
    </row>
    <row r="47" spans="1:51" s="3" customFormat="1" x14ac:dyDescent="0.25">
      <c r="A47" s="7" t="s">
        <v>134</v>
      </c>
      <c r="B47" s="7">
        <v>2015</v>
      </c>
      <c r="C47" s="7" t="s">
        <v>135</v>
      </c>
      <c r="D47" s="7" t="s">
        <v>136</v>
      </c>
      <c r="E47" s="7" t="s">
        <v>32</v>
      </c>
      <c r="F47" s="1" t="s">
        <v>206</v>
      </c>
      <c r="G47" s="1" t="s">
        <v>230</v>
      </c>
      <c r="H47" s="7">
        <v>2012</v>
      </c>
      <c r="I47" s="7" t="s">
        <v>267</v>
      </c>
      <c r="J47" s="7" t="s">
        <v>237</v>
      </c>
      <c r="K47" s="7" t="s">
        <v>305</v>
      </c>
      <c r="L47" s="7" t="s">
        <v>1</v>
      </c>
      <c r="M47" s="7" t="s">
        <v>1</v>
      </c>
      <c r="N47" s="7" t="s">
        <v>256</v>
      </c>
      <c r="O47" s="7" t="s">
        <v>306</v>
      </c>
      <c r="P47" s="7" t="s">
        <v>307</v>
      </c>
      <c r="Q47" s="7" t="s">
        <v>308</v>
      </c>
      <c r="R47" s="7" t="e">
        <f>SUM(Q47/P47)*100</f>
        <v>#VALUE!</v>
      </c>
      <c r="S47" s="7" t="s">
        <v>1</v>
      </c>
      <c r="T47" s="7" t="s">
        <v>309</v>
      </c>
      <c r="U47" s="7" t="s">
        <v>1</v>
      </c>
      <c r="V47" s="7" t="s">
        <v>1</v>
      </c>
      <c r="W47" s="7" t="s">
        <v>1</v>
      </c>
      <c r="X47" s="7" t="s">
        <v>1</v>
      </c>
      <c r="Y47" s="7" t="s">
        <v>1</v>
      </c>
      <c r="Z47" s="7" t="s">
        <v>1</v>
      </c>
      <c r="AA47" s="7" t="s">
        <v>1</v>
      </c>
      <c r="AB47" s="7" t="s">
        <v>1</v>
      </c>
      <c r="AC47" s="7" t="s">
        <v>1</v>
      </c>
      <c r="AD47" s="7" t="s">
        <v>1</v>
      </c>
      <c r="AE47" s="7" t="s">
        <v>1</v>
      </c>
      <c r="AF47" s="7" t="s">
        <v>1</v>
      </c>
      <c r="AG47" s="7" t="s">
        <v>1</v>
      </c>
    </row>
    <row r="48" spans="1:51" x14ac:dyDescent="0.25">
      <c r="A48" s="7" t="s">
        <v>137</v>
      </c>
      <c r="B48" s="7">
        <v>2016</v>
      </c>
      <c r="C48" s="7" t="s">
        <v>138</v>
      </c>
      <c r="D48" s="7" t="s">
        <v>136</v>
      </c>
      <c r="E48" s="7" t="s">
        <v>32</v>
      </c>
      <c r="F48" s="1" t="s">
        <v>284</v>
      </c>
      <c r="G48" s="1" t="s">
        <v>230</v>
      </c>
      <c r="H48" s="7" t="s">
        <v>310</v>
      </c>
      <c r="I48" s="7" t="s">
        <v>267</v>
      </c>
      <c r="J48" s="7" t="s">
        <v>237</v>
      </c>
      <c r="K48" s="7" t="s">
        <v>311</v>
      </c>
      <c r="L48" s="7" t="s">
        <v>1</v>
      </c>
      <c r="M48" s="7" t="s">
        <v>1</v>
      </c>
      <c r="N48" s="7" t="s">
        <v>256</v>
      </c>
      <c r="O48" s="7" t="s">
        <v>306</v>
      </c>
      <c r="P48" s="7">
        <v>6200497</v>
      </c>
      <c r="R48" s="7" t="s">
        <v>312</v>
      </c>
      <c r="S48" s="7" t="s">
        <v>313</v>
      </c>
      <c r="T48" s="7" t="s">
        <v>237</v>
      </c>
      <c r="U48" s="7" t="s">
        <v>314</v>
      </c>
      <c r="V48" s="7" t="s">
        <v>1</v>
      </c>
      <c r="W48" s="7" t="s">
        <v>1</v>
      </c>
      <c r="X48" s="7" t="s">
        <v>1</v>
      </c>
      <c r="Y48" s="7" t="s">
        <v>1</v>
      </c>
      <c r="Z48" s="7" t="s">
        <v>1</v>
      </c>
      <c r="AA48" s="7" t="s">
        <v>1</v>
      </c>
      <c r="AB48" s="7" t="s">
        <v>1</v>
      </c>
      <c r="AC48" s="7" t="s">
        <v>1</v>
      </c>
      <c r="AD48" s="7" t="s">
        <v>1</v>
      </c>
      <c r="AE48" s="7" t="s">
        <v>1</v>
      </c>
      <c r="AF48" s="7" t="s">
        <v>1</v>
      </c>
      <c r="AG48" s="7" t="s">
        <v>1</v>
      </c>
    </row>
    <row r="49" spans="1:33" x14ac:dyDescent="0.25">
      <c r="A49" s="7" t="s">
        <v>477</v>
      </c>
      <c r="B49" s="7">
        <v>2017</v>
      </c>
      <c r="C49" s="7" t="s">
        <v>478</v>
      </c>
      <c r="D49" s="7" t="s">
        <v>136</v>
      </c>
      <c r="E49" s="7" t="s">
        <v>32</v>
      </c>
      <c r="F49" s="23" t="s">
        <v>482</v>
      </c>
      <c r="G49" s="1" t="s">
        <v>230</v>
      </c>
      <c r="H49" s="7" t="s">
        <v>489</v>
      </c>
      <c r="I49" s="7" t="s">
        <v>267</v>
      </c>
      <c r="J49" s="7" t="s">
        <v>237</v>
      </c>
      <c r="K49" s="7" t="s">
        <v>348</v>
      </c>
      <c r="L49" s="7" t="s">
        <v>1</v>
      </c>
      <c r="M49" s="7" t="s">
        <v>1</v>
      </c>
      <c r="N49" s="7" t="s">
        <v>256</v>
      </c>
      <c r="O49" s="7" t="s">
        <v>257</v>
      </c>
      <c r="P49" s="9">
        <v>146346244</v>
      </c>
      <c r="Q49" s="7">
        <v>912235</v>
      </c>
      <c r="R49" s="7">
        <f>SUM(Q49/P49)*100</f>
        <v>0.62334022047057114</v>
      </c>
      <c r="S49" s="7" t="s">
        <v>1</v>
      </c>
      <c r="T49" s="7" t="s">
        <v>237</v>
      </c>
      <c r="U49" s="7" t="s">
        <v>1</v>
      </c>
      <c r="V49" s="7" t="s">
        <v>1</v>
      </c>
      <c r="W49" s="7" t="s">
        <v>1</v>
      </c>
      <c r="X49" s="7" t="s">
        <v>1</v>
      </c>
      <c r="Y49" s="7" t="s">
        <v>1</v>
      </c>
      <c r="Z49" s="7" t="s">
        <v>1</v>
      </c>
      <c r="AA49" s="7" t="s">
        <v>1</v>
      </c>
      <c r="AB49" s="7" t="s">
        <v>1</v>
      </c>
      <c r="AC49" s="7" t="s">
        <v>1</v>
      </c>
      <c r="AD49" s="7" t="s">
        <v>1</v>
      </c>
      <c r="AE49" s="7" t="s">
        <v>1</v>
      </c>
      <c r="AF49" s="7" t="s">
        <v>1</v>
      </c>
      <c r="AG49" s="7" t="s">
        <v>1</v>
      </c>
    </row>
    <row r="50" spans="1:33" ht="12" customHeight="1" x14ac:dyDescent="0.25">
      <c r="A50" s="7" t="s">
        <v>139</v>
      </c>
      <c r="B50" s="7">
        <v>1998</v>
      </c>
      <c r="C50" s="7" t="s">
        <v>140</v>
      </c>
      <c r="D50" s="7" t="s">
        <v>141</v>
      </c>
      <c r="E50" s="7" t="s">
        <v>32</v>
      </c>
      <c r="F50" s="1" t="s">
        <v>285</v>
      </c>
      <c r="G50" s="1" t="s">
        <v>230</v>
      </c>
      <c r="H50" s="7" t="s">
        <v>1</v>
      </c>
      <c r="I50" s="7" t="s">
        <v>268</v>
      </c>
      <c r="J50" s="7" t="s">
        <v>1</v>
      </c>
      <c r="K50" s="7" t="s">
        <v>1</v>
      </c>
      <c r="L50" s="7" t="s">
        <v>1</v>
      </c>
      <c r="M50" s="7" t="s">
        <v>1</v>
      </c>
      <c r="N50" s="7" t="s">
        <v>1</v>
      </c>
      <c r="O50" s="7" t="s">
        <v>1</v>
      </c>
      <c r="P50" s="7" t="s">
        <v>1</v>
      </c>
      <c r="Q50" s="7" t="s">
        <v>1</v>
      </c>
      <c r="R50" s="7" t="s">
        <v>1</v>
      </c>
      <c r="S50" s="7" t="s">
        <v>1</v>
      </c>
      <c r="T50" s="7" t="s">
        <v>234</v>
      </c>
      <c r="U50" s="7" t="s">
        <v>1</v>
      </c>
      <c r="V50" s="7" t="s">
        <v>234</v>
      </c>
      <c r="W50" s="7" t="s">
        <v>315</v>
      </c>
      <c r="X50" s="7" t="s">
        <v>1</v>
      </c>
      <c r="Y50" s="7" t="s">
        <v>1</v>
      </c>
      <c r="Z50" s="7" t="s">
        <v>236</v>
      </c>
      <c r="AA50" s="7" t="s">
        <v>300</v>
      </c>
      <c r="AB50" s="7">
        <v>404</v>
      </c>
      <c r="AC50" s="7">
        <v>1</v>
      </c>
      <c r="AD50" s="7">
        <f>SUM(AC50/AB50)*100</f>
        <v>0.24752475247524752</v>
      </c>
      <c r="AE50" s="7" t="s">
        <v>239</v>
      </c>
      <c r="AF50" s="7" t="s">
        <v>407</v>
      </c>
      <c r="AG50" s="7" t="s">
        <v>316</v>
      </c>
    </row>
    <row r="51" spans="1:33" x14ac:dyDescent="0.25">
      <c r="A51" s="3" t="s">
        <v>142</v>
      </c>
      <c r="B51" s="3">
        <v>2010</v>
      </c>
      <c r="C51" s="3" t="s">
        <v>143</v>
      </c>
      <c r="D51" s="3" t="s">
        <v>144</v>
      </c>
      <c r="E51" s="3" t="s">
        <v>32</v>
      </c>
      <c r="F51" s="1" t="s">
        <v>286</v>
      </c>
      <c r="G51" s="2" t="s">
        <v>243</v>
      </c>
      <c r="H51" s="3" t="s">
        <v>386</v>
      </c>
      <c r="I51" s="3" t="s">
        <v>267</v>
      </c>
      <c r="J51" s="3" t="s">
        <v>1</v>
      </c>
      <c r="K51" s="3" t="s">
        <v>1</v>
      </c>
      <c r="L51" s="7" t="s">
        <v>1</v>
      </c>
      <c r="M51" s="7" t="s">
        <v>1</v>
      </c>
      <c r="N51" s="3" t="s">
        <v>1</v>
      </c>
      <c r="O51" s="3" t="s">
        <v>1</v>
      </c>
      <c r="P51" s="3" t="s">
        <v>1</v>
      </c>
      <c r="Q51" s="3" t="s">
        <v>1</v>
      </c>
      <c r="R51" s="3" t="s">
        <v>1</v>
      </c>
      <c r="S51" s="3" t="s">
        <v>1</v>
      </c>
      <c r="T51" s="3" t="s">
        <v>237</v>
      </c>
      <c r="U51" s="3" t="s">
        <v>1</v>
      </c>
      <c r="V51" s="3" t="s">
        <v>234</v>
      </c>
      <c r="W51" s="3" t="s">
        <v>387</v>
      </c>
      <c r="X51" s="7" t="s">
        <v>1</v>
      </c>
      <c r="Y51" s="7" t="s">
        <v>1</v>
      </c>
      <c r="Z51" s="3" t="s">
        <v>236</v>
      </c>
      <c r="AA51" s="3" t="s">
        <v>339</v>
      </c>
      <c r="AB51" s="3">
        <v>431</v>
      </c>
      <c r="AC51" s="3">
        <v>1</v>
      </c>
      <c r="AD51" s="3">
        <f>SUM(AC51/AB51)*100</f>
        <v>0.23201856148491878</v>
      </c>
      <c r="AE51" s="3" t="s">
        <v>245</v>
      </c>
      <c r="AF51" s="3" t="s">
        <v>246</v>
      </c>
      <c r="AG51" s="7" t="s">
        <v>1</v>
      </c>
    </row>
    <row r="52" spans="1:33" s="3" customFormat="1" ht="13.5" customHeight="1" x14ac:dyDescent="0.25">
      <c r="A52" s="7" t="s">
        <v>145</v>
      </c>
      <c r="B52" s="7">
        <v>2013</v>
      </c>
      <c r="C52" s="7" t="s">
        <v>146</v>
      </c>
      <c r="D52" s="7" t="s">
        <v>69</v>
      </c>
      <c r="E52" s="7" t="s">
        <v>32</v>
      </c>
      <c r="F52" s="1" t="s">
        <v>207</v>
      </c>
      <c r="G52" s="1" t="s">
        <v>230</v>
      </c>
      <c r="H52" s="7">
        <v>2009</v>
      </c>
      <c r="I52" s="7" t="s">
        <v>267</v>
      </c>
      <c r="J52" s="7" t="s">
        <v>237</v>
      </c>
      <c r="K52" s="7" t="s">
        <v>317</v>
      </c>
      <c r="L52" s="7" t="s">
        <v>1</v>
      </c>
      <c r="M52" s="7" t="s">
        <v>1</v>
      </c>
      <c r="N52" s="7" t="s">
        <v>236</v>
      </c>
      <c r="O52" s="7" t="s">
        <v>318</v>
      </c>
      <c r="P52" s="7">
        <v>240</v>
      </c>
      <c r="Q52" s="7">
        <v>6</v>
      </c>
      <c r="R52" s="7">
        <f>SUM(Q52/P52)*100</f>
        <v>2.5</v>
      </c>
      <c r="S52" s="7" t="s">
        <v>1</v>
      </c>
      <c r="T52" s="7" t="s">
        <v>237</v>
      </c>
      <c r="U52" s="7" t="s">
        <v>1</v>
      </c>
      <c r="V52" s="7" t="s">
        <v>1</v>
      </c>
      <c r="W52" s="7" t="s">
        <v>317</v>
      </c>
      <c r="X52" s="7" t="s">
        <v>1</v>
      </c>
      <c r="Y52" s="7" t="s">
        <v>1</v>
      </c>
      <c r="Z52" s="7" t="s">
        <v>295</v>
      </c>
      <c r="AA52" s="7" t="s">
        <v>253</v>
      </c>
      <c r="AB52" s="7">
        <v>266</v>
      </c>
      <c r="AC52" s="7">
        <v>0</v>
      </c>
      <c r="AD52" s="7">
        <f>SUM(AC52/AB52)*100</f>
        <v>0</v>
      </c>
      <c r="AE52" s="7" t="s">
        <v>1</v>
      </c>
      <c r="AF52" s="7" t="s">
        <v>1</v>
      </c>
      <c r="AG52" s="7" t="s">
        <v>319</v>
      </c>
    </row>
    <row r="53" spans="1:33" x14ac:dyDescent="0.25">
      <c r="A53" s="7" t="s">
        <v>147</v>
      </c>
      <c r="B53" s="7">
        <v>2000</v>
      </c>
      <c r="C53" s="7" t="s">
        <v>148</v>
      </c>
      <c r="D53" s="7" t="s">
        <v>75</v>
      </c>
      <c r="E53" s="7" t="s">
        <v>32</v>
      </c>
      <c r="F53" s="1" t="s">
        <v>208</v>
      </c>
      <c r="G53" s="1" t="s">
        <v>230</v>
      </c>
      <c r="H53" s="7" t="s">
        <v>326</v>
      </c>
      <c r="I53" s="7" t="s">
        <v>0</v>
      </c>
      <c r="J53" s="7" t="s">
        <v>1</v>
      </c>
      <c r="K53" s="7" t="s">
        <v>1</v>
      </c>
      <c r="L53" s="7" t="s">
        <v>1</v>
      </c>
      <c r="M53" s="7" t="s">
        <v>1</v>
      </c>
      <c r="N53" s="7" t="s">
        <v>1</v>
      </c>
      <c r="O53" s="7" t="s">
        <v>1</v>
      </c>
      <c r="P53" s="7" t="s">
        <v>1</v>
      </c>
      <c r="Q53" s="7" t="s">
        <v>1</v>
      </c>
      <c r="R53" s="7" t="s">
        <v>1</v>
      </c>
      <c r="S53" s="7" t="s">
        <v>1</v>
      </c>
      <c r="T53" s="7" t="s">
        <v>323</v>
      </c>
      <c r="U53" s="7" t="s">
        <v>1</v>
      </c>
      <c r="V53" s="7" t="s">
        <v>234</v>
      </c>
      <c r="W53" s="7" t="s">
        <v>324</v>
      </c>
      <c r="X53" s="7" t="s">
        <v>1</v>
      </c>
      <c r="Y53" s="7" t="s">
        <v>1</v>
      </c>
      <c r="Z53" s="7" t="s">
        <v>236</v>
      </c>
      <c r="AA53" s="7" t="s">
        <v>325</v>
      </c>
      <c r="AB53" s="7" t="s">
        <v>401</v>
      </c>
      <c r="AC53" s="7" t="s">
        <v>401</v>
      </c>
      <c r="AD53" s="7" t="e">
        <f>SUM(AC53/AB53)*100</f>
        <v>#VALUE!</v>
      </c>
      <c r="AE53" s="7" t="s">
        <v>245</v>
      </c>
      <c r="AF53" s="7" t="s">
        <v>246</v>
      </c>
      <c r="AG53" s="7" t="s">
        <v>1</v>
      </c>
    </row>
    <row r="54" spans="1:33" s="3" customFormat="1" x14ac:dyDescent="0.25">
      <c r="A54" s="7" t="s">
        <v>222</v>
      </c>
      <c r="B54" s="7">
        <v>2005</v>
      </c>
      <c r="C54" s="7" t="s">
        <v>223</v>
      </c>
      <c r="D54" s="7" t="s">
        <v>221</v>
      </c>
      <c r="E54" s="7" t="s">
        <v>32</v>
      </c>
      <c r="F54" s="1" t="s">
        <v>209</v>
      </c>
      <c r="G54" s="1" t="s">
        <v>230</v>
      </c>
      <c r="H54" s="7" t="s">
        <v>1</v>
      </c>
      <c r="I54" s="7" t="s">
        <v>267</v>
      </c>
      <c r="J54" s="7" t="s">
        <v>1</v>
      </c>
      <c r="K54" s="7" t="s">
        <v>1</v>
      </c>
      <c r="L54" s="7" t="s">
        <v>1</v>
      </c>
      <c r="M54" s="7" t="s">
        <v>1</v>
      </c>
      <c r="N54" s="7" t="s">
        <v>1</v>
      </c>
      <c r="O54" s="7" t="s">
        <v>1</v>
      </c>
      <c r="P54" s="7" t="s">
        <v>1</v>
      </c>
      <c r="Q54" s="7" t="s">
        <v>1</v>
      </c>
      <c r="R54" s="7" t="s">
        <v>1</v>
      </c>
      <c r="S54" s="7" t="s">
        <v>1</v>
      </c>
      <c r="T54" s="7" t="s">
        <v>327</v>
      </c>
      <c r="U54" s="7" t="s">
        <v>1</v>
      </c>
      <c r="V54" s="7" t="s">
        <v>234</v>
      </c>
      <c r="W54" s="7" t="s">
        <v>328</v>
      </c>
      <c r="X54" s="7" t="s">
        <v>1</v>
      </c>
      <c r="Y54" s="7" t="s">
        <v>1</v>
      </c>
      <c r="Z54" s="7" t="s">
        <v>287</v>
      </c>
      <c r="AA54" s="7" t="s">
        <v>253</v>
      </c>
      <c r="AB54" s="7">
        <v>1</v>
      </c>
      <c r="AC54" s="7">
        <v>1</v>
      </c>
      <c r="AD54" s="7" t="s">
        <v>1</v>
      </c>
      <c r="AE54" s="7" t="s">
        <v>245</v>
      </c>
      <c r="AF54" s="7" t="s">
        <v>246</v>
      </c>
      <c r="AG54" s="7" t="s">
        <v>1</v>
      </c>
    </row>
    <row r="55" spans="1:33" s="3" customFormat="1" x14ac:dyDescent="0.25">
      <c r="A55" s="7" t="s">
        <v>320</v>
      </c>
      <c r="B55" s="7">
        <v>1992</v>
      </c>
      <c r="C55" s="7" t="s">
        <v>321</v>
      </c>
      <c r="D55" s="7" t="s">
        <v>322</v>
      </c>
      <c r="E55" s="7" t="s">
        <v>32</v>
      </c>
      <c r="F55" s="1" t="s">
        <v>210</v>
      </c>
      <c r="G55" s="7" t="s">
        <v>228</v>
      </c>
      <c r="H55" s="7" t="s">
        <v>1</v>
      </c>
      <c r="I55" s="7" t="s">
        <v>354</v>
      </c>
      <c r="J55" s="7" t="s">
        <v>1</v>
      </c>
      <c r="K55" s="7" t="s">
        <v>1</v>
      </c>
      <c r="L55" s="7" t="s">
        <v>1</v>
      </c>
      <c r="M55" s="7" t="s">
        <v>1</v>
      </c>
      <c r="N55" s="7" t="s">
        <v>1</v>
      </c>
      <c r="O55" s="7" t="s">
        <v>1</v>
      </c>
      <c r="P55" s="7" t="s">
        <v>1</v>
      </c>
      <c r="Q55" s="7" t="s">
        <v>1</v>
      </c>
      <c r="R55" s="7" t="s">
        <v>1</v>
      </c>
      <c r="S55" s="7" t="s">
        <v>1</v>
      </c>
      <c r="T55" s="7" t="s">
        <v>237</v>
      </c>
      <c r="U55" s="7" t="s">
        <v>1</v>
      </c>
      <c r="V55" s="7" t="s">
        <v>237</v>
      </c>
      <c r="W55" s="7" t="s">
        <v>235</v>
      </c>
      <c r="X55" s="7" t="s">
        <v>1</v>
      </c>
      <c r="Y55" s="7" t="s">
        <v>1</v>
      </c>
      <c r="Z55" s="7" t="s">
        <v>287</v>
      </c>
      <c r="AA55" s="7" t="s">
        <v>355</v>
      </c>
      <c r="AB55" s="7">
        <v>1</v>
      </c>
      <c r="AC55" s="7">
        <v>1</v>
      </c>
      <c r="AD55" s="7" t="s">
        <v>1</v>
      </c>
      <c r="AE55" s="7" t="s">
        <v>239</v>
      </c>
      <c r="AF55" s="7" t="s">
        <v>240</v>
      </c>
      <c r="AG55" s="7" t="s">
        <v>1</v>
      </c>
    </row>
    <row r="56" spans="1:33" s="3" customFormat="1" x14ac:dyDescent="0.25">
      <c r="A56" s="3" t="s">
        <v>149</v>
      </c>
      <c r="B56" s="3">
        <v>2010</v>
      </c>
      <c r="C56" s="3" t="s">
        <v>150</v>
      </c>
      <c r="D56" s="3" t="s">
        <v>151</v>
      </c>
      <c r="E56" s="3" t="s">
        <v>32</v>
      </c>
      <c r="F56" s="2" t="s">
        <v>211</v>
      </c>
      <c r="G56" s="2" t="s">
        <v>243</v>
      </c>
      <c r="H56" s="3" t="s">
        <v>379</v>
      </c>
      <c r="I56" s="3" t="s">
        <v>267</v>
      </c>
      <c r="J56" s="3" t="s">
        <v>237</v>
      </c>
      <c r="K56" s="3" t="s">
        <v>388</v>
      </c>
      <c r="L56" s="7" t="s">
        <v>1</v>
      </c>
      <c r="M56" s="7" t="s">
        <v>1</v>
      </c>
      <c r="N56" s="3" t="s">
        <v>256</v>
      </c>
      <c r="O56" s="3" t="s">
        <v>338</v>
      </c>
      <c r="P56" s="3">
        <v>77863</v>
      </c>
      <c r="Q56" s="16">
        <v>2773</v>
      </c>
      <c r="R56" s="3">
        <f>SUM(Q56/P56)*100</f>
        <v>3.561383455556554</v>
      </c>
      <c r="S56" s="7" t="s">
        <v>1</v>
      </c>
      <c r="T56" s="3" t="s">
        <v>237</v>
      </c>
      <c r="U56" s="7" t="s">
        <v>1</v>
      </c>
      <c r="V56" s="3" t="s">
        <v>1</v>
      </c>
      <c r="W56" s="3" t="s">
        <v>1</v>
      </c>
      <c r="X56" s="7" t="s">
        <v>1</v>
      </c>
      <c r="Y56" s="7" t="s">
        <v>1</v>
      </c>
      <c r="Z56" s="3" t="s">
        <v>1</v>
      </c>
      <c r="AA56" s="3" t="s">
        <v>1</v>
      </c>
      <c r="AB56" s="3" t="s">
        <v>1</v>
      </c>
      <c r="AC56" s="3" t="s">
        <v>1</v>
      </c>
      <c r="AD56" s="3" t="s">
        <v>1</v>
      </c>
      <c r="AE56" s="3" t="s">
        <v>1</v>
      </c>
      <c r="AF56" s="3" t="s">
        <v>1</v>
      </c>
      <c r="AG56" s="3" t="s">
        <v>1</v>
      </c>
    </row>
    <row r="57" spans="1:33" s="3" customFormat="1" ht="14.25" customHeight="1" x14ac:dyDescent="0.25">
      <c r="A57" s="7" t="s">
        <v>152</v>
      </c>
      <c r="B57" s="7">
        <v>1998</v>
      </c>
      <c r="C57" s="7" t="s">
        <v>153</v>
      </c>
      <c r="D57" s="7" t="s">
        <v>33</v>
      </c>
      <c r="E57" s="7" t="s">
        <v>32</v>
      </c>
      <c r="F57" s="1" t="s">
        <v>212</v>
      </c>
      <c r="G57" s="1" t="s">
        <v>230</v>
      </c>
      <c r="H57" s="7" t="s">
        <v>330</v>
      </c>
      <c r="I57" s="7" t="s">
        <v>267</v>
      </c>
      <c r="J57" s="7" t="s">
        <v>1</v>
      </c>
      <c r="K57" s="7" t="s">
        <v>1</v>
      </c>
      <c r="L57" s="7" t="s">
        <v>1</v>
      </c>
      <c r="M57" s="7" t="s">
        <v>1</v>
      </c>
      <c r="N57" s="7" t="s">
        <v>1</v>
      </c>
      <c r="O57" s="7" t="s">
        <v>1</v>
      </c>
      <c r="P57" s="7" t="s">
        <v>1</v>
      </c>
      <c r="Q57" s="7" t="s">
        <v>1</v>
      </c>
      <c r="R57" s="7" t="s">
        <v>1</v>
      </c>
      <c r="S57" s="7" t="s">
        <v>1</v>
      </c>
      <c r="T57" s="7" t="s">
        <v>1</v>
      </c>
      <c r="U57" s="7" t="s">
        <v>1</v>
      </c>
      <c r="V57" s="7" t="s">
        <v>234</v>
      </c>
      <c r="W57" s="7" t="s">
        <v>329</v>
      </c>
      <c r="X57" s="7" t="s">
        <v>1</v>
      </c>
      <c r="Y57" s="7" t="s">
        <v>1</v>
      </c>
      <c r="Z57" s="7" t="s">
        <v>236</v>
      </c>
      <c r="AA57" s="7" t="s">
        <v>339</v>
      </c>
      <c r="AB57" s="7">
        <v>1080</v>
      </c>
      <c r="AC57" s="7">
        <v>24</v>
      </c>
      <c r="AD57" s="7">
        <f>SUM(AC57/AB57)*100</f>
        <v>2.2222222222222223</v>
      </c>
      <c r="AE57" s="7" t="s">
        <v>245</v>
      </c>
      <c r="AF57" s="7" t="s">
        <v>246</v>
      </c>
      <c r="AG57" s="7" t="s">
        <v>1</v>
      </c>
    </row>
    <row r="58" spans="1:33" x14ac:dyDescent="0.25">
      <c r="A58" s="3" t="s">
        <v>152</v>
      </c>
      <c r="B58" s="3">
        <v>1995</v>
      </c>
      <c r="C58" s="3" t="s">
        <v>154</v>
      </c>
      <c r="D58" s="3" t="s">
        <v>33</v>
      </c>
      <c r="E58" s="3" t="s">
        <v>32</v>
      </c>
      <c r="F58" s="2" t="s">
        <v>213</v>
      </c>
      <c r="G58" s="2" t="s">
        <v>243</v>
      </c>
      <c r="H58" s="3">
        <v>1992</v>
      </c>
      <c r="I58" s="3" t="s">
        <v>267</v>
      </c>
      <c r="J58" s="3" t="s">
        <v>1</v>
      </c>
      <c r="K58" s="3" t="s">
        <v>1</v>
      </c>
      <c r="L58" s="7" t="s">
        <v>1</v>
      </c>
      <c r="M58" s="7" t="s">
        <v>1</v>
      </c>
      <c r="N58" s="3" t="s">
        <v>1</v>
      </c>
      <c r="O58" s="3" t="s">
        <v>1</v>
      </c>
      <c r="P58" s="3" t="s">
        <v>1</v>
      </c>
      <c r="Q58" s="3" t="s">
        <v>1</v>
      </c>
      <c r="R58" s="3" t="s">
        <v>1</v>
      </c>
      <c r="S58" s="3" t="s">
        <v>1</v>
      </c>
      <c r="T58" s="3" t="s">
        <v>237</v>
      </c>
      <c r="U58" s="7" t="s">
        <v>1</v>
      </c>
      <c r="V58" s="3" t="s">
        <v>234</v>
      </c>
      <c r="W58" s="3" t="s">
        <v>389</v>
      </c>
      <c r="X58" s="7" t="s">
        <v>1</v>
      </c>
      <c r="Y58" s="7" t="s">
        <v>1</v>
      </c>
      <c r="Z58" s="3" t="s">
        <v>236</v>
      </c>
      <c r="AA58" s="3" t="s">
        <v>339</v>
      </c>
      <c r="AB58" s="3">
        <v>3344</v>
      </c>
      <c r="AC58" s="3">
        <v>24</v>
      </c>
      <c r="AD58" s="3">
        <f>SUM(AC58/AB58)*100</f>
        <v>0.71770334928229662</v>
      </c>
      <c r="AE58" s="3" t="s">
        <v>245</v>
      </c>
      <c r="AF58" s="3" t="s">
        <v>246</v>
      </c>
      <c r="AG58" s="7" t="s">
        <v>1</v>
      </c>
    </row>
    <row r="59" spans="1:33" s="3" customFormat="1" x14ac:dyDescent="0.25">
      <c r="A59" s="3" t="s">
        <v>155</v>
      </c>
      <c r="B59" s="3">
        <v>2011</v>
      </c>
      <c r="C59" s="3" t="s">
        <v>156</v>
      </c>
      <c r="D59" s="3" t="s">
        <v>41</v>
      </c>
      <c r="E59" s="3" t="s">
        <v>32</v>
      </c>
      <c r="F59" s="2" t="s">
        <v>214</v>
      </c>
      <c r="G59" s="2" t="s">
        <v>243</v>
      </c>
      <c r="H59" s="3">
        <v>2008</v>
      </c>
      <c r="I59" s="3" t="s">
        <v>267</v>
      </c>
      <c r="J59" s="3" t="s">
        <v>237</v>
      </c>
      <c r="K59" s="3" t="s">
        <v>390</v>
      </c>
      <c r="L59" s="7" t="s">
        <v>1</v>
      </c>
      <c r="M59" s="7" t="s">
        <v>1</v>
      </c>
      <c r="N59" s="3" t="s">
        <v>256</v>
      </c>
      <c r="O59" s="3" t="s">
        <v>338</v>
      </c>
      <c r="P59" s="3">
        <v>354459</v>
      </c>
      <c r="Q59" s="3">
        <v>2487</v>
      </c>
      <c r="R59" s="3">
        <f>SUM(Q59/P59)*100</f>
        <v>0.70163262887950373</v>
      </c>
      <c r="S59" s="7" t="s">
        <v>1</v>
      </c>
      <c r="T59" s="3" t="s">
        <v>237</v>
      </c>
      <c r="U59" s="7" t="s">
        <v>1</v>
      </c>
      <c r="V59" s="3" t="s">
        <v>1</v>
      </c>
      <c r="W59" s="3" t="s">
        <v>1</v>
      </c>
      <c r="X59" s="7" t="s">
        <v>1</v>
      </c>
      <c r="Y59" s="7" t="s">
        <v>1</v>
      </c>
      <c r="Z59" s="3" t="s">
        <v>1</v>
      </c>
      <c r="AA59" s="3" t="s">
        <v>1</v>
      </c>
      <c r="AB59" s="3" t="s">
        <v>1</v>
      </c>
      <c r="AC59" s="3" t="s">
        <v>1</v>
      </c>
      <c r="AD59" s="3" t="s">
        <v>1</v>
      </c>
      <c r="AE59" s="3" t="s">
        <v>1</v>
      </c>
      <c r="AF59" s="3" t="s">
        <v>1</v>
      </c>
      <c r="AG59" s="3" t="s">
        <v>1</v>
      </c>
    </row>
    <row r="60" spans="1:33" x14ac:dyDescent="0.25">
      <c r="A60" s="3" t="s">
        <v>157</v>
      </c>
      <c r="B60" s="3">
        <v>2007</v>
      </c>
      <c r="C60" s="3" t="s">
        <v>158</v>
      </c>
      <c r="D60" s="3" t="s">
        <v>120</v>
      </c>
      <c r="E60" s="3" t="s">
        <v>32</v>
      </c>
      <c r="F60" s="2" t="s">
        <v>302</v>
      </c>
      <c r="G60" s="2" t="s">
        <v>243</v>
      </c>
      <c r="H60" s="3">
        <v>2000</v>
      </c>
      <c r="I60" s="3" t="s">
        <v>267</v>
      </c>
      <c r="J60" s="3" t="s">
        <v>237</v>
      </c>
      <c r="K60" s="3" t="s">
        <v>391</v>
      </c>
      <c r="L60" s="7" t="s">
        <v>1</v>
      </c>
      <c r="M60" s="7" t="s">
        <v>1</v>
      </c>
      <c r="N60" s="3" t="s">
        <v>256</v>
      </c>
      <c r="O60" s="3" t="s">
        <v>338</v>
      </c>
      <c r="P60" s="3">
        <v>26465</v>
      </c>
      <c r="Q60" s="3">
        <v>1014</v>
      </c>
      <c r="R60" s="3">
        <f>SUM(Q60/P60)*100</f>
        <v>3.8314755337237862</v>
      </c>
      <c r="S60" s="7" t="s">
        <v>1</v>
      </c>
      <c r="T60" s="3" t="s">
        <v>237</v>
      </c>
      <c r="U60" s="7" t="s">
        <v>1</v>
      </c>
      <c r="V60" s="3" t="s">
        <v>1</v>
      </c>
      <c r="W60" s="3" t="s">
        <v>1</v>
      </c>
      <c r="X60" s="7" t="s">
        <v>1</v>
      </c>
      <c r="Y60" s="7" t="s">
        <v>1</v>
      </c>
      <c r="Z60" s="3" t="s">
        <v>1</v>
      </c>
      <c r="AA60" s="3" t="s">
        <v>1</v>
      </c>
      <c r="AB60" s="3" t="s">
        <v>1</v>
      </c>
      <c r="AC60" s="3" t="s">
        <v>1</v>
      </c>
      <c r="AD60" s="3" t="s">
        <v>1</v>
      </c>
      <c r="AE60" s="3" t="s">
        <v>1</v>
      </c>
      <c r="AF60" s="3" t="s">
        <v>1</v>
      </c>
      <c r="AG60" s="3" t="s">
        <v>1</v>
      </c>
    </row>
    <row r="61" spans="1:33" x14ac:dyDescent="0.25">
      <c r="A61" s="3" t="s">
        <v>159</v>
      </c>
      <c r="B61" s="3">
        <v>2015</v>
      </c>
      <c r="C61" s="3" t="s">
        <v>160</v>
      </c>
      <c r="D61" s="3" t="s">
        <v>101</v>
      </c>
      <c r="E61" s="3" t="s">
        <v>32</v>
      </c>
      <c r="F61" s="2" t="s">
        <v>303</v>
      </c>
      <c r="G61" s="2" t="s">
        <v>243</v>
      </c>
      <c r="H61" s="3" t="s">
        <v>392</v>
      </c>
      <c r="I61" s="3" t="s">
        <v>267</v>
      </c>
      <c r="J61" s="3" t="s">
        <v>237</v>
      </c>
      <c r="K61" s="3" t="s">
        <v>393</v>
      </c>
      <c r="L61" s="7" t="s">
        <v>1</v>
      </c>
      <c r="M61" s="7" t="s">
        <v>1</v>
      </c>
      <c r="N61" s="3" t="s">
        <v>256</v>
      </c>
      <c r="O61" s="3" t="s">
        <v>338</v>
      </c>
      <c r="P61" s="16">
        <v>15408</v>
      </c>
      <c r="Q61" s="3">
        <v>389</v>
      </c>
      <c r="R61" s="3">
        <f>SUM(Q61/P61)*100</f>
        <v>2.52466251298027</v>
      </c>
      <c r="S61" s="7" t="s">
        <v>1</v>
      </c>
      <c r="T61" s="3" t="s">
        <v>237</v>
      </c>
      <c r="U61" s="7" t="s">
        <v>1</v>
      </c>
      <c r="V61" s="3" t="s">
        <v>1</v>
      </c>
      <c r="W61" s="3" t="s">
        <v>1</v>
      </c>
      <c r="X61" s="3" t="s">
        <v>1</v>
      </c>
      <c r="Y61" s="3" t="s">
        <v>1</v>
      </c>
      <c r="Z61" s="3" t="s">
        <v>1</v>
      </c>
      <c r="AA61" s="3" t="s">
        <v>1</v>
      </c>
      <c r="AB61" s="3" t="s">
        <v>1</v>
      </c>
      <c r="AC61" s="3" t="s">
        <v>1</v>
      </c>
      <c r="AD61" s="3" t="s">
        <v>1</v>
      </c>
      <c r="AE61" s="3" t="s">
        <v>1</v>
      </c>
      <c r="AF61" s="3" t="s">
        <v>1</v>
      </c>
      <c r="AG61" s="3" t="s">
        <v>1</v>
      </c>
    </row>
    <row r="62" spans="1:33" x14ac:dyDescent="0.25">
      <c r="A62" s="7" t="s">
        <v>161</v>
      </c>
      <c r="B62" s="7">
        <v>2013</v>
      </c>
      <c r="C62" s="7" t="s">
        <v>162</v>
      </c>
      <c r="D62" s="7" t="s">
        <v>69</v>
      </c>
      <c r="E62" s="7" t="s">
        <v>32</v>
      </c>
      <c r="F62" s="2" t="s">
        <v>304</v>
      </c>
      <c r="G62" s="1" t="s">
        <v>243</v>
      </c>
      <c r="H62" s="7" t="s">
        <v>364</v>
      </c>
      <c r="I62" s="7" t="s">
        <v>267</v>
      </c>
      <c r="J62" s="7" t="s">
        <v>237</v>
      </c>
      <c r="K62" s="7" t="s">
        <v>405</v>
      </c>
      <c r="L62" s="7" t="s">
        <v>1</v>
      </c>
      <c r="M62" s="7" t="s">
        <v>1</v>
      </c>
      <c r="N62" s="7" t="s">
        <v>256</v>
      </c>
      <c r="O62" s="7" t="s">
        <v>338</v>
      </c>
      <c r="P62" s="7">
        <v>303</v>
      </c>
      <c r="Q62" s="7">
        <v>15</v>
      </c>
      <c r="R62" s="7">
        <f>SUM(Q62/P62)*100</f>
        <v>4.9504950495049505</v>
      </c>
      <c r="S62" s="7" t="s">
        <v>1</v>
      </c>
      <c r="T62" s="7" t="s">
        <v>237</v>
      </c>
      <c r="U62" s="7" t="s">
        <v>1</v>
      </c>
      <c r="V62" s="7" t="s">
        <v>1</v>
      </c>
      <c r="W62" s="7" t="s">
        <v>1</v>
      </c>
      <c r="X62" s="7" t="s">
        <v>1</v>
      </c>
      <c r="Y62" s="7" t="s">
        <v>1</v>
      </c>
      <c r="Z62" s="7" t="s">
        <v>1</v>
      </c>
      <c r="AA62" s="7" t="s">
        <v>1</v>
      </c>
      <c r="AB62" s="7" t="s">
        <v>1</v>
      </c>
      <c r="AC62" s="7" t="s">
        <v>1</v>
      </c>
      <c r="AD62" s="7" t="s">
        <v>1</v>
      </c>
      <c r="AE62" s="7" t="s">
        <v>1</v>
      </c>
      <c r="AF62" s="7" t="s">
        <v>1</v>
      </c>
      <c r="AG62" s="7" t="s">
        <v>1</v>
      </c>
    </row>
    <row r="63" spans="1:33" x14ac:dyDescent="0.25">
      <c r="A63" s="3" t="s">
        <v>224</v>
      </c>
      <c r="B63" s="3">
        <v>2010</v>
      </c>
      <c r="C63" s="3" t="s">
        <v>225</v>
      </c>
      <c r="D63" s="3" t="s">
        <v>226</v>
      </c>
      <c r="E63" s="3" t="s">
        <v>32</v>
      </c>
      <c r="F63" s="2" t="s">
        <v>403</v>
      </c>
      <c r="G63" s="2" t="s">
        <v>228</v>
      </c>
      <c r="H63" s="3" t="s">
        <v>394</v>
      </c>
      <c r="I63" s="3" t="s">
        <v>354</v>
      </c>
      <c r="J63" s="3" t="s">
        <v>1</v>
      </c>
      <c r="K63" s="3" t="s">
        <v>1</v>
      </c>
      <c r="L63" s="7" t="s">
        <v>1</v>
      </c>
      <c r="M63" s="7" t="s">
        <v>1</v>
      </c>
      <c r="N63" s="3" t="s">
        <v>1</v>
      </c>
      <c r="O63" s="3" t="s">
        <v>1</v>
      </c>
      <c r="P63" s="3" t="s">
        <v>1</v>
      </c>
      <c r="Q63" s="3" t="s">
        <v>1</v>
      </c>
      <c r="R63" s="3" t="s">
        <v>1</v>
      </c>
      <c r="S63" s="3" t="s">
        <v>1</v>
      </c>
      <c r="T63" s="3" t="s">
        <v>237</v>
      </c>
      <c r="U63" s="7" t="s">
        <v>1</v>
      </c>
      <c r="V63" s="3" t="s">
        <v>234</v>
      </c>
      <c r="W63" s="3" t="s">
        <v>395</v>
      </c>
      <c r="X63" s="7" t="s">
        <v>1</v>
      </c>
      <c r="Y63" s="7" t="s">
        <v>1</v>
      </c>
      <c r="Z63" s="3" t="s">
        <v>236</v>
      </c>
      <c r="AA63" s="3" t="s">
        <v>339</v>
      </c>
      <c r="AB63" s="7" t="s">
        <v>1</v>
      </c>
      <c r="AC63" s="3">
        <v>13</v>
      </c>
      <c r="AD63" s="3">
        <v>0.12</v>
      </c>
      <c r="AE63" s="3" t="s">
        <v>245</v>
      </c>
      <c r="AF63" s="3" t="s">
        <v>246</v>
      </c>
      <c r="AG63" s="7" t="s">
        <v>1</v>
      </c>
    </row>
    <row r="64" spans="1:33" x14ac:dyDescent="0.25">
      <c r="A64" s="7" t="s">
        <v>163</v>
      </c>
      <c r="B64" s="7">
        <v>2011</v>
      </c>
      <c r="C64" s="7" t="s">
        <v>164</v>
      </c>
      <c r="D64" s="7" t="s">
        <v>44</v>
      </c>
      <c r="E64" s="7" t="s">
        <v>32</v>
      </c>
      <c r="F64" s="2" t="s">
        <v>215</v>
      </c>
      <c r="G64" s="1" t="s">
        <v>243</v>
      </c>
      <c r="H64" s="7" t="s">
        <v>365</v>
      </c>
      <c r="I64" s="7" t="s">
        <v>267</v>
      </c>
      <c r="J64" s="7" t="s">
        <v>237</v>
      </c>
      <c r="K64" s="7" t="s">
        <v>366</v>
      </c>
      <c r="L64" s="7" t="s">
        <v>1</v>
      </c>
      <c r="M64" s="7" t="s">
        <v>1</v>
      </c>
      <c r="N64" s="7" t="s">
        <v>256</v>
      </c>
      <c r="O64" s="7" t="s">
        <v>338</v>
      </c>
      <c r="P64" s="9">
        <v>102492</v>
      </c>
      <c r="Q64" s="7" t="s">
        <v>1</v>
      </c>
      <c r="R64" s="7">
        <v>4</v>
      </c>
      <c r="S64" s="7" t="s">
        <v>1</v>
      </c>
      <c r="T64" s="7" t="s">
        <v>237</v>
      </c>
      <c r="U64" s="7" t="s">
        <v>1</v>
      </c>
      <c r="V64" s="7" t="s">
        <v>1</v>
      </c>
      <c r="W64" s="7" t="s">
        <v>1</v>
      </c>
      <c r="X64" s="7" t="s">
        <v>1</v>
      </c>
      <c r="Y64" s="7" t="s">
        <v>1</v>
      </c>
      <c r="Z64" s="7" t="s">
        <v>1</v>
      </c>
      <c r="AA64" s="7" t="s">
        <v>1</v>
      </c>
      <c r="AB64" s="7" t="s">
        <v>1</v>
      </c>
      <c r="AC64" s="7" t="s">
        <v>1</v>
      </c>
      <c r="AD64" s="7" t="s">
        <v>1</v>
      </c>
      <c r="AE64" s="7" t="s">
        <v>1</v>
      </c>
      <c r="AF64" s="7" t="s">
        <v>1</v>
      </c>
      <c r="AG64" s="7" t="s">
        <v>1</v>
      </c>
    </row>
    <row r="65" spans="1:33" x14ac:dyDescent="0.25">
      <c r="A65" s="7" t="s">
        <v>165</v>
      </c>
      <c r="B65" s="7">
        <v>1994</v>
      </c>
      <c r="C65" s="7" t="s">
        <v>166</v>
      </c>
      <c r="D65" s="7" t="s">
        <v>167</v>
      </c>
      <c r="E65" s="7" t="s">
        <v>32</v>
      </c>
      <c r="F65" s="2" t="s">
        <v>216</v>
      </c>
      <c r="G65" s="1" t="s">
        <v>230</v>
      </c>
      <c r="H65" s="7" t="s">
        <v>330</v>
      </c>
      <c r="I65" s="7" t="s">
        <v>247</v>
      </c>
      <c r="J65" s="7" t="s">
        <v>237</v>
      </c>
      <c r="K65" s="7" t="s">
        <v>331</v>
      </c>
      <c r="L65" s="7" t="s">
        <v>1</v>
      </c>
      <c r="M65" s="7" t="s">
        <v>1</v>
      </c>
      <c r="N65" s="7" t="s">
        <v>256</v>
      </c>
      <c r="O65" s="7" t="s">
        <v>306</v>
      </c>
      <c r="P65" s="7">
        <v>5164</v>
      </c>
      <c r="Q65" s="7">
        <v>457</v>
      </c>
      <c r="R65" s="7">
        <f>SUM(Q65/P65)*100</f>
        <v>8.8497288923315267</v>
      </c>
      <c r="S65" s="7" t="s">
        <v>1</v>
      </c>
      <c r="T65" s="7" t="s">
        <v>237</v>
      </c>
      <c r="U65" s="7" t="s">
        <v>1</v>
      </c>
      <c r="V65" s="7" t="s">
        <v>1</v>
      </c>
      <c r="W65" s="7" t="s">
        <v>1</v>
      </c>
      <c r="X65" s="7" t="s">
        <v>1</v>
      </c>
      <c r="Y65" s="7" t="s">
        <v>1</v>
      </c>
      <c r="Z65" s="7" t="s">
        <v>1</v>
      </c>
      <c r="AA65" s="7" t="s">
        <v>1</v>
      </c>
      <c r="AB65" s="7" t="s">
        <v>1</v>
      </c>
      <c r="AC65" s="7" t="s">
        <v>1</v>
      </c>
      <c r="AD65" s="7" t="s">
        <v>1</v>
      </c>
      <c r="AE65" s="7" t="s">
        <v>1</v>
      </c>
      <c r="AF65" s="7" t="s">
        <v>1</v>
      </c>
      <c r="AG65" s="7" t="s">
        <v>1</v>
      </c>
    </row>
    <row r="68" spans="1:33" x14ac:dyDescent="0.25">
      <c r="A68" s="7" t="s">
        <v>463</v>
      </c>
    </row>
    <row r="69" spans="1:33" x14ac:dyDescent="0.25">
      <c r="A69" s="7">
        <v>1</v>
      </c>
      <c r="B69" s="7" t="s">
        <v>464</v>
      </c>
      <c r="E69" s="7" t="s">
        <v>465</v>
      </c>
    </row>
    <row r="70" spans="1:33" x14ac:dyDescent="0.25">
      <c r="A70" s="7">
        <v>2</v>
      </c>
      <c r="B70" s="7" t="s">
        <v>466</v>
      </c>
      <c r="E70" s="7" t="s">
        <v>465</v>
      </c>
    </row>
    <row r="71" spans="1:33" x14ac:dyDescent="0.25">
      <c r="A71" s="7">
        <v>3</v>
      </c>
      <c r="B71" s="7" t="s">
        <v>467</v>
      </c>
      <c r="E71" s="7" t="s">
        <v>465</v>
      </c>
    </row>
    <row r="72" spans="1:33" x14ac:dyDescent="0.25">
      <c r="A72" s="7">
        <v>4</v>
      </c>
      <c r="B72" s="7" t="s">
        <v>468</v>
      </c>
      <c r="E72" s="7" t="s">
        <v>469</v>
      </c>
    </row>
  </sheetData>
  <sortState ref="A2:AG71">
    <sortCondition ref="A1"/>
  </sortState>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heetViews>
  <sheetFormatPr defaultRowHeight="15" x14ac:dyDescent="0.25"/>
  <cols>
    <col min="1" max="1" width="22.85546875" customWidth="1"/>
    <col min="2" max="2" width="12.7109375" customWidth="1"/>
    <col min="3" max="3" width="29.5703125" customWidth="1"/>
  </cols>
  <sheetData>
    <row r="1" spans="1:3" x14ac:dyDescent="0.25">
      <c r="A1" t="s">
        <v>546</v>
      </c>
    </row>
    <row r="2" spans="1:3" x14ac:dyDescent="0.25">
      <c r="A2" s="26" t="s">
        <v>492</v>
      </c>
      <c r="B2" s="26" t="s">
        <v>493</v>
      </c>
      <c r="C2" s="26" t="s">
        <v>544</v>
      </c>
    </row>
    <row r="3" spans="1:3" x14ac:dyDescent="0.25">
      <c r="A3" t="s">
        <v>494</v>
      </c>
      <c r="B3" t="s">
        <v>495</v>
      </c>
      <c r="C3" s="25">
        <v>1</v>
      </c>
    </row>
    <row r="4" spans="1:3" x14ac:dyDescent="0.25">
      <c r="A4" t="s">
        <v>496</v>
      </c>
      <c r="B4" t="s">
        <v>497</v>
      </c>
      <c r="C4" s="25">
        <v>1</v>
      </c>
    </row>
    <row r="5" spans="1:3" x14ac:dyDescent="0.25">
      <c r="A5" t="s">
        <v>498</v>
      </c>
      <c r="B5" t="s">
        <v>499</v>
      </c>
      <c r="C5">
        <v>0</v>
      </c>
    </row>
    <row r="6" spans="1:3" x14ac:dyDescent="0.25">
      <c r="A6" t="s">
        <v>500</v>
      </c>
      <c r="B6" t="s">
        <v>501</v>
      </c>
      <c r="C6" s="25">
        <v>1</v>
      </c>
    </row>
    <row r="7" spans="1:3" x14ac:dyDescent="0.25">
      <c r="A7" t="s">
        <v>336</v>
      </c>
      <c r="B7" t="s">
        <v>502</v>
      </c>
      <c r="C7" s="24">
        <v>1</v>
      </c>
    </row>
    <row r="8" spans="1:3" x14ac:dyDescent="0.25">
      <c r="A8" t="s">
        <v>503</v>
      </c>
      <c r="B8" t="s">
        <v>504</v>
      </c>
      <c r="C8" s="21">
        <v>0</v>
      </c>
    </row>
    <row r="9" spans="1:3" x14ac:dyDescent="0.25">
      <c r="A9" t="s">
        <v>505</v>
      </c>
      <c r="B9" t="s">
        <v>506</v>
      </c>
      <c r="C9">
        <v>0</v>
      </c>
    </row>
    <row r="10" spans="1:3" x14ac:dyDescent="0.25">
      <c r="A10" t="s">
        <v>507</v>
      </c>
      <c r="B10" t="s">
        <v>508</v>
      </c>
      <c r="C10" s="25">
        <v>1</v>
      </c>
    </row>
    <row r="11" spans="1:3" x14ac:dyDescent="0.25">
      <c r="A11" t="s">
        <v>509</v>
      </c>
      <c r="B11" t="s">
        <v>510</v>
      </c>
      <c r="C11" s="24">
        <v>1</v>
      </c>
    </row>
    <row r="12" spans="1:3" x14ac:dyDescent="0.25">
      <c r="A12" t="s">
        <v>511</v>
      </c>
      <c r="B12" t="s">
        <v>512</v>
      </c>
      <c r="C12">
        <v>0</v>
      </c>
    </row>
    <row r="13" spans="1:3" x14ac:dyDescent="0.25">
      <c r="A13" t="s">
        <v>513</v>
      </c>
      <c r="B13" t="s">
        <v>514</v>
      </c>
      <c r="C13" s="24">
        <v>1</v>
      </c>
    </row>
    <row r="14" spans="1:3" x14ac:dyDescent="0.25">
      <c r="A14" t="s">
        <v>515</v>
      </c>
      <c r="B14" t="s">
        <v>516</v>
      </c>
      <c r="C14" s="24">
        <v>1</v>
      </c>
    </row>
    <row r="15" spans="1:3" x14ac:dyDescent="0.25">
      <c r="A15" t="s">
        <v>367</v>
      </c>
      <c r="B15" t="s">
        <v>517</v>
      </c>
      <c r="C15" s="24">
        <v>1</v>
      </c>
    </row>
    <row r="16" spans="1:3" x14ac:dyDescent="0.25">
      <c r="A16" t="s">
        <v>518</v>
      </c>
      <c r="B16" t="s">
        <v>519</v>
      </c>
      <c r="C16" s="25">
        <v>1</v>
      </c>
    </row>
    <row r="17" spans="1:3" x14ac:dyDescent="0.25">
      <c r="A17" t="s">
        <v>487</v>
      </c>
      <c r="B17" t="s">
        <v>520</v>
      </c>
      <c r="C17" s="24">
        <v>1</v>
      </c>
    </row>
    <row r="18" spans="1:3" x14ac:dyDescent="0.25">
      <c r="A18" t="s">
        <v>521</v>
      </c>
      <c r="B18" t="s">
        <v>522</v>
      </c>
      <c r="C18" s="24">
        <v>1</v>
      </c>
    </row>
    <row r="19" spans="1:3" x14ac:dyDescent="0.25">
      <c r="A19" t="s">
        <v>523</v>
      </c>
      <c r="B19" t="s">
        <v>524</v>
      </c>
      <c r="C19" s="21">
        <v>0</v>
      </c>
    </row>
    <row r="20" spans="1:3" x14ac:dyDescent="0.25">
      <c r="A20" t="s">
        <v>525</v>
      </c>
      <c r="B20" t="s">
        <v>526</v>
      </c>
      <c r="C20" s="21">
        <v>0</v>
      </c>
    </row>
    <row r="21" spans="1:3" x14ac:dyDescent="0.25">
      <c r="A21" t="s">
        <v>527</v>
      </c>
      <c r="B21" t="s">
        <v>528</v>
      </c>
      <c r="C21" s="24">
        <v>1</v>
      </c>
    </row>
    <row r="22" spans="1:3" x14ac:dyDescent="0.25">
      <c r="A22" t="s">
        <v>529</v>
      </c>
      <c r="B22" t="s">
        <v>530</v>
      </c>
      <c r="C22" s="21">
        <v>0</v>
      </c>
    </row>
    <row r="23" spans="1:3" x14ac:dyDescent="0.25">
      <c r="A23" t="s">
        <v>405</v>
      </c>
      <c r="B23" t="s">
        <v>531</v>
      </c>
      <c r="C23" s="24">
        <v>1</v>
      </c>
    </row>
    <row r="24" spans="1:3" x14ac:dyDescent="0.25">
      <c r="A24" t="s">
        <v>532</v>
      </c>
      <c r="B24" t="s">
        <v>533</v>
      </c>
      <c r="C24" s="25">
        <v>1</v>
      </c>
    </row>
    <row r="25" spans="1:3" x14ac:dyDescent="0.25">
      <c r="A25" t="s">
        <v>534</v>
      </c>
      <c r="B25" t="s">
        <v>535</v>
      </c>
      <c r="C25">
        <v>0</v>
      </c>
    </row>
    <row r="26" spans="1:3" x14ac:dyDescent="0.25">
      <c r="A26" t="s">
        <v>536</v>
      </c>
      <c r="B26" t="s">
        <v>537</v>
      </c>
      <c r="C26" s="25">
        <v>1</v>
      </c>
    </row>
    <row r="27" spans="1:3" x14ac:dyDescent="0.25">
      <c r="A27" t="s">
        <v>538</v>
      </c>
      <c r="B27" t="s">
        <v>539</v>
      </c>
      <c r="C27" s="24">
        <v>1</v>
      </c>
    </row>
    <row r="28" spans="1:3" x14ac:dyDescent="0.25">
      <c r="A28" t="s">
        <v>540</v>
      </c>
      <c r="B28" t="s">
        <v>541</v>
      </c>
      <c r="C28" s="25">
        <v>1</v>
      </c>
    </row>
    <row r="29" spans="1:3" x14ac:dyDescent="0.25">
      <c r="A29" t="s">
        <v>542</v>
      </c>
      <c r="B29" t="s">
        <v>543</v>
      </c>
      <c r="C29" s="24">
        <v>1</v>
      </c>
    </row>
    <row r="30" spans="1:3" x14ac:dyDescent="0.25">
      <c r="C30">
        <f>SUM(C3:C29)</f>
        <v>19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pane ySplit="2" topLeftCell="A3" activePane="bottomLeft" state="frozen"/>
      <selection pane="bottomLeft"/>
    </sheetView>
  </sheetViews>
  <sheetFormatPr defaultRowHeight="15" x14ac:dyDescent="0.25"/>
  <cols>
    <col min="1" max="1" width="49.28515625" customWidth="1"/>
    <col min="2" max="2" width="12.85546875" customWidth="1"/>
    <col min="3" max="3" width="11.140625" customWidth="1"/>
    <col min="4" max="4" width="19.85546875" customWidth="1"/>
    <col min="5" max="5" width="24.85546875" customWidth="1"/>
    <col min="6" max="6" width="10.5703125" customWidth="1"/>
    <col min="7" max="8" width="15.28515625" style="21" customWidth="1"/>
    <col min="9" max="9" width="27.140625" customWidth="1"/>
    <col min="10" max="10" width="15.42578125" customWidth="1"/>
  </cols>
  <sheetData>
    <row r="1" spans="1:10" x14ac:dyDescent="0.25">
      <c r="A1" t="s">
        <v>547</v>
      </c>
    </row>
    <row r="2" spans="1:10" s="17" customFormat="1" x14ac:dyDescent="0.25">
      <c r="A2" s="17" t="s">
        <v>411</v>
      </c>
      <c r="B2" s="17" t="s">
        <v>410</v>
      </c>
      <c r="C2" s="17" t="s">
        <v>412</v>
      </c>
      <c r="D2" s="17" t="s">
        <v>409</v>
      </c>
      <c r="E2" s="17" t="s">
        <v>460</v>
      </c>
      <c r="F2" s="17" t="s">
        <v>414</v>
      </c>
      <c r="G2" s="22" t="s">
        <v>461</v>
      </c>
      <c r="H2" s="22" t="s">
        <v>462</v>
      </c>
      <c r="I2" s="18" t="s">
        <v>413</v>
      </c>
      <c r="J2" s="20" t="s">
        <v>459</v>
      </c>
    </row>
    <row r="3" spans="1:10" x14ac:dyDescent="0.25">
      <c r="A3" t="s">
        <v>415</v>
      </c>
      <c r="B3">
        <v>0</v>
      </c>
      <c r="C3">
        <v>0</v>
      </c>
      <c r="D3">
        <v>0</v>
      </c>
      <c r="E3">
        <v>0</v>
      </c>
      <c r="F3">
        <v>0</v>
      </c>
      <c r="G3" s="21">
        <v>0</v>
      </c>
      <c r="H3" s="21">
        <v>0</v>
      </c>
    </row>
    <row r="4" spans="1:10" x14ac:dyDescent="0.25">
      <c r="A4" t="s">
        <v>416</v>
      </c>
      <c r="B4">
        <v>0</v>
      </c>
      <c r="C4">
        <v>0</v>
      </c>
      <c r="D4">
        <v>0</v>
      </c>
      <c r="E4">
        <v>0</v>
      </c>
      <c r="F4">
        <v>0</v>
      </c>
      <c r="G4" s="21">
        <v>0</v>
      </c>
      <c r="H4" s="21">
        <v>0</v>
      </c>
    </row>
    <row r="5" spans="1:10" x14ac:dyDescent="0.25">
      <c r="A5" t="s">
        <v>248</v>
      </c>
      <c r="B5">
        <v>1</v>
      </c>
      <c r="C5">
        <v>1</v>
      </c>
      <c r="D5">
        <v>1</v>
      </c>
      <c r="E5">
        <v>0</v>
      </c>
      <c r="F5">
        <v>1</v>
      </c>
      <c r="G5" s="21">
        <v>1</v>
      </c>
      <c r="H5" s="21">
        <v>0</v>
      </c>
    </row>
    <row r="6" spans="1:10" x14ac:dyDescent="0.25">
      <c r="A6" t="s">
        <v>417</v>
      </c>
      <c r="B6">
        <v>0</v>
      </c>
      <c r="C6">
        <v>0</v>
      </c>
      <c r="D6">
        <v>0</v>
      </c>
      <c r="E6">
        <v>0</v>
      </c>
      <c r="F6">
        <v>0</v>
      </c>
      <c r="G6" s="21">
        <v>0</v>
      </c>
      <c r="H6" s="21">
        <v>0</v>
      </c>
    </row>
    <row r="7" spans="1:10" x14ac:dyDescent="0.25">
      <c r="A7" t="s">
        <v>418</v>
      </c>
      <c r="B7">
        <v>0</v>
      </c>
      <c r="C7">
        <v>0</v>
      </c>
      <c r="D7">
        <v>0</v>
      </c>
      <c r="E7">
        <v>0</v>
      </c>
      <c r="F7">
        <v>0</v>
      </c>
      <c r="G7" s="21">
        <v>0</v>
      </c>
      <c r="H7" s="21">
        <v>0</v>
      </c>
    </row>
    <row r="8" spans="1:10" x14ac:dyDescent="0.25">
      <c r="A8" t="s">
        <v>419</v>
      </c>
      <c r="B8">
        <v>0</v>
      </c>
      <c r="C8">
        <v>0</v>
      </c>
      <c r="D8">
        <v>0</v>
      </c>
      <c r="E8">
        <v>0</v>
      </c>
      <c r="F8">
        <v>0</v>
      </c>
      <c r="G8" s="21">
        <v>0</v>
      </c>
      <c r="H8" s="21">
        <v>0</v>
      </c>
    </row>
    <row r="9" spans="1:10" x14ac:dyDescent="0.25">
      <c r="A9" t="s">
        <v>420</v>
      </c>
      <c r="B9">
        <v>0</v>
      </c>
      <c r="C9">
        <v>0</v>
      </c>
      <c r="D9">
        <v>0</v>
      </c>
      <c r="E9">
        <v>0</v>
      </c>
      <c r="F9">
        <v>0</v>
      </c>
      <c r="G9" s="21">
        <v>0</v>
      </c>
      <c r="H9" s="21">
        <v>0</v>
      </c>
    </row>
    <row r="10" spans="1:10" x14ac:dyDescent="0.25">
      <c r="A10" t="s">
        <v>421</v>
      </c>
      <c r="B10">
        <v>0</v>
      </c>
      <c r="C10">
        <v>0</v>
      </c>
      <c r="D10">
        <v>0</v>
      </c>
      <c r="E10">
        <v>0</v>
      </c>
      <c r="F10">
        <v>0</v>
      </c>
      <c r="G10" s="21">
        <v>0</v>
      </c>
      <c r="H10" s="21">
        <v>0</v>
      </c>
    </row>
    <row r="11" spans="1:10" x14ac:dyDescent="0.25">
      <c r="A11" t="s">
        <v>422</v>
      </c>
      <c r="B11">
        <v>1</v>
      </c>
      <c r="C11">
        <v>0</v>
      </c>
      <c r="D11">
        <v>0</v>
      </c>
      <c r="E11">
        <v>0</v>
      </c>
      <c r="F11" s="19">
        <v>1</v>
      </c>
      <c r="G11" s="21">
        <v>1</v>
      </c>
      <c r="H11" s="21">
        <v>0</v>
      </c>
    </row>
    <row r="12" spans="1:10" x14ac:dyDescent="0.25">
      <c r="A12" t="s">
        <v>267</v>
      </c>
      <c r="B12">
        <v>1</v>
      </c>
      <c r="C12">
        <v>1</v>
      </c>
      <c r="D12">
        <v>1</v>
      </c>
      <c r="E12">
        <v>1</v>
      </c>
      <c r="F12" s="19">
        <v>1</v>
      </c>
      <c r="G12" s="21">
        <v>1</v>
      </c>
      <c r="H12" s="21">
        <v>1</v>
      </c>
    </row>
    <row r="13" spans="1:10" x14ac:dyDescent="0.25">
      <c r="A13" t="s">
        <v>423</v>
      </c>
      <c r="B13">
        <v>0</v>
      </c>
      <c r="C13">
        <v>0</v>
      </c>
      <c r="D13">
        <v>0</v>
      </c>
      <c r="E13">
        <v>0</v>
      </c>
      <c r="F13">
        <v>0</v>
      </c>
      <c r="G13" s="21">
        <v>0</v>
      </c>
      <c r="H13" s="21">
        <v>0</v>
      </c>
    </row>
    <row r="14" spans="1:10" x14ac:dyDescent="0.25">
      <c r="A14" t="s">
        <v>254</v>
      </c>
      <c r="B14">
        <v>1</v>
      </c>
      <c r="C14">
        <v>0</v>
      </c>
      <c r="D14">
        <v>0</v>
      </c>
      <c r="E14">
        <v>1</v>
      </c>
      <c r="F14" s="19">
        <v>1</v>
      </c>
      <c r="G14" s="21">
        <v>1</v>
      </c>
      <c r="H14" s="21">
        <v>1</v>
      </c>
    </row>
    <row r="15" spans="1:10" x14ac:dyDescent="0.25">
      <c r="A15" t="s">
        <v>424</v>
      </c>
      <c r="B15">
        <v>0</v>
      </c>
      <c r="C15">
        <v>0</v>
      </c>
      <c r="D15">
        <v>0</v>
      </c>
      <c r="E15">
        <v>0</v>
      </c>
      <c r="F15">
        <v>0</v>
      </c>
      <c r="G15" s="21">
        <v>0</v>
      </c>
      <c r="H15" s="21">
        <v>0</v>
      </c>
    </row>
    <row r="16" spans="1:10" x14ac:dyDescent="0.25">
      <c r="A16" t="s">
        <v>425</v>
      </c>
      <c r="B16">
        <v>0</v>
      </c>
      <c r="C16">
        <v>0</v>
      </c>
      <c r="D16">
        <v>0</v>
      </c>
      <c r="E16">
        <v>0</v>
      </c>
      <c r="F16">
        <v>0</v>
      </c>
      <c r="G16" s="21">
        <v>0</v>
      </c>
      <c r="H16" s="21">
        <v>0</v>
      </c>
    </row>
    <row r="17" spans="1:8" x14ac:dyDescent="0.25">
      <c r="A17" t="s">
        <v>354</v>
      </c>
      <c r="B17">
        <v>1</v>
      </c>
      <c r="C17">
        <v>1</v>
      </c>
      <c r="D17">
        <v>1</v>
      </c>
      <c r="E17">
        <v>1</v>
      </c>
      <c r="F17">
        <v>1</v>
      </c>
      <c r="G17" s="21">
        <v>1</v>
      </c>
      <c r="H17" s="21">
        <v>0</v>
      </c>
    </row>
    <row r="18" spans="1:8" x14ac:dyDescent="0.25">
      <c r="A18" t="s">
        <v>332</v>
      </c>
      <c r="B18">
        <v>1</v>
      </c>
      <c r="C18">
        <v>1</v>
      </c>
      <c r="D18">
        <v>0</v>
      </c>
      <c r="E18">
        <v>0</v>
      </c>
      <c r="F18">
        <v>1</v>
      </c>
      <c r="G18" s="21">
        <v>1</v>
      </c>
      <c r="H18" s="21">
        <v>0</v>
      </c>
    </row>
    <row r="19" spans="1:8" x14ac:dyDescent="0.25">
      <c r="A19" t="s">
        <v>426</v>
      </c>
      <c r="B19">
        <v>1</v>
      </c>
      <c r="C19">
        <v>0</v>
      </c>
      <c r="D19">
        <v>0</v>
      </c>
      <c r="E19">
        <v>0</v>
      </c>
      <c r="F19">
        <v>1</v>
      </c>
      <c r="G19" s="21">
        <v>1</v>
      </c>
      <c r="H19" s="21">
        <v>0</v>
      </c>
    </row>
    <row r="20" spans="1:8" x14ac:dyDescent="0.25">
      <c r="A20" t="s">
        <v>343</v>
      </c>
      <c r="B20">
        <v>1</v>
      </c>
      <c r="C20">
        <v>1</v>
      </c>
      <c r="D20">
        <v>1</v>
      </c>
      <c r="E20">
        <v>1</v>
      </c>
      <c r="F20" s="19">
        <v>1</v>
      </c>
      <c r="G20" s="21">
        <v>1</v>
      </c>
      <c r="H20" s="21">
        <v>0</v>
      </c>
    </row>
    <row r="21" spans="1:8" x14ac:dyDescent="0.25">
      <c r="A21" t="s">
        <v>427</v>
      </c>
      <c r="B21">
        <v>0</v>
      </c>
      <c r="C21">
        <v>0</v>
      </c>
      <c r="D21">
        <v>0</v>
      </c>
      <c r="E21">
        <v>0</v>
      </c>
      <c r="F21">
        <v>0</v>
      </c>
      <c r="G21" s="21">
        <v>0</v>
      </c>
      <c r="H21" s="21">
        <v>0</v>
      </c>
    </row>
    <row r="22" spans="1:8" x14ac:dyDescent="0.25">
      <c r="A22" t="s">
        <v>428</v>
      </c>
      <c r="B22">
        <v>0</v>
      </c>
      <c r="C22">
        <v>0</v>
      </c>
      <c r="D22">
        <v>0</v>
      </c>
      <c r="E22">
        <v>0</v>
      </c>
      <c r="F22">
        <v>0</v>
      </c>
      <c r="G22" s="21">
        <v>0</v>
      </c>
      <c r="H22" s="21">
        <v>0</v>
      </c>
    </row>
    <row r="23" spans="1:8" x14ac:dyDescent="0.25">
      <c r="A23" t="s">
        <v>429</v>
      </c>
      <c r="B23">
        <v>0</v>
      </c>
      <c r="C23">
        <v>0</v>
      </c>
      <c r="D23">
        <v>0</v>
      </c>
      <c r="E23">
        <v>0</v>
      </c>
      <c r="F23">
        <v>0</v>
      </c>
      <c r="G23" s="21">
        <v>0</v>
      </c>
      <c r="H23" s="21">
        <v>0</v>
      </c>
    </row>
    <row r="24" spans="1:8" x14ac:dyDescent="0.25">
      <c r="A24" t="s">
        <v>430</v>
      </c>
      <c r="B24">
        <v>1</v>
      </c>
      <c r="C24">
        <v>1</v>
      </c>
      <c r="D24">
        <v>1</v>
      </c>
      <c r="E24">
        <v>1</v>
      </c>
      <c r="F24">
        <v>0</v>
      </c>
      <c r="G24" s="21">
        <v>1</v>
      </c>
      <c r="H24" s="21">
        <v>1</v>
      </c>
    </row>
    <row r="25" spans="1:8" x14ac:dyDescent="0.25">
      <c r="A25" t="s">
        <v>431</v>
      </c>
      <c r="B25">
        <v>1</v>
      </c>
      <c r="C25">
        <v>0</v>
      </c>
      <c r="D25">
        <v>0</v>
      </c>
      <c r="E25">
        <v>0</v>
      </c>
      <c r="F25" s="19">
        <v>1</v>
      </c>
      <c r="G25" s="21">
        <v>1</v>
      </c>
      <c r="H25" s="21">
        <v>0</v>
      </c>
    </row>
    <row r="26" spans="1:8" x14ac:dyDescent="0.25">
      <c r="A26" t="s">
        <v>432</v>
      </c>
      <c r="B26">
        <v>0</v>
      </c>
      <c r="C26">
        <v>0</v>
      </c>
      <c r="D26">
        <v>0</v>
      </c>
      <c r="E26">
        <v>0</v>
      </c>
      <c r="F26">
        <v>0</v>
      </c>
      <c r="G26" s="21">
        <v>0</v>
      </c>
      <c r="H26" s="21">
        <v>0</v>
      </c>
    </row>
    <row r="27" spans="1:8" x14ac:dyDescent="0.25">
      <c r="A27" t="s">
        <v>433</v>
      </c>
      <c r="B27">
        <v>0</v>
      </c>
      <c r="C27">
        <v>0</v>
      </c>
      <c r="D27">
        <v>0</v>
      </c>
      <c r="E27">
        <v>0</v>
      </c>
      <c r="F27">
        <v>0</v>
      </c>
      <c r="G27" s="21">
        <v>0</v>
      </c>
      <c r="H27" s="21">
        <v>0</v>
      </c>
    </row>
    <row r="28" spans="1:8" x14ac:dyDescent="0.25">
      <c r="A28" t="s">
        <v>434</v>
      </c>
      <c r="B28">
        <v>0</v>
      </c>
      <c r="C28">
        <v>0</v>
      </c>
      <c r="D28">
        <v>0</v>
      </c>
      <c r="E28">
        <v>0</v>
      </c>
      <c r="F28">
        <v>0</v>
      </c>
      <c r="G28" s="21">
        <v>0</v>
      </c>
      <c r="H28" s="21">
        <v>0</v>
      </c>
    </row>
    <row r="29" spans="1:8" x14ac:dyDescent="0.25">
      <c r="A29" t="s">
        <v>435</v>
      </c>
      <c r="B29">
        <v>0</v>
      </c>
      <c r="C29">
        <v>0</v>
      </c>
      <c r="D29">
        <v>0</v>
      </c>
      <c r="E29">
        <v>0</v>
      </c>
      <c r="F29">
        <v>0</v>
      </c>
      <c r="G29" s="21">
        <v>0</v>
      </c>
      <c r="H29" s="21">
        <v>0</v>
      </c>
    </row>
    <row r="30" spans="1:8" x14ac:dyDescent="0.25">
      <c r="A30" t="s">
        <v>436</v>
      </c>
      <c r="B30">
        <v>0</v>
      </c>
      <c r="C30">
        <v>0</v>
      </c>
      <c r="D30">
        <v>0</v>
      </c>
      <c r="E30">
        <v>0</v>
      </c>
      <c r="F30">
        <v>0</v>
      </c>
      <c r="G30" s="21">
        <v>0</v>
      </c>
      <c r="H30" s="21">
        <v>0</v>
      </c>
    </row>
    <row r="31" spans="1:8" x14ac:dyDescent="0.25">
      <c r="A31" t="s">
        <v>229</v>
      </c>
      <c r="B31">
        <v>1</v>
      </c>
      <c r="C31">
        <v>1</v>
      </c>
      <c r="D31">
        <v>1</v>
      </c>
      <c r="E31">
        <v>0</v>
      </c>
      <c r="F31">
        <v>0</v>
      </c>
      <c r="G31" s="21">
        <v>0</v>
      </c>
      <c r="H31" s="21">
        <v>0</v>
      </c>
    </row>
    <row r="32" spans="1:8" x14ac:dyDescent="0.25">
      <c r="A32" t="s">
        <v>437</v>
      </c>
      <c r="B32">
        <v>0</v>
      </c>
      <c r="C32">
        <v>0</v>
      </c>
      <c r="D32">
        <v>0</v>
      </c>
      <c r="E32">
        <v>0</v>
      </c>
      <c r="F32">
        <v>0</v>
      </c>
      <c r="G32" s="21">
        <v>0</v>
      </c>
      <c r="H32" s="21">
        <v>0</v>
      </c>
    </row>
    <row r="33" spans="1:8" x14ac:dyDescent="0.25">
      <c r="A33" t="s">
        <v>347</v>
      </c>
      <c r="B33">
        <v>1</v>
      </c>
      <c r="C33">
        <v>1</v>
      </c>
      <c r="D33">
        <v>0</v>
      </c>
      <c r="E33">
        <v>0</v>
      </c>
      <c r="F33" s="19">
        <v>1</v>
      </c>
      <c r="G33" s="21">
        <v>1</v>
      </c>
      <c r="H33" s="21">
        <v>0</v>
      </c>
    </row>
    <row r="34" spans="1:8" x14ac:dyDescent="0.25">
      <c r="A34" t="s">
        <v>268</v>
      </c>
      <c r="B34">
        <v>1</v>
      </c>
      <c r="C34">
        <v>1</v>
      </c>
      <c r="D34">
        <v>1</v>
      </c>
      <c r="E34">
        <v>0</v>
      </c>
      <c r="F34" s="19">
        <v>1</v>
      </c>
      <c r="G34" s="21">
        <v>1</v>
      </c>
      <c r="H34" s="21">
        <v>0</v>
      </c>
    </row>
    <row r="35" spans="1:8" x14ac:dyDescent="0.25">
      <c r="A35" t="s">
        <v>438</v>
      </c>
      <c r="B35">
        <v>0</v>
      </c>
      <c r="C35">
        <v>0</v>
      </c>
      <c r="D35">
        <v>0</v>
      </c>
      <c r="E35">
        <v>0</v>
      </c>
      <c r="F35" s="21">
        <v>0</v>
      </c>
      <c r="G35" s="21">
        <v>0</v>
      </c>
      <c r="H35" s="21">
        <v>0</v>
      </c>
    </row>
    <row r="36" spans="1:8" x14ac:dyDescent="0.25">
      <c r="A36" t="s">
        <v>439</v>
      </c>
      <c r="B36">
        <v>0</v>
      </c>
      <c r="C36">
        <v>0</v>
      </c>
      <c r="D36">
        <v>0</v>
      </c>
      <c r="E36">
        <v>0</v>
      </c>
      <c r="F36" s="21">
        <v>0</v>
      </c>
      <c r="G36" s="21">
        <v>0</v>
      </c>
      <c r="H36" s="21">
        <v>0</v>
      </c>
    </row>
    <row r="37" spans="1:8" x14ac:dyDescent="0.25">
      <c r="A37" t="s">
        <v>0</v>
      </c>
      <c r="B37">
        <v>1</v>
      </c>
      <c r="C37">
        <v>1</v>
      </c>
      <c r="D37">
        <v>1</v>
      </c>
      <c r="E37">
        <v>1</v>
      </c>
      <c r="F37" s="19">
        <v>1</v>
      </c>
      <c r="G37" s="21">
        <v>1</v>
      </c>
      <c r="H37" s="21">
        <v>1</v>
      </c>
    </row>
    <row r="38" spans="1:8" x14ac:dyDescent="0.25">
      <c r="A38" t="s">
        <v>440</v>
      </c>
      <c r="B38">
        <v>0</v>
      </c>
      <c r="C38">
        <v>0</v>
      </c>
      <c r="D38">
        <v>0</v>
      </c>
      <c r="E38">
        <v>0</v>
      </c>
      <c r="F38">
        <v>0</v>
      </c>
      <c r="G38" s="21">
        <v>0</v>
      </c>
      <c r="H38" s="21">
        <v>0</v>
      </c>
    </row>
    <row r="39" spans="1:8" x14ac:dyDescent="0.25">
      <c r="A39" t="s">
        <v>441</v>
      </c>
      <c r="B39">
        <v>1</v>
      </c>
      <c r="C39">
        <v>0</v>
      </c>
      <c r="D39">
        <v>0</v>
      </c>
      <c r="E39" s="18">
        <v>1</v>
      </c>
      <c r="F39" s="19">
        <v>1</v>
      </c>
      <c r="G39" s="21">
        <v>1</v>
      </c>
      <c r="H39" s="21">
        <v>0</v>
      </c>
    </row>
    <row r="40" spans="1:8" x14ac:dyDescent="0.25">
      <c r="A40" t="s">
        <v>442</v>
      </c>
      <c r="B40">
        <v>0</v>
      </c>
      <c r="C40">
        <v>0</v>
      </c>
      <c r="D40">
        <v>0</v>
      </c>
      <c r="E40">
        <v>0</v>
      </c>
      <c r="F40">
        <v>0</v>
      </c>
      <c r="G40" s="21">
        <v>0</v>
      </c>
      <c r="H40" s="21">
        <v>0</v>
      </c>
    </row>
    <row r="41" spans="1:8" x14ac:dyDescent="0.25">
      <c r="A41" t="s">
        <v>443</v>
      </c>
      <c r="B41">
        <v>1</v>
      </c>
      <c r="C41">
        <v>0</v>
      </c>
      <c r="D41">
        <v>0</v>
      </c>
      <c r="E41">
        <v>0</v>
      </c>
      <c r="F41" s="19">
        <v>1</v>
      </c>
      <c r="G41" s="21">
        <v>1</v>
      </c>
      <c r="H41" s="21">
        <v>0</v>
      </c>
    </row>
    <row r="42" spans="1:8" x14ac:dyDescent="0.25">
      <c r="A42" t="s">
        <v>260</v>
      </c>
      <c r="B42">
        <v>1</v>
      </c>
      <c r="C42">
        <v>1</v>
      </c>
      <c r="D42">
        <v>1</v>
      </c>
      <c r="E42">
        <v>0</v>
      </c>
      <c r="F42">
        <v>0</v>
      </c>
      <c r="G42" s="21">
        <v>0</v>
      </c>
      <c r="H42" s="21">
        <v>0</v>
      </c>
    </row>
    <row r="43" spans="1:8" x14ac:dyDescent="0.25">
      <c r="A43" t="s">
        <v>444</v>
      </c>
      <c r="B43">
        <v>0</v>
      </c>
      <c r="C43">
        <v>0</v>
      </c>
      <c r="D43">
        <v>0</v>
      </c>
      <c r="E43">
        <v>0</v>
      </c>
      <c r="F43">
        <v>0</v>
      </c>
      <c r="G43" s="21">
        <v>0</v>
      </c>
      <c r="H43" s="21">
        <v>0</v>
      </c>
    </row>
    <row r="44" spans="1:8" x14ac:dyDescent="0.25">
      <c r="A44" t="s">
        <v>445</v>
      </c>
      <c r="B44">
        <v>0</v>
      </c>
      <c r="C44">
        <v>0</v>
      </c>
      <c r="D44">
        <v>0</v>
      </c>
      <c r="E44">
        <v>0</v>
      </c>
      <c r="F44">
        <v>0</v>
      </c>
      <c r="G44" s="21">
        <v>0</v>
      </c>
      <c r="H44" s="21">
        <v>0</v>
      </c>
    </row>
    <row r="45" spans="1:8" x14ac:dyDescent="0.25">
      <c r="A45" t="s">
        <v>446</v>
      </c>
      <c r="B45">
        <v>0</v>
      </c>
      <c r="C45">
        <v>0</v>
      </c>
      <c r="D45">
        <v>0</v>
      </c>
      <c r="E45">
        <v>0</v>
      </c>
      <c r="F45">
        <v>0</v>
      </c>
      <c r="G45" s="21">
        <v>0</v>
      </c>
      <c r="H45" s="21">
        <v>0</v>
      </c>
    </row>
    <row r="46" spans="1:8" x14ac:dyDescent="0.25">
      <c r="A46" t="s">
        <v>447</v>
      </c>
      <c r="B46">
        <v>0</v>
      </c>
      <c r="C46">
        <v>0</v>
      </c>
      <c r="D46">
        <v>0</v>
      </c>
      <c r="E46">
        <v>0</v>
      </c>
      <c r="F46">
        <v>0</v>
      </c>
      <c r="G46" s="21">
        <v>0</v>
      </c>
      <c r="H46" s="21">
        <v>0</v>
      </c>
    </row>
    <row r="47" spans="1:8" x14ac:dyDescent="0.25">
      <c r="A47" t="s">
        <v>448</v>
      </c>
      <c r="B47">
        <v>0</v>
      </c>
      <c r="C47">
        <v>0</v>
      </c>
      <c r="D47">
        <v>0</v>
      </c>
      <c r="E47">
        <v>0</v>
      </c>
      <c r="F47">
        <v>0</v>
      </c>
      <c r="G47" s="21">
        <v>0</v>
      </c>
      <c r="H47" s="21">
        <v>0</v>
      </c>
    </row>
    <row r="48" spans="1:8" x14ac:dyDescent="0.25">
      <c r="A48" t="s">
        <v>449</v>
      </c>
      <c r="B48">
        <v>0</v>
      </c>
      <c r="C48">
        <v>0</v>
      </c>
      <c r="D48">
        <v>0</v>
      </c>
      <c r="E48">
        <v>0</v>
      </c>
      <c r="F48">
        <v>0</v>
      </c>
      <c r="G48" s="21">
        <v>0</v>
      </c>
      <c r="H48" s="21">
        <v>0</v>
      </c>
    </row>
    <row r="49" spans="1:8" x14ac:dyDescent="0.25">
      <c r="A49" t="s">
        <v>450</v>
      </c>
      <c r="B49">
        <v>0</v>
      </c>
      <c r="C49">
        <v>0</v>
      </c>
      <c r="D49">
        <v>0</v>
      </c>
      <c r="E49">
        <v>0</v>
      </c>
      <c r="F49">
        <v>0</v>
      </c>
      <c r="G49" s="21">
        <v>0</v>
      </c>
      <c r="H49" s="21">
        <v>0</v>
      </c>
    </row>
    <row r="50" spans="1:8" x14ac:dyDescent="0.25">
      <c r="A50" t="s">
        <v>451</v>
      </c>
      <c r="B50">
        <v>0</v>
      </c>
      <c r="C50">
        <v>0</v>
      </c>
      <c r="D50">
        <v>0</v>
      </c>
      <c r="E50">
        <v>0</v>
      </c>
      <c r="F50">
        <v>0</v>
      </c>
      <c r="G50" s="21">
        <v>0</v>
      </c>
      <c r="H50" s="21">
        <v>0</v>
      </c>
    </row>
    <row r="51" spans="1:8" x14ac:dyDescent="0.25">
      <c r="A51" t="s">
        <v>452</v>
      </c>
      <c r="B51">
        <v>0</v>
      </c>
      <c r="C51">
        <v>0</v>
      </c>
      <c r="D51">
        <v>0</v>
      </c>
      <c r="E51">
        <v>0</v>
      </c>
      <c r="F51">
        <v>0</v>
      </c>
      <c r="G51" s="21">
        <v>0</v>
      </c>
      <c r="H51" s="21">
        <v>0</v>
      </c>
    </row>
    <row r="52" spans="1:8" x14ac:dyDescent="0.25">
      <c r="A52" t="s">
        <v>453</v>
      </c>
      <c r="B52">
        <v>0</v>
      </c>
      <c r="C52">
        <v>0</v>
      </c>
      <c r="D52">
        <v>0</v>
      </c>
      <c r="E52">
        <v>0</v>
      </c>
      <c r="F52">
        <v>0</v>
      </c>
      <c r="G52" s="21">
        <v>0</v>
      </c>
      <c r="H52" s="21">
        <v>0</v>
      </c>
    </row>
    <row r="53" spans="1:8" x14ac:dyDescent="0.25">
      <c r="A53" t="s">
        <v>454</v>
      </c>
      <c r="B53">
        <v>0</v>
      </c>
      <c r="C53">
        <v>0</v>
      </c>
      <c r="D53">
        <v>0</v>
      </c>
      <c r="E53">
        <v>0</v>
      </c>
      <c r="F53">
        <v>0</v>
      </c>
      <c r="G53" s="21">
        <v>0</v>
      </c>
      <c r="H53" s="21">
        <v>0</v>
      </c>
    </row>
    <row r="54" spans="1:8" x14ac:dyDescent="0.25">
      <c r="A54" t="s">
        <v>455</v>
      </c>
      <c r="B54">
        <v>1</v>
      </c>
      <c r="C54">
        <v>1</v>
      </c>
      <c r="D54">
        <v>0</v>
      </c>
      <c r="E54">
        <v>1</v>
      </c>
      <c r="F54" s="19">
        <v>1</v>
      </c>
      <c r="G54" s="21">
        <v>1</v>
      </c>
      <c r="H54" s="21">
        <v>1</v>
      </c>
    </row>
    <row r="55" spans="1:8" x14ac:dyDescent="0.25">
      <c r="A55" t="s">
        <v>456</v>
      </c>
      <c r="B55">
        <v>1</v>
      </c>
      <c r="C55">
        <v>0</v>
      </c>
      <c r="D55">
        <v>0</v>
      </c>
      <c r="E55" s="18">
        <v>1</v>
      </c>
      <c r="F55">
        <v>0</v>
      </c>
      <c r="G55" s="21">
        <v>1</v>
      </c>
      <c r="H55" s="21">
        <v>0</v>
      </c>
    </row>
    <row r="56" spans="1:8" x14ac:dyDescent="0.25">
      <c r="A56" t="s">
        <v>457</v>
      </c>
      <c r="B56">
        <v>1</v>
      </c>
      <c r="C56">
        <v>0</v>
      </c>
      <c r="D56">
        <v>0</v>
      </c>
      <c r="E56">
        <v>0</v>
      </c>
      <c r="F56" s="19">
        <v>1</v>
      </c>
      <c r="G56" s="21">
        <v>1</v>
      </c>
      <c r="H56" s="21">
        <v>0</v>
      </c>
    </row>
    <row r="57" spans="1:8" x14ac:dyDescent="0.25">
      <c r="A57" t="s">
        <v>458</v>
      </c>
      <c r="B57" s="18">
        <v>1</v>
      </c>
      <c r="C57" s="18">
        <v>1</v>
      </c>
      <c r="D57" s="18">
        <v>0</v>
      </c>
      <c r="E57" s="18">
        <v>0</v>
      </c>
      <c r="F57" s="19">
        <v>1</v>
      </c>
      <c r="G57" s="21">
        <v>1</v>
      </c>
      <c r="H57" s="21">
        <v>0</v>
      </c>
    </row>
    <row r="58" spans="1:8" x14ac:dyDescent="0.25">
      <c r="B58">
        <f>SUBTOTAL(109,Table2[taenia_spp])</f>
        <v>21</v>
      </c>
      <c r="C58">
        <f>SUBTOTAL(109,Table2[taeniosis])</f>
        <v>13</v>
      </c>
      <c r="D58">
        <f>SUBTOTAL(109,Table2[taeniosis_saginata ])</f>
        <v>9</v>
      </c>
      <c r="E58">
        <f>SUBTOTAL(109,Table2[bovine_cysticercosis_lit])</f>
        <v>9</v>
      </c>
      <c r="F58" s="19">
        <f>SUBTOTAL(109,Table2[OIE 2005])</f>
        <v>17</v>
      </c>
      <c r="G58" s="21">
        <f>SUBTOTAL(109,Table2[bovine_all])</f>
        <v>19</v>
      </c>
      <c r="H58" s="21">
        <f>SUBTOTAL(109,Table2[bovine_prev])</f>
        <v>5</v>
      </c>
    </row>
  </sheetData>
  <sortState ref="A2:A56">
    <sortCondition ref="A1"/>
  </sortState>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Literature</vt:lpstr>
      <vt:lpstr>Brazil</vt:lpstr>
      <vt:lpstr>Countries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and Lian</dc:creator>
  <cp:lastModifiedBy>Windows User</cp:lastModifiedBy>
  <dcterms:created xsi:type="dcterms:W3CDTF">2015-03-06T07:58:16Z</dcterms:created>
  <dcterms:modified xsi:type="dcterms:W3CDTF">2018-08-13T15:55:12Z</dcterms:modified>
</cp:coreProperties>
</file>