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sukohasegawa/Documents/DeWorm3/DeWorm3論文/論文ドラフト/17. Proofs/"/>
    </mc:Choice>
  </mc:AlternateContent>
  <xr:revisionPtr revIDLastSave="0" documentId="13_ncr:1_{DC1F1594-9BD4-0A4F-8723-FA58B109CEDD}" xr6:coauthVersionLast="45" xr6:coauthVersionMax="45" xr10:uidLastSave="{00000000-0000-0000-0000-000000000000}"/>
  <bookViews>
    <workbookView xWindow="2520" yWindow="740" windowWidth="24960" windowHeight="17260" xr2:uid="{00000000-000D-0000-FFFF-FFFF00000000}"/>
  </bookViews>
  <sheets>
    <sheet name="Table S1" sheetId="1" r:id="rId1"/>
    <sheet name="Table S2" sheetId="3" r:id="rId2"/>
    <sheet name="Table S3" sheetId="4" r:id="rId3"/>
    <sheet name="Table S4" sheetId="5" r:id="rId4"/>
    <sheet name="Table S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5" l="1"/>
  <c r="E15" i="5"/>
  <c r="D15" i="5"/>
  <c r="F14" i="5" l="1"/>
  <c r="G5" i="6" l="1"/>
  <c r="J5" i="6"/>
  <c r="M5" i="6"/>
  <c r="P5" i="6"/>
  <c r="S5" i="6"/>
  <c r="T5" i="6"/>
  <c r="U5" i="6"/>
  <c r="G6" i="6"/>
  <c r="J6" i="6"/>
  <c r="M6" i="6"/>
  <c r="P6" i="6"/>
  <c r="S6" i="6"/>
  <c r="T6" i="6"/>
  <c r="U6" i="6" s="1"/>
  <c r="G7" i="6"/>
  <c r="J7" i="6"/>
  <c r="M7" i="6"/>
  <c r="P7" i="6"/>
  <c r="S7" i="6"/>
  <c r="T7" i="6"/>
  <c r="U7" i="6" s="1"/>
  <c r="G8" i="6"/>
  <c r="J8" i="6"/>
  <c r="M8" i="6"/>
  <c r="P8" i="6"/>
  <c r="S8" i="6"/>
  <c r="T8" i="6"/>
  <c r="U8" i="6"/>
  <c r="G9" i="6"/>
  <c r="J9" i="6"/>
  <c r="M9" i="6"/>
  <c r="P9" i="6"/>
  <c r="S9" i="6"/>
  <c r="T9" i="6"/>
  <c r="U9" i="6" s="1"/>
  <c r="G10" i="6"/>
  <c r="J10" i="6"/>
  <c r="M10" i="6"/>
  <c r="P10" i="6"/>
  <c r="S10" i="6"/>
  <c r="T10" i="6"/>
  <c r="U10" i="6"/>
  <c r="G12" i="6"/>
  <c r="J12" i="6"/>
  <c r="M12" i="6"/>
  <c r="P12" i="6"/>
  <c r="S12" i="6"/>
  <c r="T12" i="6"/>
  <c r="U12" i="6" s="1"/>
  <c r="G13" i="6"/>
  <c r="J13" i="6"/>
  <c r="M13" i="6"/>
  <c r="P13" i="6"/>
  <c r="S13" i="6"/>
  <c r="T13" i="6"/>
  <c r="U13" i="6" s="1"/>
  <c r="G14" i="6"/>
  <c r="J14" i="6"/>
  <c r="M14" i="6"/>
  <c r="P14" i="6"/>
  <c r="S14" i="6"/>
  <c r="T14" i="6"/>
  <c r="U14" i="6"/>
  <c r="G15" i="6"/>
  <c r="J15" i="6"/>
  <c r="M15" i="6"/>
  <c r="P15" i="6"/>
  <c r="S15" i="6"/>
  <c r="T15" i="6"/>
  <c r="U15" i="6" s="1"/>
  <c r="G16" i="6"/>
  <c r="J16" i="6"/>
  <c r="M16" i="6"/>
  <c r="P16" i="6"/>
  <c r="S16" i="6"/>
  <c r="T16" i="6"/>
  <c r="U16" i="6" s="1"/>
  <c r="G17" i="6"/>
  <c r="J17" i="6"/>
  <c r="M17" i="6"/>
  <c r="P17" i="6"/>
  <c r="S17" i="6"/>
  <c r="T17" i="6"/>
  <c r="U17" i="6"/>
  <c r="G19" i="6"/>
  <c r="J19" i="6"/>
  <c r="M19" i="6"/>
  <c r="P19" i="6"/>
  <c r="S19" i="6"/>
  <c r="T19" i="6"/>
  <c r="U19" i="6"/>
  <c r="G20" i="6"/>
  <c r="J20" i="6"/>
  <c r="M20" i="6"/>
  <c r="P20" i="6"/>
  <c r="S20" i="6"/>
  <c r="T20" i="6"/>
  <c r="U20" i="6"/>
  <c r="G21" i="6"/>
  <c r="J21" i="6"/>
  <c r="M21" i="6"/>
  <c r="P21" i="6"/>
  <c r="S21" i="6"/>
  <c r="T21" i="6"/>
  <c r="U21" i="6" s="1"/>
  <c r="G22" i="6"/>
  <c r="J22" i="6"/>
  <c r="M22" i="6"/>
  <c r="P22" i="6"/>
  <c r="S22" i="6"/>
  <c r="T22" i="6"/>
  <c r="U22" i="6"/>
  <c r="G23" i="6"/>
  <c r="J23" i="6"/>
  <c r="M23" i="6"/>
  <c r="P23" i="6"/>
  <c r="S23" i="6"/>
  <c r="T23" i="6"/>
  <c r="U23" i="6"/>
  <c r="G25" i="6"/>
  <c r="J25" i="6"/>
  <c r="M25" i="6"/>
  <c r="P25" i="6"/>
  <c r="S25" i="6"/>
  <c r="T25" i="6"/>
  <c r="U25" i="6" s="1"/>
  <c r="G26" i="6"/>
  <c r="J26" i="6"/>
  <c r="M26" i="6"/>
  <c r="P26" i="6"/>
  <c r="S26" i="6"/>
  <c r="T26" i="6"/>
  <c r="U26" i="6" s="1"/>
  <c r="G27" i="6"/>
  <c r="J27" i="6"/>
  <c r="M27" i="6"/>
  <c r="P27" i="6"/>
  <c r="S27" i="6"/>
  <c r="T27" i="6"/>
  <c r="U27" i="6"/>
  <c r="G28" i="6"/>
  <c r="J28" i="6"/>
  <c r="M28" i="6"/>
  <c r="P28" i="6"/>
  <c r="S28" i="6"/>
  <c r="T28" i="6"/>
  <c r="U28" i="6" s="1"/>
  <c r="G29" i="6"/>
  <c r="J29" i="6"/>
  <c r="M29" i="6"/>
  <c r="P29" i="6"/>
  <c r="S29" i="6"/>
  <c r="T29" i="6"/>
  <c r="U29" i="6"/>
  <c r="G31" i="6"/>
  <c r="J31" i="6"/>
  <c r="M31" i="6"/>
  <c r="P31" i="6"/>
  <c r="S31" i="6"/>
  <c r="T31" i="6"/>
  <c r="U31" i="6" s="1"/>
  <c r="G32" i="6"/>
  <c r="J32" i="6"/>
  <c r="M32" i="6"/>
  <c r="P32" i="6"/>
  <c r="S32" i="6"/>
  <c r="T32" i="6"/>
  <c r="U32" i="6" s="1"/>
  <c r="G33" i="6"/>
  <c r="J33" i="6"/>
  <c r="M33" i="6"/>
  <c r="P33" i="6"/>
  <c r="S33" i="6"/>
  <c r="T33" i="6"/>
  <c r="U33" i="6"/>
  <c r="G34" i="6"/>
  <c r="J34" i="6"/>
  <c r="M34" i="6"/>
  <c r="P34" i="6"/>
  <c r="S34" i="6"/>
  <c r="T34" i="6"/>
  <c r="U34" i="6"/>
  <c r="G35" i="6"/>
  <c r="J35" i="6"/>
  <c r="M35" i="6"/>
  <c r="P35" i="6"/>
  <c r="S35" i="6"/>
  <c r="T35" i="6"/>
  <c r="U35" i="6" s="1"/>
  <c r="G37" i="6"/>
  <c r="J37" i="6"/>
  <c r="M37" i="6"/>
  <c r="P37" i="6"/>
  <c r="S37" i="6"/>
  <c r="T37" i="6"/>
  <c r="U37" i="6"/>
  <c r="G38" i="6"/>
  <c r="J38" i="6"/>
  <c r="M38" i="6"/>
  <c r="P38" i="6"/>
  <c r="S38" i="6"/>
  <c r="T38" i="6"/>
  <c r="U38" i="6"/>
  <c r="G39" i="6"/>
  <c r="J39" i="6"/>
  <c r="M39" i="6"/>
  <c r="P39" i="6"/>
  <c r="S39" i="6"/>
  <c r="T39" i="6"/>
  <c r="U39" i="6"/>
  <c r="G40" i="6"/>
  <c r="J40" i="6"/>
  <c r="M40" i="6"/>
  <c r="P40" i="6"/>
  <c r="S40" i="6"/>
  <c r="T40" i="6"/>
  <c r="U40" i="6" s="1"/>
  <c r="G42" i="6"/>
  <c r="J42" i="6"/>
  <c r="M42" i="6"/>
  <c r="P42" i="6"/>
  <c r="S42" i="6"/>
  <c r="T42" i="6"/>
  <c r="U42" i="6"/>
  <c r="G43" i="6"/>
  <c r="J43" i="6"/>
  <c r="M43" i="6"/>
  <c r="P43" i="6"/>
  <c r="S43" i="6"/>
  <c r="T43" i="6"/>
  <c r="U43" i="6"/>
  <c r="G44" i="6"/>
  <c r="J44" i="6"/>
  <c r="M44" i="6"/>
  <c r="P44" i="6"/>
  <c r="S44" i="6"/>
  <c r="T44" i="6"/>
  <c r="U44" i="6" s="1"/>
  <c r="F3" i="5" l="1"/>
  <c r="F4" i="5"/>
  <c r="F5" i="5"/>
  <c r="F6" i="5"/>
  <c r="F7" i="5"/>
  <c r="F8" i="5"/>
  <c r="F9" i="5"/>
  <c r="F10" i="5"/>
  <c r="F11" i="5"/>
  <c r="F12" i="5"/>
  <c r="F13" i="5"/>
  <c r="C41" i="3" l="1"/>
  <c r="D41" i="3"/>
  <c r="E41" i="3"/>
  <c r="F41" i="3"/>
  <c r="G41" i="3"/>
  <c r="H41" i="3"/>
  <c r="I41" i="3"/>
  <c r="J41" i="3"/>
  <c r="K41" i="3"/>
  <c r="C40" i="1" l="1"/>
  <c r="Q40" i="1" l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<sst xmlns="http://schemas.openxmlformats.org/spreadsheetml/2006/main" count="209" uniqueCount="130">
  <si>
    <t>Hokkaido</t>
  </si>
  <si>
    <t>Aomori</t>
  </si>
  <si>
    <t>Iwate</t>
  </si>
  <si>
    <t>Akita</t>
  </si>
  <si>
    <t>Yamagata</t>
  </si>
  <si>
    <t>Niigata</t>
  </si>
  <si>
    <t>Miyagi</t>
  </si>
  <si>
    <t>Fukushima</t>
  </si>
  <si>
    <t>Toyama</t>
  </si>
  <si>
    <t>Nagano</t>
  </si>
  <si>
    <t>Gunma</t>
  </si>
  <si>
    <t>Ibaraki</t>
  </si>
  <si>
    <t>Tochigi</t>
  </si>
  <si>
    <t>Chiba</t>
  </si>
  <si>
    <t>Tokyo</t>
  </si>
  <si>
    <t>Saitama</t>
  </si>
  <si>
    <t>Kanagawa</t>
  </si>
  <si>
    <t>Ishikawa</t>
  </si>
  <si>
    <t>Fukui</t>
  </si>
  <si>
    <t>Shizuoka</t>
  </si>
  <si>
    <t>Aichi</t>
  </si>
  <si>
    <t>Ehime</t>
  </si>
  <si>
    <t>Tokushima</t>
  </si>
  <si>
    <t>Wakayama</t>
  </si>
  <si>
    <t>Nara</t>
  </si>
  <si>
    <t>Osaka</t>
  </si>
  <si>
    <t>Kyoto</t>
  </si>
  <si>
    <t>Hiroshima</t>
  </si>
  <si>
    <t>Tottori</t>
  </si>
  <si>
    <t>Yamaguchi</t>
  </si>
  <si>
    <t>Fukuoka</t>
  </si>
  <si>
    <t>Nagasaki</t>
  </si>
  <si>
    <t>Miyazaki</t>
  </si>
  <si>
    <t>Kagoshima</t>
  </si>
  <si>
    <t>Okinawa</t>
  </si>
  <si>
    <t>Unknown</t>
  </si>
  <si>
    <t>Total</t>
  </si>
  <si>
    <t>Prefecture</t>
  </si>
  <si>
    <t>Gifu</t>
  </si>
  <si>
    <t>Kumamoto</t>
  </si>
  <si>
    <t>Kochi</t>
  </si>
  <si>
    <t>Kagawa</t>
  </si>
  <si>
    <t>Okayanma</t>
  </si>
  <si>
    <t>Shimane</t>
  </si>
  <si>
    <t>Hyogo</t>
  </si>
  <si>
    <t>Shiga</t>
  </si>
  <si>
    <t>Mie</t>
  </si>
  <si>
    <t>Aichi 2</t>
  </si>
  <si>
    <t>Aichi 1</t>
  </si>
  <si>
    <t>Yamanashi</t>
  </si>
  <si>
    <t>Branch</t>
  </si>
  <si>
    <t>4</t>
  </si>
  <si>
    <t>1 nursery</t>
  </si>
  <si>
    <t>2</t>
  </si>
  <si>
    <t>1 kindergarten</t>
  </si>
  <si>
    <t>No data</t>
  </si>
  <si>
    <t>3 elementary schools</t>
  </si>
  <si>
    <t>2 elementary schools and 
2 kindergartens</t>
  </si>
  <si>
    <t>STH cases confirmed by JAPC in
 2002-2010</t>
  </si>
  <si>
    <r>
      <rPr>
        <i/>
        <sz val="11"/>
        <color theme="1"/>
        <rFont val="Times New Roman"/>
        <family val="1"/>
      </rPr>
      <t>Ascaris</t>
    </r>
    <r>
      <rPr>
        <sz val="11"/>
        <color theme="1"/>
        <rFont val="Times New Roman"/>
        <family val="1"/>
      </rPr>
      <t xml:space="preserve"> cases confirmed by BML in 2002-2016</t>
    </r>
  </si>
  <si>
    <t>Sample collected site</t>
  </si>
  <si>
    <t>All the sites</t>
  </si>
  <si>
    <t>Nursery</t>
  </si>
  <si>
    <t>Kindergarten</t>
  </si>
  <si>
    <t>Elementary</t>
  </si>
  <si>
    <t>Participation percentage</t>
  </si>
  <si>
    <t>Number of participants</t>
  </si>
  <si>
    <t>Number of students</t>
  </si>
  <si>
    <t>Sample collection site</t>
  </si>
  <si>
    <t>No response</t>
  </si>
  <si>
    <t>No</t>
  </si>
  <si>
    <t>Yes</t>
  </si>
  <si>
    <t>To Asia, Africa, and South America</t>
  </si>
  <si>
    <t>No answer</t>
  </si>
  <si>
    <t>I don't know</t>
  </si>
  <si>
    <t>Consumption of homegrown vegetables</t>
  </si>
  <si>
    <t>Never</t>
  </si>
  <si>
    <t>Sometimes</t>
  </si>
  <si>
    <t>Usually</t>
  </si>
  <si>
    <t>Always</t>
  </si>
  <si>
    <t>Hand-washing before eating</t>
  </si>
  <si>
    <t>Hand-washing after defecation</t>
  </si>
  <si>
    <t>Hygiene practice</t>
  </si>
  <si>
    <t>Unsure or no response</t>
  </si>
  <si>
    <t>Both Pit latrine and flush</t>
  </si>
  <si>
    <t>Flush toilet</t>
  </si>
  <si>
    <t>Pour-flush toilet</t>
  </si>
  <si>
    <t>Pit latrine</t>
  </si>
  <si>
    <t>Toilet facility at home</t>
  </si>
  <si>
    <t>Don't want to answer</t>
  </si>
  <si>
    <t>Other methods</t>
  </si>
  <si>
    <t>Treatment at home</t>
  </si>
  <si>
    <t>Septic tank</t>
  </si>
  <si>
    <t>Public sewage</t>
  </si>
  <si>
    <t>Sewage system</t>
  </si>
  <si>
    <t>Sanitation</t>
  </si>
  <si>
    <t>Other</t>
  </si>
  <si>
    <t>River water</t>
  </si>
  <si>
    <t>Well water</t>
  </si>
  <si>
    <t>Bottled water</t>
  </si>
  <si>
    <t>Piped into household</t>
  </si>
  <si>
    <t>Main source of drinking water</t>
  </si>
  <si>
    <t>Water</t>
  </si>
  <si>
    <t>%</t>
  </si>
  <si>
    <t>n</t>
  </si>
  <si>
    <t>Category</t>
  </si>
  <si>
    <t>Risk factor</t>
  </si>
  <si>
    <t>Table S1. Number of detected STH cases at each branch of BML, Inc. (courtesy of BML)</t>
  </si>
  <si>
    <t>Table S3. Study sites and their historic levels of STH</t>
  </si>
  <si>
    <t>Table S5. Potential risk factors and behaviors per location</t>
  </si>
  <si>
    <t>Travel history within 2 years</t>
  </si>
  <si>
    <r>
      <t>2002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314372)</t>
    </r>
  </si>
  <si>
    <r>
      <t>2003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302306)</t>
    </r>
  </si>
  <si>
    <r>
      <t>2004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293070)</t>
    </r>
  </si>
  <si>
    <r>
      <t>2005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257011)</t>
    </r>
  </si>
  <si>
    <r>
      <t>2006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232749)</t>
    </r>
  </si>
  <si>
    <r>
      <t>2007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208360)</t>
    </r>
  </si>
  <si>
    <r>
      <t>2008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167674)</t>
    </r>
  </si>
  <si>
    <r>
      <t>2009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148315)</t>
    </r>
  </si>
  <si>
    <r>
      <t>2010
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147643)</t>
    </r>
  </si>
  <si>
    <t>Table S2. Number of detected STH cases at each branch of JAPC [37–45]</t>
  </si>
  <si>
    <t>Eating habits</t>
  </si>
  <si>
    <r>
      <rPr>
        <i/>
        <sz val="11"/>
        <color theme="1"/>
        <rFont val="Times New Roman"/>
        <family val="1"/>
      </rPr>
      <t>Ascaris</t>
    </r>
    <r>
      <rPr>
        <sz val="11"/>
        <color theme="1"/>
        <rFont val="Times New Roman"/>
        <family val="1"/>
      </rPr>
      <t xml:space="preserve"> prevalence among elementary school children in 1966 [19]</t>
    </r>
  </si>
  <si>
    <r>
      <t>Nagasaki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236)</t>
    </r>
  </si>
  <si>
    <r>
      <t>Ehime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254)</t>
    </r>
  </si>
  <si>
    <r>
      <t>Kochi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23)</t>
    </r>
  </si>
  <si>
    <r>
      <t>Tochigi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96)</t>
    </r>
  </si>
  <si>
    <r>
      <t>Ibaraki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15)</t>
    </r>
  </si>
  <si>
    <r>
      <t>Total
(</t>
    </r>
    <r>
      <rPr>
        <b/>
        <i/>
        <sz val="16"/>
        <color theme="1"/>
        <rFont val="Times New Roman"/>
        <family val="1"/>
      </rPr>
      <t>n</t>
    </r>
    <r>
      <rPr>
        <b/>
        <sz val="16"/>
        <color theme="1"/>
        <rFont val="Times New Roman"/>
        <family val="1"/>
      </rPr>
      <t xml:space="preserve"> = 624)</t>
    </r>
  </si>
  <si>
    <t>Table S4. Participation percentage of each school, kindergarten and a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</si>
</sst>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.0%"/>
  </numFmts>
  <fonts count="16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left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0" xfId="0" applyFont="1"/>
    <xf numFmtId="164" fontId="7" fillId="0" borderId="2" xfId="2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164" fontId="5" fillId="0" borderId="2" xfId="2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164" fontId="5" fillId="0" borderId="0" xfId="2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9" fontId="5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/>
    <xf numFmtId="0" fontId="11" fillId="0" borderId="0" xfId="0" applyFont="1"/>
    <xf numFmtId="164" fontId="12" fillId="0" borderId="2" xfId="2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2" xfId="2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2" xfId="0" applyFont="1" applyBorder="1"/>
    <xf numFmtId="164" fontId="12" fillId="0" borderId="0" xfId="2" applyNumberFormat="1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2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2" xfId="0" applyFont="1" applyBorder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3">
    <cellStyle name="Comma [0]" xfId="1" builtinId="6"/>
    <cellStyle name="Normal" xfId="0" builtinId="0"/>
    <cellStyle name="Percent" xfId="2" builtinId="5"/>
  </cellStyles>
  <dxfs count="1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0"/>
  <sheetViews>
    <sheetView showGridLines="0" tabSelected="1" zoomScaleNormal="100" workbookViewId="0">
      <selection activeCell="A2" sqref="A2"/>
    </sheetView>
  </sheetViews>
  <sheetFormatPr baseColWidth="10" defaultColWidth="11" defaultRowHeight="14" x14ac:dyDescent="0.2"/>
  <cols>
    <col min="1" max="1" width="3.1640625" style="3" customWidth="1"/>
    <col min="2" max="2" width="10.5" style="3" customWidth="1"/>
    <col min="3" max="17" width="4.5" style="3" bestFit="1" customWidth="1"/>
    <col min="18" max="16384" width="11" style="3"/>
  </cols>
  <sheetData>
    <row r="1" spans="2:17" ht="22" customHeight="1" x14ac:dyDescent="0.2">
      <c r="B1" s="11" t="s">
        <v>107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s="10" customFormat="1" x14ac:dyDescent="0.2">
      <c r="B2" s="8" t="s">
        <v>37</v>
      </c>
      <c r="C2" s="9">
        <v>2002</v>
      </c>
      <c r="D2" s="9">
        <v>2003</v>
      </c>
      <c r="E2" s="9">
        <v>2004</v>
      </c>
      <c r="F2" s="9">
        <v>2005</v>
      </c>
      <c r="G2" s="9">
        <v>2006</v>
      </c>
      <c r="H2" s="9">
        <v>2007</v>
      </c>
      <c r="I2" s="9">
        <v>2008</v>
      </c>
      <c r="J2" s="9">
        <v>2009</v>
      </c>
      <c r="K2" s="9">
        <v>2010</v>
      </c>
      <c r="L2" s="9">
        <v>2011</v>
      </c>
      <c r="M2" s="9">
        <v>2012</v>
      </c>
      <c r="N2" s="9">
        <v>2013</v>
      </c>
      <c r="O2" s="9">
        <v>2014</v>
      </c>
      <c r="P2" s="9">
        <v>2015</v>
      </c>
      <c r="Q2" s="9">
        <v>2016</v>
      </c>
    </row>
    <row r="3" spans="2:17" x14ac:dyDescent="0.2">
      <c r="B3" s="1" t="s">
        <v>0</v>
      </c>
      <c r="C3" s="4">
        <v>5</v>
      </c>
      <c r="D3" s="4">
        <v>1</v>
      </c>
      <c r="E3" s="4">
        <v>1</v>
      </c>
      <c r="F3" s="4">
        <v>2</v>
      </c>
      <c r="G3" s="4"/>
      <c r="H3" s="4">
        <v>1</v>
      </c>
      <c r="I3" s="4"/>
      <c r="J3" s="4"/>
      <c r="K3" s="4"/>
      <c r="L3" s="4"/>
      <c r="M3" s="4"/>
      <c r="N3" s="4"/>
      <c r="O3" s="4"/>
      <c r="P3" s="4"/>
      <c r="Q3" s="4"/>
    </row>
    <row r="4" spans="2:17" x14ac:dyDescent="0.2">
      <c r="B4" s="1" t="s">
        <v>1</v>
      </c>
      <c r="C4" s="4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17" x14ac:dyDescent="0.2">
      <c r="B5" s="1" t="s">
        <v>2</v>
      </c>
      <c r="C5" s="4"/>
      <c r="D5" s="4"/>
      <c r="E5" s="4"/>
      <c r="F5" s="4"/>
      <c r="G5" s="4"/>
      <c r="H5" s="4">
        <v>1</v>
      </c>
      <c r="I5" s="4"/>
      <c r="J5" s="4"/>
      <c r="K5" s="4"/>
      <c r="L5" s="4"/>
      <c r="M5" s="4"/>
      <c r="N5" s="4"/>
      <c r="O5" s="4"/>
      <c r="P5" s="4"/>
      <c r="Q5" s="4"/>
    </row>
    <row r="6" spans="2:17" x14ac:dyDescent="0.2">
      <c r="B6" s="1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x14ac:dyDescent="0.2">
      <c r="B7" s="1" t="s">
        <v>4</v>
      </c>
      <c r="C7" s="4"/>
      <c r="D7" s="4"/>
      <c r="E7" s="4"/>
      <c r="F7" s="4"/>
      <c r="G7" s="4"/>
      <c r="H7" s="4">
        <v>1</v>
      </c>
      <c r="I7" s="4"/>
      <c r="J7" s="4"/>
      <c r="K7" s="4"/>
      <c r="L7" s="4"/>
      <c r="M7" s="4"/>
      <c r="N7" s="4"/>
      <c r="O7" s="4"/>
      <c r="P7" s="4"/>
      <c r="Q7" s="4"/>
    </row>
    <row r="8" spans="2:17" x14ac:dyDescent="0.2">
      <c r="B8" s="1" t="s">
        <v>5</v>
      </c>
      <c r="C8" s="4"/>
      <c r="D8" s="4"/>
      <c r="E8" s="4">
        <v>1</v>
      </c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/>
    </row>
    <row r="9" spans="2:17" x14ac:dyDescent="0.2">
      <c r="B9" s="5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2:17" x14ac:dyDescent="0.2">
      <c r="B10" s="5" t="s">
        <v>7</v>
      </c>
      <c r="C10" s="4"/>
      <c r="D10" s="4">
        <v>1</v>
      </c>
      <c r="E10" s="4"/>
      <c r="F10" s="4">
        <v>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 x14ac:dyDescent="0.2">
      <c r="B11" s="1" t="s">
        <v>8</v>
      </c>
      <c r="C11" s="4"/>
      <c r="D11" s="4"/>
      <c r="E11" s="4">
        <v>1</v>
      </c>
      <c r="F11" s="4">
        <v>2</v>
      </c>
      <c r="G11" s="4"/>
      <c r="H11" s="4"/>
      <c r="I11" s="4"/>
      <c r="J11" s="4"/>
      <c r="K11" s="4"/>
      <c r="L11" s="4"/>
      <c r="M11" s="4"/>
      <c r="N11" s="4"/>
      <c r="O11" s="4">
        <v>1</v>
      </c>
      <c r="P11" s="4"/>
      <c r="Q11" s="4"/>
    </row>
    <row r="12" spans="2:17" x14ac:dyDescent="0.2">
      <c r="B12" s="1" t="s">
        <v>9</v>
      </c>
      <c r="C12" s="4">
        <v>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2:17" x14ac:dyDescent="0.2">
      <c r="B13" s="1" t="s">
        <v>10</v>
      </c>
      <c r="C13" s="4">
        <v>2</v>
      </c>
      <c r="D13" s="4">
        <v>4</v>
      </c>
      <c r="E13" s="4"/>
      <c r="F13" s="4">
        <v>1</v>
      </c>
      <c r="G13" s="4">
        <v>1</v>
      </c>
      <c r="H13" s="4">
        <v>2</v>
      </c>
      <c r="I13" s="4"/>
      <c r="J13" s="4"/>
      <c r="K13" s="4"/>
      <c r="L13" s="4"/>
      <c r="M13" s="4"/>
      <c r="N13" s="4"/>
      <c r="O13" s="4"/>
      <c r="P13" s="4"/>
      <c r="Q13" s="4"/>
    </row>
    <row r="14" spans="2:17" x14ac:dyDescent="0.2">
      <c r="B14" s="5" t="s">
        <v>11</v>
      </c>
      <c r="C14" s="4">
        <v>2</v>
      </c>
      <c r="D14" s="4"/>
      <c r="E14" s="4">
        <v>2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2:17" x14ac:dyDescent="0.2">
      <c r="B15" s="5" t="s">
        <v>12</v>
      </c>
      <c r="C15" s="4"/>
      <c r="D15" s="4"/>
      <c r="E15" s="4"/>
      <c r="F15" s="4"/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/>
      <c r="Q15" s="4"/>
    </row>
    <row r="16" spans="2:17" x14ac:dyDescent="0.2">
      <c r="B16" s="5" t="s">
        <v>13</v>
      </c>
      <c r="C16" s="4">
        <v>3</v>
      </c>
      <c r="D16" s="4"/>
      <c r="E16" s="4">
        <v>4</v>
      </c>
      <c r="F16" s="4">
        <v>1</v>
      </c>
      <c r="G16" s="4">
        <v>4</v>
      </c>
      <c r="H16" s="4">
        <v>1</v>
      </c>
      <c r="I16" s="4">
        <v>1</v>
      </c>
      <c r="J16" s="4"/>
      <c r="K16" s="4"/>
      <c r="L16" s="4"/>
      <c r="M16" s="4"/>
      <c r="N16" s="4"/>
      <c r="O16" s="4">
        <v>1</v>
      </c>
      <c r="P16" s="4"/>
      <c r="Q16" s="4"/>
    </row>
    <row r="17" spans="2:17" x14ac:dyDescent="0.2">
      <c r="B17" s="5" t="s">
        <v>14</v>
      </c>
      <c r="C17" s="4">
        <v>14</v>
      </c>
      <c r="D17" s="4">
        <v>7</v>
      </c>
      <c r="E17" s="4">
        <v>4</v>
      </c>
      <c r="F17" s="4">
        <v>3</v>
      </c>
      <c r="G17" s="4">
        <v>5</v>
      </c>
      <c r="H17" s="4"/>
      <c r="I17" s="4">
        <v>8</v>
      </c>
      <c r="J17" s="4">
        <v>3</v>
      </c>
      <c r="K17" s="4">
        <v>1</v>
      </c>
      <c r="L17" s="4">
        <v>1</v>
      </c>
      <c r="M17" s="4">
        <v>2</v>
      </c>
      <c r="N17" s="4"/>
      <c r="O17" s="4">
        <v>1</v>
      </c>
      <c r="P17" s="4"/>
      <c r="Q17" s="4">
        <v>1</v>
      </c>
    </row>
    <row r="18" spans="2:17" x14ac:dyDescent="0.2">
      <c r="B18" s="5" t="s">
        <v>15</v>
      </c>
      <c r="C18" s="4">
        <v>6</v>
      </c>
      <c r="D18" s="4">
        <v>5</v>
      </c>
      <c r="E18" s="4">
        <v>3</v>
      </c>
      <c r="F18" s="4">
        <v>4</v>
      </c>
      <c r="G18" s="4">
        <v>1</v>
      </c>
      <c r="H18" s="4">
        <v>2</v>
      </c>
      <c r="I18" s="4">
        <v>3</v>
      </c>
      <c r="J18" s="4"/>
      <c r="K18" s="4">
        <v>6</v>
      </c>
      <c r="L18" s="4">
        <v>1</v>
      </c>
      <c r="M18" s="4">
        <v>2</v>
      </c>
      <c r="N18" s="4"/>
      <c r="O18" s="4">
        <v>1</v>
      </c>
      <c r="P18" s="4">
        <v>1</v>
      </c>
      <c r="Q18" s="4"/>
    </row>
    <row r="19" spans="2:17" x14ac:dyDescent="0.2">
      <c r="B19" s="5" t="s">
        <v>16</v>
      </c>
      <c r="C19" s="4">
        <v>1</v>
      </c>
      <c r="D19" s="4">
        <v>3</v>
      </c>
      <c r="E19" s="4"/>
      <c r="F19" s="4">
        <v>3</v>
      </c>
      <c r="G19" s="4">
        <v>1</v>
      </c>
      <c r="H19" s="4"/>
      <c r="I19" s="4"/>
      <c r="J19" s="4"/>
      <c r="K19" s="4">
        <v>2</v>
      </c>
      <c r="L19" s="4"/>
      <c r="M19" s="4">
        <v>2</v>
      </c>
      <c r="N19" s="4">
        <v>1</v>
      </c>
      <c r="O19" s="4"/>
      <c r="P19" s="4">
        <v>1</v>
      </c>
      <c r="Q19" s="4"/>
    </row>
    <row r="20" spans="2:17" x14ac:dyDescent="0.2">
      <c r="B20" s="5" t="s">
        <v>17</v>
      </c>
      <c r="C20" s="4"/>
      <c r="D20" s="4"/>
      <c r="E20" s="4"/>
      <c r="F20" s="4"/>
      <c r="G20" s="4">
        <v>1</v>
      </c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2:17" x14ac:dyDescent="0.2">
      <c r="B21" s="5" t="s">
        <v>18</v>
      </c>
      <c r="C21" s="4">
        <v>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2:17" x14ac:dyDescent="0.2">
      <c r="B22" s="1" t="s">
        <v>38</v>
      </c>
      <c r="C22" s="4"/>
      <c r="D22" s="4"/>
      <c r="E22" s="4">
        <v>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2:17" x14ac:dyDescent="0.2">
      <c r="B23" s="5" t="s">
        <v>19</v>
      </c>
      <c r="C23" s="4"/>
      <c r="D23" s="4">
        <v>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2:17" x14ac:dyDescent="0.2">
      <c r="B24" s="1" t="s">
        <v>20</v>
      </c>
      <c r="C24" s="4"/>
      <c r="D24" s="4"/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3</v>
      </c>
      <c r="Q24" s="4"/>
    </row>
    <row r="25" spans="2:17" x14ac:dyDescent="0.2">
      <c r="B25" s="5" t="s">
        <v>21</v>
      </c>
      <c r="C25" s="4"/>
      <c r="D25" s="4"/>
      <c r="E25" s="4">
        <v>1</v>
      </c>
      <c r="F25" s="4"/>
      <c r="G25" s="4"/>
      <c r="H25" s="4">
        <v>1</v>
      </c>
      <c r="I25" s="4">
        <v>1</v>
      </c>
      <c r="J25" s="4"/>
      <c r="K25" s="4"/>
      <c r="L25" s="4">
        <v>1</v>
      </c>
      <c r="M25" s="4"/>
      <c r="N25" s="4"/>
      <c r="O25" s="4"/>
      <c r="P25" s="4"/>
      <c r="Q25" s="4"/>
    </row>
    <row r="26" spans="2:17" x14ac:dyDescent="0.2">
      <c r="B26" s="1" t="s">
        <v>22</v>
      </c>
      <c r="C26" s="4"/>
      <c r="D26" s="4"/>
      <c r="E26" s="4"/>
      <c r="F26" s="4">
        <v>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2:17" x14ac:dyDescent="0.2">
      <c r="B27" s="1" t="s">
        <v>23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/>
      <c r="P27" s="4"/>
      <c r="Q27" s="4"/>
    </row>
    <row r="28" spans="2:17" x14ac:dyDescent="0.2">
      <c r="B28" s="1" t="s">
        <v>24</v>
      </c>
      <c r="C28" s="4"/>
      <c r="D28" s="4"/>
      <c r="E28" s="4">
        <v>1</v>
      </c>
      <c r="F28" s="4"/>
      <c r="G28" s="4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2:17" x14ac:dyDescent="0.2">
      <c r="B29" s="1" t="s">
        <v>25</v>
      </c>
      <c r="C29" s="4"/>
      <c r="D29" s="4">
        <v>1</v>
      </c>
      <c r="E29" s="4"/>
      <c r="F29" s="4"/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/>
      <c r="Q29" s="4"/>
    </row>
    <row r="30" spans="2:17" x14ac:dyDescent="0.2">
      <c r="B30" s="1" t="s">
        <v>26</v>
      </c>
      <c r="C30" s="4">
        <v>1</v>
      </c>
      <c r="D30" s="4"/>
      <c r="E30" s="4"/>
      <c r="F30" s="4"/>
      <c r="G30" s="4"/>
      <c r="H30" s="4">
        <v>1</v>
      </c>
      <c r="I30" s="4"/>
      <c r="J30" s="4"/>
      <c r="K30" s="4"/>
      <c r="L30" s="4"/>
      <c r="M30" s="4"/>
      <c r="N30" s="4"/>
      <c r="O30" s="4"/>
      <c r="P30" s="4"/>
      <c r="Q30" s="4"/>
    </row>
    <row r="31" spans="2:17" x14ac:dyDescent="0.2">
      <c r="B31" s="1" t="s">
        <v>27</v>
      </c>
      <c r="C31" s="4"/>
      <c r="D31" s="4">
        <v>1</v>
      </c>
      <c r="E31" s="4">
        <v>1</v>
      </c>
      <c r="F31" s="4">
        <v>1</v>
      </c>
      <c r="G31" s="4"/>
      <c r="H31" s="4"/>
      <c r="I31" s="4"/>
      <c r="J31" s="4"/>
      <c r="K31" s="4"/>
      <c r="L31" s="4"/>
      <c r="M31" s="4">
        <v>1</v>
      </c>
      <c r="N31" s="4"/>
      <c r="O31" s="4"/>
      <c r="P31" s="4"/>
      <c r="Q31" s="4"/>
    </row>
    <row r="32" spans="2:17" x14ac:dyDescent="0.2">
      <c r="B32" s="1" t="s">
        <v>28</v>
      </c>
      <c r="C32" s="4"/>
      <c r="D32" s="4"/>
      <c r="E32" s="4"/>
      <c r="F32" s="4"/>
      <c r="G32" s="4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2:17" x14ac:dyDescent="0.2">
      <c r="B33" s="1" t="s">
        <v>29</v>
      </c>
      <c r="C33" s="4"/>
      <c r="D33" s="4"/>
      <c r="E33" s="4"/>
      <c r="F33" s="4"/>
      <c r="G33" s="4"/>
      <c r="H33" s="4"/>
      <c r="I33" s="4"/>
      <c r="J33" s="4">
        <v>1</v>
      </c>
      <c r="K33" s="4"/>
      <c r="L33" s="4"/>
      <c r="M33" s="4"/>
      <c r="N33" s="4"/>
      <c r="O33" s="4"/>
      <c r="P33" s="4"/>
      <c r="Q33" s="4"/>
    </row>
    <row r="34" spans="2:17" x14ac:dyDescent="0.2">
      <c r="B34" s="5" t="s">
        <v>30</v>
      </c>
      <c r="C34" s="4">
        <v>1</v>
      </c>
      <c r="D34" s="4">
        <v>1</v>
      </c>
      <c r="E34" s="4"/>
      <c r="F34" s="4">
        <v>1</v>
      </c>
      <c r="G34" s="4"/>
      <c r="H34" s="4">
        <v>1</v>
      </c>
      <c r="I34" s="4"/>
      <c r="J34" s="4"/>
      <c r="K34" s="4"/>
      <c r="L34" s="4"/>
      <c r="M34" s="4"/>
      <c r="N34" s="4"/>
      <c r="O34" s="4"/>
      <c r="P34" s="4"/>
      <c r="Q34" s="4"/>
    </row>
    <row r="35" spans="2:17" x14ac:dyDescent="0.2">
      <c r="B35" s="5" t="s">
        <v>31</v>
      </c>
      <c r="C35" s="4"/>
      <c r="D35" s="4"/>
      <c r="E35" s="4">
        <v>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1</v>
      </c>
      <c r="Q35" s="4"/>
    </row>
    <row r="36" spans="2:17" x14ac:dyDescent="0.2">
      <c r="B36" s="5" t="s">
        <v>32</v>
      </c>
      <c r="C36" s="4">
        <v>1</v>
      </c>
      <c r="D36" s="4"/>
      <c r="E36" s="4">
        <v>1</v>
      </c>
      <c r="F36" s="4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2:17" x14ac:dyDescent="0.2">
      <c r="B37" s="5" t="s">
        <v>33</v>
      </c>
      <c r="C37" s="4">
        <v>1</v>
      </c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/>
      <c r="P37" s="4"/>
      <c r="Q37" s="4"/>
    </row>
    <row r="38" spans="2:17" x14ac:dyDescent="0.2">
      <c r="B38" s="5" t="s">
        <v>34</v>
      </c>
      <c r="C38" s="4"/>
      <c r="D38" s="4">
        <v>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2:17" x14ac:dyDescent="0.2">
      <c r="B39" s="6" t="s">
        <v>35</v>
      </c>
      <c r="C39" s="7"/>
      <c r="D39" s="7"/>
      <c r="E39" s="7"/>
      <c r="F39" s="7"/>
      <c r="G39" s="7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2:17" x14ac:dyDescent="0.2">
      <c r="B40" s="6" t="s">
        <v>36</v>
      </c>
      <c r="C40" s="7">
        <f>SUM(C3:C39)</f>
        <v>41</v>
      </c>
      <c r="D40" s="7">
        <f t="shared" ref="D40:N40" si="0">SUM(D3:D39)</f>
        <v>26</v>
      </c>
      <c r="E40" s="7">
        <f t="shared" si="0"/>
        <v>22</v>
      </c>
      <c r="F40" s="7">
        <f t="shared" si="0"/>
        <v>20</v>
      </c>
      <c r="G40" s="7">
        <f t="shared" si="0"/>
        <v>18</v>
      </c>
      <c r="H40" s="7">
        <f t="shared" si="0"/>
        <v>13</v>
      </c>
      <c r="I40" s="7">
        <f t="shared" si="0"/>
        <v>15</v>
      </c>
      <c r="J40" s="7">
        <f t="shared" si="0"/>
        <v>5</v>
      </c>
      <c r="K40" s="7">
        <f t="shared" si="0"/>
        <v>9</v>
      </c>
      <c r="L40" s="7">
        <f t="shared" si="0"/>
        <v>3</v>
      </c>
      <c r="M40" s="7">
        <f t="shared" si="0"/>
        <v>10</v>
      </c>
      <c r="N40" s="7">
        <f t="shared" si="0"/>
        <v>2</v>
      </c>
      <c r="O40" s="7">
        <f>SUM(O3:O39)</f>
        <v>4</v>
      </c>
      <c r="P40" s="7">
        <f>SUM(P3:P39)</f>
        <v>6</v>
      </c>
      <c r="Q40" s="7">
        <f t="shared" ref="Q40" si="1">SUM(Q3:Q39)</f>
        <v>1</v>
      </c>
    </row>
  </sheetData>
  <conditionalFormatting sqref="B2:Q40">
    <cfRule type="expression" dxfId="9" priority="1">
      <formula>ISODD(ROW())</formula>
    </cfRule>
  </conditionalFormatting>
  <pageMargins left="0.7" right="0.7" top="0.75" bottom="0.75" header="0.3" footer="0.3"/>
  <pageSetup paperSize="9" scale="69" orientation="portrait" horizontalDpi="300" verticalDpi="300" r:id="rId1"/>
  <ignoredErrors>
    <ignoredError sqref="C40:Q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5770-0DC4-1742-A484-4B8D1A67F551}">
  <dimension ref="B1:K41"/>
  <sheetViews>
    <sheetView showGridLines="0" zoomScaleNormal="100" workbookViewId="0"/>
  </sheetViews>
  <sheetFormatPr baseColWidth="10" defaultColWidth="11" defaultRowHeight="16" x14ac:dyDescent="0.2"/>
  <cols>
    <col min="1" max="1" width="5" customWidth="1"/>
    <col min="3" max="11" width="12" customWidth="1"/>
  </cols>
  <sheetData>
    <row r="1" spans="2:11" s="18" customFormat="1" ht="32" customHeight="1" x14ac:dyDescent="0.2">
      <c r="B1" s="20" t="s">
        <v>120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x14ac:dyDescent="0.2">
      <c r="B2" s="74" t="s">
        <v>50</v>
      </c>
      <c r="C2" s="72" t="s">
        <v>111</v>
      </c>
      <c r="D2" s="72" t="s">
        <v>112</v>
      </c>
      <c r="E2" s="72" t="s">
        <v>113</v>
      </c>
      <c r="F2" s="72" t="s">
        <v>114</v>
      </c>
      <c r="G2" s="72" t="s">
        <v>115</v>
      </c>
      <c r="H2" s="72" t="s">
        <v>116</v>
      </c>
      <c r="I2" s="72" t="s">
        <v>117</v>
      </c>
      <c r="J2" s="72" t="s">
        <v>118</v>
      </c>
      <c r="K2" s="72" t="s">
        <v>119</v>
      </c>
    </row>
    <row r="3" spans="2:11" ht="19" customHeight="1" x14ac:dyDescent="0.2">
      <c r="B3" s="75"/>
      <c r="C3" s="73"/>
      <c r="D3" s="73"/>
      <c r="E3" s="73"/>
      <c r="F3" s="73"/>
      <c r="G3" s="73"/>
      <c r="H3" s="73"/>
      <c r="I3" s="73"/>
      <c r="J3" s="73"/>
      <c r="K3" s="73"/>
    </row>
    <row r="4" spans="2:11" x14ac:dyDescent="0.2">
      <c r="B4" s="16" t="s">
        <v>2</v>
      </c>
      <c r="C4" s="15"/>
      <c r="D4" s="15"/>
      <c r="E4" s="15">
        <v>1</v>
      </c>
      <c r="F4" s="15">
        <v>1</v>
      </c>
      <c r="G4" s="15"/>
      <c r="H4" s="15"/>
      <c r="I4" s="15"/>
      <c r="J4" s="15"/>
      <c r="K4" s="15"/>
    </row>
    <row r="5" spans="2:11" x14ac:dyDescent="0.2">
      <c r="B5" s="16" t="s">
        <v>6</v>
      </c>
      <c r="C5" s="15"/>
      <c r="D5" s="15"/>
      <c r="E5" s="15"/>
      <c r="F5" s="15"/>
      <c r="G5" s="15"/>
      <c r="H5" s="15"/>
      <c r="I5" s="15"/>
      <c r="J5" s="15"/>
      <c r="K5" s="15"/>
    </row>
    <row r="6" spans="2:11" x14ac:dyDescent="0.2">
      <c r="B6" s="16" t="s">
        <v>7</v>
      </c>
      <c r="C6" s="15">
        <v>1</v>
      </c>
      <c r="D6" s="15"/>
      <c r="E6" s="15"/>
      <c r="F6" s="15"/>
      <c r="G6" s="15">
        <v>1</v>
      </c>
      <c r="H6" s="15"/>
      <c r="I6" s="15">
        <v>11</v>
      </c>
      <c r="J6" s="15">
        <v>10</v>
      </c>
      <c r="K6" s="15">
        <v>16</v>
      </c>
    </row>
    <row r="7" spans="2:11" x14ac:dyDescent="0.2">
      <c r="B7" s="16" t="s">
        <v>11</v>
      </c>
      <c r="C7" s="15"/>
      <c r="D7" s="15"/>
      <c r="E7" s="15"/>
      <c r="F7" s="15"/>
      <c r="G7" s="15"/>
      <c r="H7" s="15"/>
      <c r="I7" s="15"/>
      <c r="J7" s="15"/>
      <c r="K7" s="15"/>
    </row>
    <row r="8" spans="2:11" x14ac:dyDescent="0.2">
      <c r="B8" s="16" t="s">
        <v>12</v>
      </c>
      <c r="C8" s="15"/>
      <c r="D8" s="15"/>
      <c r="E8" s="15"/>
      <c r="F8" s="15"/>
      <c r="G8" s="15"/>
      <c r="H8" s="15"/>
      <c r="I8" s="15"/>
      <c r="J8" s="15"/>
      <c r="K8" s="15"/>
    </row>
    <row r="9" spans="2:11" x14ac:dyDescent="0.2">
      <c r="B9" s="16" t="s">
        <v>10</v>
      </c>
      <c r="C9" s="15"/>
      <c r="D9" s="15"/>
      <c r="E9" s="15"/>
      <c r="F9" s="15"/>
      <c r="G9" s="15"/>
      <c r="H9" s="15"/>
      <c r="I9" s="15"/>
      <c r="J9" s="15"/>
      <c r="K9" s="15"/>
    </row>
    <row r="10" spans="2:11" x14ac:dyDescent="0.2">
      <c r="B10" s="16" t="s">
        <v>15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2:11" x14ac:dyDescent="0.2">
      <c r="B11" s="16" t="s">
        <v>13</v>
      </c>
      <c r="C11" s="15">
        <v>7</v>
      </c>
      <c r="D11" s="15">
        <v>11</v>
      </c>
      <c r="E11" s="15">
        <v>11</v>
      </c>
      <c r="F11" s="15">
        <v>5</v>
      </c>
      <c r="G11" s="15">
        <v>2</v>
      </c>
      <c r="H11" s="15">
        <v>3</v>
      </c>
      <c r="I11" s="15">
        <v>3</v>
      </c>
      <c r="J11" s="15">
        <v>1</v>
      </c>
      <c r="K11" s="15">
        <v>1</v>
      </c>
    </row>
    <row r="12" spans="2:11" x14ac:dyDescent="0.2">
      <c r="B12" s="16" t="s">
        <v>14</v>
      </c>
      <c r="C12" s="15"/>
      <c r="D12" s="15"/>
      <c r="E12" s="15">
        <v>3</v>
      </c>
      <c r="F12" s="15">
        <v>24</v>
      </c>
      <c r="G12" s="15">
        <v>23</v>
      </c>
      <c r="H12" s="15">
        <v>23</v>
      </c>
      <c r="I12" s="15">
        <v>19</v>
      </c>
      <c r="J12" s="15">
        <v>15</v>
      </c>
      <c r="K12" s="15">
        <v>13</v>
      </c>
    </row>
    <row r="13" spans="2:11" x14ac:dyDescent="0.2">
      <c r="B13" s="16" t="s">
        <v>16</v>
      </c>
      <c r="C13" s="15"/>
      <c r="D13" s="15"/>
      <c r="E13" s="15"/>
      <c r="F13" s="15"/>
      <c r="G13" s="15"/>
      <c r="H13" s="15"/>
      <c r="I13" s="15"/>
      <c r="J13" s="15"/>
      <c r="K13" s="15"/>
    </row>
    <row r="14" spans="2:11" x14ac:dyDescent="0.2">
      <c r="B14" s="16" t="s">
        <v>5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2:11" x14ac:dyDescent="0.2">
      <c r="B15" s="16" t="s">
        <v>17</v>
      </c>
      <c r="C15" s="15"/>
      <c r="D15" s="15"/>
      <c r="E15" s="15">
        <v>1</v>
      </c>
      <c r="F15" s="15">
        <v>2</v>
      </c>
      <c r="G15" s="15"/>
      <c r="H15" s="15"/>
      <c r="I15" s="15"/>
      <c r="J15" s="15"/>
      <c r="K15" s="15"/>
    </row>
    <row r="16" spans="2:11" x14ac:dyDescent="0.2">
      <c r="B16" s="16" t="s">
        <v>18</v>
      </c>
      <c r="C16" s="15">
        <v>4</v>
      </c>
      <c r="D16" s="15"/>
      <c r="E16" s="15">
        <v>3</v>
      </c>
      <c r="F16" s="15">
        <v>2</v>
      </c>
      <c r="G16" s="15"/>
      <c r="H16" s="15">
        <v>3</v>
      </c>
      <c r="I16" s="15">
        <v>1</v>
      </c>
      <c r="J16" s="15">
        <v>4</v>
      </c>
      <c r="K16" s="15">
        <v>1</v>
      </c>
    </row>
    <row r="17" spans="2:11" x14ac:dyDescent="0.2">
      <c r="B17" s="16" t="s">
        <v>49</v>
      </c>
      <c r="C17" s="15"/>
      <c r="D17" s="15"/>
      <c r="E17" s="15"/>
      <c r="F17" s="15">
        <v>7</v>
      </c>
      <c r="G17" s="15"/>
      <c r="H17" s="15"/>
      <c r="I17" s="15"/>
      <c r="J17" s="15"/>
      <c r="K17" s="15"/>
    </row>
    <row r="18" spans="2:11" x14ac:dyDescent="0.2">
      <c r="B18" s="16" t="s">
        <v>9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1" x14ac:dyDescent="0.2">
      <c r="B19" s="16" t="s">
        <v>19</v>
      </c>
      <c r="C19" s="15">
        <v>1</v>
      </c>
      <c r="D19" s="15"/>
      <c r="E19" s="15">
        <v>2</v>
      </c>
      <c r="F19" s="15">
        <v>3</v>
      </c>
      <c r="G19" s="15"/>
      <c r="H19" s="15"/>
      <c r="I19" s="15">
        <v>1</v>
      </c>
      <c r="J19" s="15"/>
      <c r="K19" s="15"/>
    </row>
    <row r="20" spans="2:11" x14ac:dyDescent="0.2">
      <c r="B20" s="17" t="s">
        <v>48</v>
      </c>
      <c r="C20" s="15"/>
      <c r="D20" s="15"/>
      <c r="E20" s="15"/>
      <c r="F20" s="15"/>
      <c r="G20" s="15"/>
      <c r="H20" s="15"/>
      <c r="I20" s="15">
        <v>2</v>
      </c>
      <c r="J20" s="15"/>
      <c r="K20" s="15"/>
    </row>
    <row r="21" spans="2:11" x14ac:dyDescent="0.2">
      <c r="B21" s="17" t="s">
        <v>47</v>
      </c>
      <c r="C21" s="15"/>
      <c r="D21" s="15">
        <v>2</v>
      </c>
      <c r="E21" s="15"/>
      <c r="F21" s="15"/>
      <c r="G21" s="15"/>
      <c r="H21" s="15">
        <v>1</v>
      </c>
      <c r="I21" s="15">
        <v>3</v>
      </c>
      <c r="J21" s="15"/>
      <c r="K21" s="15">
        <v>3</v>
      </c>
    </row>
    <row r="22" spans="2:11" x14ac:dyDescent="0.2">
      <c r="B22" s="16" t="s">
        <v>46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2:11" x14ac:dyDescent="0.2">
      <c r="B23" s="16" t="s">
        <v>45</v>
      </c>
      <c r="C23" s="15"/>
      <c r="D23" s="15"/>
      <c r="E23" s="15"/>
      <c r="F23" s="15"/>
      <c r="G23" s="15"/>
      <c r="H23" s="15"/>
      <c r="I23" s="15"/>
      <c r="J23" s="15"/>
      <c r="K23" s="15"/>
    </row>
    <row r="24" spans="2:11" x14ac:dyDescent="0.2">
      <c r="B24" s="16" t="s">
        <v>26</v>
      </c>
      <c r="C24" s="15"/>
      <c r="D24" s="15"/>
      <c r="E24" s="15"/>
      <c r="F24" s="15"/>
      <c r="G24" s="15"/>
      <c r="H24" s="15"/>
      <c r="I24" s="15"/>
      <c r="J24" s="15"/>
      <c r="K24" s="15"/>
    </row>
    <row r="25" spans="2:11" x14ac:dyDescent="0.2">
      <c r="B25" s="16" t="s">
        <v>25</v>
      </c>
      <c r="C25" s="15"/>
      <c r="D25" s="15"/>
      <c r="E25" s="15"/>
      <c r="F25" s="15"/>
      <c r="G25" s="15"/>
      <c r="H25" s="15"/>
      <c r="I25" s="15"/>
      <c r="J25" s="15"/>
      <c r="K25" s="15"/>
    </row>
    <row r="26" spans="2:11" x14ac:dyDescent="0.2">
      <c r="B26" s="16" t="s">
        <v>44</v>
      </c>
      <c r="C26" s="15"/>
      <c r="D26" s="15"/>
      <c r="E26" s="15"/>
      <c r="F26" s="15"/>
      <c r="G26" s="15"/>
      <c r="H26" s="15"/>
      <c r="I26" s="15"/>
      <c r="J26" s="15"/>
      <c r="K26" s="15"/>
    </row>
    <row r="27" spans="2:11" x14ac:dyDescent="0.2">
      <c r="B27" s="16" t="s">
        <v>28</v>
      </c>
      <c r="C27" s="15"/>
      <c r="D27" s="15"/>
      <c r="E27" s="15">
        <v>2</v>
      </c>
      <c r="F27" s="15"/>
      <c r="G27" s="15"/>
      <c r="H27" s="15">
        <v>3</v>
      </c>
      <c r="I27" s="15"/>
      <c r="J27" s="15"/>
      <c r="K27" s="15"/>
    </row>
    <row r="28" spans="2:11" x14ac:dyDescent="0.2">
      <c r="B28" s="16" t="s">
        <v>43</v>
      </c>
      <c r="C28" s="15"/>
      <c r="D28" s="15"/>
      <c r="E28" s="15"/>
      <c r="F28" s="15">
        <v>2</v>
      </c>
      <c r="G28" s="15"/>
      <c r="H28" s="15">
        <v>1</v>
      </c>
      <c r="I28" s="15"/>
      <c r="J28" s="15"/>
      <c r="K28" s="15"/>
    </row>
    <row r="29" spans="2:11" x14ac:dyDescent="0.2">
      <c r="B29" s="16" t="s">
        <v>42</v>
      </c>
      <c r="C29" s="15"/>
      <c r="D29" s="15">
        <v>1</v>
      </c>
      <c r="E29" s="15"/>
      <c r="F29" s="15"/>
      <c r="G29" s="15"/>
      <c r="H29" s="15"/>
      <c r="I29" s="15"/>
      <c r="J29" s="15"/>
      <c r="K29" s="15"/>
    </row>
    <row r="30" spans="2:11" x14ac:dyDescent="0.2">
      <c r="B30" s="16" t="s">
        <v>27</v>
      </c>
      <c r="C30" s="15"/>
      <c r="D30" s="15"/>
      <c r="E30" s="15"/>
      <c r="F30" s="15"/>
      <c r="G30" s="15"/>
      <c r="H30" s="15"/>
      <c r="I30" s="15"/>
      <c r="J30" s="15"/>
      <c r="K30" s="15"/>
    </row>
    <row r="31" spans="2:11" x14ac:dyDescent="0.2">
      <c r="B31" s="16" t="s">
        <v>29</v>
      </c>
      <c r="C31" s="15"/>
      <c r="D31" s="15"/>
      <c r="E31" s="15"/>
      <c r="F31" s="15"/>
      <c r="G31" s="15"/>
      <c r="H31" s="15"/>
      <c r="I31" s="15"/>
      <c r="J31" s="15"/>
      <c r="K31" s="15"/>
    </row>
    <row r="32" spans="2:11" x14ac:dyDescent="0.2">
      <c r="B32" s="16" t="s">
        <v>41</v>
      </c>
      <c r="C32" s="15">
        <v>7</v>
      </c>
      <c r="D32" s="15"/>
      <c r="E32" s="15">
        <v>4</v>
      </c>
      <c r="F32" s="15">
        <v>5</v>
      </c>
      <c r="G32" s="15">
        <v>1</v>
      </c>
      <c r="H32" s="15"/>
      <c r="I32" s="15"/>
      <c r="J32" s="15"/>
      <c r="K32" s="15"/>
    </row>
    <row r="33" spans="2:11" x14ac:dyDescent="0.2">
      <c r="B33" s="16" t="s">
        <v>21</v>
      </c>
      <c r="C33" s="15"/>
      <c r="D33" s="15"/>
      <c r="E33" s="15"/>
      <c r="F33" s="15">
        <v>2</v>
      </c>
      <c r="G33" s="15">
        <v>1</v>
      </c>
      <c r="H33" s="15">
        <v>4</v>
      </c>
      <c r="I33" s="15">
        <v>8</v>
      </c>
      <c r="J33" s="15">
        <v>1</v>
      </c>
      <c r="K33" s="15">
        <v>6</v>
      </c>
    </row>
    <row r="34" spans="2:11" x14ac:dyDescent="0.2">
      <c r="B34" s="16" t="s">
        <v>40</v>
      </c>
      <c r="C34" s="15"/>
      <c r="D34" s="15">
        <v>1</v>
      </c>
      <c r="E34" s="15"/>
      <c r="F34" s="15"/>
      <c r="G34" s="15">
        <v>1</v>
      </c>
      <c r="H34" s="15"/>
      <c r="I34" s="15"/>
      <c r="J34" s="15">
        <v>2</v>
      </c>
      <c r="K34" s="15"/>
    </row>
    <row r="35" spans="2:11" x14ac:dyDescent="0.2">
      <c r="B35" s="16" t="s">
        <v>30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">
      <c r="B36" s="16" t="s">
        <v>31</v>
      </c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">
      <c r="B37" s="16" t="s">
        <v>39</v>
      </c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">
      <c r="B38" s="16" t="s">
        <v>32</v>
      </c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">
      <c r="B39" s="16" t="s">
        <v>33</v>
      </c>
      <c r="C39" s="15"/>
      <c r="D39" s="15"/>
      <c r="E39" s="15">
        <v>1</v>
      </c>
      <c r="F39" s="15"/>
      <c r="G39" s="15"/>
      <c r="H39" s="15"/>
      <c r="I39" s="15"/>
      <c r="J39" s="15"/>
      <c r="K39" s="15"/>
    </row>
    <row r="40" spans="2:11" x14ac:dyDescent="0.2">
      <c r="B40" s="14" t="s">
        <v>34</v>
      </c>
      <c r="C40" s="12">
        <v>1</v>
      </c>
      <c r="D40" s="12">
        <v>1</v>
      </c>
      <c r="E40" s="12"/>
      <c r="F40" s="12"/>
      <c r="G40" s="12"/>
      <c r="H40" s="12"/>
      <c r="I40" s="12"/>
      <c r="J40" s="12"/>
      <c r="K40" s="12"/>
    </row>
    <row r="41" spans="2:11" x14ac:dyDescent="0.2">
      <c r="B41" s="13" t="s">
        <v>36</v>
      </c>
      <c r="C41" s="12">
        <f t="shared" ref="C41:K41" si="0">SUM(C4:C40)</f>
        <v>21</v>
      </c>
      <c r="D41" s="12">
        <f t="shared" si="0"/>
        <v>16</v>
      </c>
      <c r="E41" s="12">
        <f t="shared" si="0"/>
        <v>28</v>
      </c>
      <c r="F41" s="12">
        <f t="shared" si="0"/>
        <v>53</v>
      </c>
      <c r="G41" s="12">
        <f t="shared" si="0"/>
        <v>29</v>
      </c>
      <c r="H41" s="12">
        <f t="shared" si="0"/>
        <v>38</v>
      </c>
      <c r="I41" s="12">
        <f t="shared" si="0"/>
        <v>48</v>
      </c>
      <c r="J41" s="12">
        <f t="shared" si="0"/>
        <v>33</v>
      </c>
      <c r="K41" s="12">
        <f t="shared" si="0"/>
        <v>40</v>
      </c>
    </row>
  </sheetData>
  <mergeCells count="10">
    <mergeCell ref="I2:I3"/>
    <mergeCell ref="J2:J3"/>
    <mergeCell ref="K2:K3"/>
    <mergeCell ref="B2:B3"/>
    <mergeCell ref="C2:C3"/>
    <mergeCell ref="D2:D3"/>
    <mergeCell ref="E2:E3"/>
    <mergeCell ref="F2:F3"/>
    <mergeCell ref="G2:G3"/>
    <mergeCell ref="H2:H3"/>
  </mergeCells>
  <conditionalFormatting sqref="B4:K41">
    <cfRule type="expression" dxfId="8" priority="1">
      <formula>MOD(ROW(),2)=1</formula>
    </cfRule>
    <cfRule type="expression" dxfId="7" priority="2">
      <formula>ISODD(ROW())</formula>
    </cfRule>
  </conditionalFormatting>
  <pageMargins left="0.7" right="0.7" top="0.75" bottom="0.75" header="0.3" footer="0.3"/>
  <pageSetup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F057-59FC-D44E-ADD4-BF6409F25C9C}">
  <dimension ref="B1:F8"/>
  <sheetViews>
    <sheetView showGridLines="0" zoomScaleNormal="100" workbookViewId="0">
      <selection activeCell="D22" sqref="D22"/>
    </sheetView>
  </sheetViews>
  <sheetFormatPr baseColWidth="10" defaultColWidth="16.1640625" defaultRowHeight="16" x14ac:dyDescent="0.2"/>
  <cols>
    <col min="1" max="1" width="3.5" style="18" customWidth="1"/>
    <col min="2" max="2" width="9.33203125" style="18" customWidth="1"/>
    <col min="3" max="3" width="21" style="18" customWidth="1"/>
    <col min="4" max="4" width="17.6640625" style="18" customWidth="1"/>
    <col min="5" max="6" width="14.33203125" style="18" customWidth="1"/>
    <col min="7" max="16384" width="16.1640625" style="18"/>
  </cols>
  <sheetData>
    <row r="1" spans="2:6" ht="25" customHeight="1" x14ac:dyDescent="0.2">
      <c r="B1" s="32" t="s">
        <v>108</v>
      </c>
    </row>
    <row r="2" spans="2:6" ht="67" customHeight="1" x14ac:dyDescent="0.2">
      <c r="B2" s="25" t="s">
        <v>37</v>
      </c>
      <c r="C2" s="26" t="s">
        <v>60</v>
      </c>
      <c r="D2" s="31" t="s">
        <v>122</v>
      </c>
      <c r="E2" s="31" t="s">
        <v>59</v>
      </c>
      <c r="F2" s="31" t="s">
        <v>58</v>
      </c>
    </row>
    <row r="3" spans="2:6" ht="30" x14ac:dyDescent="0.2">
      <c r="B3" s="30" t="s">
        <v>31</v>
      </c>
      <c r="C3" s="30" t="s">
        <v>57</v>
      </c>
      <c r="D3" s="29">
        <v>4.7E-2</v>
      </c>
      <c r="E3" s="28" t="s">
        <v>53</v>
      </c>
      <c r="F3" s="27">
        <v>0</v>
      </c>
    </row>
    <row r="4" spans="2:6" x14ac:dyDescent="0.2">
      <c r="B4" s="25" t="s">
        <v>21</v>
      </c>
      <c r="C4" s="26" t="s">
        <v>56</v>
      </c>
      <c r="D4" s="24">
        <v>4.5999999999999999E-2</v>
      </c>
      <c r="E4" s="23" t="s">
        <v>51</v>
      </c>
      <c r="F4" s="22">
        <v>22</v>
      </c>
    </row>
    <row r="5" spans="2:6" x14ac:dyDescent="0.2">
      <c r="B5" s="25" t="s">
        <v>40</v>
      </c>
      <c r="C5" s="26" t="s">
        <v>56</v>
      </c>
      <c r="D5" s="24">
        <v>3.1E-2</v>
      </c>
      <c r="E5" s="23" t="s">
        <v>55</v>
      </c>
      <c r="F5" s="22">
        <v>4</v>
      </c>
    </row>
    <row r="6" spans="2:6" x14ac:dyDescent="0.2">
      <c r="B6" s="25" t="s">
        <v>12</v>
      </c>
      <c r="C6" s="25" t="s">
        <v>54</v>
      </c>
      <c r="D6" s="24">
        <v>4.8000000000000001E-2</v>
      </c>
      <c r="E6" s="23" t="s">
        <v>53</v>
      </c>
      <c r="F6" s="22">
        <v>0</v>
      </c>
    </row>
    <row r="7" spans="2:6" x14ac:dyDescent="0.2">
      <c r="B7" s="25" t="s">
        <v>11</v>
      </c>
      <c r="C7" s="25" t="s">
        <v>52</v>
      </c>
      <c r="D7" s="24">
        <v>3.3000000000000002E-2</v>
      </c>
      <c r="E7" s="23" t="s">
        <v>51</v>
      </c>
      <c r="F7" s="22">
        <v>0</v>
      </c>
    </row>
    <row r="8" spans="2:6" x14ac:dyDescent="0.2">
      <c r="B8" s="21"/>
    </row>
  </sheetData>
  <conditionalFormatting sqref="B2:F7">
    <cfRule type="expression" dxfId="6" priority="1">
      <formula>MOD(ROW(),2)=1</formula>
    </cfRule>
  </conditionalFormatting>
  <pageMargins left="0.7" right="0.7" top="0.75" bottom="0.75" header="0.3" footer="0.3"/>
  <pageSetup paperSize="9" orientation="landscape" horizontalDpi="300" verticalDpi="300" r:id="rId1"/>
  <ignoredErrors>
    <ignoredError sqref="E3:E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409E-5AA0-2045-80EE-160774E76E24}">
  <dimension ref="A1:F15"/>
  <sheetViews>
    <sheetView showGridLines="0" zoomScaleNormal="100" workbookViewId="0">
      <selection activeCell="B31" sqref="B31"/>
    </sheetView>
  </sheetViews>
  <sheetFormatPr baseColWidth="10" defaultColWidth="11" defaultRowHeight="15" x14ac:dyDescent="0.2"/>
  <cols>
    <col min="1" max="1" width="3.33203125" style="33" customWidth="1"/>
    <col min="2" max="2" width="11.1640625" style="33" customWidth="1"/>
    <col min="3" max="3" width="18.1640625" style="33" customWidth="1"/>
    <col min="4" max="4" width="11.83203125" style="33" customWidth="1"/>
    <col min="5" max="6" width="12.5" style="33" customWidth="1"/>
    <col min="7" max="7" width="3.33203125" style="33" customWidth="1"/>
    <col min="8" max="16384" width="11" style="33"/>
  </cols>
  <sheetData>
    <row r="1" spans="1:6" ht="24" customHeight="1" x14ac:dyDescent="0.2">
      <c r="A1" s="46"/>
      <c r="B1" s="20" t="s">
        <v>129</v>
      </c>
      <c r="C1" s="45"/>
      <c r="D1" s="45"/>
      <c r="E1" s="45"/>
      <c r="F1" s="45"/>
    </row>
    <row r="2" spans="1:6" ht="30" x14ac:dyDescent="0.2">
      <c r="B2" s="25" t="s">
        <v>37</v>
      </c>
      <c r="C2" s="26" t="s">
        <v>68</v>
      </c>
      <c r="D2" s="31" t="s">
        <v>67</v>
      </c>
      <c r="E2" s="31" t="s">
        <v>66</v>
      </c>
      <c r="F2" s="44" t="s">
        <v>65</v>
      </c>
    </row>
    <row r="3" spans="1:6" x14ac:dyDescent="0.2">
      <c r="B3" s="42" t="s">
        <v>31</v>
      </c>
      <c r="C3" s="42" t="s">
        <v>63</v>
      </c>
      <c r="D3" s="41">
        <v>46</v>
      </c>
      <c r="E3" s="41">
        <v>37</v>
      </c>
      <c r="F3" s="40">
        <f t="shared" ref="F3:F15" si="0">E3/D3</f>
        <v>0.80434782608695654</v>
      </c>
    </row>
    <row r="4" spans="1:6" x14ac:dyDescent="0.2">
      <c r="B4" s="42" t="s">
        <v>31</v>
      </c>
      <c r="C4" s="42" t="s">
        <v>63</v>
      </c>
      <c r="D4" s="41">
        <v>124</v>
      </c>
      <c r="E4" s="41">
        <v>28</v>
      </c>
      <c r="F4" s="40">
        <f t="shared" si="0"/>
        <v>0.22580645161290322</v>
      </c>
    </row>
    <row r="5" spans="1:6" x14ac:dyDescent="0.2">
      <c r="B5" s="42" t="s">
        <v>31</v>
      </c>
      <c r="C5" s="42" t="s">
        <v>64</v>
      </c>
      <c r="D5" s="41">
        <v>581</v>
      </c>
      <c r="E5" s="41">
        <v>133</v>
      </c>
      <c r="F5" s="40">
        <f t="shared" si="0"/>
        <v>0.2289156626506024</v>
      </c>
    </row>
    <row r="6" spans="1:6" x14ac:dyDescent="0.2">
      <c r="B6" s="43" t="s">
        <v>31</v>
      </c>
      <c r="C6" s="42" t="s">
        <v>64</v>
      </c>
      <c r="D6" s="41">
        <v>105</v>
      </c>
      <c r="E6" s="41">
        <v>23</v>
      </c>
      <c r="F6" s="40">
        <f t="shared" si="0"/>
        <v>0.21904761904761905</v>
      </c>
    </row>
    <row r="7" spans="1:6" x14ac:dyDescent="0.2">
      <c r="B7" s="42" t="s">
        <v>21</v>
      </c>
      <c r="C7" s="42" t="s">
        <v>64</v>
      </c>
      <c r="D7" s="41">
        <v>211</v>
      </c>
      <c r="E7" s="41">
        <v>59</v>
      </c>
      <c r="F7" s="40">
        <f t="shared" si="0"/>
        <v>0.27962085308056872</v>
      </c>
    </row>
    <row r="8" spans="1:6" x14ac:dyDescent="0.2">
      <c r="B8" s="42" t="s">
        <v>21</v>
      </c>
      <c r="C8" s="42" t="s">
        <v>64</v>
      </c>
      <c r="D8" s="41">
        <v>163</v>
      </c>
      <c r="E8" s="41">
        <v>98</v>
      </c>
      <c r="F8" s="40">
        <f t="shared" si="0"/>
        <v>0.60122699386503065</v>
      </c>
    </row>
    <row r="9" spans="1:6" x14ac:dyDescent="0.2">
      <c r="B9" s="42" t="s">
        <v>21</v>
      </c>
      <c r="C9" s="42" t="s">
        <v>64</v>
      </c>
      <c r="D9" s="41">
        <v>174</v>
      </c>
      <c r="E9" s="41">
        <v>97</v>
      </c>
      <c r="F9" s="40">
        <f t="shared" si="0"/>
        <v>0.55747126436781613</v>
      </c>
    </row>
    <row r="10" spans="1:6" x14ac:dyDescent="0.2">
      <c r="B10" s="42" t="s">
        <v>40</v>
      </c>
      <c r="C10" s="42" t="s">
        <v>64</v>
      </c>
      <c r="D10" s="41">
        <v>277</v>
      </c>
      <c r="E10" s="41">
        <v>67</v>
      </c>
      <c r="F10" s="40">
        <f t="shared" si="0"/>
        <v>0.24187725631768953</v>
      </c>
    </row>
    <row r="11" spans="1:6" x14ac:dyDescent="0.2">
      <c r="B11" s="42" t="s">
        <v>40</v>
      </c>
      <c r="C11" s="42" t="s">
        <v>64</v>
      </c>
      <c r="D11" s="41">
        <v>28</v>
      </c>
      <c r="E11" s="41">
        <v>4</v>
      </c>
      <c r="F11" s="40">
        <f t="shared" si="0"/>
        <v>0.14285714285714285</v>
      </c>
    </row>
    <row r="12" spans="1:6" x14ac:dyDescent="0.2">
      <c r="B12" s="42" t="s">
        <v>40</v>
      </c>
      <c r="C12" s="42" t="s">
        <v>64</v>
      </c>
      <c r="D12" s="41">
        <v>50</v>
      </c>
      <c r="E12" s="41">
        <v>5</v>
      </c>
      <c r="F12" s="40">
        <f t="shared" si="0"/>
        <v>0.1</v>
      </c>
    </row>
    <row r="13" spans="1:6" x14ac:dyDescent="0.2">
      <c r="B13" s="42" t="s">
        <v>12</v>
      </c>
      <c r="C13" s="42" t="s">
        <v>63</v>
      </c>
      <c r="D13" s="41">
        <v>141</v>
      </c>
      <c r="E13" s="41">
        <v>87</v>
      </c>
      <c r="F13" s="40">
        <f t="shared" si="0"/>
        <v>0.61702127659574468</v>
      </c>
    </row>
    <row r="14" spans="1:6" x14ac:dyDescent="0.2">
      <c r="B14" s="39" t="s">
        <v>11</v>
      </c>
      <c r="C14" s="39" t="s">
        <v>62</v>
      </c>
      <c r="D14" s="38">
        <v>40</v>
      </c>
      <c r="E14" s="38">
        <v>11</v>
      </c>
      <c r="F14" s="37">
        <f>E14/D14</f>
        <v>0.27500000000000002</v>
      </c>
    </row>
    <row r="15" spans="1:6" x14ac:dyDescent="0.2">
      <c r="B15" s="36" t="s">
        <v>36</v>
      </c>
      <c r="C15" s="36" t="s">
        <v>61</v>
      </c>
      <c r="D15" s="35">
        <f>SUM(D3:D14)</f>
        <v>1940</v>
      </c>
      <c r="E15" s="35">
        <f>SUM(E3:E14)</f>
        <v>649</v>
      </c>
      <c r="F15" s="34">
        <f>E15/D15</f>
        <v>0.33453608247422678</v>
      </c>
    </row>
  </sheetData>
  <conditionalFormatting sqref="B2:F14">
    <cfRule type="expression" dxfId="5" priority="2">
      <formula>MOD(ROW(),2)=1</formula>
    </cfRule>
  </conditionalFormatting>
  <conditionalFormatting sqref="B15:F15">
    <cfRule type="expression" dxfId="4" priority="1">
      <formula>MOD(ROW(),2)=1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8433-4C4E-8E45-8E08-23E07ABD571E}">
  <dimension ref="B1:U44"/>
  <sheetViews>
    <sheetView showGridLines="0" zoomScale="84" zoomScaleNormal="100" workbookViewId="0"/>
  </sheetViews>
  <sheetFormatPr baseColWidth="10" defaultColWidth="10.83203125" defaultRowHeight="21" x14ac:dyDescent="0.25"/>
  <cols>
    <col min="1" max="1" width="5.83203125" style="47" customWidth="1"/>
    <col min="2" max="2" width="2.6640625" style="47" customWidth="1"/>
    <col min="3" max="3" width="43.33203125" style="47" bestFit="1" customWidth="1"/>
    <col min="4" max="4" width="4" style="47" customWidth="1"/>
    <col min="5" max="5" width="28.1640625" style="47" bestFit="1" customWidth="1"/>
    <col min="6" max="7" width="10.83203125" style="47"/>
    <col min="8" max="8" width="1.5" style="47" customWidth="1"/>
    <col min="9" max="10" width="10.83203125" style="47"/>
    <col min="11" max="11" width="1.5" style="47" customWidth="1"/>
    <col min="12" max="13" width="10.83203125" style="47"/>
    <col min="14" max="14" width="1.6640625" style="47" customWidth="1"/>
    <col min="15" max="16" width="10.83203125" style="47"/>
    <col min="17" max="17" width="2.1640625" style="47" customWidth="1"/>
    <col min="18" max="16384" width="10.83203125" style="47"/>
  </cols>
  <sheetData>
    <row r="1" spans="2:21" ht="36" customHeight="1" x14ac:dyDescent="0.25">
      <c r="B1" s="62" t="s">
        <v>109</v>
      </c>
    </row>
    <row r="2" spans="2:21" ht="44" customHeight="1" x14ac:dyDescent="0.25">
      <c r="B2" s="70" t="s">
        <v>106</v>
      </c>
      <c r="C2" s="69"/>
      <c r="D2" s="69"/>
      <c r="E2" s="69" t="s">
        <v>105</v>
      </c>
      <c r="F2" s="76" t="s">
        <v>123</v>
      </c>
      <c r="G2" s="77"/>
      <c r="H2" s="68"/>
      <c r="I2" s="76" t="s">
        <v>124</v>
      </c>
      <c r="J2" s="77"/>
      <c r="K2" s="68"/>
      <c r="L2" s="76" t="s">
        <v>125</v>
      </c>
      <c r="M2" s="77"/>
      <c r="N2" s="68"/>
      <c r="O2" s="76" t="s">
        <v>126</v>
      </c>
      <c r="P2" s="77"/>
      <c r="Q2" s="68"/>
      <c r="R2" s="76" t="s">
        <v>127</v>
      </c>
      <c r="S2" s="77"/>
      <c r="T2" s="76" t="s">
        <v>128</v>
      </c>
      <c r="U2" s="77"/>
    </row>
    <row r="3" spans="2:21" x14ac:dyDescent="0.25">
      <c r="B3" s="67"/>
      <c r="C3" s="52"/>
      <c r="D3" s="52"/>
      <c r="E3" s="52"/>
      <c r="F3" s="71" t="s">
        <v>104</v>
      </c>
      <c r="G3" s="51" t="s">
        <v>103</v>
      </c>
      <c r="H3" s="51"/>
      <c r="I3" s="71" t="s">
        <v>104</v>
      </c>
      <c r="J3" s="51" t="s">
        <v>103</v>
      </c>
      <c r="K3" s="51"/>
      <c r="L3" s="71" t="s">
        <v>104</v>
      </c>
      <c r="M3" s="51" t="s">
        <v>103</v>
      </c>
      <c r="N3" s="51"/>
      <c r="O3" s="71" t="s">
        <v>104</v>
      </c>
      <c r="P3" s="51" t="s">
        <v>103</v>
      </c>
      <c r="Q3" s="51"/>
      <c r="R3" s="71" t="s">
        <v>104</v>
      </c>
      <c r="S3" s="51" t="s">
        <v>103</v>
      </c>
      <c r="T3" s="71" t="s">
        <v>104</v>
      </c>
      <c r="U3" s="51" t="s">
        <v>103</v>
      </c>
    </row>
    <row r="4" spans="2:21" x14ac:dyDescent="0.25">
      <c r="B4" s="62" t="s">
        <v>102</v>
      </c>
      <c r="C4" s="62"/>
      <c r="D4" s="64"/>
      <c r="E4" s="58"/>
      <c r="F4" s="57"/>
      <c r="G4" s="56"/>
      <c r="H4" s="57"/>
      <c r="I4" s="57"/>
      <c r="J4" s="54"/>
      <c r="K4" s="57"/>
      <c r="L4" s="57"/>
      <c r="M4" s="56"/>
      <c r="N4" s="57"/>
      <c r="O4" s="57"/>
      <c r="P4" s="56"/>
      <c r="Q4" s="57"/>
      <c r="R4" s="57"/>
      <c r="S4" s="56"/>
      <c r="T4" s="55"/>
      <c r="U4" s="54"/>
    </row>
    <row r="5" spans="2:21" x14ac:dyDescent="0.25">
      <c r="B5" s="65"/>
      <c r="C5" s="58" t="s">
        <v>101</v>
      </c>
      <c r="D5" s="64"/>
      <c r="E5" s="58" t="s">
        <v>100</v>
      </c>
      <c r="F5" s="57">
        <v>189</v>
      </c>
      <c r="G5" s="56">
        <f t="shared" ref="G5:G10" si="0">F5/236</f>
        <v>0.80084745762711862</v>
      </c>
      <c r="H5" s="56"/>
      <c r="I5" s="57">
        <v>212</v>
      </c>
      <c r="J5" s="54">
        <f t="shared" ref="J5:J10" si="1">I5/254</f>
        <v>0.83464566929133854</v>
      </c>
      <c r="K5" s="56"/>
      <c r="L5" s="57">
        <v>19</v>
      </c>
      <c r="M5" s="56">
        <f t="shared" ref="M5:M10" si="2">L5/23</f>
        <v>0.82608695652173914</v>
      </c>
      <c r="N5" s="63"/>
      <c r="O5" s="57">
        <v>57</v>
      </c>
      <c r="P5" s="56">
        <f t="shared" ref="P5:P10" si="3">O5/96</f>
        <v>0.59375</v>
      </c>
      <c r="Q5" s="63"/>
      <c r="R5" s="57">
        <v>11</v>
      </c>
      <c r="S5" s="56">
        <f t="shared" ref="S5:S10" si="4">R5/15</f>
        <v>0.73333333333333328</v>
      </c>
      <c r="T5" s="55">
        <f t="shared" ref="T5:T10" si="5">F5+I5+L5+O5+R5</f>
        <v>488</v>
      </c>
      <c r="U5" s="54">
        <f t="shared" ref="U5:U10" si="6">T5/624</f>
        <v>0.78205128205128205</v>
      </c>
    </row>
    <row r="6" spans="2:21" x14ac:dyDescent="0.25">
      <c r="B6" s="65"/>
      <c r="C6" s="58"/>
      <c r="D6" s="64"/>
      <c r="E6" s="58" t="s">
        <v>99</v>
      </c>
      <c r="F6" s="57">
        <v>43</v>
      </c>
      <c r="G6" s="56">
        <f t="shared" si="0"/>
        <v>0.18220338983050846</v>
      </c>
      <c r="H6" s="56"/>
      <c r="I6" s="57">
        <v>36</v>
      </c>
      <c r="J6" s="54">
        <f t="shared" si="1"/>
        <v>0.14173228346456693</v>
      </c>
      <c r="K6" s="56"/>
      <c r="L6" s="57">
        <v>2</v>
      </c>
      <c r="M6" s="56">
        <f t="shared" si="2"/>
        <v>8.6956521739130432E-2</v>
      </c>
      <c r="N6" s="63"/>
      <c r="O6" s="57">
        <v>32</v>
      </c>
      <c r="P6" s="56">
        <f t="shared" si="3"/>
        <v>0.33333333333333331</v>
      </c>
      <c r="Q6" s="63"/>
      <c r="R6" s="57">
        <v>4</v>
      </c>
      <c r="S6" s="56">
        <f t="shared" si="4"/>
        <v>0.26666666666666666</v>
      </c>
      <c r="T6" s="55">
        <f t="shared" si="5"/>
        <v>117</v>
      </c>
      <c r="U6" s="54">
        <f t="shared" si="6"/>
        <v>0.1875</v>
      </c>
    </row>
    <row r="7" spans="2:21" x14ac:dyDescent="0.25">
      <c r="B7" s="65"/>
      <c r="C7" s="58"/>
      <c r="D7" s="64"/>
      <c r="E7" s="58" t="s">
        <v>98</v>
      </c>
      <c r="F7" s="57">
        <v>2</v>
      </c>
      <c r="G7" s="56">
        <f t="shared" si="0"/>
        <v>8.4745762711864406E-3</v>
      </c>
      <c r="H7" s="56"/>
      <c r="I7" s="57">
        <v>3</v>
      </c>
      <c r="J7" s="54">
        <f t="shared" si="1"/>
        <v>1.1811023622047244E-2</v>
      </c>
      <c r="K7" s="56"/>
      <c r="L7" s="57">
        <v>2</v>
      </c>
      <c r="M7" s="56">
        <f t="shared" si="2"/>
        <v>8.6956521739130432E-2</v>
      </c>
      <c r="N7" s="63"/>
      <c r="O7" s="57">
        <v>4</v>
      </c>
      <c r="P7" s="56">
        <f t="shared" si="3"/>
        <v>4.1666666666666664E-2</v>
      </c>
      <c r="Q7" s="63"/>
      <c r="R7" s="57">
        <v>0</v>
      </c>
      <c r="S7" s="56">
        <f t="shared" si="4"/>
        <v>0</v>
      </c>
      <c r="T7" s="55">
        <f t="shared" si="5"/>
        <v>11</v>
      </c>
      <c r="U7" s="54">
        <f t="shared" si="6"/>
        <v>1.7628205128205128E-2</v>
      </c>
    </row>
    <row r="8" spans="2:21" x14ac:dyDescent="0.25">
      <c r="B8" s="65"/>
      <c r="C8" s="58"/>
      <c r="D8" s="64"/>
      <c r="E8" s="58" t="s">
        <v>97</v>
      </c>
      <c r="F8" s="57">
        <v>0</v>
      </c>
      <c r="G8" s="56">
        <f t="shared" si="0"/>
        <v>0</v>
      </c>
      <c r="H8" s="56"/>
      <c r="I8" s="57">
        <v>0</v>
      </c>
      <c r="J8" s="54">
        <f t="shared" si="1"/>
        <v>0</v>
      </c>
      <c r="K8" s="56"/>
      <c r="L8" s="57">
        <v>0</v>
      </c>
      <c r="M8" s="56">
        <f t="shared" si="2"/>
        <v>0</v>
      </c>
      <c r="N8" s="63"/>
      <c r="O8" s="57">
        <v>0</v>
      </c>
      <c r="P8" s="56">
        <f t="shared" si="3"/>
        <v>0</v>
      </c>
      <c r="Q8" s="63"/>
      <c r="R8" s="57">
        <v>0</v>
      </c>
      <c r="S8" s="56">
        <f t="shared" si="4"/>
        <v>0</v>
      </c>
      <c r="T8" s="55">
        <f t="shared" si="5"/>
        <v>0</v>
      </c>
      <c r="U8" s="54">
        <f t="shared" si="6"/>
        <v>0</v>
      </c>
    </row>
    <row r="9" spans="2:21" x14ac:dyDescent="0.25">
      <c r="B9" s="65"/>
      <c r="C9" s="58"/>
      <c r="D9" s="64"/>
      <c r="E9" s="58" t="s">
        <v>96</v>
      </c>
      <c r="F9" s="57">
        <v>0</v>
      </c>
      <c r="G9" s="56">
        <f t="shared" si="0"/>
        <v>0</v>
      </c>
      <c r="H9" s="56"/>
      <c r="I9" s="57">
        <v>0</v>
      </c>
      <c r="J9" s="54">
        <f t="shared" si="1"/>
        <v>0</v>
      </c>
      <c r="K9" s="56"/>
      <c r="L9" s="57">
        <v>0</v>
      </c>
      <c r="M9" s="56">
        <f t="shared" si="2"/>
        <v>0</v>
      </c>
      <c r="N9" s="63"/>
      <c r="O9" s="57">
        <v>0</v>
      </c>
      <c r="P9" s="56">
        <f t="shared" si="3"/>
        <v>0</v>
      </c>
      <c r="Q9" s="63"/>
      <c r="R9" s="57">
        <v>0</v>
      </c>
      <c r="S9" s="56">
        <f t="shared" si="4"/>
        <v>0</v>
      </c>
      <c r="T9" s="55">
        <f t="shared" si="5"/>
        <v>0</v>
      </c>
      <c r="U9" s="54">
        <f t="shared" si="6"/>
        <v>0</v>
      </c>
    </row>
    <row r="10" spans="2:21" x14ac:dyDescent="0.25">
      <c r="B10" s="65"/>
      <c r="C10" s="58"/>
      <c r="D10" s="64"/>
      <c r="E10" s="58" t="s">
        <v>69</v>
      </c>
      <c r="F10" s="57">
        <v>2</v>
      </c>
      <c r="G10" s="56">
        <f t="shared" si="0"/>
        <v>8.4745762711864406E-3</v>
      </c>
      <c r="H10" s="56"/>
      <c r="I10" s="57">
        <v>3</v>
      </c>
      <c r="J10" s="54">
        <f t="shared" si="1"/>
        <v>1.1811023622047244E-2</v>
      </c>
      <c r="K10" s="56"/>
      <c r="L10" s="57">
        <v>0</v>
      </c>
      <c r="M10" s="56">
        <f t="shared" si="2"/>
        <v>0</v>
      </c>
      <c r="N10" s="63"/>
      <c r="O10" s="57">
        <v>3</v>
      </c>
      <c r="P10" s="56">
        <f t="shared" si="3"/>
        <v>3.125E-2</v>
      </c>
      <c r="Q10" s="63"/>
      <c r="R10" s="57">
        <v>0</v>
      </c>
      <c r="S10" s="56">
        <f t="shared" si="4"/>
        <v>0</v>
      </c>
      <c r="T10" s="55">
        <f t="shared" si="5"/>
        <v>8</v>
      </c>
      <c r="U10" s="54">
        <f t="shared" si="6"/>
        <v>1.282051282051282E-2</v>
      </c>
    </row>
    <row r="11" spans="2:21" x14ac:dyDescent="0.25">
      <c r="B11" s="62" t="s">
        <v>95</v>
      </c>
      <c r="C11" s="62"/>
      <c r="D11" s="64"/>
      <c r="E11" s="58"/>
      <c r="F11" s="57"/>
      <c r="G11" s="56"/>
      <c r="H11" s="57"/>
      <c r="I11" s="57"/>
      <c r="J11" s="54"/>
      <c r="K11" s="57"/>
      <c r="L11" s="57"/>
      <c r="M11" s="56"/>
      <c r="N11" s="57"/>
      <c r="O11" s="57"/>
      <c r="P11" s="56"/>
      <c r="Q11" s="57"/>
      <c r="R11" s="57"/>
      <c r="S11" s="56"/>
      <c r="T11" s="55"/>
      <c r="U11" s="54"/>
    </row>
    <row r="12" spans="2:21" x14ac:dyDescent="0.25">
      <c r="B12" s="65"/>
      <c r="C12" s="64" t="s">
        <v>94</v>
      </c>
      <c r="D12" s="64"/>
      <c r="E12" s="58" t="s">
        <v>93</v>
      </c>
      <c r="F12" s="57">
        <v>174</v>
      </c>
      <c r="G12" s="56">
        <f t="shared" ref="G12:G17" si="7">F12/236</f>
        <v>0.73728813559322037</v>
      </c>
      <c r="H12" s="57"/>
      <c r="I12" s="57">
        <v>153</v>
      </c>
      <c r="J12" s="54">
        <f t="shared" ref="J12:J17" si="8">I12/254</f>
        <v>0.60236220472440949</v>
      </c>
      <c r="K12" s="57"/>
      <c r="L12" s="57">
        <v>2</v>
      </c>
      <c r="M12" s="56">
        <f t="shared" ref="M12:M17" si="9">L12/23</f>
        <v>8.6956521739130432E-2</v>
      </c>
      <c r="N12" s="57"/>
      <c r="O12" s="57">
        <v>42</v>
      </c>
      <c r="P12" s="56">
        <f t="shared" ref="P12:P17" si="10">O12/96</f>
        <v>0.4375</v>
      </c>
      <c r="Q12" s="57"/>
      <c r="R12" s="57">
        <v>13</v>
      </c>
      <c r="S12" s="56">
        <f t="shared" ref="S12:S17" si="11">R12/15</f>
        <v>0.8666666666666667</v>
      </c>
      <c r="T12" s="55">
        <f t="shared" ref="T12:T17" si="12">F12+I12+L12+O12+R12</f>
        <v>384</v>
      </c>
      <c r="U12" s="54">
        <f t="shared" ref="U12:U17" si="13">T12/624</f>
        <v>0.61538461538461542</v>
      </c>
    </row>
    <row r="13" spans="2:21" x14ac:dyDescent="0.25">
      <c r="B13" s="65"/>
      <c r="C13" s="64"/>
      <c r="D13" s="64"/>
      <c r="E13" s="58" t="s">
        <v>92</v>
      </c>
      <c r="F13" s="57">
        <v>24</v>
      </c>
      <c r="G13" s="56">
        <f t="shared" si="7"/>
        <v>0.10169491525423729</v>
      </c>
      <c r="H13" s="57"/>
      <c r="I13" s="55">
        <v>66</v>
      </c>
      <c r="J13" s="54">
        <f t="shared" si="8"/>
        <v>0.25984251968503935</v>
      </c>
      <c r="K13" s="57"/>
      <c r="L13" s="57">
        <v>18</v>
      </c>
      <c r="M13" s="56">
        <f t="shared" si="9"/>
        <v>0.78260869565217395</v>
      </c>
      <c r="N13" s="57"/>
      <c r="O13" s="57">
        <v>43</v>
      </c>
      <c r="P13" s="56">
        <f t="shared" si="10"/>
        <v>0.44791666666666669</v>
      </c>
      <c r="Q13" s="57"/>
      <c r="R13" s="57">
        <v>2</v>
      </c>
      <c r="S13" s="56">
        <f t="shared" si="11"/>
        <v>0.13333333333333333</v>
      </c>
      <c r="T13" s="55">
        <f t="shared" si="12"/>
        <v>153</v>
      </c>
      <c r="U13" s="54">
        <f t="shared" si="13"/>
        <v>0.24519230769230768</v>
      </c>
    </row>
    <row r="14" spans="2:21" x14ac:dyDescent="0.25">
      <c r="B14" s="65"/>
      <c r="C14" s="64"/>
      <c r="D14" s="64"/>
      <c r="E14" s="58" t="s">
        <v>91</v>
      </c>
      <c r="F14" s="57">
        <v>5</v>
      </c>
      <c r="G14" s="56">
        <f t="shared" si="7"/>
        <v>2.1186440677966101E-2</v>
      </c>
      <c r="H14" s="57"/>
      <c r="I14" s="57">
        <v>0</v>
      </c>
      <c r="J14" s="54">
        <f t="shared" si="8"/>
        <v>0</v>
      </c>
      <c r="K14" s="57"/>
      <c r="L14" s="57">
        <v>1</v>
      </c>
      <c r="M14" s="56">
        <f t="shared" si="9"/>
        <v>4.3478260869565216E-2</v>
      </c>
      <c r="N14" s="57"/>
      <c r="O14" s="57">
        <v>1</v>
      </c>
      <c r="P14" s="56">
        <f t="shared" si="10"/>
        <v>1.0416666666666666E-2</v>
      </c>
      <c r="Q14" s="57"/>
      <c r="R14" s="57">
        <v>0</v>
      </c>
      <c r="S14" s="56">
        <f t="shared" si="11"/>
        <v>0</v>
      </c>
      <c r="T14" s="55">
        <f t="shared" si="12"/>
        <v>7</v>
      </c>
      <c r="U14" s="54">
        <f t="shared" si="13"/>
        <v>1.1217948717948718E-2</v>
      </c>
    </row>
    <row r="15" spans="2:21" x14ac:dyDescent="0.25">
      <c r="B15" s="65"/>
      <c r="C15" s="64"/>
      <c r="D15" s="64"/>
      <c r="E15" s="58" t="s">
        <v>90</v>
      </c>
      <c r="F15" s="57">
        <v>5</v>
      </c>
      <c r="G15" s="56">
        <f t="shared" si="7"/>
        <v>2.1186440677966101E-2</v>
      </c>
      <c r="H15" s="57"/>
      <c r="I15" s="57">
        <v>3</v>
      </c>
      <c r="J15" s="54">
        <f t="shared" si="8"/>
        <v>1.1811023622047244E-2</v>
      </c>
      <c r="K15" s="57"/>
      <c r="L15" s="57">
        <v>1</v>
      </c>
      <c r="M15" s="56">
        <f t="shared" si="9"/>
        <v>4.3478260869565216E-2</v>
      </c>
      <c r="N15" s="57"/>
      <c r="O15" s="57">
        <v>0</v>
      </c>
      <c r="P15" s="56">
        <f t="shared" si="10"/>
        <v>0</v>
      </c>
      <c r="Q15" s="57"/>
      <c r="R15" s="57">
        <v>0</v>
      </c>
      <c r="S15" s="56">
        <f t="shared" si="11"/>
        <v>0</v>
      </c>
      <c r="T15" s="55">
        <f t="shared" si="12"/>
        <v>9</v>
      </c>
      <c r="U15" s="54">
        <f t="shared" si="13"/>
        <v>1.4423076923076924E-2</v>
      </c>
    </row>
    <row r="16" spans="2:21" x14ac:dyDescent="0.25">
      <c r="B16" s="65"/>
      <c r="C16" s="64"/>
      <c r="D16" s="64"/>
      <c r="E16" s="58" t="s">
        <v>89</v>
      </c>
      <c r="F16" s="57">
        <v>0</v>
      </c>
      <c r="G16" s="56">
        <f t="shared" si="7"/>
        <v>0</v>
      </c>
      <c r="H16" s="57"/>
      <c r="I16" s="57">
        <v>1</v>
      </c>
      <c r="J16" s="54">
        <f t="shared" si="8"/>
        <v>3.937007874015748E-3</v>
      </c>
      <c r="K16" s="57"/>
      <c r="L16" s="57">
        <v>0</v>
      </c>
      <c r="M16" s="56">
        <f t="shared" si="9"/>
        <v>0</v>
      </c>
      <c r="N16" s="57"/>
      <c r="O16" s="57">
        <v>0</v>
      </c>
      <c r="P16" s="56">
        <f t="shared" si="10"/>
        <v>0</v>
      </c>
      <c r="Q16" s="57"/>
      <c r="R16" s="57">
        <v>0</v>
      </c>
      <c r="S16" s="56">
        <f t="shared" si="11"/>
        <v>0</v>
      </c>
      <c r="T16" s="55">
        <f t="shared" si="12"/>
        <v>1</v>
      </c>
      <c r="U16" s="54">
        <f t="shared" si="13"/>
        <v>1.6025641025641025E-3</v>
      </c>
    </row>
    <row r="17" spans="2:21" x14ac:dyDescent="0.25">
      <c r="B17" s="65"/>
      <c r="C17" s="64"/>
      <c r="D17" s="64"/>
      <c r="E17" s="58" t="s">
        <v>83</v>
      </c>
      <c r="F17" s="57">
        <v>28</v>
      </c>
      <c r="G17" s="56">
        <f t="shared" si="7"/>
        <v>0.11864406779661017</v>
      </c>
      <c r="H17" s="57"/>
      <c r="I17" s="57">
        <v>31</v>
      </c>
      <c r="J17" s="54">
        <f t="shared" si="8"/>
        <v>0.12204724409448819</v>
      </c>
      <c r="K17" s="57"/>
      <c r="L17" s="57">
        <v>1</v>
      </c>
      <c r="M17" s="56">
        <f t="shared" si="9"/>
        <v>4.3478260869565216E-2</v>
      </c>
      <c r="N17" s="57"/>
      <c r="O17" s="57">
        <v>10</v>
      </c>
      <c r="P17" s="56">
        <f t="shared" si="10"/>
        <v>0.10416666666666667</v>
      </c>
      <c r="Q17" s="57"/>
      <c r="R17" s="57">
        <v>0</v>
      </c>
      <c r="S17" s="56">
        <f t="shared" si="11"/>
        <v>0</v>
      </c>
      <c r="T17" s="55">
        <f t="shared" si="12"/>
        <v>70</v>
      </c>
      <c r="U17" s="54">
        <f t="shared" si="13"/>
        <v>0.11217948717948718</v>
      </c>
    </row>
    <row r="18" spans="2:21" x14ac:dyDescent="0.25">
      <c r="B18" s="62"/>
      <c r="C18" s="61"/>
      <c r="D18" s="61"/>
      <c r="E18" s="60"/>
      <c r="F18" s="55"/>
      <c r="G18" s="56"/>
      <c r="H18" s="57"/>
      <c r="I18" s="57"/>
      <c r="J18" s="54"/>
      <c r="K18" s="57"/>
      <c r="L18" s="57"/>
      <c r="M18" s="56"/>
      <c r="N18" s="57"/>
      <c r="O18" s="57"/>
      <c r="P18" s="57"/>
      <c r="Q18" s="57"/>
      <c r="R18" s="57"/>
      <c r="S18" s="56"/>
      <c r="T18" s="55"/>
      <c r="U18" s="54"/>
    </row>
    <row r="19" spans="2:21" x14ac:dyDescent="0.25">
      <c r="B19" s="65"/>
      <c r="C19" s="64" t="s">
        <v>88</v>
      </c>
      <c r="D19" s="64"/>
      <c r="E19" s="58" t="s">
        <v>87</v>
      </c>
      <c r="F19" s="57">
        <v>13</v>
      </c>
      <c r="G19" s="56">
        <f>F19/236</f>
        <v>5.5084745762711863E-2</v>
      </c>
      <c r="H19" s="57"/>
      <c r="I19" s="57">
        <v>9</v>
      </c>
      <c r="J19" s="54">
        <f>I19/254</f>
        <v>3.5433070866141732E-2</v>
      </c>
      <c r="K19" s="57"/>
      <c r="L19" s="57">
        <v>1</v>
      </c>
      <c r="M19" s="56">
        <f>L19/23</f>
        <v>4.3478260869565216E-2</v>
      </c>
      <c r="N19" s="57"/>
      <c r="O19" s="57">
        <v>6</v>
      </c>
      <c r="P19" s="56">
        <f>O19/96</f>
        <v>6.25E-2</v>
      </c>
      <c r="Q19" s="57"/>
      <c r="R19" s="57">
        <v>0</v>
      </c>
      <c r="S19" s="56">
        <f>R19/15</f>
        <v>0</v>
      </c>
      <c r="T19" s="55">
        <f>F19+I19+L19+O19+R19</f>
        <v>29</v>
      </c>
      <c r="U19" s="54">
        <f>T19/624</f>
        <v>4.6474358974358976E-2</v>
      </c>
    </row>
    <row r="20" spans="2:21" x14ac:dyDescent="0.25">
      <c r="B20" s="65"/>
      <c r="C20" s="58"/>
      <c r="D20" s="58"/>
      <c r="E20" s="58" t="s">
        <v>86</v>
      </c>
      <c r="F20" s="57">
        <v>19</v>
      </c>
      <c r="G20" s="56">
        <f>F20/236</f>
        <v>8.050847457627118E-2</v>
      </c>
      <c r="H20" s="57"/>
      <c r="I20" s="57">
        <v>6</v>
      </c>
      <c r="J20" s="54">
        <f>I20/254</f>
        <v>2.3622047244094488E-2</v>
      </c>
      <c r="K20" s="57"/>
      <c r="L20" s="57">
        <v>3</v>
      </c>
      <c r="M20" s="56">
        <f>L20/23</f>
        <v>0.13043478260869565</v>
      </c>
      <c r="N20" s="57"/>
      <c r="O20" s="57">
        <v>0</v>
      </c>
      <c r="P20" s="56">
        <f>O20/96</f>
        <v>0</v>
      </c>
      <c r="Q20" s="57"/>
      <c r="R20" s="57">
        <v>0</v>
      </c>
      <c r="S20" s="56">
        <f>R20/15</f>
        <v>0</v>
      </c>
      <c r="T20" s="55">
        <f>F20+I20+L20+O20+R20</f>
        <v>28</v>
      </c>
      <c r="U20" s="54">
        <f>T20/624</f>
        <v>4.4871794871794872E-2</v>
      </c>
    </row>
    <row r="21" spans="2:21" x14ac:dyDescent="0.25">
      <c r="B21" s="65"/>
      <c r="C21" s="64"/>
      <c r="D21" s="64"/>
      <c r="E21" s="58" t="s">
        <v>85</v>
      </c>
      <c r="F21" s="57">
        <v>202</v>
      </c>
      <c r="G21" s="56">
        <f>F21/236</f>
        <v>0.85593220338983056</v>
      </c>
      <c r="H21" s="57"/>
      <c r="I21" s="57">
        <v>230</v>
      </c>
      <c r="J21" s="54">
        <f>I21/254</f>
        <v>0.90551181102362199</v>
      </c>
      <c r="K21" s="57"/>
      <c r="L21" s="57">
        <v>17</v>
      </c>
      <c r="M21" s="56">
        <f>L21/23</f>
        <v>0.73913043478260865</v>
      </c>
      <c r="N21" s="57"/>
      <c r="O21" s="57">
        <v>85</v>
      </c>
      <c r="P21" s="56">
        <f>O21/96</f>
        <v>0.88541666666666663</v>
      </c>
      <c r="Q21" s="57"/>
      <c r="R21" s="57">
        <v>15</v>
      </c>
      <c r="S21" s="56">
        <f>R21/15</f>
        <v>1</v>
      </c>
      <c r="T21" s="55">
        <f>F21+I21+L21+O21+R21</f>
        <v>549</v>
      </c>
      <c r="U21" s="54">
        <f>T21/624</f>
        <v>0.87980769230769229</v>
      </c>
    </row>
    <row r="22" spans="2:21" x14ac:dyDescent="0.25">
      <c r="B22" s="65"/>
      <c r="C22" s="64"/>
      <c r="D22" s="64"/>
      <c r="E22" s="58" t="s">
        <v>84</v>
      </c>
      <c r="F22" s="57">
        <v>0</v>
      </c>
      <c r="G22" s="56">
        <f>F22/236</f>
        <v>0</v>
      </c>
      <c r="H22" s="57"/>
      <c r="I22" s="57">
        <v>0</v>
      </c>
      <c r="J22" s="54">
        <f>I22/254</f>
        <v>0</v>
      </c>
      <c r="K22" s="57"/>
      <c r="L22" s="57">
        <v>1</v>
      </c>
      <c r="M22" s="56">
        <f>L22/23</f>
        <v>4.3478260869565216E-2</v>
      </c>
      <c r="N22" s="57"/>
      <c r="O22" s="57">
        <v>0</v>
      </c>
      <c r="P22" s="56">
        <f>O22/96</f>
        <v>0</v>
      </c>
      <c r="Q22" s="57"/>
      <c r="R22" s="57">
        <v>0</v>
      </c>
      <c r="S22" s="56">
        <f>R22/15</f>
        <v>0</v>
      </c>
      <c r="T22" s="55">
        <f>F22+I22+L22+O22+R22</f>
        <v>1</v>
      </c>
      <c r="U22" s="54">
        <f>T22/624</f>
        <v>1.6025641025641025E-3</v>
      </c>
    </row>
    <row r="23" spans="2:21" x14ac:dyDescent="0.25">
      <c r="B23" s="65"/>
      <c r="C23" s="58"/>
      <c r="D23" s="58"/>
      <c r="E23" s="58" t="s">
        <v>83</v>
      </c>
      <c r="F23" s="57">
        <v>2</v>
      </c>
      <c r="G23" s="56">
        <f>F23/236</f>
        <v>8.4745762711864406E-3</v>
      </c>
      <c r="H23" s="57"/>
      <c r="I23" s="57">
        <v>9</v>
      </c>
      <c r="J23" s="54">
        <f>I23/254</f>
        <v>3.5433070866141732E-2</v>
      </c>
      <c r="K23" s="57"/>
      <c r="L23" s="57">
        <v>1</v>
      </c>
      <c r="M23" s="56">
        <f>L23/23</f>
        <v>4.3478260869565216E-2</v>
      </c>
      <c r="N23" s="57"/>
      <c r="O23" s="57">
        <v>5</v>
      </c>
      <c r="P23" s="56">
        <f>O23/96</f>
        <v>5.2083333333333336E-2</v>
      </c>
      <c r="Q23" s="57"/>
      <c r="R23" s="57">
        <v>0</v>
      </c>
      <c r="S23" s="56">
        <f>R23/15</f>
        <v>0</v>
      </c>
      <c r="T23" s="55">
        <f>F23+I23+L23+O23+R23</f>
        <v>17</v>
      </c>
      <c r="U23" s="54">
        <f>T23/624</f>
        <v>2.7243589743589744E-2</v>
      </c>
    </row>
    <row r="24" spans="2:21" x14ac:dyDescent="0.25">
      <c r="B24" s="62" t="s">
        <v>82</v>
      </c>
      <c r="C24" s="61"/>
      <c r="D24" s="61"/>
      <c r="E24" s="58"/>
      <c r="F24" s="57"/>
      <c r="G24" s="56"/>
      <c r="H24" s="57"/>
      <c r="I24" s="57"/>
      <c r="J24" s="54"/>
      <c r="K24" s="57"/>
      <c r="L24" s="57"/>
      <c r="M24" s="56"/>
      <c r="N24" s="57"/>
      <c r="O24" s="57"/>
      <c r="P24" s="57"/>
      <c r="Q24" s="57"/>
      <c r="R24" s="57"/>
      <c r="S24" s="56"/>
      <c r="T24" s="55"/>
      <c r="U24" s="54"/>
    </row>
    <row r="25" spans="2:21" x14ac:dyDescent="0.25">
      <c r="B25" s="65"/>
      <c r="C25" s="64" t="s">
        <v>81</v>
      </c>
      <c r="D25" s="64"/>
      <c r="E25" s="58" t="s">
        <v>79</v>
      </c>
      <c r="F25" s="57">
        <v>144</v>
      </c>
      <c r="G25" s="56">
        <f>F25/236</f>
        <v>0.61016949152542377</v>
      </c>
      <c r="H25" s="57"/>
      <c r="I25" s="55">
        <v>156</v>
      </c>
      <c r="J25" s="54">
        <f>I25/254</f>
        <v>0.61417322834645671</v>
      </c>
      <c r="K25" s="55"/>
      <c r="L25" s="55">
        <v>16</v>
      </c>
      <c r="M25" s="56">
        <f>L25/23</f>
        <v>0.69565217391304346</v>
      </c>
      <c r="N25" s="57"/>
      <c r="O25" s="57">
        <v>47</v>
      </c>
      <c r="P25" s="56">
        <f>O25/96</f>
        <v>0.48958333333333331</v>
      </c>
      <c r="Q25" s="57"/>
      <c r="R25" s="57">
        <v>4</v>
      </c>
      <c r="S25" s="56">
        <f>R25/15</f>
        <v>0.26666666666666666</v>
      </c>
      <c r="T25" s="55">
        <f>F25+I25+L25+O25+R25</f>
        <v>367</v>
      </c>
      <c r="U25" s="54">
        <f>T25/624</f>
        <v>0.58814102564102566</v>
      </c>
    </row>
    <row r="26" spans="2:21" x14ac:dyDescent="0.25">
      <c r="B26" s="65"/>
      <c r="C26" s="64"/>
      <c r="D26" s="64"/>
      <c r="E26" s="58" t="s">
        <v>78</v>
      </c>
      <c r="F26" s="57">
        <v>64</v>
      </c>
      <c r="G26" s="56">
        <f>F26/236</f>
        <v>0.2711864406779661</v>
      </c>
      <c r="H26" s="57"/>
      <c r="I26" s="55">
        <v>59</v>
      </c>
      <c r="J26" s="54">
        <f>I26/254</f>
        <v>0.23228346456692914</v>
      </c>
      <c r="K26" s="55"/>
      <c r="L26" s="55">
        <v>7</v>
      </c>
      <c r="M26" s="56">
        <f>L26/23</f>
        <v>0.30434782608695654</v>
      </c>
      <c r="N26" s="57"/>
      <c r="O26" s="57">
        <v>33</v>
      </c>
      <c r="P26" s="56">
        <f>O26/96</f>
        <v>0.34375</v>
      </c>
      <c r="Q26" s="57"/>
      <c r="R26" s="57">
        <v>8</v>
      </c>
      <c r="S26" s="56">
        <f>R26/15</f>
        <v>0.53333333333333333</v>
      </c>
      <c r="T26" s="55">
        <f>F26+I26+L26+O26+R26</f>
        <v>171</v>
      </c>
      <c r="U26" s="54">
        <f>T26/624</f>
        <v>0.27403846153846156</v>
      </c>
    </row>
    <row r="27" spans="2:21" x14ac:dyDescent="0.25">
      <c r="B27" s="65"/>
      <c r="C27" s="64"/>
      <c r="D27" s="64"/>
      <c r="E27" s="58" t="s">
        <v>77</v>
      </c>
      <c r="F27" s="57">
        <v>27</v>
      </c>
      <c r="G27" s="56">
        <f>F27/236</f>
        <v>0.11440677966101695</v>
      </c>
      <c r="H27" s="57"/>
      <c r="I27" s="55">
        <v>29</v>
      </c>
      <c r="J27" s="54">
        <f>I27/254</f>
        <v>0.1141732283464567</v>
      </c>
      <c r="K27" s="55"/>
      <c r="L27" s="55">
        <v>0</v>
      </c>
      <c r="M27" s="56">
        <f>L27/23</f>
        <v>0</v>
      </c>
      <c r="N27" s="57"/>
      <c r="O27" s="57">
        <v>9</v>
      </c>
      <c r="P27" s="56">
        <f>O27/96</f>
        <v>9.375E-2</v>
      </c>
      <c r="Q27" s="57"/>
      <c r="R27" s="57">
        <v>2</v>
      </c>
      <c r="S27" s="56">
        <f>R27/15</f>
        <v>0.13333333333333333</v>
      </c>
      <c r="T27" s="55">
        <f>F27+I27+L27+O27+R27</f>
        <v>67</v>
      </c>
      <c r="U27" s="54">
        <f>T27/624</f>
        <v>0.10737179487179487</v>
      </c>
    </row>
    <row r="28" spans="2:21" x14ac:dyDescent="0.25">
      <c r="B28" s="65"/>
      <c r="C28" s="64"/>
      <c r="D28" s="64"/>
      <c r="E28" s="58" t="s">
        <v>76</v>
      </c>
      <c r="F28" s="57">
        <v>0</v>
      </c>
      <c r="G28" s="56">
        <f>F28/236</f>
        <v>0</v>
      </c>
      <c r="H28" s="57"/>
      <c r="I28" s="55">
        <v>6</v>
      </c>
      <c r="J28" s="54">
        <f>I28/254</f>
        <v>2.3622047244094488E-2</v>
      </c>
      <c r="K28" s="55"/>
      <c r="L28" s="55">
        <v>0</v>
      </c>
      <c r="M28" s="56">
        <f>L28/23</f>
        <v>0</v>
      </c>
      <c r="N28" s="57"/>
      <c r="O28" s="57">
        <v>4</v>
      </c>
      <c r="P28" s="56">
        <f>O28/96</f>
        <v>4.1666666666666664E-2</v>
      </c>
      <c r="Q28" s="57"/>
      <c r="R28" s="57">
        <v>1</v>
      </c>
      <c r="S28" s="56">
        <f>R28/15</f>
        <v>6.6666666666666666E-2</v>
      </c>
      <c r="T28" s="55">
        <f>F28+I28+L28+O28+R28</f>
        <v>11</v>
      </c>
      <c r="U28" s="54">
        <f>T28/624</f>
        <v>1.7628205128205128E-2</v>
      </c>
    </row>
    <row r="29" spans="2:21" x14ac:dyDescent="0.25">
      <c r="B29" s="65"/>
      <c r="C29" s="64"/>
      <c r="D29" s="64"/>
      <c r="E29" s="58" t="s">
        <v>73</v>
      </c>
      <c r="F29" s="57">
        <v>1</v>
      </c>
      <c r="G29" s="56">
        <f>F29/236</f>
        <v>4.2372881355932203E-3</v>
      </c>
      <c r="H29" s="57"/>
      <c r="I29" s="55">
        <v>4</v>
      </c>
      <c r="J29" s="54">
        <f>I29/254</f>
        <v>1.5748031496062992E-2</v>
      </c>
      <c r="K29" s="55"/>
      <c r="L29" s="55">
        <v>0</v>
      </c>
      <c r="M29" s="56">
        <f>L29/23</f>
        <v>0</v>
      </c>
      <c r="N29" s="57"/>
      <c r="O29" s="57">
        <v>3</v>
      </c>
      <c r="P29" s="56">
        <f>O29/96</f>
        <v>3.125E-2</v>
      </c>
      <c r="Q29" s="57"/>
      <c r="R29" s="57">
        <v>0</v>
      </c>
      <c r="S29" s="56">
        <f>R29/15</f>
        <v>0</v>
      </c>
      <c r="T29" s="55">
        <f>F29+I29+L29+O29+R29</f>
        <v>8</v>
      </c>
      <c r="U29" s="54">
        <f>T29/624</f>
        <v>1.282051282051282E-2</v>
      </c>
    </row>
    <row r="30" spans="2:21" x14ac:dyDescent="0.25">
      <c r="B30" s="65"/>
      <c r="C30" s="64"/>
      <c r="D30" s="64"/>
      <c r="E30" s="58"/>
      <c r="F30" s="57"/>
      <c r="G30" s="56"/>
      <c r="H30" s="57"/>
      <c r="I30" s="55"/>
      <c r="J30" s="54"/>
      <c r="K30" s="55"/>
      <c r="L30" s="55"/>
      <c r="M30" s="56"/>
      <c r="N30" s="57"/>
      <c r="O30" s="57"/>
      <c r="P30" s="56"/>
      <c r="Q30" s="57"/>
      <c r="R30" s="57"/>
      <c r="S30" s="56"/>
      <c r="T30" s="55"/>
      <c r="U30" s="54"/>
    </row>
    <row r="31" spans="2:21" x14ac:dyDescent="0.25">
      <c r="B31" s="65"/>
      <c r="C31" s="64" t="s">
        <v>80</v>
      </c>
      <c r="D31" s="64"/>
      <c r="E31" s="58" t="s">
        <v>79</v>
      </c>
      <c r="F31" s="57">
        <v>51</v>
      </c>
      <c r="G31" s="56">
        <f>F31/236</f>
        <v>0.21610169491525424</v>
      </c>
      <c r="H31" s="57"/>
      <c r="I31" s="57">
        <v>68</v>
      </c>
      <c r="J31" s="54">
        <f>I31/254</f>
        <v>0.26771653543307089</v>
      </c>
      <c r="K31" s="57"/>
      <c r="L31" s="57">
        <v>9</v>
      </c>
      <c r="M31" s="56">
        <f>L31/23</f>
        <v>0.39130434782608697</v>
      </c>
      <c r="N31" s="57"/>
      <c r="O31" s="57">
        <v>24</v>
      </c>
      <c r="P31" s="56">
        <f>O31/96</f>
        <v>0.25</v>
      </c>
      <c r="Q31" s="57"/>
      <c r="R31" s="57">
        <v>4</v>
      </c>
      <c r="S31" s="56">
        <f>R31/15</f>
        <v>0.26666666666666666</v>
      </c>
      <c r="T31" s="55">
        <f>F31+I31+L31+O31+R31</f>
        <v>156</v>
      </c>
      <c r="U31" s="54">
        <f>T31/624</f>
        <v>0.25</v>
      </c>
    </row>
    <row r="32" spans="2:21" x14ac:dyDescent="0.25">
      <c r="B32" s="65"/>
      <c r="C32" s="64"/>
      <c r="D32" s="64"/>
      <c r="E32" s="58" t="s">
        <v>78</v>
      </c>
      <c r="F32" s="57">
        <v>109</v>
      </c>
      <c r="G32" s="56">
        <f>F32/236</f>
        <v>0.46186440677966101</v>
      </c>
      <c r="H32" s="57"/>
      <c r="I32" s="57">
        <v>103</v>
      </c>
      <c r="J32" s="54">
        <f>I32/254</f>
        <v>0.40551181102362205</v>
      </c>
      <c r="K32" s="57"/>
      <c r="L32" s="57">
        <v>9</v>
      </c>
      <c r="M32" s="56">
        <f>L32/23</f>
        <v>0.39130434782608697</v>
      </c>
      <c r="N32" s="57"/>
      <c r="O32" s="57">
        <v>40</v>
      </c>
      <c r="P32" s="56">
        <f>O32/96</f>
        <v>0.41666666666666669</v>
      </c>
      <c r="Q32" s="57"/>
      <c r="R32" s="57">
        <v>7</v>
      </c>
      <c r="S32" s="56">
        <f>R32/15</f>
        <v>0.46666666666666667</v>
      </c>
      <c r="T32" s="55">
        <f>F32+I32+L32+O32+R32</f>
        <v>268</v>
      </c>
      <c r="U32" s="54">
        <f>T32/624</f>
        <v>0.42948717948717946</v>
      </c>
    </row>
    <row r="33" spans="2:21" x14ac:dyDescent="0.25">
      <c r="B33" s="65"/>
      <c r="C33" s="64"/>
      <c r="D33" s="64"/>
      <c r="E33" s="58" t="s">
        <v>77</v>
      </c>
      <c r="F33" s="57">
        <v>67</v>
      </c>
      <c r="G33" s="56">
        <f>F33/236</f>
        <v>0.28389830508474578</v>
      </c>
      <c r="H33" s="57"/>
      <c r="I33" s="57">
        <v>68</v>
      </c>
      <c r="J33" s="54">
        <f>I33/254</f>
        <v>0.26771653543307089</v>
      </c>
      <c r="K33" s="57"/>
      <c r="L33" s="57">
        <v>4</v>
      </c>
      <c r="M33" s="56">
        <f>L33/23</f>
        <v>0.17391304347826086</v>
      </c>
      <c r="N33" s="57"/>
      <c r="O33" s="57">
        <v>27</v>
      </c>
      <c r="P33" s="56">
        <f>O33/96</f>
        <v>0.28125</v>
      </c>
      <c r="Q33" s="57"/>
      <c r="R33" s="57">
        <v>4</v>
      </c>
      <c r="S33" s="56">
        <f>R33/15</f>
        <v>0.26666666666666666</v>
      </c>
      <c r="T33" s="55">
        <f>F33+I33+L33+O33+R33</f>
        <v>170</v>
      </c>
      <c r="U33" s="54">
        <f>T33/624</f>
        <v>0.27243589743589741</v>
      </c>
    </row>
    <row r="34" spans="2:21" x14ac:dyDescent="0.25">
      <c r="B34" s="65"/>
      <c r="C34" s="64"/>
      <c r="D34" s="64"/>
      <c r="E34" s="58" t="s">
        <v>76</v>
      </c>
      <c r="F34" s="57">
        <v>8</v>
      </c>
      <c r="G34" s="56">
        <f>F34/236</f>
        <v>3.3898305084745763E-2</v>
      </c>
      <c r="H34" s="57"/>
      <c r="I34" s="57">
        <v>12</v>
      </c>
      <c r="J34" s="54">
        <f>I34/254</f>
        <v>4.7244094488188976E-2</v>
      </c>
      <c r="K34" s="57"/>
      <c r="L34" s="57">
        <v>1</v>
      </c>
      <c r="M34" s="56">
        <f>L34/23</f>
        <v>4.3478260869565216E-2</v>
      </c>
      <c r="N34" s="57"/>
      <c r="O34" s="57">
        <v>3</v>
      </c>
      <c r="P34" s="56">
        <f>O34/96</f>
        <v>3.125E-2</v>
      </c>
      <c r="Q34" s="57"/>
      <c r="R34" s="57">
        <v>0</v>
      </c>
      <c r="S34" s="56">
        <f>R34/15</f>
        <v>0</v>
      </c>
      <c r="T34" s="55">
        <f>F34+I34+L34+O34+R34</f>
        <v>24</v>
      </c>
      <c r="U34" s="54">
        <f>T34/624</f>
        <v>3.8461538461538464E-2</v>
      </c>
    </row>
    <row r="35" spans="2:21" x14ac:dyDescent="0.25">
      <c r="B35" s="65"/>
      <c r="C35" s="64"/>
      <c r="D35" s="64"/>
      <c r="E35" s="58" t="s">
        <v>73</v>
      </c>
      <c r="F35" s="57">
        <v>1</v>
      </c>
      <c r="G35" s="56">
        <f>F35/236</f>
        <v>4.2372881355932203E-3</v>
      </c>
      <c r="H35" s="57"/>
      <c r="I35" s="57">
        <v>3</v>
      </c>
      <c r="J35" s="54">
        <f>I35/254</f>
        <v>1.1811023622047244E-2</v>
      </c>
      <c r="K35" s="57"/>
      <c r="L35" s="57">
        <v>0</v>
      </c>
      <c r="M35" s="56">
        <f>L35/23</f>
        <v>0</v>
      </c>
      <c r="N35" s="57"/>
      <c r="O35" s="57">
        <v>2</v>
      </c>
      <c r="P35" s="56">
        <f>O35/96</f>
        <v>2.0833333333333332E-2</v>
      </c>
      <c r="Q35" s="57"/>
      <c r="R35" s="57">
        <v>0</v>
      </c>
      <c r="S35" s="56">
        <f>R35/15</f>
        <v>0</v>
      </c>
      <c r="T35" s="55">
        <f>F35+I35+L35+O35+R35</f>
        <v>6</v>
      </c>
      <c r="U35" s="54">
        <f>T35/624</f>
        <v>9.6153846153846159E-3</v>
      </c>
    </row>
    <row r="36" spans="2:21" x14ac:dyDescent="0.25">
      <c r="B36" s="62" t="s">
        <v>121</v>
      </c>
      <c r="C36" s="62"/>
      <c r="D36" s="66"/>
      <c r="E36" s="58"/>
      <c r="F36" s="57"/>
      <c r="G36" s="56"/>
      <c r="H36" s="57"/>
      <c r="I36" s="57"/>
      <c r="J36" s="54"/>
      <c r="K36" s="57"/>
      <c r="L36" s="57"/>
      <c r="M36" s="56"/>
      <c r="N36" s="57"/>
      <c r="O36" s="57"/>
      <c r="P36" s="57"/>
      <c r="Q36" s="57"/>
      <c r="R36" s="57"/>
      <c r="S36" s="56"/>
      <c r="T36" s="55"/>
      <c r="U36" s="54"/>
    </row>
    <row r="37" spans="2:21" x14ac:dyDescent="0.25">
      <c r="B37" s="65"/>
      <c r="C37" s="64" t="s">
        <v>75</v>
      </c>
      <c r="D37" s="64"/>
      <c r="E37" s="58" t="s">
        <v>71</v>
      </c>
      <c r="F37" s="57">
        <v>97</v>
      </c>
      <c r="G37" s="56">
        <f>F37/236</f>
        <v>0.41101694915254239</v>
      </c>
      <c r="H37" s="56"/>
      <c r="I37" s="57">
        <v>142</v>
      </c>
      <c r="J37" s="54">
        <f>I37/254</f>
        <v>0.55905511811023623</v>
      </c>
      <c r="K37" s="56"/>
      <c r="L37" s="57">
        <v>11</v>
      </c>
      <c r="M37" s="56">
        <f>L37/23</f>
        <v>0.47826086956521741</v>
      </c>
      <c r="N37" s="63"/>
      <c r="O37" s="57">
        <v>74</v>
      </c>
      <c r="P37" s="56">
        <f>O37/96</f>
        <v>0.77083333333333337</v>
      </c>
      <c r="Q37" s="63"/>
      <c r="R37" s="57">
        <v>12</v>
      </c>
      <c r="S37" s="56">
        <f>R37/15</f>
        <v>0.8</v>
      </c>
      <c r="T37" s="55">
        <f>F37+I37+L37+O37+R37</f>
        <v>336</v>
      </c>
      <c r="U37" s="54">
        <f>T37/624</f>
        <v>0.53846153846153844</v>
      </c>
    </row>
    <row r="38" spans="2:21" x14ac:dyDescent="0.25">
      <c r="B38" s="65"/>
      <c r="C38" s="58"/>
      <c r="D38" s="64"/>
      <c r="E38" s="58" t="s">
        <v>70</v>
      </c>
      <c r="F38" s="57">
        <v>132</v>
      </c>
      <c r="G38" s="56">
        <f>F38/236</f>
        <v>0.55932203389830504</v>
      </c>
      <c r="H38" s="56"/>
      <c r="I38" s="57">
        <v>99</v>
      </c>
      <c r="J38" s="54">
        <f>I38/254</f>
        <v>0.38976377952755903</v>
      </c>
      <c r="K38" s="56"/>
      <c r="L38" s="57">
        <v>11</v>
      </c>
      <c r="M38" s="56">
        <f>L38/23</f>
        <v>0.47826086956521741</v>
      </c>
      <c r="N38" s="63"/>
      <c r="O38" s="57">
        <v>16</v>
      </c>
      <c r="P38" s="56">
        <f>O38/96</f>
        <v>0.16666666666666666</v>
      </c>
      <c r="Q38" s="63"/>
      <c r="R38" s="57">
        <v>3</v>
      </c>
      <c r="S38" s="56">
        <f>R38/15</f>
        <v>0.2</v>
      </c>
      <c r="T38" s="55">
        <f>F38+I38+L38+O38+R38</f>
        <v>261</v>
      </c>
      <c r="U38" s="54">
        <f>T38/624</f>
        <v>0.41826923076923078</v>
      </c>
    </row>
    <row r="39" spans="2:21" x14ac:dyDescent="0.25">
      <c r="B39" s="65"/>
      <c r="C39" s="58"/>
      <c r="D39" s="64"/>
      <c r="E39" s="58" t="s">
        <v>74</v>
      </c>
      <c r="F39" s="57">
        <v>6</v>
      </c>
      <c r="G39" s="56">
        <f>F39/236</f>
        <v>2.5423728813559324E-2</v>
      </c>
      <c r="H39" s="56"/>
      <c r="I39" s="57">
        <v>9</v>
      </c>
      <c r="J39" s="54">
        <f>I39/254</f>
        <v>3.5433070866141732E-2</v>
      </c>
      <c r="K39" s="56"/>
      <c r="L39" s="57">
        <v>1</v>
      </c>
      <c r="M39" s="56">
        <f>L39/23</f>
        <v>4.3478260869565216E-2</v>
      </c>
      <c r="N39" s="63"/>
      <c r="O39" s="57">
        <v>4</v>
      </c>
      <c r="P39" s="56">
        <f>O39/96</f>
        <v>4.1666666666666664E-2</v>
      </c>
      <c r="Q39" s="63"/>
      <c r="R39" s="57">
        <v>0</v>
      </c>
      <c r="S39" s="56">
        <f>R39/15</f>
        <v>0</v>
      </c>
      <c r="T39" s="55">
        <f>F39+I39+L39+O39+R39</f>
        <v>20</v>
      </c>
      <c r="U39" s="54">
        <f>T39/624</f>
        <v>3.2051282051282048E-2</v>
      </c>
    </row>
    <row r="40" spans="2:21" x14ac:dyDescent="0.25">
      <c r="B40" s="65"/>
      <c r="C40" s="58"/>
      <c r="D40" s="64"/>
      <c r="E40" s="58" t="s">
        <v>73</v>
      </c>
      <c r="F40" s="57">
        <v>1</v>
      </c>
      <c r="G40" s="56">
        <f>F40/236</f>
        <v>4.2372881355932203E-3</v>
      </c>
      <c r="H40" s="56"/>
      <c r="I40" s="57">
        <v>4</v>
      </c>
      <c r="J40" s="54">
        <f>I40/254</f>
        <v>1.5748031496062992E-2</v>
      </c>
      <c r="K40" s="56"/>
      <c r="L40" s="57">
        <v>0</v>
      </c>
      <c r="M40" s="56">
        <f>L40/23</f>
        <v>0</v>
      </c>
      <c r="N40" s="63"/>
      <c r="O40" s="57">
        <v>2</v>
      </c>
      <c r="P40" s="56">
        <f>O40/96</f>
        <v>2.0833333333333332E-2</v>
      </c>
      <c r="Q40" s="63"/>
      <c r="R40" s="57">
        <v>0</v>
      </c>
      <c r="S40" s="56">
        <f>R40/15</f>
        <v>0</v>
      </c>
      <c r="T40" s="55">
        <f>F40+I40+L40+O40+R40</f>
        <v>7</v>
      </c>
      <c r="U40" s="54">
        <f>T40/624</f>
        <v>1.1217948717948718E-2</v>
      </c>
    </row>
    <row r="41" spans="2:21" x14ac:dyDescent="0.25">
      <c r="B41" s="62" t="s">
        <v>110</v>
      </c>
      <c r="C41" s="61"/>
      <c r="D41" s="61"/>
      <c r="E41" s="60"/>
      <c r="F41" s="57"/>
      <c r="G41" s="56"/>
      <c r="H41" s="57"/>
      <c r="I41" s="57"/>
      <c r="J41" s="54"/>
      <c r="K41" s="57"/>
      <c r="L41" s="57"/>
      <c r="M41" s="56"/>
      <c r="N41" s="57"/>
      <c r="O41" s="57"/>
      <c r="P41" s="56"/>
      <c r="Q41" s="57"/>
      <c r="R41" s="57"/>
      <c r="S41" s="56"/>
      <c r="T41" s="55"/>
      <c r="U41" s="54"/>
    </row>
    <row r="42" spans="2:21" x14ac:dyDescent="0.25">
      <c r="C42" s="58" t="s">
        <v>72</v>
      </c>
      <c r="D42" s="59"/>
      <c r="E42" s="58" t="s">
        <v>71</v>
      </c>
      <c r="F42" s="57">
        <v>17</v>
      </c>
      <c r="G42" s="56">
        <f>F42/236</f>
        <v>7.2033898305084748E-2</v>
      </c>
      <c r="H42" s="57"/>
      <c r="I42" s="57">
        <v>1</v>
      </c>
      <c r="J42" s="54">
        <f>I42/254</f>
        <v>3.937007874015748E-3</v>
      </c>
      <c r="K42" s="57"/>
      <c r="L42" s="57">
        <v>0</v>
      </c>
      <c r="M42" s="56">
        <f>L42/23</f>
        <v>0</v>
      </c>
      <c r="N42" s="57"/>
      <c r="O42" s="57">
        <v>1</v>
      </c>
      <c r="P42" s="56">
        <f>O42/96</f>
        <v>1.0416666666666666E-2</v>
      </c>
      <c r="Q42" s="57"/>
      <c r="R42" s="57">
        <v>0</v>
      </c>
      <c r="S42" s="56">
        <f>R42/15</f>
        <v>0</v>
      </c>
      <c r="T42" s="55">
        <f>F42+I42+L42+O42+R42</f>
        <v>19</v>
      </c>
      <c r="U42" s="54">
        <f>T42/624</f>
        <v>3.0448717948717948E-2</v>
      </c>
    </row>
    <row r="43" spans="2:21" x14ac:dyDescent="0.25">
      <c r="C43" s="58"/>
      <c r="D43" s="58"/>
      <c r="E43" s="58" t="s">
        <v>70</v>
      </c>
      <c r="F43" s="57">
        <v>219</v>
      </c>
      <c r="G43" s="56">
        <f>F43/236</f>
        <v>0.92796610169491522</v>
      </c>
      <c r="H43" s="57"/>
      <c r="I43" s="57">
        <v>250</v>
      </c>
      <c r="J43" s="54">
        <f>I43/254</f>
        <v>0.98425196850393704</v>
      </c>
      <c r="K43" s="57"/>
      <c r="L43" s="57">
        <v>23</v>
      </c>
      <c r="M43" s="56">
        <f>L43/23</f>
        <v>1</v>
      </c>
      <c r="N43" s="57"/>
      <c r="O43" s="57">
        <v>95</v>
      </c>
      <c r="P43" s="56">
        <f>O43/96</f>
        <v>0.98958333333333337</v>
      </c>
      <c r="Q43" s="57"/>
      <c r="R43" s="57">
        <v>15</v>
      </c>
      <c r="S43" s="56">
        <f>R43/15</f>
        <v>1</v>
      </c>
      <c r="T43" s="55">
        <f>F43+I43+L43+O43+R43</f>
        <v>602</v>
      </c>
      <c r="U43" s="54">
        <f>T43/624</f>
        <v>0.96474358974358976</v>
      </c>
    </row>
    <row r="44" spans="2:21" x14ac:dyDescent="0.25">
      <c r="B44" s="53"/>
      <c r="C44" s="52"/>
      <c r="D44" s="52"/>
      <c r="E44" s="52" t="s">
        <v>69</v>
      </c>
      <c r="F44" s="51">
        <v>0</v>
      </c>
      <c r="G44" s="50">
        <f>F44/236</f>
        <v>0</v>
      </c>
      <c r="H44" s="51"/>
      <c r="I44" s="51">
        <v>3</v>
      </c>
      <c r="J44" s="48">
        <f>I44/254</f>
        <v>1.1811023622047244E-2</v>
      </c>
      <c r="K44" s="51"/>
      <c r="L44" s="51">
        <v>0</v>
      </c>
      <c r="M44" s="50">
        <f>L44/23</f>
        <v>0</v>
      </c>
      <c r="N44" s="51"/>
      <c r="O44" s="51">
        <v>0</v>
      </c>
      <c r="P44" s="50">
        <f>O44/96</f>
        <v>0</v>
      </c>
      <c r="Q44" s="51"/>
      <c r="R44" s="51">
        <v>0</v>
      </c>
      <c r="S44" s="50">
        <f>R44/15</f>
        <v>0</v>
      </c>
      <c r="T44" s="49">
        <f>F44+I44+L44+O44+R44</f>
        <v>3</v>
      </c>
      <c r="U44" s="48">
        <f>T44/624</f>
        <v>4.807692307692308E-3</v>
      </c>
    </row>
  </sheetData>
  <mergeCells count="6">
    <mergeCell ref="T2:U2"/>
    <mergeCell ref="F2:G2"/>
    <mergeCell ref="I2:J2"/>
    <mergeCell ref="L2:M2"/>
    <mergeCell ref="O2:P2"/>
    <mergeCell ref="R2:S2"/>
  </mergeCells>
  <conditionalFormatting sqref="B4:U10 B41:U44">
    <cfRule type="expression" dxfId="3" priority="4">
      <formula>MOD(ROW(),2)=1</formula>
    </cfRule>
  </conditionalFormatting>
  <conditionalFormatting sqref="B11:U23">
    <cfRule type="expression" dxfId="2" priority="3">
      <formula>MOD(ROW(),2)=1</formula>
    </cfRule>
  </conditionalFormatting>
  <conditionalFormatting sqref="B24:U35">
    <cfRule type="expression" dxfId="1" priority="2">
      <formula>MOD(ROW(),2)=1</formula>
    </cfRule>
  </conditionalFormatting>
  <conditionalFormatting sqref="B36:U40">
    <cfRule type="expression" dxfId="0" priority="1">
      <formula>MOD(ROW(),2)=1</formula>
    </cfRule>
  </conditionalFormatting>
  <pageMargins left="0.7" right="0.7" top="0.75" bottom="0.75" header="0.3" footer="0.3"/>
  <pageSetup paperSize="9" scale="3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Hasegawa</dc:creator>
  <cp:lastModifiedBy>M. Hasegawa</cp:lastModifiedBy>
  <cp:lastPrinted>2019-11-02T16:08:13Z</cp:lastPrinted>
  <dcterms:created xsi:type="dcterms:W3CDTF">2019-05-08T03:41:50Z</dcterms:created>
  <dcterms:modified xsi:type="dcterms:W3CDTF">2020-01-07T02:12:08Z</dcterms:modified>
</cp:coreProperties>
</file>