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rthepareyn/Documents/PhD/Manuscripts/7. LMPH experiment/Databases/"/>
    </mc:Choice>
  </mc:AlternateContent>
  <xr:revisionPtr revIDLastSave="0" documentId="8_{5ADAAD09-B008-2F46-A468-4614E5B5D4C2}" xr6:coauthVersionLast="45" xr6:coauthVersionMax="45" xr10:uidLastSave="{00000000-0000-0000-0000-000000000000}"/>
  <bookViews>
    <workbookView xWindow="0" yWindow="460" windowWidth="28800" windowHeight="15840" xr2:uid="{6FF94E10-0273-4439-9F47-545D82CB5DD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5" i="1" l="1"/>
  <c r="P14" i="1"/>
  <c r="O15" i="1"/>
  <c r="O14" i="1"/>
  <c r="O7" i="1"/>
  <c r="P5" i="1"/>
  <c r="O5" i="1"/>
  <c r="O6" i="1"/>
  <c r="O8" i="1"/>
  <c r="O9" i="1"/>
  <c r="O10" i="1"/>
  <c r="O11" i="1"/>
  <c r="O12" i="1"/>
  <c r="O13" i="1"/>
  <c r="P4" i="1"/>
  <c r="O4" i="1"/>
  <c r="M5" i="1" l="1"/>
  <c r="N5" i="1"/>
  <c r="M6" i="1"/>
  <c r="P6" i="1" s="1"/>
  <c r="N6" i="1"/>
  <c r="M7" i="1"/>
  <c r="P7" i="1" s="1"/>
  <c r="N7" i="1"/>
  <c r="M8" i="1"/>
  <c r="P8" i="1" s="1"/>
  <c r="N8" i="1"/>
  <c r="M9" i="1"/>
  <c r="P9" i="1" s="1"/>
  <c r="N9" i="1"/>
  <c r="M10" i="1"/>
  <c r="P10" i="1" s="1"/>
  <c r="N10" i="1"/>
  <c r="M11" i="1"/>
  <c r="P11" i="1" s="1"/>
  <c r="N11" i="1"/>
  <c r="M12" i="1"/>
  <c r="P12" i="1" s="1"/>
  <c r="N12" i="1"/>
  <c r="M13" i="1"/>
  <c r="P13" i="1" s="1"/>
  <c r="N13" i="1"/>
  <c r="N4" i="1"/>
  <c r="M4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H4" i="1"/>
  <c r="G4" i="1"/>
</calcChain>
</file>

<file path=xl/sharedStrings.xml><?xml version="1.0" encoding="utf-8"?>
<sst xmlns="http://schemas.openxmlformats.org/spreadsheetml/2006/main" count="27" uniqueCount="21">
  <si>
    <t>Sample</t>
  </si>
  <si>
    <t>Ct 1</t>
  </si>
  <si>
    <t>Ct 2</t>
  </si>
  <si>
    <t>Ct mean</t>
  </si>
  <si>
    <t>Tm mean</t>
  </si>
  <si>
    <t>Tm 2</t>
  </si>
  <si>
    <t>Tm 1</t>
  </si>
  <si>
    <t>SF14</t>
  </si>
  <si>
    <t>SF23</t>
  </si>
  <si>
    <t>SF41</t>
  </si>
  <si>
    <t>SF57</t>
  </si>
  <si>
    <t>SF58</t>
  </si>
  <si>
    <t>SF75</t>
  </si>
  <si>
    <t>SF79</t>
  </si>
  <si>
    <t>SF80</t>
  </si>
  <si>
    <t>SF85</t>
  </si>
  <si>
    <t>SF87</t>
  </si>
  <si>
    <t xml:space="preserve"> % DNA</t>
  </si>
  <si>
    <t>RT = RNA + DNA</t>
  </si>
  <si>
    <t>No RT = DNA</t>
  </si>
  <si>
    <t xml:space="preserve"> Ct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</si>
</sst>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5" borderId="6" xfId="0" applyNumberFormat="1" applyFill="1" applyBorder="1" applyAlignment="1">
      <alignment horizontal="center"/>
    </xf>
    <xf numFmtId="165" fontId="0" fillId="5" borderId="7" xfId="0" applyNumberFormat="1" applyFill="1" applyBorder="1" applyAlignment="1">
      <alignment horizontal="center"/>
    </xf>
    <xf numFmtId="165" fontId="0" fillId="5" borderId="23" xfId="0" applyNumberFormat="1" applyFill="1" applyBorder="1" applyAlignment="1">
      <alignment horizontal="center"/>
    </xf>
    <xf numFmtId="165" fontId="0" fillId="6" borderId="19" xfId="0" applyNumberFormat="1" applyFont="1" applyFill="1" applyBorder="1" applyAlignment="1">
      <alignment horizontal="center"/>
    </xf>
    <xf numFmtId="165" fontId="0" fillId="6" borderId="11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5" borderId="19" xfId="0" applyNumberFormat="1" applyFill="1" applyBorder="1" applyAlignment="1">
      <alignment horizontal="center"/>
    </xf>
    <xf numFmtId="165" fontId="0" fillId="5" borderId="11" xfId="0" applyNumberFormat="1" applyFill="1" applyBorder="1" applyAlignment="1">
      <alignment horizontal="center"/>
    </xf>
    <xf numFmtId="165" fontId="0" fillId="5" borderId="15" xfId="0" applyNumberFormat="1" applyFill="1" applyBorder="1" applyAlignment="1">
      <alignment horizontal="center"/>
    </xf>
    <xf numFmtId="165" fontId="0" fillId="6" borderId="8" xfId="0" applyNumberFormat="1" applyFont="1" applyFill="1" applyBorder="1" applyAlignment="1">
      <alignment horizontal="center"/>
    </xf>
    <xf numFmtId="165" fontId="0" fillId="6" borderId="28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5" borderId="20" xfId="0" applyNumberFormat="1" applyFill="1" applyBorder="1" applyAlignment="1">
      <alignment horizontal="center"/>
    </xf>
    <xf numFmtId="165" fontId="0" fillId="5" borderId="21" xfId="0" applyNumberFormat="1" applyFill="1" applyBorder="1" applyAlignment="1">
      <alignment horizontal="center"/>
    </xf>
    <xf numFmtId="165" fontId="0" fillId="5" borderId="24" xfId="0" applyNumberFormat="1" applyFill="1" applyBorder="1" applyAlignment="1">
      <alignment horizontal="center"/>
    </xf>
    <xf numFmtId="165" fontId="0" fillId="6" borderId="9" xfId="0" applyNumberFormat="1" applyFont="1" applyFill="1" applyBorder="1" applyAlignment="1">
      <alignment horizontal="center"/>
    </xf>
    <xf numFmtId="165" fontId="0" fillId="6" borderId="29" xfId="0" applyNumberFormat="1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6" borderId="22" xfId="0" applyNumberFormat="1" applyFont="1" applyFill="1" applyBorder="1" applyAlignment="1">
      <alignment horizontal="center"/>
    </xf>
    <xf numFmtId="165" fontId="0" fillId="6" borderId="25" xfId="0" applyNumberFormat="1" applyFont="1" applyFill="1" applyBorder="1" applyAlignment="1">
      <alignment horizontal="center"/>
    </xf>
    <xf numFmtId="165" fontId="0" fillId="6" borderId="26" xfId="0" applyNumberFormat="1" applyFont="1" applyFill="1" applyBorder="1" applyAlignment="1">
      <alignment horizontal="center"/>
    </xf>
    <xf numFmtId="165" fontId="0" fillId="6" borderId="2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BBE6-6B15-4D11-8338-9E17BF4DAC0E}">
  <dimension ref="B1:Q15"/>
  <sheetViews>
    <sheetView tabSelected="1" workbookViewId="0">
      <selection activeCell="S15" sqref="S15"/>
    </sheetView>
  </sheetViews>
  <sheetFormatPr baseColWidth="10" defaultColWidth="8.83203125" defaultRowHeight="15" x14ac:dyDescent="0.2"/>
  <cols>
    <col min="3" max="6" width="5.5" bestFit="1" customWidth="1"/>
    <col min="7" max="7" width="8.33203125" bestFit="1" customWidth="1"/>
    <col min="9" max="12" width="5.5" bestFit="1" customWidth="1"/>
    <col min="13" max="13" width="8.33203125" bestFit="1" customWidth="1"/>
    <col min="15" max="15" width="11.1640625" bestFit="1" customWidth="1"/>
    <col min="17" max="17" width="16.6640625" bestFit="1" customWidth="1"/>
    <col min="18" max="18" width="12.1640625" bestFit="1" customWidth="1"/>
  </cols>
  <sheetData>
    <row r="1" spans="2:17" ht="16" thickBot="1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2:17" ht="16" thickBot="1" x14ac:dyDescent="0.25">
      <c r="B2" s="8"/>
      <c r="C2" s="2" t="s">
        <v>18</v>
      </c>
      <c r="D2" s="3"/>
      <c r="E2" s="3"/>
      <c r="F2" s="3"/>
      <c r="G2" s="3"/>
      <c r="H2" s="4"/>
      <c r="I2" s="5" t="s">
        <v>19</v>
      </c>
      <c r="J2" s="6"/>
      <c r="K2" s="6"/>
      <c r="L2" s="6"/>
      <c r="M2" s="6"/>
      <c r="N2" s="7"/>
      <c r="O2" s="8"/>
      <c r="P2" s="8"/>
    </row>
    <row r="3" spans="2:17" ht="16" thickBot="1" x14ac:dyDescent="0.25">
      <c r="B3" s="9" t="s">
        <v>0</v>
      </c>
      <c r="C3" s="10" t="s">
        <v>1</v>
      </c>
      <c r="D3" s="10" t="s">
        <v>6</v>
      </c>
      <c r="E3" s="10" t="s">
        <v>2</v>
      </c>
      <c r="F3" s="11" t="s">
        <v>5</v>
      </c>
      <c r="G3" s="9" t="s">
        <v>3</v>
      </c>
      <c r="H3" s="12" t="s">
        <v>4</v>
      </c>
      <c r="I3" s="9" t="s">
        <v>1</v>
      </c>
      <c r="J3" s="10" t="s">
        <v>6</v>
      </c>
      <c r="K3" s="10" t="s">
        <v>2</v>
      </c>
      <c r="L3" s="10" t="s">
        <v>5</v>
      </c>
      <c r="M3" s="10" t="s">
        <v>3</v>
      </c>
      <c r="N3" s="11" t="s">
        <v>4</v>
      </c>
      <c r="O3" s="13" t="s">
        <v>20</v>
      </c>
      <c r="P3" s="14" t="s">
        <v>17</v>
      </c>
    </row>
    <row r="4" spans="2:17" x14ac:dyDescent="0.2">
      <c r="B4" s="15" t="s">
        <v>7</v>
      </c>
      <c r="C4" s="16">
        <v>15.080010414123535</v>
      </c>
      <c r="D4" s="16">
        <v>66.905143737792969</v>
      </c>
      <c r="E4" s="16">
        <v>14.873291015625</v>
      </c>
      <c r="F4" s="17">
        <v>67.056373596191406</v>
      </c>
      <c r="G4" s="18">
        <f>AVERAGE(C4,E4)</f>
        <v>14.976650714874268</v>
      </c>
      <c r="H4" s="19">
        <f>AVERAGE(D4,F4)</f>
        <v>66.980758666992188</v>
      </c>
      <c r="I4" s="16">
        <v>19.803287506103516</v>
      </c>
      <c r="J4" s="16">
        <v>66.902069091796875</v>
      </c>
      <c r="K4" s="16">
        <v>19.662546157836914</v>
      </c>
      <c r="L4" s="17">
        <v>66.903800964355469</v>
      </c>
      <c r="M4" s="18">
        <f>AVERAGE(I4,K4)</f>
        <v>19.732916831970215</v>
      </c>
      <c r="N4" s="20">
        <f>AVERAGE(J4,L4)</f>
        <v>66.902935028076172</v>
      </c>
      <c r="O4" s="21">
        <f>M4-G4</f>
        <v>4.7562661170959473</v>
      </c>
      <c r="P4" s="22">
        <f>(100/2^(M4-G4))</f>
        <v>3.7001661976687612</v>
      </c>
      <c r="Q4" s="1"/>
    </row>
    <row r="5" spans="2:17" x14ac:dyDescent="0.2">
      <c r="B5" s="23" t="s">
        <v>8</v>
      </c>
      <c r="C5" s="24">
        <v>27.422473907470703</v>
      </c>
      <c r="D5" s="24">
        <v>66.755722045898438</v>
      </c>
      <c r="E5" s="24">
        <v>27.41474723815918</v>
      </c>
      <c r="F5" s="25">
        <v>66.906951904296875</v>
      </c>
      <c r="G5" s="26">
        <f t="shared" ref="G5:G13" si="0">AVERAGE(C5,E5)</f>
        <v>27.418610572814941</v>
      </c>
      <c r="H5" s="27">
        <f t="shared" ref="H5:H13" si="1">AVERAGE(D5,F5)</f>
        <v>66.831336975097656</v>
      </c>
      <c r="I5" s="24">
        <v>30.69685173034668</v>
      </c>
      <c r="J5" s="24">
        <v>66.453811645507812</v>
      </c>
      <c r="K5" s="24">
        <v>30.847728729248047</v>
      </c>
      <c r="L5" s="25">
        <v>66.455490112304688</v>
      </c>
      <c r="M5" s="26">
        <f t="shared" ref="M5:M13" si="2">AVERAGE(I5,K5)</f>
        <v>30.772290229797363</v>
      </c>
      <c r="N5" s="28">
        <f t="shared" ref="N5:N13" si="3">AVERAGE(J5,L5)</f>
        <v>66.45465087890625</v>
      </c>
      <c r="O5" s="29">
        <f>M5-G5</f>
        <v>3.3536796569824219</v>
      </c>
      <c r="P5" s="30">
        <f>(100/2^(M5-G5))</f>
        <v>9.7823191442503479</v>
      </c>
    </row>
    <row r="6" spans="2:17" x14ac:dyDescent="0.2">
      <c r="B6" s="23" t="s">
        <v>9</v>
      </c>
      <c r="C6" s="24">
        <v>23.655601501464844</v>
      </c>
      <c r="D6" s="24">
        <v>66.755722045898438</v>
      </c>
      <c r="E6" s="24">
        <v>23.518377304077148</v>
      </c>
      <c r="F6" s="25">
        <v>66.906951904296875</v>
      </c>
      <c r="G6" s="26">
        <f t="shared" si="0"/>
        <v>23.586989402770996</v>
      </c>
      <c r="H6" s="27">
        <f t="shared" si="1"/>
        <v>66.831336975097656</v>
      </c>
      <c r="I6" s="24">
        <v>27.836849212646484</v>
      </c>
      <c r="J6" s="24">
        <v>66.603233337402344</v>
      </c>
      <c r="K6" s="24">
        <v>27.638875961303711</v>
      </c>
      <c r="L6" s="25">
        <v>66.754364013671875</v>
      </c>
      <c r="M6" s="26">
        <f t="shared" si="2"/>
        <v>27.737862586975098</v>
      </c>
      <c r="N6" s="28">
        <f t="shared" si="3"/>
        <v>66.678798675537109</v>
      </c>
      <c r="O6" s="29">
        <f t="shared" ref="O5:O13" si="4">M6-G6</f>
        <v>4.1508731842041016</v>
      </c>
      <c r="P6" s="30">
        <f>(100/2^(M6-G6))</f>
        <v>5.6294071885163799</v>
      </c>
    </row>
    <row r="7" spans="2:17" x14ac:dyDescent="0.2">
      <c r="B7" s="23" t="s">
        <v>10</v>
      </c>
      <c r="C7" s="24">
        <v>14.785357475280762</v>
      </c>
      <c r="D7" s="24">
        <v>66.755722045898438</v>
      </c>
      <c r="E7" s="24">
        <v>14.784723281860352</v>
      </c>
      <c r="F7" s="25">
        <v>66.906951904296875</v>
      </c>
      <c r="G7" s="26">
        <f t="shared" si="0"/>
        <v>14.785040378570557</v>
      </c>
      <c r="H7" s="27">
        <f t="shared" si="1"/>
        <v>66.831336975097656</v>
      </c>
      <c r="I7" s="24">
        <v>21.609125137329102</v>
      </c>
      <c r="J7" s="24">
        <v>66.752655029296875</v>
      </c>
      <c r="K7" s="24">
        <v>21.386354446411133</v>
      </c>
      <c r="L7" s="25">
        <v>66.903800964355469</v>
      </c>
      <c r="M7" s="26">
        <f t="shared" si="2"/>
        <v>21.497739791870117</v>
      </c>
      <c r="N7" s="28">
        <f t="shared" si="3"/>
        <v>66.828227996826172</v>
      </c>
      <c r="O7" s="29">
        <f>M7-G7</f>
        <v>6.7126994132995605</v>
      </c>
      <c r="P7" s="30">
        <f>(100/2^(M7-G7))</f>
        <v>0.95340214508044463</v>
      </c>
    </row>
    <row r="8" spans="2:17" x14ac:dyDescent="0.2">
      <c r="B8" s="23" t="s">
        <v>11</v>
      </c>
      <c r="C8" s="24">
        <v>14.204880714416504</v>
      </c>
      <c r="D8" s="24">
        <v>66.755722045898438</v>
      </c>
      <c r="E8" s="24">
        <v>13.812880516052246</v>
      </c>
      <c r="F8" s="25">
        <v>66.906951904296875</v>
      </c>
      <c r="G8" s="26">
        <f t="shared" si="0"/>
        <v>14.008880615234375</v>
      </c>
      <c r="H8" s="27">
        <f t="shared" si="1"/>
        <v>66.831336975097656</v>
      </c>
      <c r="I8" s="24">
        <v>19.30689811706543</v>
      </c>
      <c r="J8" s="24">
        <v>66.752655029296875</v>
      </c>
      <c r="K8" s="24">
        <v>19.109472274780273</v>
      </c>
      <c r="L8" s="25">
        <v>66.903800964355469</v>
      </c>
      <c r="M8" s="26">
        <f t="shared" si="2"/>
        <v>19.208185195922852</v>
      </c>
      <c r="N8" s="28">
        <f t="shared" si="3"/>
        <v>66.828227996826172</v>
      </c>
      <c r="O8" s="29">
        <f t="shared" si="4"/>
        <v>5.1993045806884766</v>
      </c>
      <c r="P8" s="30">
        <f>(100/2^(M8-G8))</f>
        <v>2.721782169185655</v>
      </c>
    </row>
    <row r="9" spans="2:17" x14ac:dyDescent="0.2">
      <c r="B9" s="23" t="s">
        <v>12</v>
      </c>
      <c r="C9" s="24">
        <v>15.446484565734863</v>
      </c>
      <c r="D9" s="24">
        <v>66.905143737792969</v>
      </c>
      <c r="E9" s="24">
        <v>15.808302879333496</v>
      </c>
      <c r="F9" s="25">
        <v>66.906951904296875</v>
      </c>
      <c r="G9" s="26">
        <f t="shared" si="0"/>
        <v>15.62739372253418</v>
      </c>
      <c r="H9" s="27">
        <f t="shared" si="1"/>
        <v>66.906047821044922</v>
      </c>
      <c r="I9" s="24">
        <v>20.978422164916992</v>
      </c>
      <c r="J9" s="24">
        <v>66.902069091796875</v>
      </c>
      <c r="K9" s="24">
        <v>20.837863922119141</v>
      </c>
      <c r="L9" s="25">
        <v>67.053237915039062</v>
      </c>
      <c r="M9" s="26">
        <f t="shared" si="2"/>
        <v>20.908143043518066</v>
      </c>
      <c r="N9" s="28">
        <f t="shared" si="3"/>
        <v>66.977653503417969</v>
      </c>
      <c r="O9" s="29">
        <f t="shared" si="4"/>
        <v>5.2807493209838867</v>
      </c>
      <c r="P9" s="30">
        <f>(100/2^(M9-G9))</f>
        <v>2.5723855113211376</v>
      </c>
    </row>
    <row r="10" spans="2:17" x14ac:dyDescent="0.2">
      <c r="B10" s="23" t="s">
        <v>13</v>
      </c>
      <c r="C10" s="24">
        <v>16.15678596496582</v>
      </c>
      <c r="D10" s="24">
        <v>66.905143737792969</v>
      </c>
      <c r="E10" s="24">
        <v>16.538448333740234</v>
      </c>
      <c r="F10" s="25">
        <v>66.906951904296875</v>
      </c>
      <c r="G10" s="26">
        <f t="shared" si="0"/>
        <v>16.347617149353027</v>
      </c>
      <c r="H10" s="27">
        <f t="shared" si="1"/>
        <v>66.906047821044922</v>
      </c>
      <c r="I10" s="24">
        <v>20.775550842285156</v>
      </c>
      <c r="J10" s="24">
        <v>66.902069091796875</v>
      </c>
      <c r="K10" s="24">
        <v>20.560590744018555</v>
      </c>
      <c r="L10" s="25">
        <v>67.053237915039062</v>
      </c>
      <c r="M10" s="26">
        <f t="shared" si="2"/>
        <v>20.668070793151855</v>
      </c>
      <c r="N10" s="28">
        <f t="shared" si="3"/>
        <v>66.977653503417969</v>
      </c>
      <c r="O10" s="29">
        <f t="shared" si="4"/>
        <v>4.3204536437988281</v>
      </c>
      <c r="P10" s="30">
        <f>(100/2^(M10-G10))</f>
        <v>5.0051126702336184</v>
      </c>
    </row>
    <row r="11" spans="2:17" x14ac:dyDescent="0.2">
      <c r="B11" s="23" t="s">
        <v>14</v>
      </c>
      <c r="C11" s="24">
        <v>13.720229148864746</v>
      </c>
      <c r="D11" s="24">
        <v>66.905143737792969</v>
      </c>
      <c r="E11" s="24">
        <v>13.667869567871094</v>
      </c>
      <c r="F11" s="25">
        <v>67.056373596191406</v>
      </c>
      <c r="G11" s="26">
        <f t="shared" si="0"/>
        <v>13.69404935836792</v>
      </c>
      <c r="H11" s="27">
        <f t="shared" si="1"/>
        <v>66.980758666992188</v>
      </c>
      <c r="I11" s="24">
        <v>20.240665435791016</v>
      </c>
      <c r="J11" s="24">
        <v>66.902069091796875</v>
      </c>
      <c r="K11" s="24">
        <v>20.207555770874023</v>
      </c>
      <c r="L11" s="25">
        <v>67.053237915039062</v>
      </c>
      <c r="M11" s="26">
        <f t="shared" si="2"/>
        <v>20.22411060333252</v>
      </c>
      <c r="N11" s="28">
        <f t="shared" si="3"/>
        <v>66.977653503417969</v>
      </c>
      <c r="O11" s="29">
        <f t="shared" si="4"/>
        <v>6.5300612449645996</v>
      </c>
      <c r="P11" s="30">
        <f>(100/2^(M11-G11))</f>
        <v>1.0820708351594921</v>
      </c>
    </row>
    <row r="12" spans="2:17" x14ac:dyDescent="0.2">
      <c r="B12" s="23" t="s">
        <v>15</v>
      </c>
      <c r="C12" s="24">
        <v>16.330192565917969</v>
      </c>
      <c r="D12" s="24">
        <v>66.905143737792969</v>
      </c>
      <c r="E12" s="24">
        <v>15.777458190917969</v>
      </c>
      <c r="F12" s="25">
        <v>67.056373596191406</v>
      </c>
      <c r="G12" s="26">
        <f t="shared" si="0"/>
        <v>16.053825378417969</v>
      </c>
      <c r="H12" s="27">
        <f t="shared" si="1"/>
        <v>66.980758666992188</v>
      </c>
      <c r="I12" s="24">
        <v>20.360136032104492</v>
      </c>
      <c r="J12" s="24">
        <v>66.903800964355469</v>
      </c>
      <c r="K12" s="24">
        <v>20.40672492980957</v>
      </c>
      <c r="L12" s="25">
        <v>66.900634765625</v>
      </c>
      <c r="M12" s="26">
        <f t="shared" si="2"/>
        <v>20.383430480957031</v>
      </c>
      <c r="N12" s="28">
        <f t="shared" si="3"/>
        <v>66.902217864990234</v>
      </c>
      <c r="O12" s="29">
        <f t="shared" si="4"/>
        <v>4.3296051025390625</v>
      </c>
      <c r="P12" s="30">
        <f>(100/2^(M12-G12))</f>
        <v>4.9734641840399467</v>
      </c>
    </row>
    <row r="13" spans="2:17" ht="16" thickBot="1" x14ac:dyDescent="0.25">
      <c r="B13" s="31" t="s">
        <v>16</v>
      </c>
      <c r="C13" s="32">
        <v>14.514830589294434</v>
      </c>
      <c r="D13" s="32">
        <v>66.755722045898438</v>
      </c>
      <c r="E13" s="32">
        <v>14.38334846496582</v>
      </c>
      <c r="F13" s="33">
        <v>67.056373596191406</v>
      </c>
      <c r="G13" s="34">
        <f t="shared" si="0"/>
        <v>14.449089527130127</v>
      </c>
      <c r="H13" s="35">
        <f t="shared" si="1"/>
        <v>66.906047821044922</v>
      </c>
      <c r="I13" s="32">
        <v>20.702371597290039</v>
      </c>
      <c r="J13" s="32">
        <v>66.903800964355469</v>
      </c>
      <c r="K13" s="32">
        <v>20.713293075561523</v>
      </c>
      <c r="L13" s="33">
        <v>66.900634765625</v>
      </c>
      <c r="M13" s="34">
        <f t="shared" si="2"/>
        <v>20.707832336425781</v>
      </c>
      <c r="N13" s="36">
        <f t="shared" si="3"/>
        <v>66.902217864990234</v>
      </c>
      <c r="O13" s="37">
        <f t="shared" si="4"/>
        <v>6.2587428092956543</v>
      </c>
      <c r="P13" s="38">
        <f>(100/2^(M13-G13))</f>
        <v>1.3059624178058375</v>
      </c>
    </row>
    <row r="14" spans="2:17" x14ac:dyDescent="0.2">
      <c r="B14" s="8"/>
      <c r="C14" s="8"/>
      <c r="D14" s="8"/>
      <c r="E14" s="8"/>
      <c r="F14" s="8"/>
      <c r="G14" s="39"/>
      <c r="H14" s="8"/>
      <c r="I14" s="8"/>
      <c r="J14" s="8"/>
      <c r="K14" s="8"/>
      <c r="L14" s="8"/>
      <c r="M14" s="8"/>
      <c r="N14" s="8"/>
      <c r="O14" s="40">
        <f>AVERAGE(O4:O13)</f>
        <v>5.0892435073852536</v>
      </c>
      <c r="P14" s="41">
        <f>AVERAGE(P4:P13)</f>
        <v>3.7726072463261624</v>
      </c>
    </row>
    <row r="15" spans="2:17" ht="16" thickBot="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42">
        <f>STDEV(O4:O13)</f>
        <v>1.1205040735810483</v>
      </c>
      <c r="P15" s="43">
        <f>STDEV(P4:P13)</f>
        <v>2.7151166064669141</v>
      </c>
    </row>
  </sheetData>
  <mergeCells count="2">
    <mergeCell ref="C2:H2"/>
    <mergeCell ref="I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Hendrickx</dc:creator>
  <cp:lastModifiedBy>Microsoft Office User</cp:lastModifiedBy>
  <dcterms:created xsi:type="dcterms:W3CDTF">2020-03-10T11:47:38Z</dcterms:created>
  <dcterms:modified xsi:type="dcterms:W3CDTF">2020-03-10T16:17:45Z</dcterms:modified>
</cp:coreProperties>
</file>