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usdagcc-my.sharepoint.com/personal/glen_scoles_usda_gov/Documents/Documents/Manuscripts/Manuscripts - Active/Aquaporin-2 vaccination/New data files from Sara/"/>
    </mc:Choice>
  </mc:AlternateContent>
  <xr:revisionPtr revIDLastSave="133" documentId="8_{255838B1-C3F4-41C2-82D1-C7FD25A9B9BC}" xr6:coauthVersionLast="47" xr6:coauthVersionMax="47" xr10:uidLastSave="{08841AEA-23C2-45FA-B789-7FEE59E9CA44}"/>
  <bookViews>
    <workbookView xWindow="-22920" yWindow="-11475" windowWidth="21600" windowHeight="14910" xr2:uid="{00000000-000D-0000-FFFF-FFFF00000000}"/>
  </bookViews>
  <sheets>
    <sheet name="MAIN" sheetId="7" r:id="rId1"/>
    <sheet name="4-11-17" sheetId="1" r:id="rId2"/>
    <sheet name="4-12-17" sheetId="2" r:id="rId3"/>
    <sheet name="4-13-17" sheetId="3" r:id="rId4"/>
    <sheet name="4-14-17" sheetId="4" r:id="rId5"/>
    <sheet name="4-15-17" sheetId="5" r:id="rId6"/>
    <sheet name="4-16-17" sheetId="6" r:id="rId7"/>
  </sheets>
  <externalReferences>
    <externalReference r:id="rId8"/>
    <externalReference r:id="rId9"/>
  </externalReferenc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46" i="7" l="1"/>
  <c r="J145" i="7"/>
  <c r="K145" i="7"/>
  <c r="L145" i="7"/>
  <c r="J146" i="7"/>
  <c r="K146" i="7"/>
  <c r="L146" i="7"/>
  <c r="L147" i="7"/>
  <c r="M154" i="7"/>
  <c r="M84" i="7"/>
  <c r="M74" i="7"/>
  <c r="N74" i="7"/>
  <c r="I6" i="7"/>
  <c r="J6" i="7"/>
  <c r="K6" i="7"/>
  <c r="L6" i="7"/>
  <c r="I5" i="7"/>
  <c r="J5" i="7"/>
  <c r="K5" i="7"/>
  <c r="L5" i="7"/>
  <c r="I7" i="7"/>
  <c r="J7" i="7"/>
  <c r="K7" i="7"/>
  <c r="L7" i="7"/>
  <c r="I8" i="7"/>
  <c r="J8" i="7"/>
  <c r="K8" i="7"/>
  <c r="L8" i="7"/>
  <c r="I9" i="7"/>
  <c r="J9" i="7"/>
  <c r="K9" i="7"/>
  <c r="L9" i="7"/>
  <c r="I10" i="7"/>
  <c r="J10" i="7"/>
  <c r="K10" i="7"/>
  <c r="L10" i="7"/>
  <c r="I11" i="7"/>
  <c r="J11" i="7"/>
  <c r="K11" i="7"/>
  <c r="L11" i="7"/>
  <c r="I12" i="7"/>
  <c r="J12" i="7"/>
  <c r="K12" i="7"/>
  <c r="L12" i="7"/>
  <c r="I13" i="7"/>
  <c r="J13" i="7"/>
  <c r="K13" i="7"/>
  <c r="L13" i="7"/>
  <c r="I14" i="7"/>
  <c r="J14" i="7"/>
  <c r="K14" i="7"/>
  <c r="L14" i="7"/>
  <c r="M14" i="7"/>
  <c r="N14" i="7"/>
  <c r="I15" i="7"/>
  <c r="J15" i="7"/>
  <c r="K15" i="7"/>
  <c r="L15" i="7"/>
  <c r="I16" i="7"/>
  <c r="J16" i="7"/>
  <c r="K16" i="7"/>
  <c r="L16" i="7"/>
  <c r="I17" i="7"/>
  <c r="J17" i="7"/>
  <c r="K17" i="7"/>
  <c r="L17" i="7"/>
  <c r="I18" i="7"/>
  <c r="J18" i="7"/>
  <c r="K18" i="7"/>
  <c r="L18" i="7"/>
  <c r="I19" i="7"/>
  <c r="J19" i="7"/>
  <c r="K19" i="7"/>
  <c r="L19" i="7"/>
  <c r="I20" i="7"/>
  <c r="J20" i="7"/>
  <c r="K20" i="7"/>
  <c r="L20" i="7"/>
  <c r="I21" i="7"/>
  <c r="J21" i="7"/>
  <c r="K21" i="7"/>
  <c r="L21" i="7"/>
  <c r="I22" i="7"/>
  <c r="J22" i="7"/>
  <c r="K22" i="7"/>
  <c r="L22" i="7"/>
  <c r="I23" i="7"/>
  <c r="J23" i="7"/>
  <c r="K23" i="7"/>
  <c r="L23" i="7"/>
  <c r="I24" i="7"/>
  <c r="J24" i="7"/>
  <c r="K24" i="7"/>
  <c r="L24" i="7"/>
  <c r="M24" i="7"/>
  <c r="G14" i="7"/>
  <c r="F14" i="7"/>
  <c r="I335" i="7"/>
  <c r="J335" i="7"/>
  <c r="K335" i="7"/>
  <c r="L335" i="7"/>
  <c r="I336" i="7"/>
  <c r="J336" i="7"/>
  <c r="K336" i="7"/>
  <c r="L336" i="7"/>
  <c r="I337" i="7"/>
  <c r="J337" i="7"/>
  <c r="K337" i="7"/>
  <c r="L337" i="7"/>
  <c r="I338" i="7"/>
  <c r="J338" i="7"/>
  <c r="K338" i="7"/>
  <c r="L338" i="7"/>
  <c r="I339" i="7"/>
  <c r="J339" i="7"/>
  <c r="K339" i="7"/>
  <c r="L339" i="7"/>
  <c r="I340" i="7"/>
  <c r="J340" i="7"/>
  <c r="K340" i="7"/>
  <c r="L340" i="7"/>
  <c r="I341" i="7"/>
  <c r="J341" i="7"/>
  <c r="K341" i="7"/>
  <c r="L341" i="7"/>
  <c r="I342" i="7"/>
  <c r="J342" i="7"/>
  <c r="K342" i="7"/>
  <c r="L342" i="7"/>
  <c r="I343" i="7"/>
  <c r="J343" i="7"/>
  <c r="K343" i="7"/>
  <c r="L343" i="7"/>
  <c r="I344" i="7"/>
  <c r="J344" i="7"/>
  <c r="K344" i="7"/>
  <c r="L344" i="7"/>
  <c r="M344" i="7"/>
  <c r="I345" i="7"/>
  <c r="J345" i="7"/>
  <c r="K345" i="7"/>
  <c r="L345" i="7"/>
  <c r="I346" i="7"/>
  <c r="J346" i="7"/>
  <c r="K346" i="7"/>
  <c r="L346" i="7"/>
  <c r="I347" i="7"/>
  <c r="J347" i="7"/>
  <c r="K347" i="7"/>
  <c r="L347" i="7"/>
  <c r="I348" i="7"/>
  <c r="J348" i="7"/>
  <c r="K348" i="7"/>
  <c r="L348" i="7"/>
  <c r="I349" i="7"/>
  <c r="J349" i="7"/>
  <c r="K349" i="7"/>
  <c r="L349" i="7"/>
  <c r="I350" i="7"/>
  <c r="J350" i="7"/>
  <c r="K350" i="7"/>
  <c r="L350" i="7"/>
  <c r="I351" i="7"/>
  <c r="J351" i="7"/>
  <c r="K351" i="7"/>
  <c r="L351" i="7"/>
  <c r="I352" i="7"/>
  <c r="J352" i="7"/>
  <c r="K352" i="7"/>
  <c r="L352" i="7"/>
  <c r="I353" i="7"/>
  <c r="J353" i="7"/>
  <c r="K353" i="7"/>
  <c r="L353" i="7"/>
  <c r="I354" i="7"/>
  <c r="J354" i="7"/>
  <c r="K354" i="7"/>
  <c r="L354" i="7"/>
  <c r="M354" i="7"/>
  <c r="I355" i="7"/>
  <c r="J355" i="7"/>
  <c r="K355" i="7"/>
  <c r="L355" i="7"/>
  <c r="I356" i="7"/>
  <c r="J356" i="7"/>
  <c r="K356" i="7"/>
  <c r="L356" i="7"/>
  <c r="I357" i="7"/>
  <c r="J357" i="7"/>
  <c r="K357" i="7"/>
  <c r="L357" i="7"/>
  <c r="I358" i="7"/>
  <c r="J358" i="7"/>
  <c r="K358" i="7"/>
  <c r="L358" i="7"/>
  <c r="I359" i="7"/>
  <c r="J359" i="7"/>
  <c r="K359" i="7"/>
  <c r="L359" i="7"/>
  <c r="I360" i="7"/>
  <c r="J360" i="7"/>
  <c r="K360" i="7"/>
  <c r="L360" i="7"/>
  <c r="I361" i="7"/>
  <c r="J361" i="7"/>
  <c r="K361" i="7"/>
  <c r="L361" i="7"/>
  <c r="I362" i="7"/>
  <c r="J362" i="7"/>
  <c r="K362" i="7"/>
  <c r="L362" i="7"/>
  <c r="I363" i="7"/>
  <c r="J363" i="7"/>
  <c r="K363" i="7"/>
  <c r="L363" i="7"/>
  <c r="I364" i="7"/>
  <c r="J364" i="7"/>
  <c r="K364" i="7"/>
  <c r="L364" i="7"/>
  <c r="M364" i="7"/>
  <c r="I25" i="7"/>
  <c r="J25" i="7"/>
  <c r="K25" i="7"/>
  <c r="L25" i="7"/>
  <c r="I26" i="7"/>
  <c r="J26" i="7"/>
  <c r="K26" i="7"/>
  <c r="L26" i="7"/>
  <c r="I27" i="7"/>
  <c r="J27" i="7"/>
  <c r="K27" i="7"/>
  <c r="L27" i="7"/>
  <c r="I28" i="7"/>
  <c r="J28" i="7"/>
  <c r="K28" i="7"/>
  <c r="L28" i="7"/>
  <c r="I29" i="7"/>
  <c r="J29" i="7"/>
  <c r="K29" i="7"/>
  <c r="L29" i="7"/>
  <c r="I30" i="7"/>
  <c r="J30" i="7"/>
  <c r="K30" i="7"/>
  <c r="L30" i="7"/>
  <c r="I31" i="7"/>
  <c r="J31" i="7"/>
  <c r="K31" i="7"/>
  <c r="L31" i="7"/>
  <c r="I32" i="7"/>
  <c r="J32" i="7"/>
  <c r="K32" i="7"/>
  <c r="L32" i="7"/>
  <c r="I33" i="7"/>
  <c r="J33" i="7"/>
  <c r="K33" i="7"/>
  <c r="L33" i="7"/>
  <c r="I34" i="7"/>
  <c r="J34" i="7"/>
  <c r="K34" i="7"/>
  <c r="L34" i="7"/>
  <c r="I65" i="7"/>
  <c r="J65" i="7"/>
  <c r="K65" i="7"/>
  <c r="L65" i="7"/>
  <c r="I66" i="7"/>
  <c r="J66" i="7"/>
  <c r="K66" i="7"/>
  <c r="L66" i="7"/>
  <c r="I67" i="7"/>
  <c r="J67" i="7"/>
  <c r="K67" i="7"/>
  <c r="L67" i="7"/>
  <c r="I68" i="7"/>
  <c r="J68" i="7"/>
  <c r="K68" i="7"/>
  <c r="L68" i="7"/>
  <c r="I69" i="7"/>
  <c r="J69" i="7"/>
  <c r="K69" i="7"/>
  <c r="L69" i="7"/>
  <c r="I70" i="7"/>
  <c r="J70" i="7"/>
  <c r="K70" i="7"/>
  <c r="L70" i="7"/>
  <c r="I71" i="7"/>
  <c r="J71" i="7"/>
  <c r="K71" i="7"/>
  <c r="L71" i="7"/>
  <c r="I72" i="7"/>
  <c r="J72" i="7"/>
  <c r="K72" i="7"/>
  <c r="L72" i="7"/>
  <c r="I73" i="7"/>
  <c r="J73" i="7"/>
  <c r="K73" i="7"/>
  <c r="L73" i="7"/>
  <c r="I74" i="7"/>
  <c r="J74" i="7"/>
  <c r="K74" i="7"/>
  <c r="L74" i="7"/>
  <c r="I75" i="7"/>
  <c r="J75" i="7"/>
  <c r="K75" i="7"/>
  <c r="L75" i="7"/>
  <c r="I76" i="7"/>
  <c r="J76" i="7"/>
  <c r="K76" i="7"/>
  <c r="L76" i="7"/>
  <c r="I77" i="7"/>
  <c r="J77" i="7"/>
  <c r="K77" i="7"/>
  <c r="L77" i="7"/>
  <c r="I78" i="7"/>
  <c r="J78" i="7"/>
  <c r="K78" i="7"/>
  <c r="L78" i="7"/>
  <c r="I79" i="7"/>
  <c r="J79" i="7"/>
  <c r="K79" i="7"/>
  <c r="L79" i="7"/>
  <c r="I80" i="7"/>
  <c r="J80" i="7"/>
  <c r="K80" i="7"/>
  <c r="L80" i="7"/>
  <c r="I81" i="7"/>
  <c r="J81" i="7"/>
  <c r="K81" i="7"/>
  <c r="L81" i="7"/>
  <c r="I82" i="7"/>
  <c r="J82" i="7"/>
  <c r="K82" i="7"/>
  <c r="L82" i="7"/>
  <c r="I83" i="7"/>
  <c r="J83" i="7"/>
  <c r="K83" i="7"/>
  <c r="L83" i="7"/>
  <c r="I84" i="7"/>
  <c r="J84" i="7"/>
  <c r="K84" i="7"/>
  <c r="L84" i="7"/>
  <c r="I85" i="7"/>
  <c r="J85" i="7"/>
  <c r="K85" i="7"/>
  <c r="L85" i="7"/>
  <c r="I86" i="7"/>
  <c r="J86" i="7"/>
  <c r="K86" i="7"/>
  <c r="L86" i="7"/>
  <c r="I87" i="7"/>
  <c r="J87" i="7"/>
  <c r="K87" i="7"/>
  <c r="L87" i="7"/>
  <c r="I88" i="7"/>
  <c r="J88" i="7"/>
  <c r="K88" i="7"/>
  <c r="L88" i="7"/>
  <c r="I89" i="7"/>
  <c r="J89" i="7"/>
  <c r="K89" i="7"/>
  <c r="L89" i="7"/>
  <c r="I90" i="7"/>
  <c r="J90" i="7"/>
  <c r="K90" i="7"/>
  <c r="L90" i="7"/>
  <c r="I91" i="7"/>
  <c r="J91" i="7"/>
  <c r="K91" i="7"/>
  <c r="L91" i="7"/>
  <c r="I92" i="7"/>
  <c r="J92" i="7"/>
  <c r="K92" i="7"/>
  <c r="L92" i="7"/>
  <c r="I93" i="7"/>
  <c r="J93" i="7"/>
  <c r="K93" i="7"/>
  <c r="L93" i="7"/>
  <c r="I94" i="7"/>
  <c r="J94" i="7"/>
  <c r="K94" i="7"/>
  <c r="L94" i="7"/>
  <c r="I35" i="7"/>
  <c r="J35" i="7"/>
  <c r="K35" i="7"/>
  <c r="L35" i="7"/>
  <c r="I36" i="7"/>
  <c r="J36" i="7"/>
  <c r="K36" i="7"/>
  <c r="L36" i="7"/>
  <c r="I37" i="7"/>
  <c r="J37" i="7"/>
  <c r="K37" i="7"/>
  <c r="L37" i="7"/>
  <c r="I38" i="7"/>
  <c r="J38" i="7"/>
  <c r="K38" i="7"/>
  <c r="L38" i="7"/>
  <c r="I39" i="7"/>
  <c r="J39" i="7"/>
  <c r="K39" i="7"/>
  <c r="L39" i="7"/>
  <c r="I40" i="7"/>
  <c r="J40" i="7"/>
  <c r="K40" i="7"/>
  <c r="L40" i="7"/>
  <c r="I41" i="7"/>
  <c r="J41" i="7"/>
  <c r="K41" i="7"/>
  <c r="L41" i="7"/>
  <c r="I42" i="7"/>
  <c r="J42" i="7"/>
  <c r="K42" i="7"/>
  <c r="L42" i="7"/>
  <c r="I43" i="7"/>
  <c r="J43" i="7"/>
  <c r="K43" i="7"/>
  <c r="L43" i="7"/>
  <c r="I44" i="7"/>
  <c r="J44" i="7"/>
  <c r="K44" i="7"/>
  <c r="L44" i="7"/>
  <c r="M44" i="7"/>
  <c r="I45" i="7"/>
  <c r="J45" i="7"/>
  <c r="K45" i="7"/>
  <c r="L45" i="7"/>
  <c r="I46" i="7"/>
  <c r="J46" i="7"/>
  <c r="K46" i="7"/>
  <c r="L46" i="7"/>
  <c r="I47" i="7"/>
  <c r="J47" i="7"/>
  <c r="K47" i="7"/>
  <c r="L47" i="7"/>
  <c r="I48" i="7"/>
  <c r="J48" i="7"/>
  <c r="K48" i="7"/>
  <c r="L48" i="7"/>
  <c r="I49" i="7"/>
  <c r="J49" i="7"/>
  <c r="K49" i="7"/>
  <c r="L49" i="7"/>
  <c r="I50" i="7"/>
  <c r="J50" i="7"/>
  <c r="K50" i="7"/>
  <c r="L50" i="7"/>
  <c r="I51" i="7"/>
  <c r="J51" i="7"/>
  <c r="K51" i="7"/>
  <c r="L51" i="7"/>
  <c r="I52" i="7"/>
  <c r="J52" i="7"/>
  <c r="K52" i="7"/>
  <c r="L52" i="7"/>
  <c r="I53" i="7"/>
  <c r="J53" i="7"/>
  <c r="K53" i="7"/>
  <c r="L53" i="7"/>
  <c r="I54" i="7"/>
  <c r="J54" i="7"/>
  <c r="K54" i="7"/>
  <c r="L54" i="7"/>
  <c r="M54" i="7"/>
  <c r="I55" i="7"/>
  <c r="J55" i="7"/>
  <c r="K55" i="7"/>
  <c r="L55" i="7"/>
  <c r="I56" i="7"/>
  <c r="J56" i="7"/>
  <c r="K56" i="7"/>
  <c r="L56" i="7"/>
  <c r="I57" i="7"/>
  <c r="J57" i="7"/>
  <c r="K57" i="7"/>
  <c r="L57" i="7"/>
  <c r="I58" i="7"/>
  <c r="J58" i="7"/>
  <c r="K58" i="7"/>
  <c r="L58" i="7"/>
  <c r="I59" i="7"/>
  <c r="J59" i="7"/>
  <c r="K59" i="7"/>
  <c r="L59" i="7"/>
  <c r="I60" i="7"/>
  <c r="J60" i="7"/>
  <c r="K60" i="7"/>
  <c r="L60" i="7"/>
  <c r="I61" i="7"/>
  <c r="J61" i="7"/>
  <c r="K61" i="7"/>
  <c r="L61" i="7"/>
  <c r="I62" i="7"/>
  <c r="J62" i="7"/>
  <c r="K62" i="7"/>
  <c r="L62" i="7"/>
  <c r="I63" i="7"/>
  <c r="J63" i="7"/>
  <c r="K63" i="7"/>
  <c r="L63" i="7"/>
  <c r="I64" i="7"/>
  <c r="J64" i="7"/>
  <c r="K64" i="7"/>
  <c r="L64" i="7"/>
  <c r="M64" i="7"/>
  <c r="O364" i="7"/>
  <c r="N364" i="7"/>
  <c r="O354" i="7"/>
  <c r="N354" i="7"/>
  <c r="O344" i="7"/>
  <c r="N344" i="7"/>
  <c r="I325" i="7"/>
  <c r="J325" i="7"/>
  <c r="K325" i="7"/>
  <c r="L325" i="7"/>
  <c r="I326" i="7"/>
  <c r="J326" i="7"/>
  <c r="K326" i="7"/>
  <c r="L326" i="7"/>
  <c r="I327" i="7"/>
  <c r="J327" i="7"/>
  <c r="K327" i="7"/>
  <c r="L327" i="7"/>
  <c r="I328" i="7"/>
  <c r="J328" i="7"/>
  <c r="K328" i="7"/>
  <c r="L328" i="7"/>
  <c r="I329" i="7"/>
  <c r="J329" i="7"/>
  <c r="K329" i="7"/>
  <c r="L329" i="7"/>
  <c r="I330" i="7"/>
  <c r="J330" i="7"/>
  <c r="K330" i="7"/>
  <c r="L330" i="7"/>
  <c r="I331" i="7"/>
  <c r="J331" i="7"/>
  <c r="K331" i="7"/>
  <c r="L331" i="7"/>
  <c r="I332" i="7"/>
  <c r="J332" i="7"/>
  <c r="K332" i="7"/>
  <c r="L332" i="7"/>
  <c r="I333" i="7"/>
  <c r="J333" i="7"/>
  <c r="K333" i="7"/>
  <c r="L333" i="7"/>
  <c r="I334" i="7"/>
  <c r="J334" i="7"/>
  <c r="K334" i="7"/>
  <c r="L334" i="7"/>
  <c r="O334" i="7"/>
  <c r="N334" i="7"/>
  <c r="M334" i="7"/>
  <c r="I315" i="7"/>
  <c r="J315" i="7"/>
  <c r="K315" i="7"/>
  <c r="L315" i="7"/>
  <c r="I316" i="7"/>
  <c r="J316" i="7"/>
  <c r="K316" i="7"/>
  <c r="L316" i="7"/>
  <c r="I317" i="7"/>
  <c r="J317" i="7"/>
  <c r="K317" i="7"/>
  <c r="L317" i="7"/>
  <c r="I318" i="7"/>
  <c r="J318" i="7"/>
  <c r="K318" i="7"/>
  <c r="L318" i="7"/>
  <c r="I319" i="7"/>
  <c r="J319" i="7"/>
  <c r="K319" i="7"/>
  <c r="L319" i="7"/>
  <c r="I320" i="7"/>
  <c r="J320" i="7"/>
  <c r="K320" i="7"/>
  <c r="L320" i="7"/>
  <c r="I321" i="7"/>
  <c r="J321" i="7"/>
  <c r="K321" i="7"/>
  <c r="L321" i="7"/>
  <c r="I322" i="7"/>
  <c r="J322" i="7"/>
  <c r="K322" i="7"/>
  <c r="L322" i="7"/>
  <c r="I323" i="7"/>
  <c r="J323" i="7"/>
  <c r="K323" i="7"/>
  <c r="L323" i="7"/>
  <c r="I324" i="7"/>
  <c r="J324" i="7"/>
  <c r="K324" i="7"/>
  <c r="L324" i="7"/>
  <c r="O324" i="7"/>
  <c r="N324" i="7"/>
  <c r="M324" i="7"/>
  <c r="I305" i="7"/>
  <c r="J305" i="7"/>
  <c r="K305" i="7"/>
  <c r="L305" i="7"/>
  <c r="I306" i="7"/>
  <c r="J306" i="7"/>
  <c r="K306" i="7"/>
  <c r="L306" i="7"/>
  <c r="I307" i="7"/>
  <c r="J307" i="7"/>
  <c r="K307" i="7"/>
  <c r="L307" i="7"/>
  <c r="I308" i="7"/>
  <c r="J308" i="7"/>
  <c r="K308" i="7"/>
  <c r="L308" i="7"/>
  <c r="I309" i="7"/>
  <c r="J309" i="7"/>
  <c r="K309" i="7"/>
  <c r="L309" i="7"/>
  <c r="I310" i="7"/>
  <c r="J310" i="7"/>
  <c r="K310" i="7"/>
  <c r="L310" i="7"/>
  <c r="I311" i="7"/>
  <c r="J311" i="7"/>
  <c r="K311" i="7"/>
  <c r="L311" i="7"/>
  <c r="I312" i="7"/>
  <c r="J312" i="7"/>
  <c r="K312" i="7"/>
  <c r="L312" i="7"/>
  <c r="I313" i="7"/>
  <c r="J313" i="7"/>
  <c r="K313" i="7"/>
  <c r="L313" i="7"/>
  <c r="I314" i="7"/>
  <c r="J314" i="7"/>
  <c r="K314" i="7"/>
  <c r="L314" i="7"/>
  <c r="O314" i="7"/>
  <c r="N314" i="7"/>
  <c r="M314" i="7"/>
  <c r="I295" i="7"/>
  <c r="J295" i="7"/>
  <c r="K295" i="7"/>
  <c r="L295" i="7"/>
  <c r="I296" i="7"/>
  <c r="J296" i="7"/>
  <c r="K296" i="7"/>
  <c r="L296" i="7"/>
  <c r="I297" i="7"/>
  <c r="J297" i="7"/>
  <c r="K297" i="7"/>
  <c r="L297" i="7"/>
  <c r="I298" i="7"/>
  <c r="J298" i="7"/>
  <c r="K298" i="7"/>
  <c r="L298" i="7"/>
  <c r="I299" i="7"/>
  <c r="J299" i="7"/>
  <c r="K299" i="7"/>
  <c r="L299" i="7"/>
  <c r="I300" i="7"/>
  <c r="J300" i="7"/>
  <c r="K300" i="7"/>
  <c r="L300" i="7"/>
  <c r="I301" i="7"/>
  <c r="J301" i="7"/>
  <c r="K301" i="7"/>
  <c r="L301" i="7"/>
  <c r="I302" i="7"/>
  <c r="J302" i="7"/>
  <c r="K302" i="7"/>
  <c r="L302" i="7"/>
  <c r="I303" i="7"/>
  <c r="J303" i="7"/>
  <c r="K303" i="7"/>
  <c r="L303" i="7"/>
  <c r="I304" i="7"/>
  <c r="J304" i="7"/>
  <c r="K304" i="7"/>
  <c r="L304" i="7"/>
  <c r="O304" i="7"/>
  <c r="N304" i="7"/>
  <c r="M304" i="7"/>
  <c r="I285" i="7"/>
  <c r="J285" i="7"/>
  <c r="K285" i="7"/>
  <c r="L285" i="7"/>
  <c r="I286" i="7"/>
  <c r="J286" i="7"/>
  <c r="K286" i="7"/>
  <c r="L286" i="7"/>
  <c r="I287" i="7"/>
  <c r="J287" i="7"/>
  <c r="K287" i="7"/>
  <c r="L287" i="7"/>
  <c r="I288" i="7"/>
  <c r="J288" i="7"/>
  <c r="K288" i="7"/>
  <c r="L288" i="7"/>
  <c r="I289" i="7"/>
  <c r="J289" i="7"/>
  <c r="K289" i="7"/>
  <c r="L289" i="7"/>
  <c r="I290" i="7"/>
  <c r="J290" i="7"/>
  <c r="K290" i="7"/>
  <c r="L290" i="7"/>
  <c r="I291" i="7"/>
  <c r="J291" i="7"/>
  <c r="K291" i="7"/>
  <c r="L291" i="7"/>
  <c r="I292" i="7"/>
  <c r="J292" i="7"/>
  <c r="K292" i="7"/>
  <c r="L292" i="7"/>
  <c r="I293" i="7"/>
  <c r="J293" i="7"/>
  <c r="K293" i="7"/>
  <c r="L293" i="7"/>
  <c r="I294" i="7"/>
  <c r="J294" i="7"/>
  <c r="K294" i="7"/>
  <c r="L294" i="7"/>
  <c r="O294" i="7"/>
  <c r="N294" i="7"/>
  <c r="M294" i="7"/>
  <c r="I275" i="7"/>
  <c r="J275" i="7"/>
  <c r="K275" i="7"/>
  <c r="L275" i="7"/>
  <c r="I276" i="7"/>
  <c r="J276" i="7"/>
  <c r="K276" i="7"/>
  <c r="L276" i="7"/>
  <c r="I277" i="7"/>
  <c r="J277" i="7"/>
  <c r="K277" i="7"/>
  <c r="L277" i="7"/>
  <c r="I278" i="7"/>
  <c r="J278" i="7"/>
  <c r="K278" i="7"/>
  <c r="L278" i="7"/>
  <c r="I279" i="7"/>
  <c r="J279" i="7"/>
  <c r="K279" i="7"/>
  <c r="L279" i="7"/>
  <c r="I280" i="7"/>
  <c r="J280" i="7"/>
  <c r="K280" i="7"/>
  <c r="L280" i="7"/>
  <c r="I281" i="7"/>
  <c r="J281" i="7"/>
  <c r="K281" i="7"/>
  <c r="L281" i="7"/>
  <c r="I282" i="7"/>
  <c r="J282" i="7"/>
  <c r="K282" i="7"/>
  <c r="L282" i="7"/>
  <c r="I283" i="7"/>
  <c r="J283" i="7"/>
  <c r="K283" i="7"/>
  <c r="L283" i="7"/>
  <c r="I284" i="7"/>
  <c r="J284" i="7"/>
  <c r="K284" i="7"/>
  <c r="L284" i="7"/>
  <c r="O284" i="7"/>
  <c r="N284" i="7"/>
  <c r="M284" i="7"/>
  <c r="I265" i="7"/>
  <c r="J265" i="7"/>
  <c r="K265" i="7"/>
  <c r="L265" i="7"/>
  <c r="I266" i="7"/>
  <c r="J266" i="7"/>
  <c r="K266" i="7"/>
  <c r="L266" i="7"/>
  <c r="I267" i="7"/>
  <c r="J267" i="7"/>
  <c r="K267" i="7"/>
  <c r="L267" i="7"/>
  <c r="I268" i="7"/>
  <c r="J268" i="7"/>
  <c r="K268" i="7"/>
  <c r="L268" i="7"/>
  <c r="I269" i="7"/>
  <c r="J269" i="7"/>
  <c r="K269" i="7"/>
  <c r="L269" i="7"/>
  <c r="I270" i="7"/>
  <c r="J270" i="7"/>
  <c r="K270" i="7"/>
  <c r="L270" i="7"/>
  <c r="I271" i="7"/>
  <c r="J271" i="7"/>
  <c r="K271" i="7"/>
  <c r="L271" i="7"/>
  <c r="I272" i="7"/>
  <c r="J272" i="7"/>
  <c r="K272" i="7"/>
  <c r="L272" i="7"/>
  <c r="I273" i="7"/>
  <c r="J273" i="7"/>
  <c r="K273" i="7"/>
  <c r="L273" i="7"/>
  <c r="I274" i="7"/>
  <c r="J274" i="7"/>
  <c r="K274" i="7"/>
  <c r="L274" i="7"/>
  <c r="O274" i="7"/>
  <c r="M274" i="7"/>
  <c r="N274" i="7"/>
  <c r="I255" i="7"/>
  <c r="J255" i="7"/>
  <c r="K255" i="7"/>
  <c r="L255" i="7"/>
  <c r="I256" i="7"/>
  <c r="J256" i="7"/>
  <c r="K256" i="7"/>
  <c r="L256" i="7"/>
  <c r="I257" i="7"/>
  <c r="J257" i="7"/>
  <c r="K257" i="7"/>
  <c r="L257" i="7"/>
  <c r="I258" i="7"/>
  <c r="J258" i="7"/>
  <c r="K258" i="7"/>
  <c r="L258" i="7"/>
  <c r="I259" i="7"/>
  <c r="J259" i="7"/>
  <c r="K259" i="7"/>
  <c r="L259" i="7"/>
  <c r="I260" i="7"/>
  <c r="J260" i="7"/>
  <c r="K260" i="7"/>
  <c r="L260" i="7"/>
  <c r="I261" i="7"/>
  <c r="J261" i="7"/>
  <c r="K261" i="7"/>
  <c r="L261" i="7"/>
  <c r="I262" i="7"/>
  <c r="J262" i="7"/>
  <c r="K262" i="7"/>
  <c r="L262" i="7"/>
  <c r="I263" i="7"/>
  <c r="J263" i="7"/>
  <c r="K263" i="7"/>
  <c r="L263" i="7"/>
  <c r="I264" i="7"/>
  <c r="J264" i="7"/>
  <c r="K264" i="7"/>
  <c r="L264" i="7"/>
  <c r="O264" i="7"/>
  <c r="N264" i="7"/>
  <c r="M264" i="7"/>
  <c r="I245" i="7"/>
  <c r="J245" i="7"/>
  <c r="K245" i="7"/>
  <c r="L245" i="7"/>
  <c r="I246" i="7"/>
  <c r="J246" i="7"/>
  <c r="K246" i="7"/>
  <c r="L246" i="7"/>
  <c r="I247" i="7"/>
  <c r="J247" i="7"/>
  <c r="K247" i="7"/>
  <c r="L247" i="7"/>
  <c r="I248" i="7"/>
  <c r="J248" i="7"/>
  <c r="K248" i="7"/>
  <c r="L248" i="7"/>
  <c r="I249" i="7"/>
  <c r="J249" i="7"/>
  <c r="K249" i="7"/>
  <c r="L249" i="7"/>
  <c r="I250" i="7"/>
  <c r="J250" i="7"/>
  <c r="K250" i="7"/>
  <c r="L250" i="7"/>
  <c r="I251" i="7"/>
  <c r="J251" i="7"/>
  <c r="K251" i="7"/>
  <c r="L251" i="7"/>
  <c r="I252" i="7"/>
  <c r="J252" i="7"/>
  <c r="K252" i="7"/>
  <c r="L252" i="7"/>
  <c r="I253" i="7"/>
  <c r="J253" i="7"/>
  <c r="K253" i="7"/>
  <c r="L253" i="7"/>
  <c r="I254" i="7"/>
  <c r="J254" i="7"/>
  <c r="K254" i="7"/>
  <c r="L254" i="7"/>
  <c r="O254" i="7"/>
  <c r="N254" i="7"/>
  <c r="M254" i="7"/>
  <c r="I235" i="7"/>
  <c r="J235" i="7"/>
  <c r="K235" i="7"/>
  <c r="L235" i="7"/>
  <c r="I236" i="7"/>
  <c r="J236" i="7"/>
  <c r="K236" i="7"/>
  <c r="L236" i="7"/>
  <c r="I237" i="7"/>
  <c r="J237" i="7"/>
  <c r="K237" i="7"/>
  <c r="L237" i="7"/>
  <c r="I238" i="7"/>
  <c r="J238" i="7"/>
  <c r="K238" i="7"/>
  <c r="L238" i="7"/>
  <c r="I239" i="7"/>
  <c r="J239" i="7"/>
  <c r="K239" i="7"/>
  <c r="L239" i="7"/>
  <c r="I240" i="7"/>
  <c r="J240" i="7"/>
  <c r="K240" i="7"/>
  <c r="L240" i="7"/>
  <c r="I241" i="7"/>
  <c r="J241" i="7"/>
  <c r="K241" i="7"/>
  <c r="L241" i="7"/>
  <c r="I242" i="7"/>
  <c r="J242" i="7"/>
  <c r="K242" i="7"/>
  <c r="L242" i="7"/>
  <c r="I243" i="7"/>
  <c r="J243" i="7"/>
  <c r="K243" i="7"/>
  <c r="L243" i="7"/>
  <c r="I244" i="7"/>
  <c r="J244" i="7"/>
  <c r="K244" i="7"/>
  <c r="L244" i="7"/>
  <c r="O244" i="7"/>
  <c r="N244" i="7"/>
  <c r="M244" i="7"/>
  <c r="I225" i="7"/>
  <c r="J225" i="7"/>
  <c r="K225" i="7"/>
  <c r="L225" i="7"/>
  <c r="I226" i="7"/>
  <c r="J226" i="7"/>
  <c r="K226" i="7"/>
  <c r="L226" i="7"/>
  <c r="I227" i="7"/>
  <c r="J227" i="7"/>
  <c r="K227" i="7"/>
  <c r="L227" i="7"/>
  <c r="I228" i="7"/>
  <c r="J228" i="7"/>
  <c r="K228" i="7"/>
  <c r="L228" i="7"/>
  <c r="I229" i="7"/>
  <c r="J229" i="7"/>
  <c r="K229" i="7"/>
  <c r="L229" i="7"/>
  <c r="I230" i="7"/>
  <c r="J230" i="7"/>
  <c r="K230" i="7"/>
  <c r="L230" i="7"/>
  <c r="I231" i="7"/>
  <c r="J231" i="7"/>
  <c r="K231" i="7"/>
  <c r="L231" i="7"/>
  <c r="I232" i="7"/>
  <c r="J232" i="7"/>
  <c r="K232" i="7"/>
  <c r="L232" i="7"/>
  <c r="I233" i="7"/>
  <c r="J233" i="7"/>
  <c r="K233" i="7"/>
  <c r="L233" i="7"/>
  <c r="I234" i="7"/>
  <c r="J234" i="7"/>
  <c r="K234" i="7"/>
  <c r="L234" i="7"/>
  <c r="O234" i="7"/>
  <c r="N234" i="7"/>
  <c r="M234" i="7"/>
  <c r="I215" i="7"/>
  <c r="J215" i="7"/>
  <c r="K215" i="7"/>
  <c r="L215" i="7"/>
  <c r="I216" i="7"/>
  <c r="J216" i="7"/>
  <c r="K216" i="7"/>
  <c r="L216" i="7"/>
  <c r="I217" i="7"/>
  <c r="J217" i="7"/>
  <c r="K217" i="7"/>
  <c r="L217" i="7"/>
  <c r="I218" i="7"/>
  <c r="J218" i="7"/>
  <c r="K218" i="7"/>
  <c r="L218" i="7"/>
  <c r="I219" i="7"/>
  <c r="J219" i="7"/>
  <c r="K219" i="7"/>
  <c r="L219" i="7"/>
  <c r="I220" i="7"/>
  <c r="J220" i="7"/>
  <c r="K220" i="7"/>
  <c r="L220" i="7"/>
  <c r="I221" i="7"/>
  <c r="J221" i="7"/>
  <c r="K221" i="7"/>
  <c r="L221" i="7"/>
  <c r="I222" i="7"/>
  <c r="J222" i="7"/>
  <c r="K222" i="7"/>
  <c r="L222" i="7"/>
  <c r="I223" i="7"/>
  <c r="J223" i="7"/>
  <c r="K223" i="7"/>
  <c r="L223" i="7"/>
  <c r="I224" i="7"/>
  <c r="J224" i="7"/>
  <c r="K224" i="7"/>
  <c r="L224" i="7"/>
  <c r="O224" i="7"/>
  <c r="N224" i="7"/>
  <c r="M224" i="7"/>
  <c r="I205" i="7"/>
  <c r="J205" i="7"/>
  <c r="K205" i="7"/>
  <c r="L205" i="7"/>
  <c r="I206" i="7"/>
  <c r="J206" i="7"/>
  <c r="K206" i="7"/>
  <c r="L206" i="7"/>
  <c r="I207" i="7"/>
  <c r="J207" i="7"/>
  <c r="K207" i="7"/>
  <c r="L207" i="7"/>
  <c r="I208" i="7"/>
  <c r="J208" i="7"/>
  <c r="K208" i="7"/>
  <c r="L208" i="7"/>
  <c r="I209" i="7"/>
  <c r="J209" i="7"/>
  <c r="K209" i="7"/>
  <c r="L209" i="7"/>
  <c r="I210" i="7"/>
  <c r="J210" i="7"/>
  <c r="K210" i="7"/>
  <c r="L210" i="7"/>
  <c r="I211" i="7"/>
  <c r="J211" i="7"/>
  <c r="K211" i="7"/>
  <c r="L211" i="7"/>
  <c r="I212" i="7"/>
  <c r="J212" i="7"/>
  <c r="K212" i="7"/>
  <c r="L212" i="7"/>
  <c r="I213" i="7"/>
  <c r="J213" i="7"/>
  <c r="K213" i="7"/>
  <c r="L213" i="7"/>
  <c r="I214" i="7"/>
  <c r="J214" i="7"/>
  <c r="K214" i="7"/>
  <c r="L214" i="7"/>
  <c r="O214" i="7"/>
  <c r="N214" i="7"/>
  <c r="M214" i="7"/>
  <c r="I195" i="7"/>
  <c r="J195" i="7"/>
  <c r="K195" i="7"/>
  <c r="L195" i="7"/>
  <c r="I196" i="7"/>
  <c r="J196" i="7"/>
  <c r="K196" i="7"/>
  <c r="L196" i="7"/>
  <c r="I197" i="7"/>
  <c r="J197" i="7"/>
  <c r="K197" i="7"/>
  <c r="L197" i="7"/>
  <c r="I198" i="7"/>
  <c r="J198" i="7"/>
  <c r="K198" i="7"/>
  <c r="L198" i="7"/>
  <c r="I199" i="7"/>
  <c r="J199" i="7"/>
  <c r="K199" i="7"/>
  <c r="L199" i="7"/>
  <c r="I200" i="7"/>
  <c r="J200" i="7"/>
  <c r="K200" i="7"/>
  <c r="L200" i="7"/>
  <c r="I201" i="7"/>
  <c r="J201" i="7"/>
  <c r="K201" i="7"/>
  <c r="L201" i="7"/>
  <c r="I202" i="7"/>
  <c r="J202" i="7"/>
  <c r="K202" i="7"/>
  <c r="L202" i="7"/>
  <c r="I203" i="7"/>
  <c r="J203" i="7"/>
  <c r="K203" i="7"/>
  <c r="L203" i="7"/>
  <c r="I204" i="7"/>
  <c r="J204" i="7"/>
  <c r="K204" i="7"/>
  <c r="L204" i="7"/>
  <c r="O204" i="7"/>
  <c r="N204" i="7"/>
  <c r="M204" i="7"/>
  <c r="I185" i="7"/>
  <c r="J185" i="7"/>
  <c r="K185" i="7"/>
  <c r="L185" i="7"/>
  <c r="I186" i="7"/>
  <c r="J186" i="7"/>
  <c r="K186" i="7"/>
  <c r="L186" i="7"/>
  <c r="I187" i="7"/>
  <c r="J187" i="7"/>
  <c r="K187" i="7"/>
  <c r="L187" i="7"/>
  <c r="I188" i="7"/>
  <c r="J188" i="7"/>
  <c r="K188" i="7"/>
  <c r="L188" i="7"/>
  <c r="I189" i="7"/>
  <c r="J189" i="7"/>
  <c r="K189" i="7"/>
  <c r="L189" i="7"/>
  <c r="I190" i="7"/>
  <c r="J190" i="7"/>
  <c r="K190" i="7"/>
  <c r="L190" i="7"/>
  <c r="I191" i="7"/>
  <c r="J191" i="7"/>
  <c r="K191" i="7"/>
  <c r="L191" i="7"/>
  <c r="I192" i="7"/>
  <c r="J192" i="7"/>
  <c r="K192" i="7"/>
  <c r="L192" i="7"/>
  <c r="I193" i="7"/>
  <c r="J193" i="7"/>
  <c r="K193" i="7"/>
  <c r="L193" i="7"/>
  <c r="I194" i="7"/>
  <c r="J194" i="7"/>
  <c r="K194" i="7"/>
  <c r="L194" i="7"/>
  <c r="O194" i="7"/>
  <c r="N194" i="7"/>
  <c r="M194" i="7"/>
  <c r="I175" i="7"/>
  <c r="J175" i="7"/>
  <c r="K175" i="7"/>
  <c r="L175" i="7"/>
  <c r="I176" i="7"/>
  <c r="J176" i="7"/>
  <c r="K176" i="7"/>
  <c r="L176" i="7"/>
  <c r="I177" i="7"/>
  <c r="J177" i="7"/>
  <c r="K177" i="7"/>
  <c r="L177" i="7"/>
  <c r="I178" i="7"/>
  <c r="J178" i="7"/>
  <c r="K178" i="7"/>
  <c r="L178" i="7"/>
  <c r="I179" i="7"/>
  <c r="J179" i="7"/>
  <c r="K179" i="7"/>
  <c r="L179" i="7"/>
  <c r="I180" i="7"/>
  <c r="J180" i="7"/>
  <c r="K180" i="7"/>
  <c r="L180" i="7"/>
  <c r="I181" i="7"/>
  <c r="J181" i="7"/>
  <c r="K181" i="7"/>
  <c r="L181" i="7"/>
  <c r="I182" i="7"/>
  <c r="J182" i="7"/>
  <c r="K182" i="7"/>
  <c r="L182" i="7"/>
  <c r="I183" i="7"/>
  <c r="J183" i="7"/>
  <c r="K183" i="7"/>
  <c r="L183" i="7"/>
  <c r="I184" i="7"/>
  <c r="J184" i="7"/>
  <c r="K184" i="7"/>
  <c r="L184" i="7"/>
  <c r="O184" i="7"/>
  <c r="N184" i="7"/>
  <c r="M184" i="7"/>
  <c r="I165" i="7"/>
  <c r="J165" i="7"/>
  <c r="K165" i="7"/>
  <c r="L165" i="7"/>
  <c r="I166" i="7"/>
  <c r="J166" i="7"/>
  <c r="K166" i="7"/>
  <c r="L166" i="7"/>
  <c r="I167" i="7"/>
  <c r="J167" i="7"/>
  <c r="K167" i="7"/>
  <c r="L167" i="7"/>
  <c r="I168" i="7"/>
  <c r="J168" i="7"/>
  <c r="K168" i="7"/>
  <c r="L168" i="7"/>
  <c r="I169" i="7"/>
  <c r="J169" i="7"/>
  <c r="K169" i="7"/>
  <c r="L169" i="7"/>
  <c r="I170" i="7"/>
  <c r="J170" i="7"/>
  <c r="K170" i="7"/>
  <c r="L170" i="7"/>
  <c r="I171" i="7"/>
  <c r="J171" i="7"/>
  <c r="K171" i="7"/>
  <c r="L171" i="7"/>
  <c r="I172" i="7"/>
  <c r="J172" i="7"/>
  <c r="K172" i="7"/>
  <c r="L172" i="7"/>
  <c r="I173" i="7"/>
  <c r="J173" i="7"/>
  <c r="K173" i="7"/>
  <c r="L173" i="7"/>
  <c r="I174" i="7"/>
  <c r="J174" i="7"/>
  <c r="K174" i="7"/>
  <c r="L174" i="7"/>
  <c r="O174" i="7"/>
  <c r="N174" i="7"/>
  <c r="M174" i="7"/>
  <c r="I145" i="7"/>
  <c r="I147" i="7"/>
  <c r="J147" i="7"/>
  <c r="K147" i="7"/>
  <c r="I148" i="7"/>
  <c r="J148" i="7"/>
  <c r="K148" i="7"/>
  <c r="L148" i="7"/>
  <c r="I149" i="7"/>
  <c r="J149" i="7"/>
  <c r="K149" i="7"/>
  <c r="L149" i="7"/>
  <c r="I150" i="7"/>
  <c r="J150" i="7"/>
  <c r="K150" i="7"/>
  <c r="L150" i="7"/>
  <c r="I151" i="7"/>
  <c r="J151" i="7"/>
  <c r="K151" i="7"/>
  <c r="L151" i="7"/>
  <c r="I152" i="7"/>
  <c r="J152" i="7"/>
  <c r="K152" i="7"/>
  <c r="L152" i="7"/>
  <c r="I153" i="7"/>
  <c r="J153" i="7"/>
  <c r="K153" i="7"/>
  <c r="L153" i="7"/>
  <c r="I154" i="7"/>
  <c r="J154" i="7"/>
  <c r="K154" i="7"/>
  <c r="L154" i="7"/>
  <c r="I155" i="7"/>
  <c r="J155" i="7"/>
  <c r="K155" i="7"/>
  <c r="L155" i="7"/>
  <c r="I156" i="7"/>
  <c r="J156" i="7"/>
  <c r="K156" i="7"/>
  <c r="L156" i="7"/>
  <c r="I157" i="7"/>
  <c r="J157" i="7"/>
  <c r="K157" i="7"/>
  <c r="L157" i="7"/>
  <c r="I158" i="7"/>
  <c r="J158" i="7"/>
  <c r="K158" i="7"/>
  <c r="L158" i="7"/>
  <c r="I159" i="7"/>
  <c r="J159" i="7"/>
  <c r="K159" i="7"/>
  <c r="L159" i="7"/>
  <c r="I160" i="7"/>
  <c r="J160" i="7"/>
  <c r="K160" i="7"/>
  <c r="L160" i="7"/>
  <c r="I161" i="7"/>
  <c r="J161" i="7"/>
  <c r="K161" i="7"/>
  <c r="L161" i="7"/>
  <c r="I162" i="7"/>
  <c r="J162" i="7"/>
  <c r="K162" i="7"/>
  <c r="L162" i="7"/>
  <c r="I163" i="7"/>
  <c r="J163" i="7"/>
  <c r="K163" i="7"/>
  <c r="L163" i="7"/>
  <c r="I164" i="7"/>
  <c r="J164" i="7"/>
  <c r="K164" i="7"/>
  <c r="L164" i="7"/>
  <c r="O164" i="7"/>
  <c r="N164" i="7"/>
  <c r="M164" i="7"/>
  <c r="O154" i="7"/>
  <c r="N154" i="7"/>
  <c r="I135" i="7"/>
  <c r="J135" i="7"/>
  <c r="K135" i="7"/>
  <c r="L135" i="7"/>
  <c r="I136" i="7"/>
  <c r="J136" i="7"/>
  <c r="K136" i="7"/>
  <c r="L136" i="7"/>
  <c r="I137" i="7"/>
  <c r="J137" i="7"/>
  <c r="K137" i="7"/>
  <c r="L137" i="7"/>
  <c r="I138" i="7"/>
  <c r="J138" i="7"/>
  <c r="K138" i="7"/>
  <c r="L138" i="7"/>
  <c r="I139" i="7"/>
  <c r="J139" i="7"/>
  <c r="K139" i="7"/>
  <c r="L139" i="7"/>
  <c r="I140" i="7"/>
  <c r="J140" i="7"/>
  <c r="K140" i="7"/>
  <c r="L140" i="7"/>
  <c r="I141" i="7"/>
  <c r="J141" i="7"/>
  <c r="K141" i="7"/>
  <c r="L141" i="7"/>
  <c r="I142" i="7"/>
  <c r="J142" i="7"/>
  <c r="K142" i="7"/>
  <c r="L142" i="7"/>
  <c r="I143" i="7"/>
  <c r="J143" i="7"/>
  <c r="K143" i="7"/>
  <c r="L143" i="7"/>
  <c r="I144" i="7"/>
  <c r="J144" i="7"/>
  <c r="K144" i="7"/>
  <c r="L144" i="7"/>
  <c r="O144" i="7"/>
  <c r="N144" i="7"/>
  <c r="M144" i="7"/>
  <c r="I125" i="7"/>
  <c r="J125" i="7"/>
  <c r="K125" i="7"/>
  <c r="L125" i="7"/>
  <c r="I126" i="7"/>
  <c r="J126" i="7"/>
  <c r="K126" i="7"/>
  <c r="L126" i="7"/>
  <c r="I127" i="7"/>
  <c r="J127" i="7"/>
  <c r="K127" i="7"/>
  <c r="L127" i="7"/>
  <c r="I128" i="7"/>
  <c r="J128" i="7"/>
  <c r="K128" i="7"/>
  <c r="L128" i="7"/>
  <c r="I129" i="7"/>
  <c r="J129" i="7"/>
  <c r="K129" i="7"/>
  <c r="L129" i="7"/>
  <c r="I130" i="7"/>
  <c r="J130" i="7"/>
  <c r="K130" i="7"/>
  <c r="L130" i="7"/>
  <c r="I131" i="7"/>
  <c r="J131" i="7"/>
  <c r="K131" i="7"/>
  <c r="L131" i="7"/>
  <c r="I132" i="7"/>
  <c r="J132" i="7"/>
  <c r="K132" i="7"/>
  <c r="L132" i="7"/>
  <c r="I133" i="7"/>
  <c r="J133" i="7"/>
  <c r="K133" i="7"/>
  <c r="L133" i="7"/>
  <c r="I134" i="7"/>
  <c r="J134" i="7"/>
  <c r="K134" i="7"/>
  <c r="L134" i="7"/>
  <c r="O134" i="7"/>
  <c r="N134" i="7"/>
  <c r="M134" i="7"/>
  <c r="I115" i="7"/>
  <c r="J115" i="7"/>
  <c r="K115" i="7"/>
  <c r="L115" i="7"/>
  <c r="I116" i="7"/>
  <c r="J116" i="7"/>
  <c r="K116" i="7"/>
  <c r="L116" i="7"/>
  <c r="I117" i="7"/>
  <c r="J117" i="7"/>
  <c r="K117" i="7"/>
  <c r="L117" i="7"/>
  <c r="I118" i="7"/>
  <c r="J118" i="7"/>
  <c r="K118" i="7"/>
  <c r="L118" i="7"/>
  <c r="I119" i="7"/>
  <c r="J119" i="7"/>
  <c r="K119" i="7"/>
  <c r="L119" i="7"/>
  <c r="I120" i="7"/>
  <c r="J120" i="7"/>
  <c r="K120" i="7"/>
  <c r="L120" i="7"/>
  <c r="I121" i="7"/>
  <c r="J121" i="7"/>
  <c r="K121" i="7"/>
  <c r="L121" i="7"/>
  <c r="I122" i="7"/>
  <c r="J122" i="7"/>
  <c r="K122" i="7"/>
  <c r="L122" i="7"/>
  <c r="I123" i="7"/>
  <c r="J123" i="7"/>
  <c r="K123" i="7"/>
  <c r="L123" i="7"/>
  <c r="I124" i="7"/>
  <c r="J124" i="7"/>
  <c r="K124" i="7"/>
  <c r="L124" i="7"/>
  <c r="O124" i="7"/>
  <c r="N124" i="7"/>
  <c r="M124" i="7"/>
  <c r="I105" i="7"/>
  <c r="J105" i="7"/>
  <c r="K105" i="7"/>
  <c r="L105" i="7"/>
  <c r="I106" i="7"/>
  <c r="J106" i="7"/>
  <c r="K106" i="7"/>
  <c r="L106" i="7"/>
  <c r="I107" i="7"/>
  <c r="J107" i="7"/>
  <c r="K107" i="7"/>
  <c r="L107" i="7"/>
  <c r="I108" i="7"/>
  <c r="J108" i="7"/>
  <c r="K108" i="7"/>
  <c r="L108" i="7"/>
  <c r="I109" i="7"/>
  <c r="J109" i="7"/>
  <c r="K109" i="7"/>
  <c r="L109" i="7"/>
  <c r="I110" i="7"/>
  <c r="J110" i="7"/>
  <c r="K110" i="7"/>
  <c r="L110" i="7"/>
  <c r="I111" i="7"/>
  <c r="J111" i="7"/>
  <c r="K111" i="7"/>
  <c r="L111" i="7"/>
  <c r="I112" i="7"/>
  <c r="J112" i="7"/>
  <c r="K112" i="7"/>
  <c r="L112" i="7"/>
  <c r="I113" i="7"/>
  <c r="J113" i="7"/>
  <c r="K113" i="7"/>
  <c r="L113" i="7"/>
  <c r="I114" i="7"/>
  <c r="J114" i="7"/>
  <c r="K114" i="7"/>
  <c r="L114" i="7"/>
  <c r="O114" i="7"/>
  <c r="N114" i="7"/>
  <c r="M114" i="7"/>
  <c r="I95" i="7"/>
  <c r="J95" i="7"/>
  <c r="K95" i="7"/>
  <c r="L95" i="7"/>
  <c r="I96" i="7"/>
  <c r="J96" i="7"/>
  <c r="K96" i="7"/>
  <c r="L96" i="7"/>
  <c r="I97" i="7"/>
  <c r="J97" i="7"/>
  <c r="K97" i="7"/>
  <c r="L97" i="7"/>
  <c r="I98" i="7"/>
  <c r="J98" i="7"/>
  <c r="K98" i="7"/>
  <c r="L98" i="7"/>
  <c r="I99" i="7"/>
  <c r="J99" i="7"/>
  <c r="K99" i="7"/>
  <c r="L99" i="7"/>
  <c r="I100" i="7"/>
  <c r="J100" i="7"/>
  <c r="K100" i="7"/>
  <c r="L100" i="7"/>
  <c r="I101" i="7"/>
  <c r="J101" i="7"/>
  <c r="K101" i="7"/>
  <c r="L101" i="7"/>
  <c r="I102" i="7"/>
  <c r="J102" i="7"/>
  <c r="K102" i="7"/>
  <c r="L102" i="7"/>
  <c r="I103" i="7"/>
  <c r="J103" i="7"/>
  <c r="K103" i="7"/>
  <c r="L103" i="7"/>
  <c r="I104" i="7"/>
  <c r="J104" i="7"/>
  <c r="K104" i="7"/>
  <c r="L104" i="7"/>
  <c r="O104" i="7"/>
  <c r="N104" i="7"/>
  <c r="M104" i="7"/>
  <c r="O94" i="7"/>
  <c r="N94" i="7"/>
  <c r="M94" i="7"/>
  <c r="O84" i="7"/>
  <c r="N84" i="7"/>
  <c r="O74" i="7"/>
  <c r="O64" i="7"/>
  <c r="N64" i="7"/>
  <c r="O54" i="7"/>
  <c r="N54" i="7"/>
  <c r="O44" i="7"/>
  <c r="N44" i="7"/>
  <c r="N34" i="7"/>
  <c r="M34" i="7"/>
  <c r="O34" i="7"/>
  <c r="O24" i="7"/>
  <c r="N24" i="7"/>
  <c r="O14" i="7"/>
  <c r="F44" i="7"/>
  <c r="F54" i="7"/>
  <c r="F64" i="7"/>
  <c r="F24" i="7"/>
  <c r="F34" i="7"/>
  <c r="K100" i="1"/>
  <c r="F100" i="1"/>
  <c r="L100" i="1"/>
  <c r="K99" i="1"/>
  <c r="F99" i="1"/>
  <c r="L99" i="1"/>
  <c r="K98" i="1"/>
  <c r="F98" i="1"/>
  <c r="L98" i="1"/>
  <c r="K97" i="1"/>
  <c r="F97" i="1"/>
  <c r="L97" i="1"/>
  <c r="K96" i="1"/>
  <c r="F96" i="1"/>
  <c r="L96" i="1"/>
  <c r="K95" i="1"/>
  <c r="F95" i="1"/>
  <c r="L95" i="1"/>
  <c r="K94" i="1"/>
  <c r="F94" i="1"/>
  <c r="L94" i="1"/>
  <c r="K93" i="1"/>
  <c r="F93" i="1"/>
  <c r="L93" i="1"/>
  <c r="K92" i="1"/>
  <c r="F92" i="1"/>
  <c r="L92" i="1"/>
  <c r="K91" i="1"/>
  <c r="F91" i="1"/>
  <c r="L91" i="1"/>
  <c r="K90" i="1"/>
  <c r="F90" i="1"/>
  <c r="L90" i="1"/>
  <c r="K89" i="1"/>
  <c r="F89" i="1"/>
  <c r="L89" i="1"/>
  <c r="K88" i="1"/>
  <c r="F88" i="1"/>
  <c r="L88" i="1"/>
  <c r="K87" i="1"/>
  <c r="F87" i="1"/>
  <c r="L87" i="1"/>
  <c r="K86" i="1"/>
  <c r="F86" i="1"/>
  <c r="L86" i="1"/>
  <c r="K85" i="1"/>
  <c r="F85" i="1"/>
  <c r="L85" i="1"/>
  <c r="K84" i="1"/>
  <c r="F84" i="1"/>
  <c r="L84" i="1"/>
  <c r="K83" i="1"/>
  <c r="F83" i="1"/>
  <c r="L83" i="1"/>
  <c r="K82" i="1"/>
  <c r="F82" i="1"/>
  <c r="L82" i="1"/>
  <c r="K81" i="1"/>
  <c r="F81" i="1"/>
  <c r="L81" i="1"/>
  <c r="K80" i="1"/>
  <c r="F80" i="1"/>
  <c r="L80" i="1"/>
  <c r="K79" i="1"/>
  <c r="F79" i="1"/>
  <c r="L79" i="1"/>
  <c r="K78" i="1"/>
  <c r="F78" i="1"/>
  <c r="L78" i="1"/>
  <c r="K77" i="1"/>
  <c r="F77" i="1"/>
  <c r="L77" i="1"/>
  <c r="K76" i="1"/>
  <c r="F76" i="1"/>
  <c r="L76" i="1"/>
  <c r="K75" i="1"/>
  <c r="F75" i="1"/>
  <c r="L75" i="1"/>
  <c r="K74" i="1"/>
  <c r="F74" i="1"/>
  <c r="L74" i="1"/>
  <c r="K73" i="1"/>
  <c r="F73" i="1"/>
  <c r="L73" i="1"/>
  <c r="K72" i="1"/>
  <c r="F72" i="1"/>
  <c r="L72" i="1"/>
  <c r="K71" i="1"/>
  <c r="F71" i="1"/>
  <c r="L71" i="1"/>
  <c r="K67" i="1"/>
  <c r="F67" i="1"/>
  <c r="L67" i="1"/>
  <c r="K66" i="1"/>
  <c r="F66" i="1"/>
  <c r="L66" i="1"/>
  <c r="K65" i="1"/>
  <c r="F65" i="1"/>
  <c r="L65" i="1"/>
  <c r="K64" i="1"/>
  <c r="F64" i="1"/>
  <c r="L64" i="1"/>
  <c r="K63" i="1"/>
  <c r="F63" i="1"/>
  <c r="L63" i="1"/>
  <c r="K62" i="1"/>
  <c r="F62" i="1"/>
  <c r="L62" i="1"/>
  <c r="K61" i="1"/>
  <c r="F61" i="1"/>
  <c r="L61" i="1"/>
  <c r="K60" i="1"/>
  <c r="F60" i="1"/>
  <c r="L60" i="1"/>
  <c r="K59" i="1"/>
  <c r="F59" i="1"/>
  <c r="L59" i="1"/>
  <c r="K58" i="1"/>
  <c r="F58" i="1"/>
  <c r="L58" i="1"/>
  <c r="K57" i="1"/>
  <c r="F57" i="1"/>
  <c r="L57" i="1"/>
  <c r="K56" i="1"/>
  <c r="F56" i="1"/>
  <c r="L56" i="1"/>
  <c r="K55" i="1"/>
  <c r="F55" i="1"/>
  <c r="L55" i="1"/>
  <c r="K54" i="1"/>
  <c r="F54" i="1"/>
  <c r="L54" i="1"/>
  <c r="K53" i="1"/>
  <c r="F53" i="1"/>
  <c r="L53" i="1"/>
  <c r="K52" i="1"/>
  <c r="F52" i="1"/>
  <c r="L52" i="1"/>
  <c r="K51" i="1"/>
  <c r="F51" i="1"/>
  <c r="L51" i="1"/>
  <c r="K50" i="1"/>
  <c r="F50" i="1"/>
  <c r="L50" i="1"/>
  <c r="K49" i="1"/>
  <c r="F49" i="1"/>
  <c r="L49" i="1"/>
  <c r="K48" i="1"/>
  <c r="F48" i="1"/>
  <c r="L48" i="1"/>
  <c r="K47" i="1"/>
  <c r="F47" i="1"/>
  <c r="L47" i="1"/>
  <c r="K46" i="1"/>
  <c r="F46" i="1"/>
  <c r="L46" i="1"/>
  <c r="K45" i="1"/>
  <c r="F45" i="1"/>
  <c r="L45" i="1"/>
  <c r="K44" i="1"/>
  <c r="F44" i="1"/>
  <c r="L44" i="1"/>
  <c r="K43" i="1"/>
  <c r="F43" i="1"/>
  <c r="L43" i="1"/>
  <c r="K42" i="1"/>
  <c r="F42" i="1"/>
  <c r="L42" i="1"/>
  <c r="K41" i="1"/>
  <c r="F41" i="1"/>
  <c r="L41" i="1"/>
  <c r="K40" i="1"/>
  <c r="F40" i="1"/>
  <c r="L40" i="1"/>
  <c r="K39" i="1"/>
  <c r="F39" i="1"/>
  <c r="L39" i="1"/>
  <c r="K38" i="1"/>
  <c r="F38" i="1"/>
  <c r="L38" i="1"/>
  <c r="K6" i="1"/>
  <c r="F6" i="1"/>
  <c r="L6" i="1"/>
  <c r="K7" i="1"/>
  <c r="F7" i="1"/>
  <c r="L7" i="1"/>
  <c r="K8" i="1"/>
  <c r="F8" i="1"/>
  <c r="L8" i="1"/>
  <c r="K9" i="1"/>
  <c r="F9" i="1"/>
  <c r="L9" i="1"/>
  <c r="K10" i="1"/>
  <c r="F10" i="1"/>
  <c r="L10" i="1"/>
  <c r="K11" i="1"/>
  <c r="F11" i="1"/>
  <c r="L11" i="1"/>
  <c r="K12" i="1"/>
  <c r="F12" i="1"/>
  <c r="L12" i="1"/>
  <c r="K13" i="1"/>
  <c r="F13" i="1"/>
  <c r="L13" i="1"/>
  <c r="K14" i="1"/>
  <c r="F14" i="1"/>
  <c r="L14" i="1"/>
  <c r="K15" i="1"/>
  <c r="F15" i="1"/>
  <c r="L15" i="1"/>
  <c r="K16" i="1"/>
  <c r="F16" i="1"/>
  <c r="L16" i="1"/>
  <c r="K17" i="1"/>
  <c r="F17" i="1"/>
  <c r="L17" i="1"/>
  <c r="K18" i="1"/>
  <c r="F18" i="1"/>
  <c r="L18" i="1"/>
  <c r="K19" i="1"/>
  <c r="F19" i="1"/>
  <c r="L19" i="1"/>
  <c r="K20" i="1"/>
  <c r="F20" i="1"/>
  <c r="L20" i="1"/>
  <c r="K21" i="1"/>
  <c r="F21" i="1"/>
  <c r="L21" i="1"/>
  <c r="K22" i="1"/>
  <c r="F22" i="1"/>
  <c r="L22" i="1"/>
  <c r="K23" i="1"/>
  <c r="F23" i="1"/>
  <c r="L23" i="1"/>
  <c r="K24" i="1"/>
  <c r="F24" i="1"/>
  <c r="L24" i="1"/>
  <c r="K25" i="1"/>
  <c r="F25" i="1"/>
  <c r="L25" i="1"/>
  <c r="K26" i="1"/>
  <c r="F26" i="1"/>
  <c r="L26" i="1"/>
  <c r="K27" i="1"/>
  <c r="F27" i="1"/>
  <c r="L27" i="1"/>
  <c r="K28" i="1"/>
  <c r="F28" i="1"/>
  <c r="L28" i="1"/>
  <c r="K29" i="1"/>
  <c r="F29" i="1"/>
  <c r="L29" i="1"/>
  <c r="K30" i="1"/>
  <c r="F30" i="1"/>
  <c r="L30" i="1"/>
  <c r="K31" i="1"/>
  <c r="F31" i="1"/>
  <c r="L31" i="1"/>
  <c r="K32" i="1"/>
  <c r="F32" i="1"/>
  <c r="L32" i="1"/>
  <c r="K33" i="1"/>
  <c r="F33" i="1"/>
  <c r="L33" i="1"/>
  <c r="K34" i="1"/>
  <c r="F34" i="1"/>
  <c r="L34" i="1"/>
  <c r="K5" i="1"/>
  <c r="F5" i="1"/>
  <c r="L5" i="1"/>
  <c r="G46" i="1"/>
  <c r="G13" i="1"/>
  <c r="F344" i="7"/>
  <c r="F354" i="7"/>
  <c r="F364" i="7"/>
  <c r="F314" i="7"/>
  <c r="F324" i="7"/>
  <c r="F334" i="7"/>
  <c r="F254" i="7"/>
  <c r="F264" i="7"/>
  <c r="F274" i="7"/>
  <c r="H364" i="7"/>
  <c r="G364" i="7"/>
  <c r="H354" i="7"/>
  <c r="G354" i="7"/>
  <c r="H344" i="7"/>
  <c r="G344" i="7"/>
  <c r="H334" i="7"/>
  <c r="G334" i="7"/>
  <c r="H324" i="7"/>
  <c r="G324" i="7"/>
  <c r="H314" i="7"/>
  <c r="G314" i="7"/>
  <c r="F284" i="7"/>
  <c r="F294" i="7"/>
  <c r="F304" i="7"/>
  <c r="H304" i="7"/>
  <c r="G304" i="7"/>
  <c r="H294" i="7"/>
  <c r="G294" i="7"/>
  <c r="H284" i="7"/>
  <c r="G284" i="7"/>
  <c r="H274" i="7"/>
  <c r="G274" i="7"/>
  <c r="H264" i="7"/>
  <c r="G264" i="7"/>
  <c r="H254" i="7"/>
  <c r="G254" i="7"/>
  <c r="F224" i="7"/>
  <c r="F234" i="7"/>
  <c r="F244" i="7"/>
  <c r="F194" i="7"/>
  <c r="F204" i="7"/>
  <c r="F214" i="7"/>
  <c r="F164" i="7"/>
  <c r="F174" i="7"/>
  <c r="F184" i="7"/>
  <c r="F134" i="7"/>
  <c r="F144" i="7"/>
  <c r="F154" i="7"/>
  <c r="H244" i="7"/>
  <c r="G244" i="7"/>
  <c r="H234" i="7"/>
  <c r="G234" i="7"/>
  <c r="H224" i="7"/>
  <c r="G224" i="7"/>
  <c r="H214" i="7"/>
  <c r="G214" i="7"/>
  <c r="H204" i="7"/>
  <c r="G204" i="7"/>
  <c r="H194" i="7"/>
  <c r="G194" i="7"/>
  <c r="H184" i="7"/>
  <c r="G184" i="7"/>
  <c r="H174" i="7"/>
  <c r="G174" i="7"/>
  <c r="H164" i="7"/>
  <c r="G164" i="7"/>
  <c r="H154" i="7"/>
  <c r="G154" i="7"/>
  <c r="H144" i="7"/>
  <c r="G144" i="7"/>
  <c r="H134" i="7"/>
  <c r="G134" i="7"/>
  <c r="F104" i="7"/>
  <c r="F114" i="7"/>
  <c r="F124" i="7"/>
  <c r="F74" i="7"/>
  <c r="F84" i="7"/>
  <c r="F94" i="7"/>
  <c r="G74" i="7"/>
  <c r="H74" i="7"/>
  <c r="G84" i="7"/>
  <c r="H84" i="7"/>
  <c r="G94" i="7"/>
  <c r="H94" i="7"/>
  <c r="G104" i="7"/>
  <c r="H104" i="7"/>
  <c r="G114" i="7"/>
  <c r="H114" i="7"/>
  <c r="G124" i="7"/>
  <c r="H124" i="7"/>
  <c r="H64" i="7"/>
  <c r="G64" i="7"/>
  <c r="H54" i="7"/>
  <c r="G54" i="7"/>
  <c r="H44" i="7"/>
  <c r="G44" i="7"/>
  <c r="H34" i="7"/>
  <c r="G34" i="7"/>
  <c r="H24" i="7"/>
  <c r="G24" i="7"/>
  <c r="H14" i="7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H107" i="6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H92" i="5"/>
  <c r="H106" i="5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H49" i="4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H45" i="3"/>
  <c r="H48" i="6"/>
  <c r="H52" i="6"/>
  <c r="H56" i="6"/>
  <c r="H60" i="6"/>
  <c r="H64" i="6"/>
  <c r="H68" i="6"/>
  <c r="H72" i="6"/>
  <c r="H76" i="6"/>
  <c r="H80" i="6"/>
  <c r="H84" i="6"/>
  <c r="H88" i="6"/>
  <c r="H92" i="6"/>
  <c r="H96" i="6"/>
  <c r="H100" i="6"/>
  <c r="H104" i="6"/>
  <c r="H49" i="6"/>
  <c r="H53" i="6"/>
  <c r="H57" i="6"/>
  <c r="H61" i="6"/>
  <c r="H65" i="6"/>
  <c r="H69" i="6"/>
  <c r="H73" i="6"/>
  <c r="H77" i="6"/>
  <c r="H81" i="6"/>
  <c r="H85" i="6"/>
  <c r="H89" i="6"/>
  <c r="H93" i="6"/>
  <c r="H97" i="6"/>
  <c r="H101" i="6"/>
  <c r="H105" i="6"/>
  <c r="H50" i="6"/>
  <c r="H54" i="6"/>
  <c r="H58" i="6"/>
  <c r="H62" i="6"/>
  <c r="H66" i="6"/>
  <c r="H70" i="6"/>
  <c r="H74" i="6"/>
  <c r="H78" i="6"/>
  <c r="H82" i="6"/>
  <c r="H86" i="6"/>
  <c r="H90" i="6"/>
  <c r="H94" i="6"/>
  <c r="H98" i="6"/>
  <c r="H102" i="6"/>
  <c r="H106" i="6"/>
  <c r="H51" i="6"/>
  <c r="H55" i="6"/>
  <c r="H59" i="6"/>
  <c r="H63" i="6"/>
  <c r="H67" i="6"/>
  <c r="H71" i="6"/>
  <c r="H75" i="6"/>
  <c r="H79" i="6"/>
  <c r="H83" i="6"/>
  <c r="H87" i="6"/>
  <c r="H91" i="6"/>
  <c r="H95" i="6"/>
  <c r="H99" i="6"/>
  <c r="H103" i="6"/>
  <c r="H51" i="5"/>
  <c r="H63" i="5"/>
  <c r="H71" i="5"/>
  <c r="H79" i="5"/>
  <c r="H87" i="5"/>
  <c r="H95" i="5"/>
  <c r="H107" i="5"/>
  <c r="H52" i="5"/>
  <c r="H60" i="5"/>
  <c r="H64" i="5"/>
  <c r="H68" i="5"/>
  <c r="H72" i="5"/>
  <c r="H76" i="5"/>
  <c r="H80" i="5"/>
  <c r="H84" i="5"/>
  <c r="H88" i="5"/>
  <c r="H96" i="5"/>
  <c r="H100" i="5"/>
  <c r="H104" i="5"/>
  <c r="H108" i="5"/>
  <c r="H49" i="5"/>
  <c r="H53" i="5"/>
  <c r="H57" i="5"/>
  <c r="H61" i="5"/>
  <c r="H65" i="5"/>
  <c r="H69" i="5"/>
  <c r="H73" i="5"/>
  <c r="H77" i="5"/>
  <c r="H81" i="5"/>
  <c r="H85" i="5"/>
  <c r="H89" i="5"/>
  <c r="H93" i="5"/>
  <c r="H97" i="5"/>
  <c r="H101" i="5"/>
  <c r="H105" i="5"/>
  <c r="H50" i="5"/>
  <c r="H54" i="5"/>
  <c r="H58" i="5"/>
  <c r="H62" i="5"/>
  <c r="H66" i="5"/>
  <c r="H70" i="5"/>
  <c r="H74" i="5"/>
  <c r="H78" i="5"/>
  <c r="H82" i="5"/>
  <c r="H86" i="5"/>
  <c r="H90" i="5"/>
  <c r="H94" i="5"/>
  <c r="H98" i="5"/>
  <c r="H102" i="5"/>
  <c r="H55" i="5"/>
  <c r="H99" i="5"/>
  <c r="H59" i="5"/>
  <c r="H67" i="5"/>
  <c r="H75" i="5"/>
  <c r="H83" i="5"/>
  <c r="H91" i="5"/>
  <c r="H103" i="5"/>
  <c r="H56" i="5"/>
  <c r="H50" i="4"/>
  <c r="H46" i="3"/>
  <c r="H51" i="4"/>
  <c r="H47" i="3"/>
  <c r="H52" i="4"/>
  <c r="H53" i="4"/>
  <c r="H48" i="3"/>
  <c r="H54" i="4"/>
  <c r="H49" i="3"/>
  <c r="H55" i="4"/>
  <c r="H50" i="3"/>
  <c r="H56" i="4"/>
  <c r="H51" i="3"/>
  <c r="H57" i="4"/>
  <c r="H52" i="3"/>
  <c r="H58" i="4"/>
  <c r="H53" i="3"/>
  <c r="H59" i="4"/>
  <c r="H54" i="3"/>
  <c r="H60" i="4"/>
  <c r="H55" i="3"/>
  <c r="H61" i="4"/>
  <c r="H56" i="3"/>
  <c r="H62" i="4"/>
  <c r="H57" i="3"/>
  <c r="H63" i="4"/>
  <c r="H58" i="3"/>
  <c r="H64" i="4"/>
  <c r="H59" i="3"/>
  <c r="H65" i="4"/>
  <c r="H60" i="3"/>
  <c r="H66" i="4"/>
  <c r="H61" i="3"/>
  <c r="H67" i="4"/>
  <c r="H62" i="3"/>
  <c r="H68" i="4"/>
  <c r="H63" i="3"/>
  <c r="H69" i="4"/>
  <c r="H64" i="3"/>
  <c r="H70" i="4"/>
  <c r="H65" i="3"/>
  <c r="H71" i="4"/>
  <c r="H66" i="3"/>
  <c r="H72" i="4"/>
  <c r="H67" i="3"/>
  <c r="H73" i="4"/>
  <c r="H68" i="3"/>
  <c r="H74" i="4"/>
  <c r="H69" i="3"/>
  <c r="H75" i="4"/>
  <c r="H70" i="3"/>
  <c r="H76" i="4"/>
  <c r="H71" i="3"/>
  <c r="H77" i="4"/>
  <c r="H72" i="3"/>
  <c r="H78" i="4"/>
  <c r="H73" i="3"/>
  <c r="H79" i="4"/>
  <c r="H74" i="3"/>
  <c r="H80" i="4"/>
  <c r="H75" i="3"/>
  <c r="H81" i="4"/>
  <c r="H76" i="3"/>
  <c r="H82" i="4"/>
  <c r="H77" i="3"/>
  <c r="H83" i="4"/>
  <c r="H78" i="3"/>
  <c r="H84" i="4"/>
  <c r="H79" i="3"/>
  <c r="H85" i="4"/>
  <c r="H80" i="3"/>
  <c r="H86" i="4"/>
  <c r="H81" i="3"/>
  <c r="H87" i="4"/>
  <c r="H82" i="3"/>
  <c r="H88" i="4"/>
  <c r="H83" i="3"/>
  <c r="H89" i="4"/>
  <c r="H84" i="3"/>
  <c r="H90" i="4"/>
  <c r="H85" i="3"/>
  <c r="H91" i="4"/>
  <c r="H86" i="3"/>
  <c r="H92" i="4"/>
  <c r="H87" i="3"/>
  <c r="H93" i="4"/>
  <c r="H88" i="3"/>
  <c r="H94" i="4"/>
  <c r="H89" i="3"/>
  <c r="H95" i="4"/>
  <c r="H90" i="3"/>
  <c r="H96" i="4"/>
  <c r="H91" i="3"/>
  <c r="H97" i="4"/>
  <c r="H92" i="3"/>
  <c r="H98" i="4"/>
  <c r="H93" i="3"/>
  <c r="H99" i="4"/>
  <c r="H94" i="3"/>
  <c r="H100" i="4"/>
  <c r="H95" i="3"/>
  <c r="H101" i="4"/>
  <c r="H102" i="4"/>
  <c r="H103" i="4"/>
  <c r="H104" i="4"/>
  <c r="H105" i="4"/>
  <c r="H106" i="4"/>
  <c r="H96" i="3"/>
  <c r="H107" i="4"/>
  <c r="H108" i="4"/>
  <c r="H97" i="3"/>
  <c r="H98" i="3"/>
  <c r="H99" i="3"/>
  <c r="H100" i="3"/>
  <c r="H101" i="3"/>
  <c r="H102" i="3"/>
  <c r="H103" i="3"/>
  <c r="H104" i="3"/>
  <c r="F111" i="2"/>
  <c r="G111" i="2"/>
  <c r="F110" i="2"/>
  <c r="G110" i="2"/>
  <c r="F109" i="2"/>
  <c r="G109" i="2"/>
  <c r="F108" i="2"/>
  <c r="G108" i="2"/>
  <c r="F107" i="2"/>
  <c r="G107" i="2"/>
  <c r="F106" i="2"/>
  <c r="G106" i="2"/>
  <c r="F105" i="2"/>
  <c r="G105" i="2"/>
  <c r="F104" i="2"/>
  <c r="G104" i="2"/>
  <c r="F103" i="2"/>
  <c r="G103" i="2"/>
  <c r="F102" i="2"/>
  <c r="G102" i="2"/>
  <c r="F101" i="2"/>
  <c r="G101" i="2"/>
  <c r="F100" i="2"/>
  <c r="G100" i="2"/>
  <c r="F99" i="2"/>
  <c r="G99" i="2"/>
  <c r="F98" i="2"/>
  <c r="G98" i="2"/>
  <c r="F97" i="2"/>
  <c r="G97" i="2"/>
  <c r="F96" i="2"/>
  <c r="G96" i="2"/>
  <c r="F95" i="2"/>
  <c r="G95" i="2"/>
  <c r="F94" i="2"/>
  <c r="G94" i="2"/>
  <c r="F93" i="2"/>
  <c r="G93" i="2"/>
  <c r="F92" i="2"/>
  <c r="G92" i="2"/>
  <c r="F91" i="2"/>
  <c r="G91" i="2"/>
  <c r="F90" i="2"/>
  <c r="G90" i="2"/>
  <c r="F89" i="2"/>
  <c r="G89" i="2"/>
  <c r="F88" i="2"/>
  <c r="G88" i="2"/>
  <c r="F87" i="2"/>
  <c r="G87" i="2"/>
  <c r="F86" i="2"/>
  <c r="G86" i="2"/>
  <c r="F85" i="2"/>
  <c r="G85" i="2"/>
  <c r="F84" i="2"/>
  <c r="G84" i="2"/>
  <c r="F83" i="2"/>
  <c r="G83" i="2"/>
  <c r="F82" i="2"/>
  <c r="G82" i="2"/>
  <c r="F81" i="2"/>
  <c r="G81" i="2"/>
  <c r="F80" i="2"/>
  <c r="G80" i="2"/>
  <c r="F79" i="2"/>
  <c r="G79" i="2"/>
  <c r="F78" i="2"/>
  <c r="G78" i="2"/>
  <c r="F77" i="2"/>
  <c r="G77" i="2"/>
  <c r="F75" i="2"/>
  <c r="G75" i="2"/>
  <c r="F74" i="2"/>
  <c r="G74" i="2"/>
  <c r="F73" i="2"/>
  <c r="G73" i="2"/>
  <c r="F72" i="2"/>
  <c r="G72" i="2"/>
  <c r="F71" i="2"/>
  <c r="G71" i="2"/>
  <c r="F70" i="2"/>
  <c r="G70" i="2"/>
  <c r="F69" i="2"/>
  <c r="G69" i="2"/>
  <c r="F68" i="2"/>
  <c r="G68" i="2"/>
  <c r="F67" i="2"/>
  <c r="G67" i="2"/>
  <c r="F66" i="2"/>
  <c r="G66" i="2"/>
  <c r="F65" i="2"/>
  <c r="G65" i="2"/>
  <c r="F64" i="2"/>
  <c r="G64" i="2"/>
  <c r="F63" i="2"/>
  <c r="G63" i="2"/>
  <c r="F62" i="2"/>
  <c r="G62" i="2"/>
  <c r="F61" i="2"/>
  <c r="G61" i="2"/>
  <c r="F60" i="2"/>
  <c r="G60" i="2"/>
  <c r="F59" i="2"/>
  <c r="G59" i="2"/>
  <c r="F58" i="2"/>
  <c r="G58" i="2"/>
  <c r="F57" i="2"/>
  <c r="G57" i="2"/>
  <c r="F56" i="2"/>
  <c r="G56" i="2"/>
  <c r="F55" i="2"/>
  <c r="G55" i="2"/>
  <c r="F54" i="2"/>
  <c r="G54" i="2"/>
  <c r="F53" i="2"/>
  <c r="G53" i="2"/>
  <c r="F52" i="2"/>
  <c r="G52" i="2"/>
  <c r="F51" i="2"/>
  <c r="G51" i="2"/>
  <c r="F50" i="2"/>
  <c r="G50" i="2"/>
  <c r="F49" i="2"/>
  <c r="G49" i="2"/>
  <c r="F48" i="2"/>
  <c r="G48" i="2"/>
  <c r="F47" i="2"/>
  <c r="G47" i="2"/>
  <c r="F46" i="2"/>
  <c r="G46" i="2"/>
  <c r="F45" i="2"/>
  <c r="G45" i="2"/>
  <c r="F44" i="2"/>
  <c r="G44" i="2"/>
  <c r="F43" i="2"/>
  <c r="G43" i="2"/>
  <c r="F42" i="2"/>
  <c r="G42" i="2"/>
  <c r="F41" i="2"/>
  <c r="G41" i="2"/>
  <c r="F40" i="2"/>
  <c r="G40" i="2"/>
  <c r="P6" i="2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5" i="1"/>
  <c r="G44" i="1"/>
  <c r="G43" i="1"/>
  <c r="G42" i="1"/>
  <c r="G41" i="1"/>
  <c r="G40" i="1"/>
  <c r="G39" i="1"/>
  <c r="G38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7" i="1"/>
  <c r="G6" i="1"/>
  <c r="G5" i="1"/>
  <c r="H108" i="2"/>
  <c r="H97" i="2"/>
  <c r="H89" i="2"/>
  <c r="H81" i="2"/>
  <c r="H72" i="2"/>
  <c r="H69" i="2"/>
  <c r="H61" i="2"/>
  <c r="H53" i="2"/>
  <c r="H88" i="2"/>
  <c r="H60" i="2"/>
  <c r="H92" i="2"/>
  <c r="H75" i="2"/>
  <c r="H56" i="2"/>
  <c r="H105" i="2"/>
  <c r="H102" i="2"/>
  <c r="H94" i="2"/>
  <c r="H86" i="2"/>
  <c r="H78" i="2"/>
  <c r="H66" i="2"/>
  <c r="H58" i="2"/>
  <c r="H50" i="2"/>
  <c r="H68" i="2"/>
  <c r="H67" i="2"/>
  <c r="H110" i="2"/>
  <c r="H99" i="2"/>
  <c r="H91" i="2"/>
  <c r="H83" i="2"/>
  <c r="H74" i="2"/>
  <c r="H63" i="2"/>
  <c r="H55" i="2"/>
  <c r="H107" i="2"/>
  <c r="H96" i="2"/>
  <c r="H80" i="2"/>
  <c r="H52" i="2"/>
  <c r="H87" i="2"/>
  <c r="H59" i="2"/>
  <c r="H100" i="2"/>
  <c r="H84" i="2"/>
  <c r="H48" i="2"/>
  <c r="H104" i="2"/>
  <c r="H101" i="2"/>
  <c r="H93" i="2"/>
  <c r="H85" i="2"/>
  <c r="H77" i="2"/>
  <c r="H65" i="2"/>
  <c r="H57" i="2"/>
  <c r="H49" i="2"/>
  <c r="H109" i="2"/>
  <c r="H98" i="2"/>
  <c r="H90" i="2"/>
  <c r="H82" i="2"/>
  <c r="H73" i="2"/>
  <c r="H70" i="2"/>
  <c r="H62" i="2"/>
  <c r="H54" i="2"/>
  <c r="H106" i="2"/>
  <c r="H95" i="2"/>
  <c r="H79" i="2"/>
  <c r="H51" i="2"/>
  <c r="H64" i="2"/>
  <c r="H96" i="1"/>
  <c r="H93" i="1"/>
  <c r="H85" i="1"/>
  <c r="H98" i="1"/>
  <c r="H90" i="1"/>
  <c r="H82" i="1"/>
  <c r="H79" i="1"/>
  <c r="H92" i="1"/>
  <c r="H84" i="1"/>
  <c r="H81" i="1"/>
  <c r="H95" i="1"/>
  <c r="H97" i="1"/>
  <c r="H89" i="1"/>
  <c r="H94" i="1"/>
  <c r="H86" i="1"/>
  <c r="H83" i="1"/>
  <c r="H88" i="1"/>
  <c r="H80" i="1"/>
  <c r="H87" i="1"/>
  <c r="H91" i="1"/>
  <c r="H62" i="1"/>
  <c r="H54" i="1"/>
  <c r="H46" i="1"/>
  <c r="H59" i="1"/>
  <c r="H51" i="1"/>
  <c r="H61" i="1"/>
  <c r="H53" i="1"/>
  <c r="H58" i="1"/>
  <c r="H50" i="1"/>
  <c r="H49" i="1"/>
  <c r="H48" i="1"/>
  <c r="H65" i="1"/>
  <c r="H56" i="1"/>
  <c r="H63" i="1"/>
  <c r="H55" i="1"/>
  <c r="H47" i="1"/>
  <c r="H60" i="1"/>
  <c r="H52" i="1"/>
  <c r="H57" i="1"/>
  <c r="H64" i="1"/>
  <c r="H31" i="1"/>
  <c r="H17" i="1"/>
  <c r="H25" i="1"/>
  <c r="H26" i="1"/>
  <c r="H13" i="1"/>
  <c r="H21" i="1"/>
  <c r="H29" i="1"/>
  <c r="H16" i="1"/>
  <c r="H24" i="1"/>
  <c r="H32" i="1"/>
  <c r="H18" i="1"/>
  <c r="H19" i="1"/>
  <c r="H27" i="1"/>
  <c r="H14" i="1"/>
  <c r="H22" i="1"/>
  <c r="H30" i="1"/>
  <c r="H20" i="1"/>
  <c r="H28" i="1"/>
  <c r="H15" i="1"/>
  <c r="H23" i="1"/>
</calcChain>
</file>

<file path=xl/sharedStrings.xml><?xml version="1.0" encoding="utf-8"?>
<sst xmlns="http://schemas.openxmlformats.org/spreadsheetml/2006/main" count="1208" uniqueCount="137">
  <si>
    <t>Calculations for BCA Assay plates from 6/2/17</t>
  </si>
  <si>
    <t>*replete females homogenized in 2mL protein lysis buffer, supernantant diluted 1/50 for analysis - values are calculated as read</t>
  </si>
  <si>
    <t>read 1</t>
  </si>
  <si>
    <t>read 2</t>
  </si>
  <si>
    <t>read 3</t>
  </si>
  <si>
    <t>average</t>
  </si>
  <si>
    <t>blanked</t>
  </si>
  <si>
    <t>concentration (ug/mL)</t>
  </si>
  <si>
    <t>weight (g)</t>
  </si>
  <si>
    <t>standard - plate 1</t>
  </si>
  <si>
    <t>C1551</t>
  </si>
  <si>
    <t>C1553</t>
  </si>
  <si>
    <t>sample blank</t>
  </si>
  <si>
    <t>standard blank</t>
  </si>
  <si>
    <t>standard - plate 2</t>
  </si>
  <si>
    <t>C1554</t>
  </si>
  <si>
    <t>C1557</t>
  </si>
  <si>
    <t>standard - plate 3</t>
  </si>
  <si>
    <t>C1559</t>
  </si>
  <si>
    <t>C1560</t>
  </si>
  <si>
    <t>**sample B-9 on first plate is bad (evaporated??), eliminated from analysis</t>
  </si>
  <si>
    <t>plate 1</t>
  </si>
  <si>
    <t>average of blanks</t>
  </si>
  <si>
    <t>blank</t>
  </si>
  <si>
    <t>plate 2</t>
  </si>
  <si>
    <t>repeated</t>
  </si>
  <si>
    <t>sample</t>
  </si>
  <si>
    <t>plate 3</t>
  </si>
  <si>
    <t>concentration</t>
  </si>
  <si>
    <t>standard</t>
  </si>
  <si>
    <t>calculated together</t>
  </si>
  <si>
    <t>BCA Assay - 4/13/17 AQP2 females</t>
  </si>
  <si>
    <t>(these plates ran 8/11/17 by Sara) - not corrected for 1/50 dilution</t>
  </si>
  <si>
    <t>Plate 1:</t>
  </si>
  <si>
    <t>A</t>
  </si>
  <si>
    <t>B</t>
  </si>
  <si>
    <t>C</t>
  </si>
  <si>
    <t>D</t>
  </si>
  <si>
    <t>E</t>
  </si>
  <si>
    <t>F</t>
  </si>
  <si>
    <t>G</t>
  </si>
  <si>
    <t>H</t>
  </si>
  <si>
    <t>Plate 2:</t>
  </si>
  <si>
    <t>Plate 3:</t>
  </si>
  <si>
    <t>Calculations:</t>
  </si>
  <si>
    <t>Date</t>
  </si>
  <si>
    <t>AVG</t>
  </si>
  <si>
    <t>conc.</t>
  </si>
  <si>
    <t>C1551.1</t>
  </si>
  <si>
    <t>C1551.2</t>
  </si>
  <si>
    <t>C1551.3</t>
  </si>
  <si>
    <t>C1551.4</t>
  </si>
  <si>
    <t>C1551.5</t>
  </si>
  <si>
    <t>C1551.6</t>
  </si>
  <si>
    <t>C1551.7</t>
  </si>
  <si>
    <t>C1551.8</t>
  </si>
  <si>
    <t>C1551.9</t>
  </si>
  <si>
    <t>C1551.10</t>
  </si>
  <si>
    <t>C1553.1</t>
  </si>
  <si>
    <t>C1553.2</t>
  </si>
  <si>
    <t>C1553.3</t>
  </si>
  <si>
    <t>C1553.4</t>
  </si>
  <si>
    <t>C1553.5</t>
  </si>
  <si>
    <t>C1553.6</t>
  </si>
  <si>
    <t>C1553.7</t>
  </si>
  <si>
    <t>C1553.8</t>
  </si>
  <si>
    <t>C1553.9</t>
  </si>
  <si>
    <t>C1553.10</t>
  </si>
  <si>
    <t>C1554.1</t>
  </si>
  <si>
    <t>C1554.2</t>
  </si>
  <si>
    <t>C1554.3</t>
  </si>
  <si>
    <t>C1554.4</t>
  </si>
  <si>
    <t>C1554.5</t>
  </si>
  <si>
    <t>C1554.6</t>
  </si>
  <si>
    <t>C1554.7</t>
  </si>
  <si>
    <t>C1554.8</t>
  </si>
  <si>
    <t>C1554.9</t>
  </si>
  <si>
    <t>C1554.10</t>
  </si>
  <si>
    <t>C1557.1</t>
  </si>
  <si>
    <t>C1557.2</t>
  </si>
  <si>
    <t>C1557.3</t>
  </si>
  <si>
    <t>C1557.4</t>
  </si>
  <si>
    <t>C1557.5</t>
  </si>
  <si>
    <t>C1557.6</t>
  </si>
  <si>
    <t>C1557.7</t>
  </si>
  <si>
    <t>C1557.8</t>
  </si>
  <si>
    <t>C1557.9</t>
  </si>
  <si>
    <t>C1557.10</t>
  </si>
  <si>
    <t>C1559.1</t>
  </si>
  <si>
    <t>C1559.2</t>
  </si>
  <si>
    <t>C1559.3</t>
  </si>
  <si>
    <t>C1559.4</t>
  </si>
  <si>
    <t>C1559.5</t>
  </si>
  <si>
    <t>C1559.6</t>
  </si>
  <si>
    <t>C1559.7</t>
  </si>
  <si>
    <t>C1559.8</t>
  </si>
  <si>
    <t>C1559.9</t>
  </si>
  <si>
    <t>C1559.10</t>
  </si>
  <si>
    <t>C1560.1</t>
  </si>
  <si>
    <t>C1560.2</t>
  </si>
  <si>
    <t>C1560.3</t>
  </si>
  <si>
    <t>C1560.4</t>
  </si>
  <si>
    <t>C1560.5</t>
  </si>
  <si>
    <t>C1560.6</t>
  </si>
  <si>
    <t>C1560.7</t>
  </si>
  <si>
    <t>C1560.8</t>
  </si>
  <si>
    <t>C1560.9</t>
  </si>
  <si>
    <t>C1560.10</t>
  </si>
  <si>
    <t>BCA Assay - 4/14/17 AQP2 females</t>
  </si>
  <si>
    <t>(these plates ran on 8/11/17 by Sara) - not corrected for 1/50 dilution</t>
  </si>
  <si>
    <t>Date:</t>
  </si>
  <si>
    <t>Sample:</t>
  </si>
  <si>
    <t>Read 1:</t>
  </si>
  <si>
    <t>Read 2:</t>
  </si>
  <si>
    <t>Read 3:</t>
  </si>
  <si>
    <t>CONC.</t>
  </si>
  <si>
    <t>control</t>
  </si>
  <si>
    <t>Control</t>
  </si>
  <si>
    <t>Calf</t>
  </si>
  <si>
    <t>tick ID</t>
  </si>
  <si>
    <t>protein concentration (ug/mL)*</t>
  </si>
  <si>
    <t>tick weight (g)</t>
  </si>
  <si>
    <t>standards</t>
  </si>
  <si>
    <t>BCA Assay - AQP2 females off calves 4/15/17 (completed by Sara 9/1/17) - not corrected for 1/50 dilution</t>
  </si>
  <si>
    <t>BCA Assay - AQP2 replete females off calves 4/16/17 (completed by Sara 9/7/17) - not corrected for 1/50 dilution</t>
  </si>
  <si>
    <t>6-8-17 BCA Assay calculations - not corrected for 1/50 dilution</t>
  </si>
  <si>
    <t>*replete females homogenized in 2mL protein lysis buffer, supernantant diluted 1/50 for analysis - values are calculated as read (not corrected)</t>
  </si>
  <si>
    <t>ave</t>
  </si>
  <si>
    <t>SD</t>
  </si>
  <si>
    <t>n</t>
  </si>
  <si>
    <t>Tick weight averages</t>
  </si>
  <si>
    <t>total grams of protein</t>
  </si>
  <si>
    <t>gram protein/gram tick</t>
  </si>
  <si>
    <t>grams of protein</t>
  </si>
  <si>
    <t>stdev of tech reps</t>
  </si>
  <si>
    <t>%</t>
  </si>
  <si>
    <t xml:space="preserve">AQP2 protein determination - summary of data from BCA assays done 6-2-17 through 9-7-17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</si>
</sst>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A8F0B6"/>
        <bgColor indexed="64"/>
      </patternFill>
    </fill>
    <fill>
      <patternFill patternType="solid">
        <fgColor rgb="FFFAA4E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6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2" fillId="0" borderId="0" xfId="0" applyFont="1"/>
    <xf numFmtId="0" fontId="0" fillId="0" borderId="0" xfId="0" applyBorder="1"/>
    <xf numFmtId="166" fontId="0" fillId="0" borderId="0" xfId="0" applyNumberFormat="1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0" xfId="0" applyFill="1"/>
    <xf numFmtId="165" fontId="0" fillId="0" borderId="5" xfId="0" applyNumberFormat="1" applyBorder="1"/>
    <xf numFmtId="2" fontId="0" fillId="0" borderId="6" xfId="0" applyNumberFormat="1" applyBorder="1"/>
    <xf numFmtId="165" fontId="0" fillId="0" borderId="8" xfId="0" applyNumberFormat="1" applyBorder="1"/>
    <xf numFmtId="2" fontId="0" fillId="0" borderId="9" xfId="0" applyNumberForma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right"/>
    </xf>
    <xf numFmtId="14" fontId="0" fillId="0" borderId="10" xfId="0" applyNumberFormat="1" applyBorder="1" applyAlignment="1">
      <alignment horizontal="left"/>
    </xf>
    <xf numFmtId="2" fontId="0" fillId="0" borderId="10" xfId="0" applyNumberFormat="1" applyBorder="1"/>
    <xf numFmtId="164" fontId="0" fillId="3" borderId="10" xfId="0" applyNumberFormat="1" applyFill="1" applyBorder="1"/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10" xfId="0" applyFill="1" applyBorder="1"/>
    <xf numFmtId="0" fontId="0" fillId="0" borderId="10" xfId="0" applyBorder="1" applyAlignment="1">
      <alignment horizontal="left"/>
    </xf>
    <xf numFmtId="0" fontId="0" fillId="0" borderId="0" xfId="0" applyBorder="1" applyAlignment="1">
      <alignment wrapText="1"/>
    </xf>
    <xf numFmtId="2" fontId="0" fillId="0" borderId="0" xfId="0" applyNumberFormat="1" applyBorder="1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4" borderId="10" xfId="0" applyFill="1" applyBorder="1"/>
    <xf numFmtId="14" fontId="0" fillId="4" borderId="10" xfId="0" applyNumberFormat="1" applyFill="1" applyBorder="1"/>
    <xf numFmtId="0" fontId="0" fillId="4" borderId="10" xfId="0" applyFill="1" applyBorder="1" applyAlignment="1">
      <alignment horizontal="center"/>
    </xf>
    <xf numFmtId="2" fontId="0" fillId="4" borderId="10" xfId="0" applyNumberFormat="1" applyFill="1" applyBorder="1" applyAlignment="1">
      <alignment horizontal="center"/>
    </xf>
    <xf numFmtId="0" fontId="0" fillId="5" borderId="10" xfId="0" applyFill="1" applyBorder="1"/>
    <xf numFmtId="14" fontId="0" fillId="5" borderId="10" xfId="0" applyNumberFormat="1" applyFill="1" applyBorder="1"/>
    <xf numFmtId="0" fontId="0" fillId="5" borderId="10" xfId="0" applyFill="1" applyBorder="1" applyAlignment="1">
      <alignment horizontal="center"/>
    </xf>
    <xf numFmtId="2" fontId="0" fillId="5" borderId="10" xfId="0" applyNumberFormat="1" applyFill="1" applyBorder="1" applyAlignment="1">
      <alignment horizontal="center"/>
    </xf>
    <xf numFmtId="0" fontId="0" fillId="6" borderId="10" xfId="0" applyFill="1" applyBorder="1"/>
    <xf numFmtId="14" fontId="0" fillId="6" borderId="10" xfId="0" applyNumberFormat="1" applyFill="1" applyBorder="1"/>
    <xf numFmtId="0" fontId="0" fillId="6" borderId="10" xfId="0" applyFill="1" applyBorder="1" applyAlignment="1">
      <alignment horizontal="center"/>
    </xf>
    <xf numFmtId="0" fontId="0" fillId="7" borderId="10" xfId="0" applyFill="1" applyBorder="1"/>
    <xf numFmtId="14" fontId="0" fillId="7" borderId="10" xfId="0" applyNumberFormat="1" applyFill="1" applyBorder="1"/>
    <xf numFmtId="0" fontId="0" fillId="7" borderId="10" xfId="0" applyFill="1" applyBorder="1" applyAlignment="1">
      <alignment horizontal="center"/>
    </xf>
    <xf numFmtId="0" fontId="0" fillId="8" borderId="10" xfId="0" applyFill="1" applyBorder="1"/>
    <xf numFmtId="14" fontId="0" fillId="8" borderId="10" xfId="0" applyNumberFormat="1" applyFill="1" applyBorder="1"/>
    <xf numFmtId="0" fontId="0" fillId="8" borderId="10" xfId="0" applyFill="1" applyBorder="1" applyAlignment="1">
      <alignment horizontal="center"/>
    </xf>
    <xf numFmtId="0" fontId="0" fillId="9" borderId="10" xfId="0" applyFill="1" applyBorder="1"/>
    <xf numFmtId="14" fontId="0" fillId="9" borderId="10" xfId="0" applyNumberFormat="1" applyFill="1" applyBorder="1"/>
    <xf numFmtId="0" fontId="0" fillId="9" borderId="10" xfId="0" applyFill="1" applyBorder="1" applyAlignment="1">
      <alignment horizontal="center"/>
    </xf>
    <xf numFmtId="2" fontId="0" fillId="6" borderId="10" xfId="0" applyNumberFormat="1" applyFill="1" applyBorder="1" applyAlignment="1">
      <alignment horizontal="center"/>
    </xf>
    <xf numFmtId="2" fontId="0" fillId="9" borderId="10" xfId="0" applyNumberFormat="1" applyFill="1" applyBorder="1" applyAlignment="1">
      <alignment horizontal="center"/>
    </xf>
    <xf numFmtId="2" fontId="0" fillId="8" borderId="10" xfId="0" applyNumberFormat="1" applyFill="1" applyBorder="1" applyAlignment="1">
      <alignment horizontal="center"/>
    </xf>
    <xf numFmtId="2" fontId="0" fillId="7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1" fontId="0" fillId="0" borderId="0" xfId="0" applyNumberFormat="1" applyBorder="1"/>
    <xf numFmtId="1" fontId="0" fillId="0" borderId="0" xfId="0" applyNumberFormat="1"/>
    <xf numFmtId="165" fontId="0" fillId="0" borderId="0" xfId="0" applyNumberFormat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165" fontId="0" fillId="0" borderId="1" xfId="0" applyNumberFormat="1" applyBorder="1" applyAlignment="1">
      <alignment wrapText="1"/>
    </xf>
    <xf numFmtId="165" fontId="0" fillId="0" borderId="2" xfId="0" applyNumberFormat="1" applyBorder="1" applyAlignment="1">
      <alignment wrapText="1"/>
    </xf>
    <xf numFmtId="1" fontId="0" fillId="0" borderId="2" xfId="0" applyNumberFormat="1" applyBorder="1" applyAlignment="1">
      <alignment wrapText="1"/>
    </xf>
    <xf numFmtId="0" fontId="0" fillId="0" borderId="0" xfId="0" applyAlignment="1">
      <alignment wrapText="1"/>
    </xf>
    <xf numFmtId="0" fontId="0" fillId="4" borderId="13" xfId="0" applyFill="1" applyBorder="1"/>
    <xf numFmtId="14" fontId="0" fillId="4" borderId="13" xfId="0" applyNumberFormat="1" applyFill="1" applyBorder="1"/>
    <xf numFmtId="0" fontId="0" fillId="4" borderId="13" xfId="0" applyFill="1" applyBorder="1" applyAlignment="1">
      <alignment horizontal="center"/>
    </xf>
    <xf numFmtId="2" fontId="0" fillId="4" borderId="13" xfId="0" applyNumberFormat="1" applyFill="1" applyBorder="1" applyAlignment="1">
      <alignment horizontal="center"/>
    </xf>
    <xf numFmtId="0" fontId="0" fillId="4" borderId="15" xfId="0" applyFill="1" applyBorder="1"/>
    <xf numFmtId="14" fontId="0" fillId="4" borderId="16" xfId="0" applyNumberFormat="1" applyFill="1" applyBorder="1"/>
    <xf numFmtId="0" fontId="0" fillId="4" borderId="16" xfId="0" applyFill="1" applyBorder="1" applyAlignment="1">
      <alignment horizontal="center"/>
    </xf>
    <xf numFmtId="2" fontId="0" fillId="4" borderId="16" xfId="0" applyNumberFormat="1" applyFill="1" applyBorder="1" applyAlignment="1">
      <alignment horizontal="center"/>
    </xf>
    <xf numFmtId="165" fontId="0" fillId="0" borderId="14" xfId="0" applyNumberFormat="1" applyBorder="1"/>
    <xf numFmtId="1" fontId="0" fillId="0" borderId="14" xfId="0" applyNumberFormat="1" applyBorder="1"/>
    <xf numFmtId="0" fontId="0" fillId="4" borderId="16" xfId="0" applyFill="1" applyBorder="1"/>
    <xf numFmtId="0" fontId="0" fillId="5" borderId="13" xfId="0" applyFill="1" applyBorder="1"/>
    <xf numFmtId="14" fontId="0" fillId="5" borderId="13" xfId="0" applyNumberFormat="1" applyFill="1" applyBorder="1"/>
    <xf numFmtId="0" fontId="0" fillId="5" borderId="13" xfId="0" applyFill="1" applyBorder="1" applyAlignment="1">
      <alignment horizontal="center"/>
    </xf>
    <xf numFmtId="2" fontId="0" fillId="5" borderId="13" xfId="0" applyNumberFormat="1" applyFill="1" applyBorder="1" applyAlignment="1">
      <alignment horizontal="center"/>
    </xf>
    <xf numFmtId="0" fontId="0" fillId="5" borderId="16" xfId="0" applyFill="1" applyBorder="1"/>
    <xf numFmtId="14" fontId="0" fillId="5" borderId="16" xfId="0" applyNumberFormat="1" applyFill="1" applyBorder="1"/>
    <xf numFmtId="0" fontId="0" fillId="5" borderId="16" xfId="0" applyFill="1" applyBorder="1" applyAlignment="1">
      <alignment horizontal="center"/>
    </xf>
    <xf numFmtId="2" fontId="0" fillId="5" borderId="16" xfId="0" applyNumberFormat="1" applyFill="1" applyBorder="1" applyAlignment="1">
      <alignment horizontal="center"/>
    </xf>
    <xf numFmtId="0" fontId="0" fillId="6" borderId="13" xfId="0" applyFill="1" applyBorder="1"/>
    <xf numFmtId="14" fontId="0" fillId="6" borderId="13" xfId="0" applyNumberFormat="1" applyFill="1" applyBorder="1"/>
    <xf numFmtId="0" fontId="0" fillId="6" borderId="13" xfId="0" applyFill="1" applyBorder="1" applyAlignment="1">
      <alignment horizontal="center"/>
    </xf>
    <xf numFmtId="2" fontId="0" fillId="6" borderId="13" xfId="0" applyNumberFormat="1" applyFill="1" applyBorder="1" applyAlignment="1">
      <alignment horizontal="center"/>
    </xf>
    <xf numFmtId="0" fontId="0" fillId="6" borderId="16" xfId="0" applyFill="1" applyBorder="1"/>
    <xf numFmtId="14" fontId="0" fillId="6" borderId="16" xfId="0" applyNumberFormat="1" applyFill="1" applyBorder="1"/>
    <xf numFmtId="0" fontId="0" fillId="6" borderId="16" xfId="0" applyFill="1" applyBorder="1" applyAlignment="1">
      <alignment horizontal="center"/>
    </xf>
    <xf numFmtId="2" fontId="0" fillId="6" borderId="16" xfId="0" applyNumberFormat="1" applyFill="1" applyBorder="1" applyAlignment="1">
      <alignment horizontal="center"/>
    </xf>
    <xf numFmtId="0" fontId="0" fillId="9" borderId="13" xfId="0" applyFill="1" applyBorder="1"/>
    <xf numFmtId="14" fontId="0" fillId="9" borderId="13" xfId="0" applyNumberFormat="1" applyFill="1" applyBorder="1"/>
    <xf numFmtId="0" fontId="0" fillId="9" borderId="13" xfId="0" applyFill="1" applyBorder="1" applyAlignment="1">
      <alignment horizontal="center"/>
    </xf>
    <xf numFmtId="2" fontId="0" fillId="9" borderId="13" xfId="0" applyNumberFormat="1" applyFill="1" applyBorder="1" applyAlignment="1">
      <alignment horizontal="center"/>
    </xf>
    <xf numFmtId="0" fontId="0" fillId="9" borderId="16" xfId="0" applyFill="1" applyBorder="1"/>
    <xf numFmtId="14" fontId="0" fillId="9" borderId="16" xfId="0" applyNumberFormat="1" applyFill="1" applyBorder="1"/>
    <xf numFmtId="0" fontId="0" fillId="9" borderId="16" xfId="0" applyFill="1" applyBorder="1" applyAlignment="1">
      <alignment horizontal="center"/>
    </xf>
    <xf numFmtId="2" fontId="0" fillId="9" borderId="16" xfId="0" applyNumberFormat="1" applyFill="1" applyBorder="1" applyAlignment="1">
      <alignment horizontal="center"/>
    </xf>
    <xf numFmtId="0" fontId="0" fillId="8" borderId="13" xfId="0" applyFill="1" applyBorder="1"/>
    <xf numFmtId="14" fontId="0" fillId="8" borderId="13" xfId="0" applyNumberFormat="1" applyFill="1" applyBorder="1"/>
    <xf numFmtId="0" fontId="0" fillId="8" borderId="13" xfId="0" applyFill="1" applyBorder="1" applyAlignment="1">
      <alignment horizontal="center"/>
    </xf>
    <xf numFmtId="2" fontId="0" fillId="8" borderId="13" xfId="0" applyNumberFormat="1" applyFill="1" applyBorder="1" applyAlignment="1">
      <alignment horizontal="center"/>
    </xf>
    <xf numFmtId="0" fontId="0" fillId="8" borderId="16" xfId="0" applyFill="1" applyBorder="1"/>
    <xf numFmtId="14" fontId="0" fillId="8" borderId="16" xfId="0" applyNumberFormat="1" applyFill="1" applyBorder="1"/>
    <xf numFmtId="0" fontId="0" fillId="8" borderId="16" xfId="0" applyFill="1" applyBorder="1" applyAlignment="1">
      <alignment horizontal="center"/>
    </xf>
    <xf numFmtId="2" fontId="0" fillId="8" borderId="16" xfId="0" applyNumberFormat="1" applyFill="1" applyBorder="1" applyAlignment="1">
      <alignment horizontal="center"/>
    </xf>
    <xf numFmtId="0" fontId="0" fillId="7" borderId="13" xfId="0" applyFill="1" applyBorder="1"/>
    <xf numFmtId="14" fontId="0" fillId="7" borderId="13" xfId="0" applyNumberFormat="1" applyFill="1" applyBorder="1"/>
    <xf numFmtId="0" fontId="0" fillId="7" borderId="13" xfId="0" applyFill="1" applyBorder="1" applyAlignment="1">
      <alignment horizontal="center"/>
    </xf>
    <xf numFmtId="2" fontId="0" fillId="7" borderId="13" xfId="0" applyNumberFormat="1" applyFill="1" applyBorder="1" applyAlignment="1">
      <alignment horizontal="center"/>
    </xf>
    <xf numFmtId="0" fontId="0" fillId="7" borderId="16" xfId="0" applyFill="1" applyBorder="1"/>
    <xf numFmtId="14" fontId="0" fillId="7" borderId="16" xfId="0" applyNumberFormat="1" applyFill="1" applyBorder="1"/>
    <xf numFmtId="0" fontId="0" fillId="7" borderId="16" xfId="0" applyFill="1" applyBorder="1" applyAlignment="1">
      <alignment horizontal="center"/>
    </xf>
    <xf numFmtId="2" fontId="0" fillId="7" borderId="16" xfId="0" applyNumberFormat="1" applyFill="1" applyBorder="1" applyAlignment="1">
      <alignment horizontal="center"/>
    </xf>
    <xf numFmtId="0" fontId="0" fillId="0" borderId="14" xfId="0" applyBorder="1"/>
  </cellXfs>
  <cellStyles count="2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Normal" xfId="0" builtinId="0"/>
  </cellStyles>
  <dxfs count="0"/>
  <tableStyles count="0" defaultTableStyle="TableStyleMedium2" defaultPivotStyle="PivotStyleLight16"/>
  <colors>
    <mruColors>
      <color rgb="FFA8F0B6"/>
      <color rgb="FFFAA4E8"/>
      <color rgb="FFCCFF99"/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Plate</a:t>
            </a:r>
            <a:r>
              <a:rPr lang="en-US" baseline="0"/>
              <a:t> Standard Calculations</a:t>
            </a:r>
            <a:endParaRPr lang="en-US"/>
          </a:p>
        </c:rich>
      </c:tx>
      <c:layout>
        <c:manualLayout>
          <c:xMode val="edge"/>
          <c:yMode val="edge"/>
          <c:x val="0.31704747213399898"/>
          <c:y val="3.174603174603170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3595856265804"/>
          <c:y val="0.137837353664125"/>
          <c:w val="0.592124312025891"/>
          <c:h val="0.711232345956755"/>
        </c:manualLayout>
      </c:layout>
      <c:scatterChart>
        <c:scatterStyle val="lineMarker"/>
        <c:varyColors val="0"/>
        <c:ser>
          <c:idx val="0"/>
          <c:order val="0"/>
          <c:tx>
            <c:v>plate 1 standards</c:v>
          </c:tx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layout>
                <c:manualLayout>
                  <c:x val="-2.4261540539090801E-2"/>
                  <c:y val="-0.122149522976295"/>
                </c:manualLayout>
              </c:layout>
              <c:numFmt formatCode="General" sourceLinked="0"/>
            </c:trendlineLbl>
          </c:trendline>
          <c:xVal>
            <c:numRef>
              <c:f>[1]Sheet1!$H$5:$H$12</c:f>
              <c:numCache>
                <c:formatCode>General</c:formatCode>
                <c:ptCount val="8"/>
                <c:pt idx="0">
                  <c:v>2000</c:v>
                </c:pt>
                <c:pt idx="1">
                  <c:v>1500</c:v>
                </c:pt>
                <c:pt idx="2">
                  <c:v>1000</c:v>
                </c:pt>
                <c:pt idx="3">
                  <c:v>750</c:v>
                </c:pt>
                <c:pt idx="4">
                  <c:v>500</c:v>
                </c:pt>
                <c:pt idx="5">
                  <c:v>250</c:v>
                </c:pt>
                <c:pt idx="6">
                  <c:v>125</c:v>
                </c:pt>
                <c:pt idx="7">
                  <c:v>25</c:v>
                </c:pt>
              </c:numCache>
            </c:numRef>
          </c:xVal>
          <c:yVal>
            <c:numRef>
              <c:f>[1]Sheet1!$G$5:$G$12</c:f>
              <c:numCache>
                <c:formatCode>General</c:formatCode>
                <c:ptCount val="8"/>
                <c:pt idx="0">
                  <c:v>1.8673333333333333</c:v>
                </c:pt>
                <c:pt idx="1">
                  <c:v>1.4609999999999999</c:v>
                </c:pt>
                <c:pt idx="2">
                  <c:v>1.0336666666666667</c:v>
                </c:pt>
                <c:pt idx="3">
                  <c:v>0.78100000000000003</c:v>
                </c:pt>
                <c:pt idx="4">
                  <c:v>0.56533333333333335</c:v>
                </c:pt>
                <c:pt idx="5">
                  <c:v>0.29866666666666664</c:v>
                </c:pt>
                <c:pt idx="6">
                  <c:v>0.14366666666666666</c:v>
                </c:pt>
                <c:pt idx="7">
                  <c:v>2.2333333333333344E-2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A7C-449A-835B-E7536643282F}"/>
            </c:ext>
          </c:extLst>
        </c:ser>
        <c:ser>
          <c:idx val="1"/>
          <c:order val="1"/>
          <c:tx>
            <c:v>plate 2 standards</c:v>
          </c:tx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layout>
                <c:manualLayout>
                  <c:x val="-2.5973136833094001E-2"/>
                  <c:y val="-9.6645211015289695E-2"/>
                </c:manualLayout>
              </c:layout>
              <c:numFmt formatCode="General" sourceLinked="0"/>
            </c:trendlineLbl>
          </c:trendline>
          <c:xVal>
            <c:numRef>
              <c:f>[1]Sheet1!$H$38:$H$45</c:f>
              <c:numCache>
                <c:formatCode>General</c:formatCode>
                <c:ptCount val="8"/>
                <c:pt idx="0">
                  <c:v>2000</c:v>
                </c:pt>
                <c:pt idx="1">
                  <c:v>1500</c:v>
                </c:pt>
                <c:pt idx="2">
                  <c:v>1000</c:v>
                </c:pt>
                <c:pt idx="3">
                  <c:v>750</c:v>
                </c:pt>
                <c:pt idx="4">
                  <c:v>500</c:v>
                </c:pt>
                <c:pt idx="5">
                  <c:v>250</c:v>
                </c:pt>
                <c:pt idx="6">
                  <c:v>125</c:v>
                </c:pt>
                <c:pt idx="7">
                  <c:v>25</c:v>
                </c:pt>
              </c:numCache>
            </c:numRef>
          </c:xVal>
          <c:yVal>
            <c:numRef>
              <c:f>[1]Sheet1!$G$38:$G$45</c:f>
              <c:numCache>
                <c:formatCode>General</c:formatCode>
                <c:ptCount val="8"/>
                <c:pt idx="0">
                  <c:v>1.8430333333333333</c:v>
                </c:pt>
                <c:pt idx="1">
                  <c:v>1.4490333333333332</c:v>
                </c:pt>
                <c:pt idx="2">
                  <c:v>1.0350333333333335</c:v>
                </c:pt>
                <c:pt idx="3">
                  <c:v>0.76636666666666664</c:v>
                </c:pt>
                <c:pt idx="4">
                  <c:v>0.55636666666666668</c:v>
                </c:pt>
                <c:pt idx="5">
                  <c:v>0.29436666666666667</c:v>
                </c:pt>
                <c:pt idx="6">
                  <c:v>0.14203333333333334</c:v>
                </c:pt>
                <c:pt idx="7">
                  <c:v>2.4366666666666675E-2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A7C-449A-835B-E7536643282F}"/>
            </c:ext>
          </c:extLst>
        </c:ser>
        <c:ser>
          <c:idx val="2"/>
          <c:order val="2"/>
          <c:tx>
            <c:v>plate 3 standards</c:v>
          </c:tx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layout>
                <c:manualLayout>
                  <c:x val="-2.5973136833094001E-2"/>
                  <c:y val="-6.1142773819939197E-2"/>
                </c:manualLayout>
              </c:layout>
              <c:numFmt formatCode="General" sourceLinked="0"/>
            </c:trendlineLbl>
          </c:trendline>
          <c:xVal>
            <c:numRef>
              <c:f>[1]Sheet1!$H$71:$H$78</c:f>
              <c:numCache>
                <c:formatCode>General</c:formatCode>
                <c:ptCount val="8"/>
                <c:pt idx="0">
                  <c:v>2000</c:v>
                </c:pt>
                <c:pt idx="1">
                  <c:v>1500</c:v>
                </c:pt>
                <c:pt idx="2">
                  <c:v>1000</c:v>
                </c:pt>
                <c:pt idx="3">
                  <c:v>750</c:v>
                </c:pt>
                <c:pt idx="4">
                  <c:v>500</c:v>
                </c:pt>
                <c:pt idx="5">
                  <c:v>250</c:v>
                </c:pt>
                <c:pt idx="6">
                  <c:v>125</c:v>
                </c:pt>
                <c:pt idx="7">
                  <c:v>25</c:v>
                </c:pt>
              </c:numCache>
            </c:numRef>
          </c:xVal>
          <c:yVal>
            <c:numRef>
              <c:f>[1]Sheet1!$G$71:$G$78</c:f>
              <c:numCache>
                <c:formatCode>General</c:formatCode>
                <c:ptCount val="8"/>
                <c:pt idx="0">
                  <c:v>1.8333333333333335</c:v>
                </c:pt>
                <c:pt idx="1">
                  <c:v>1.4790000000000001</c:v>
                </c:pt>
                <c:pt idx="2">
                  <c:v>1.0236666666666667</c:v>
                </c:pt>
                <c:pt idx="3">
                  <c:v>0.76133333333333331</c:v>
                </c:pt>
                <c:pt idx="4">
                  <c:v>0.53400000000000003</c:v>
                </c:pt>
                <c:pt idx="5">
                  <c:v>0.28766666666666668</c:v>
                </c:pt>
                <c:pt idx="6">
                  <c:v>0.13966666666666666</c:v>
                </c:pt>
                <c:pt idx="7">
                  <c:v>2.0000000000000018E-2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A7C-449A-835B-E75366432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5915080"/>
        <c:axId val="-2145909320"/>
      </c:scatterChart>
      <c:valAx>
        <c:axId val="-2145915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Concentration</a:t>
                </a:r>
                <a:r>
                  <a:rPr lang="en-US" sz="1400" baseline="0"/>
                  <a:t> (ug/mL)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0.331155607822885"/>
              <c:y val="0.9074074074074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2145909320"/>
        <c:crosses val="autoZero"/>
        <c:crossBetween val="midCat"/>
      </c:valAx>
      <c:valAx>
        <c:axId val="-2145909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>
                    <a:latin typeface="+mn-lt"/>
                    <a:cs typeface="Arial" panose="020B0604020202020204" pitchFamily="34" charset="0"/>
                  </a:defRPr>
                </a:pPr>
                <a:r>
                  <a:rPr lang="en-US" sz="1400" b="1">
                    <a:latin typeface="+mn-lt"/>
                    <a:cs typeface="Arial" panose="020B0604020202020204" pitchFamily="34" charset="0"/>
                  </a:rPr>
                  <a:t>Absorbance</a:t>
                </a:r>
                <a:r>
                  <a:rPr lang="en-US" sz="1400" b="1" baseline="0">
                    <a:latin typeface="+mn-lt"/>
                    <a:cs typeface="Arial" panose="020B0604020202020204" pitchFamily="34" charset="0"/>
                  </a:rPr>
                  <a:t> (562nm)</a:t>
                </a:r>
                <a:endParaRPr lang="en-US" sz="1400" b="1">
                  <a:latin typeface="+mn-lt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6.3175019211657593E-2"/>
              <c:y val="0.3652260134149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21459150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334533247690596"/>
          <c:y val="0.192463650377036"/>
          <c:w val="0.20638508975907499"/>
          <c:h val="0.6547552389284669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standards</c:v>
          </c:tx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numFmt formatCode="General" sourceLinked="0"/>
            </c:trendlineLbl>
          </c:trendline>
          <c:xVal>
            <c:numRef>
              <c:f>[2]Sheet1!$B$40:$B$47</c:f>
              <c:numCache>
                <c:formatCode>General</c:formatCode>
                <c:ptCount val="8"/>
                <c:pt idx="0">
                  <c:v>2000</c:v>
                </c:pt>
                <c:pt idx="1">
                  <c:v>1500</c:v>
                </c:pt>
                <c:pt idx="2">
                  <c:v>1000</c:v>
                </c:pt>
                <c:pt idx="3">
                  <c:v>750</c:v>
                </c:pt>
                <c:pt idx="4">
                  <c:v>500</c:v>
                </c:pt>
                <c:pt idx="5">
                  <c:v>250</c:v>
                </c:pt>
                <c:pt idx="6">
                  <c:v>125</c:v>
                </c:pt>
                <c:pt idx="7">
                  <c:v>25</c:v>
                </c:pt>
              </c:numCache>
            </c:numRef>
          </c:xVal>
          <c:yVal>
            <c:numRef>
              <c:f>[2]Sheet1!$F$40:$F$47</c:f>
              <c:numCache>
                <c:formatCode>General</c:formatCode>
                <c:ptCount val="8"/>
                <c:pt idx="0">
                  <c:v>2.0825999999999998</c:v>
                </c:pt>
                <c:pt idx="1">
                  <c:v>1.676033333333333</c:v>
                </c:pt>
                <c:pt idx="2">
                  <c:v>1.2335</c:v>
                </c:pt>
                <c:pt idx="3">
                  <c:v>0.98860000000000003</c:v>
                </c:pt>
                <c:pt idx="4">
                  <c:v>0.74573333333333336</c:v>
                </c:pt>
                <c:pt idx="5">
                  <c:v>0.45566666666666666</c:v>
                </c:pt>
                <c:pt idx="6">
                  <c:v>0.27926666666666661</c:v>
                </c:pt>
                <c:pt idx="7">
                  <c:v>0.12843333333333332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3FA-4D95-B873-2D515A4C6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3749112"/>
        <c:axId val="2080517768"/>
      </c:scatterChart>
      <c:valAx>
        <c:axId val="2143749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80517768"/>
        <c:crosses val="autoZero"/>
        <c:crossBetween val="midCat"/>
      </c:valAx>
      <c:valAx>
        <c:axId val="2080517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437491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101</xdr:row>
      <xdr:rowOff>161926</xdr:rowOff>
    </xdr:from>
    <xdr:to>
      <xdr:col>9</xdr:col>
      <xdr:colOff>419100</xdr:colOff>
      <xdr:row>127</xdr:row>
      <xdr:rowOff>9526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161925</xdr:colOff>
      <xdr:row>29</xdr:row>
      <xdr:rowOff>14287</xdr:rowOff>
    </xdr:from>
    <xdr:to>
      <xdr:col>18</xdr:col>
      <xdr:colOff>466725</xdr:colOff>
      <xdr:row>43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oles/%20Current%20Documents/Aquaporin%20Vaccination/BCA%20assay%206-2-17%20calculatio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oles/%20Current%20Documents/Aquaporin%20Vaccination/BCA%20assay%206-9-17%20calcul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5">
          <cell r="G5">
            <v>1.8673333333333333</v>
          </cell>
          <cell r="H5">
            <v>2000</v>
          </cell>
        </row>
        <row r="6">
          <cell r="G6">
            <v>1.4609999999999999</v>
          </cell>
          <cell r="H6">
            <v>1500</v>
          </cell>
        </row>
        <row r="7">
          <cell r="G7">
            <v>1.0336666666666667</v>
          </cell>
          <cell r="H7">
            <v>1000</v>
          </cell>
        </row>
        <row r="8">
          <cell r="G8">
            <v>0.78100000000000003</v>
          </cell>
          <cell r="H8">
            <v>750</v>
          </cell>
        </row>
        <row r="9">
          <cell r="G9">
            <v>0.56533333333333335</v>
          </cell>
          <cell r="H9">
            <v>500</v>
          </cell>
        </row>
        <row r="10">
          <cell r="G10">
            <v>0.29866666666666664</v>
          </cell>
          <cell r="H10">
            <v>250</v>
          </cell>
        </row>
        <row r="11">
          <cell r="G11">
            <v>0.14366666666666666</v>
          </cell>
          <cell r="H11">
            <v>125</v>
          </cell>
        </row>
        <row r="12">
          <cell r="G12">
            <v>2.2333333333333344E-2</v>
          </cell>
          <cell r="H12">
            <v>25</v>
          </cell>
        </row>
        <row r="38">
          <cell r="G38">
            <v>1.8430333333333333</v>
          </cell>
          <cell r="H38">
            <v>2000</v>
          </cell>
        </row>
        <row r="39">
          <cell r="G39">
            <v>1.4490333333333332</v>
          </cell>
          <cell r="H39">
            <v>1500</v>
          </cell>
        </row>
        <row r="40">
          <cell r="G40">
            <v>1.0350333333333335</v>
          </cell>
          <cell r="H40">
            <v>1000</v>
          </cell>
        </row>
        <row r="41">
          <cell r="G41">
            <v>0.76636666666666664</v>
          </cell>
          <cell r="H41">
            <v>750</v>
          </cell>
        </row>
        <row r="42">
          <cell r="G42">
            <v>0.55636666666666668</v>
          </cell>
          <cell r="H42">
            <v>500</v>
          </cell>
        </row>
        <row r="43">
          <cell r="G43">
            <v>0.29436666666666667</v>
          </cell>
          <cell r="H43">
            <v>250</v>
          </cell>
        </row>
        <row r="44">
          <cell r="G44">
            <v>0.14203333333333334</v>
          </cell>
          <cell r="H44">
            <v>125</v>
          </cell>
        </row>
        <row r="45">
          <cell r="G45">
            <v>2.4366666666666675E-2</v>
          </cell>
          <cell r="H45">
            <v>25</v>
          </cell>
        </row>
        <row r="71">
          <cell r="G71">
            <v>1.8333333333333335</v>
          </cell>
          <cell r="H71">
            <v>2000</v>
          </cell>
        </row>
        <row r="72">
          <cell r="G72">
            <v>1.4790000000000001</v>
          </cell>
          <cell r="H72">
            <v>1500</v>
          </cell>
        </row>
        <row r="73">
          <cell r="G73">
            <v>1.0236666666666667</v>
          </cell>
          <cell r="H73">
            <v>1000</v>
          </cell>
        </row>
        <row r="74">
          <cell r="G74">
            <v>0.76133333333333331</v>
          </cell>
          <cell r="H74">
            <v>750</v>
          </cell>
        </row>
        <row r="75">
          <cell r="G75">
            <v>0.53400000000000003</v>
          </cell>
          <cell r="H75">
            <v>500</v>
          </cell>
        </row>
        <row r="76">
          <cell r="G76">
            <v>0.28766666666666668</v>
          </cell>
          <cell r="H76">
            <v>250</v>
          </cell>
        </row>
        <row r="77">
          <cell r="G77">
            <v>0.13966666666666666</v>
          </cell>
          <cell r="H77">
            <v>125</v>
          </cell>
        </row>
        <row r="78">
          <cell r="G78">
            <v>2.0000000000000018E-2</v>
          </cell>
          <cell r="H78">
            <v>25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40">
          <cell r="B40">
            <v>2000</v>
          </cell>
          <cell r="F40">
            <v>2.0825999999999998</v>
          </cell>
        </row>
        <row r="41">
          <cell r="B41">
            <v>1500</v>
          </cell>
          <cell r="F41">
            <v>1.676033333333333</v>
          </cell>
        </row>
        <row r="42">
          <cell r="B42">
            <v>1000</v>
          </cell>
          <cell r="F42">
            <v>1.2335</v>
          </cell>
        </row>
        <row r="43">
          <cell r="B43">
            <v>750</v>
          </cell>
          <cell r="F43">
            <v>0.98860000000000003</v>
          </cell>
        </row>
        <row r="44">
          <cell r="B44">
            <v>500</v>
          </cell>
          <cell r="F44">
            <v>0.74573333333333336</v>
          </cell>
        </row>
        <row r="45">
          <cell r="B45">
            <v>250</v>
          </cell>
          <cell r="F45">
            <v>0.45566666666666666</v>
          </cell>
        </row>
        <row r="46">
          <cell r="B46">
            <v>125</v>
          </cell>
          <cell r="F46">
            <v>0.27926666666666661</v>
          </cell>
        </row>
        <row r="47">
          <cell r="B47">
            <v>25</v>
          </cell>
          <cell r="F47">
            <v>0.12843333333333332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O365"/>
  <sheetViews>
    <sheetView tabSelected="1" workbookViewId="0">
      <selection activeCell="A2" sqref="A2"/>
    </sheetView>
  </sheetViews>
  <sheetFormatPr defaultColWidth="8.85546875" defaultRowHeight="15" x14ac:dyDescent="0.25"/>
  <cols>
    <col min="1" max="1" width="7.42578125" customWidth="1"/>
    <col min="2" max="2" width="9.7109375" bestFit="1" customWidth="1"/>
    <col min="3" max="3" width="7.7109375" style="27" customWidth="1"/>
    <col min="4" max="4" width="13.42578125" style="27" customWidth="1"/>
    <col min="5" max="5" width="11.28515625" style="27" customWidth="1"/>
    <col min="6" max="7" width="8.85546875" style="6"/>
    <col min="8" max="8" width="8.85546875" style="69"/>
  </cols>
  <sheetData>
    <row r="1" spans="1:15" s="8" customFormat="1" x14ac:dyDescent="0.25">
      <c r="A1" s="8" t="s">
        <v>136</v>
      </c>
      <c r="C1" s="35"/>
      <c r="D1" s="35"/>
      <c r="E1" s="35"/>
      <c r="F1" s="70"/>
      <c r="G1" s="70"/>
      <c r="H1" s="68"/>
    </row>
    <row r="2" spans="1:15" s="8" customFormat="1" x14ac:dyDescent="0.25">
      <c r="A2" s="8" t="s">
        <v>1</v>
      </c>
      <c r="C2" s="35"/>
      <c r="D2" s="35"/>
      <c r="E2" s="35"/>
      <c r="F2" s="70"/>
      <c r="G2" s="70"/>
      <c r="H2" s="68"/>
    </row>
    <row r="3" spans="1:15" s="8" customFormat="1" x14ac:dyDescent="0.25">
      <c r="C3" s="35"/>
      <c r="D3" s="35"/>
      <c r="E3" s="35"/>
      <c r="F3" s="70"/>
      <c r="G3" s="70"/>
      <c r="H3" s="68"/>
    </row>
    <row r="4" spans="1:15" s="38" customFormat="1" ht="60" x14ac:dyDescent="0.25">
      <c r="A4" s="40" t="s">
        <v>118</v>
      </c>
      <c r="B4" s="40" t="s">
        <v>45</v>
      </c>
      <c r="C4" s="41" t="s">
        <v>119</v>
      </c>
      <c r="D4" s="41" t="s">
        <v>120</v>
      </c>
      <c r="E4" s="41" t="s">
        <v>121</v>
      </c>
      <c r="F4" s="73" t="s">
        <v>130</v>
      </c>
      <c r="G4" s="74"/>
      <c r="H4" s="75"/>
      <c r="K4" s="38" t="s">
        <v>131</v>
      </c>
      <c r="L4" s="71" t="s">
        <v>132</v>
      </c>
      <c r="M4" s="71" t="s">
        <v>133</v>
      </c>
      <c r="N4" s="72"/>
      <c r="O4" s="72"/>
    </row>
    <row r="5" spans="1:15" s="8" customFormat="1" x14ac:dyDescent="0.25">
      <c r="A5" s="42" t="s">
        <v>10</v>
      </c>
      <c r="B5" s="43">
        <v>42836</v>
      </c>
      <c r="C5" s="44">
        <v>1</v>
      </c>
      <c r="D5" s="45">
        <v>904.00776350785713</v>
      </c>
      <c r="E5" s="44">
        <v>0.37490000000000001</v>
      </c>
      <c r="F5" s="70"/>
      <c r="G5" s="70"/>
      <c r="H5" s="68"/>
      <c r="I5" s="39">
        <f>MAIN!D5*50</f>
        <v>45200.388175392858</v>
      </c>
      <c r="J5" s="8">
        <f>I5*2</f>
        <v>90400.776350785716</v>
      </c>
      <c r="K5" s="8">
        <f>J5/1000000</f>
        <v>9.0400776350785722E-2</v>
      </c>
      <c r="L5" s="8">
        <f t="shared" ref="L5:L68" si="0">K5/E5</f>
        <v>0.24113303907918304</v>
      </c>
      <c r="M5" s="70"/>
      <c r="N5" s="70"/>
      <c r="O5" s="68"/>
    </row>
    <row r="6" spans="1:15" s="8" customFormat="1" x14ac:dyDescent="0.25">
      <c r="A6" s="42" t="s">
        <v>10</v>
      </c>
      <c r="B6" s="43">
        <v>42836</v>
      </c>
      <c r="C6" s="44">
        <v>2</v>
      </c>
      <c r="D6" s="45">
        <v>765.90406460266433</v>
      </c>
      <c r="E6" s="44">
        <v>0.31929999999999997</v>
      </c>
      <c r="F6" s="70"/>
      <c r="G6" s="70"/>
      <c r="H6" s="68"/>
      <c r="I6" s="39">
        <f>MAIN!D6*50</f>
        <v>38295.203230133215</v>
      </c>
      <c r="J6" s="8">
        <f>I6*2</f>
        <v>76590.406460266429</v>
      </c>
      <c r="K6" s="8">
        <f t="shared" ref="K6:K69" si="1">J6/1000000</f>
        <v>7.6590406460266436E-2</v>
      </c>
      <c r="L6" s="8">
        <f t="shared" si="0"/>
        <v>0.23986973523415736</v>
      </c>
      <c r="M6" s="70"/>
      <c r="N6" s="70"/>
      <c r="O6" s="68"/>
    </row>
    <row r="7" spans="1:15" s="8" customFormat="1" x14ac:dyDescent="0.25">
      <c r="A7" s="42" t="s">
        <v>10</v>
      </c>
      <c r="B7" s="43">
        <v>42836</v>
      </c>
      <c r="C7" s="44">
        <v>3</v>
      </c>
      <c r="D7" s="45">
        <v>887.2354796614901</v>
      </c>
      <c r="E7" s="44">
        <v>0.3639</v>
      </c>
      <c r="F7" s="70"/>
      <c r="G7" s="70"/>
      <c r="H7" s="68"/>
      <c r="I7" s="39">
        <f>MAIN!D7*50</f>
        <v>44361.773983074505</v>
      </c>
      <c r="J7" s="8">
        <f t="shared" ref="J7:J69" si="2">I7*2</f>
        <v>88723.54796614901</v>
      </c>
      <c r="K7" s="8">
        <f t="shared" si="1"/>
        <v>8.8723547966149008E-2</v>
      </c>
      <c r="L7" s="8">
        <f t="shared" si="0"/>
        <v>0.24381299248735644</v>
      </c>
      <c r="M7" s="70"/>
      <c r="N7" s="70"/>
      <c r="O7" s="68"/>
    </row>
    <row r="8" spans="1:15" s="8" customFormat="1" x14ac:dyDescent="0.25">
      <c r="A8" s="42" t="s">
        <v>10</v>
      </c>
      <c r="B8" s="43">
        <v>42836</v>
      </c>
      <c r="C8" s="44">
        <v>4</v>
      </c>
      <c r="D8" s="45">
        <v>712.01864203242144</v>
      </c>
      <c r="E8" s="44">
        <v>0.30669999999999997</v>
      </c>
      <c r="F8" s="70"/>
      <c r="G8" s="70"/>
      <c r="H8" s="68"/>
      <c r="I8" s="39">
        <f>MAIN!D8*50</f>
        <v>35600.932101621074</v>
      </c>
      <c r="J8" s="8">
        <f t="shared" si="2"/>
        <v>71201.864203242149</v>
      </c>
      <c r="K8" s="8">
        <f t="shared" si="1"/>
        <v>7.1201864203242149E-2</v>
      </c>
      <c r="L8" s="8">
        <f t="shared" si="0"/>
        <v>0.23215475775429462</v>
      </c>
      <c r="M8" s="70"/>
      <c r="N8" s="70"/>
      <c r="O8" s="68"/>
    </row>
    <row r="9" spans="1:15" s="8" customFormat="1" x14ac:dyDescent="0.25">
      <c r="A9" s="42" t="s">
        <v>10</v>
      </c>
      <c r="B9" s="43">
        <v>42836</v>
      </c>
      <c r="C9" s="44">
        <v>5</v>
      </c>
      <c r="D9" s="45">
        <v>720.5832125071621</v>
      </c>
      <c r="E9" s="44">
        <v>0.30649999999999999</v>
      </c>
      <c r="F9" s="70"/>
      <c r="G9" s="70"/>
      <c r="H9" s="68"/>
      <c r="I9" s="39">
        <f>MAIN!D9*50</f>
        <v>36029.160625358105</v>
      </c>
      <c r="J9" s="8">
        <f t="shared" si="2"/>
        <v>72058.32125071621</v>
      </c>
      <c r="K9" s="8">
        <f t="shared" si="1"/>
        <v>7.2058321250716206E-2</v>
      </c>
      <c r="L9" s="8">
        <f t="shared" si="0"/>
        <v>0.23510055872990607</v>
      </c>
      <c r="M9" s="70"/>
      <c r="N9" s="70"/>
      <c r="O9" s="68"/>
    </row>
    <row r="10" spans="1:15" s="8" customFormat="1" x14ac:dyDescent="0.25">
      <c r="A10" s="42" t="s">
        <v>10</v>
      </c>
      <c r="B10" s="43">
        <v>42836</v>
      </c>
      <c r="C10" s="44">
        <v>6</v>
      </c>
      <c r="D10" s="45">
        <v>680.97207406148641</v>
      </c>
      <c r="E10" s="44">
        <v>0.30559999999999998</v>
      </c>
      <c r="F10" s="70"/>
      <c r="G10" s="70"/>
      <c r="H10" s="68"/>
      <c r="I10" s="39">
        <f>MAIN!D10*50</f>
        <v>34048.603703074317</v>
      </c>
      <c r="J10" s="8">
        <f t="shared" si="2"/>
        <v>68097.207406148635</v>
      </c>
      <c r="K10" s="8">
        <f t="shared" si="1"/>
        <v>6.8097207406148635E-2</v>
      </c>
      <c r="L10" s="8">
        <f t="shared" si="0"/>
        <v>0.22283117606724032</v>
      </c>
      <c r="M10" s="70"/>
      <c r="N10" s="70"/>
      <c r="O10" s="68"/>
    </row>
    <row r="11" spans="1:15" s="8" customFormat="1" x14ac:dyDescent="0.25">
      <c r="A11" s="42" t="s">
        <v>10</v>
      </c>
      <c r="B11" s="43">
        <v>42836</v>
      </c>
      <c r="C11" s="44">
        <v>7</v>
      </c>
      <c r="D11" s="45">
        <v>718.79892699159097</v>
      </c>
      <c r="E11" s="44">
        <v>0.30470000000000003</v>
      </c>
      <c r="F11" s="70"/>
      <c r="G11" s="70"/>
      <c r="H11" s="68"/>
      <c r="I11" s="39">
        <f>MAIN!D11*50</f>
        <v>35939.94634957955</v>
      </c>
      <c r="J11" s="8">
        <f t="shared" si="2"/>
        <v>71879.8926991591</v>
      </c>
      <c r="K11" s="8">
        <f t="shared" si="1"/>
        <v>7.1879892699159106E-2</v>
      </c>
      <c r="L11" s="8">
        <f t="shared" si="0"/>
        <v>0.23590381588171677</v>
      </c>
      <c r="M11" s="70"/>
      <c r="N11" s="70"/>
      <c r="O11" s="68"/>
    </row>
    <row r="12" spans="1:15" s="8" customFormat="1" x14ac:dyDescent="0.25">
      <c r="A12" s="42" t="s">
        <v>10</v>
      </c>
      <c r="B12" s="43">
        <v>42836</v>
      </c>
      <c r="C12" s="44">
        <v>8</v>
      </c>
      <c r="D12" s="45">
        <v>730.21835429124519</v>
      </c>
      <c r="E12" s="44">
        <v>0.28410000000000002</v>
      </c>
      <c r="F12" s="70"/>
      <c r="G12" s="70"/>
      <c r="H12" s="68"/>
      <c r="I12" s="39">
        <f>MAIN!D12*50</f>
        <v>36510.91771456226</v>
      </c>
      <c r="J12" s="8">
        <f t="shared" si="2"/>
        <v>73021.83542912452</v>
      </c>
      <c r="K12" s="8">
        <f t="shared" si="1"/>
        <v>7.3021835429124521E-2</v>
      </c>
      <c r="L12" s="8">
        <f t="shared" si="0"/>
        <v>0.2570286357941729</v>
      </c>
      <c r="M12" s="70"/>
      <c r="N12" s="70"/>
      <c r="O12" s="68"/>
    </row>
    <row r="13" spans="1:15" s="8" customFormat="1" x14ac:dyDescent="0.25">
      <c r="A13" s="42" t="s">
        <v>10</v>
      </c>
      <c r="B13" s="43">
        <v>42836</v>
      </c>
      <c r="C13" s="44">
        <v>9</v>
      </c>
      <c r="D13" s="45">
        <v>736.99863925041473</v>
      </c>
      <c r="E13" s="44">
        <v>0.28120000000000001</v>
      </c>
      <c r="F13" s="70" t="s">
        <v>127</v>
      </c>
      <c r="G13" s="70" t="s">
        <v>128</v>
      </c>
      <c r="H13" s="68" t="s">
        <v>129</v>
      </c>
      <c r="I13" s="39">
        <f>MAIN!D13*50</f>
        <v>36849.931962520735</v>
      </c>
      <c r="J13" s="8">
        <f t="shared" si="2"/>
        <v>73699.863925041471</v>
      </c>
      <c r="K13" s="8">
        <f t="shared" si="1"/>
        <v>7.3699863925041464E-2</v>
      </c>
      <c r="L13" s="8">
        <f t="shared" si="0"/>
        <v>0.26209055449872498</v>
      </c>
      <c r="M13" s="70" t="s">
        <v>127</v>
      </c>
      <c r="N13" s="70" t="s">
        <v>128</v>
      </c>
      <c r="O13" s="68" t="s">
        <v>129</v>
      </c>
    </row>
    <row r="14" spans="1:15" s="8" customFormat="1" ht="15.75" thickBot="1" x14ac:dyDescent="0.3">
      <c r="A14" s="81" t="s">
        <v>10</v>
      </c>
      <c r="B14" s="82">
        <v>42836</v>
      </c>
      <c r="C14" s="83">
        <v>10</v>
      </c>
      <c r="D14" s="84">
        <v>832.9931999881328</v>
      </c>
      <c r="E14" s="83">
        <v>0.35039999999999999</v>
      </c>
      <c r="F14" s="85">
        <f>AVERAGE(E5:E14)</f>
        <v>0.31973000000000001</v>
      </c>
      <c r="G14" s="85">
        <f>STDEV(E5:E14)</f>
        <v>3.2420811217488063E-2</v>
      </c>
      <c r="H14" s="86">
        <f>COUNTA(E5:E14)</f>
        <v>10</v>
      </c>
      <c r="I14" s="39">
        <f>MAIN!D14*50</f>
        <v>41649.659999406642</v>
      </c>
      <c r="J14" s="8">
        <f t="shared" si="2"/>
        <v>83299.319998813284</v>
      </c>
      <c r="K14" s="128">
        <f t="shared" si="1"/>
        <v>8.3299319998813279E-2</v>
      </c>
      <c r="L14" s="128">
        <f t="shared" si="0"/>
        <v>0.23772636985962695</v>
      </c>
      <c r="M14" s="85">
        <f>AVERAGE(L5:L14)</f>
        <v>0.24076516353863794</v>
      </c>
      <c r="N14" s="85">
        <f>STDEV(L5:L14)</f>
        <v>1.1499859540538448E-2</v>
      </c>
      <c r="O14" s="86">
        <f>COUNTA(L5:L14)</f>
        <v>10</v>
      </c>
    </row>
    <row r="15" spans="1:15" s="8" customFormat="1" ht="15.75" thickTop="1" x14ac:dyDescent="0.25">
      <c r="A15" s="77" t="s">
        <v>11</v>
      </c>
      <c r="B15" s="78">
        <v>42836</v>
      </c>
      <c r="C15" s="79">
        <v>1</v>
      </c>
      <c r="D15" s="80">
        <v>542.86837515629384</v>
      </c>
      <c r="E15" s="79">
        <v>0.22620000000000001</v>
      </c>
      <c r="F15" s="70"/>
      <c r="G15" s="70"/>
      <c r="H15" s="68"/>
      <c r="I15" s="39">
        <f>MAIN!D15*50</f>
        <v>27143.418757814692</v>
      </c>
      <c r="J15" s="8">
        <f t="shared" si="2"/>
        <v>54286.837515629384</v>
      </c>
      <c r="K15" s="8">
        <f t="shared" si="1"/>
        <v>5.4286837515629384E-2</v>
      </c>
      <c r="L15" s="8">
        <f t="shared" si="0"/>
        <v>0.23999486081180096</v>
      </c>
      <c r="M15" s="70"/>
      <c r="N15" s="70"/>
      <c r="O15" s="68"/>
    </row>
    <row r="16" spans="1:15" s="8" customFormat="1" x14ac:dyDescent="0.25">
      <c r="A16" s="42" t="s">
        <v>11</v>
      </c>
      <c r="B16" s="43">
        <v>42836</v>
      </c>
      <c r="C16" s="44">
        <v>2</v>
      </c>
      <c r="D16" s="45">
        <v>614.23979577913235</v>
      </c>
      <c r="E16" s="44">
        <v>0.24310000000000001</v>
      </c>
      <c r="F16" s="70"/>
      <c r="G16" s="70"/>
      <c r="H16" s="68"/>
      <c r="I16" s="39">
        <f>MAIN!D16*50</f>
        <v>30711.989788956616</v>
      </c>
      <c r="J16" s="8">
        <f t="shared" si="2"/>
        <v>61423.979577913233</v>
      </c>
      <c r="K16" s="8">
        <f t="shared" si="1"/>
        <v>6.1423979577913235E-2</v>
      </c>
      <c r="L16" s="8">
        <f t="shared" si="0"/>
        <v>0.25266959925097998</v>
      </c>
      <c r="M16" s="70"/>
      <c r="N16" s="70"/>
      <c r="O16" s="68"/>
    </row>
    <row r="17" spans="1:15" s="8" customFormat="1" x14ac:dyDescent="0.25">
      <c r="A17" s="42" t="s">
        <v>11</v>
      </c>
      <c r="B17" s="43">
        <v>42836</v>
      </c>
      <c r="C17" s="44">
        <v>3</v>
      </c>
      <c r="D17" s="45">
        <v>898.65490696114432</v>
      </c>
      <c r="E17" s="44">
        <v>0.38629999999999998</v>
      </c>
      <c r="F17" s="70"/>
      <c r="G17" s="70"/>
      <c r="H17" s="68"/>
      <c r="I17" s="39">
        <f>MAIN!D17*50</f>
        <v>44932.745348057215</v>
      </c>
      <c r="J17" s="8">
        <f t="shared" si="2"/>
        <v>89865.49069611443</v>
      </c>
      <c r="K17" s="8">
        <f t="shared" si="1"/>
        <v>8.9865490696114436E-2</v>
      </c>
      <c r="L17" s="8">
        <f t="shared" si="0"/>
        <v>0.23263135049473063</v>
      </c>
      <c r="M17" s="70"/>
      <c r="N17" s="70"/>
      <c r="O17" s="68"/>
    </row>
    <row r="18" spans="1:15" s="8" customFormat="1" x14ac:dyDescent="0.25">
      <c r="A18" s="42" t="s">
        <v>11</v>
      </c>
      <c r="B18" s="43">
        <v>42836</v>
      </c>
      <c r="C18" s="44">
        <v>4</v>
      </c>
      <c r="D18" s="45">
        <v>744.49263841581285</v>
      </c>
      <c r="E18" s="44">
        <v>0.30940000000000001</v>
      </c>
      <c r="F18" s="70"/>
      <c r="G18" s="70"/>
      <c r="H18" s="68"/>
      <c r="I18" s="39">
        <f>MAIN!D18*50</f>
        <v>37224.631920790642</v>
      </c>
      <c r="J18" s="8">
        <f t="shared" si="2"/>
        <v>74449.263841581283</v>
      </c>
      <c r="K18" s="8">
        <f t="shared" si="1"/>
        <v>7.4449263841581279E-2</v>
      </c>
      <c r="L18" s="8">
        <f t="shared" si="0"/>
        <v>0.24062464072909268</v>
      </c>
      <c r="M18" s="70"/>
      <c r="N18" s="70"/>
      <c r="O18" s="68"/>
    </row>
    <row r="19" spans="1:15" s="8" customFormat="1" x14ac:dyDescent="0.25">
      <c r="A19" s="42" t="s">
        <v>11</v>
      </c>
      <c r="B19" s="43">
        <v>42836</v>
      </c>
      <c r="C19" s="44">
        <v>5</v>
      </c>
      <c r="D19" s="45">
        <v>665.27036152446203</v>
      </c>
      <c r="E19" s="44">
        <v>0.27050000000000002</v>
      </c>
      <c r="F19" s="70"/>
      <c r="G19" s="70"/>
      <c r="H19" s="68"/>
      <c r="I19" s="39">
        <f>MAIN!D19*50</f>
        <v>33263.518076223103</v>
      </c>
      <c r="J19" s="8">
        <f t="shared" si="2"/>
        <v>66527.036152446206</v>
      </c>
      <c r="K19" s="8">
        <f t="shared" si="1"/>
        <v>6.6527036152446206E-2</v>
      </c>
      <c r="L19" s="8">
        <f t="shared" si="0"/>
        <v>0.24594098392771238</v>
      </c>
      <c r="M19" s="70"/>
      <c r="N19" s="70"/>
      <c r="O19" s="68"/>
    </row>
    <row r="20" spans="1:15" s="8" customFormat="1" x14ac:dyDescent="0.25">
      <c r="A20" s="42" t="s">
        <v>11</v>
      </c>
      <c r="B20" s="43">
        <v>42836</v>
      </c>
      <c r="C20" s="44">
        <v>6</v>
      </c>
      <c r="D20" s="45">
        <v>740.21035317844246</v>
      </c>
      <c r="E20" s="44">
        <v>0.28220000000000001</v>
      </c>
      <c r="F20" s="70"/>
      <c r="G20" s="70"/>
      <c r="H20" s="68"/>
      <c r="I20" s="39">
        <f>MAIN!D20*50</f>
        <v>37010.517658922123</v>
      </c>
      <c r="J20" s="8">
        <f t="shared" si="2"/>
        <v>74021.035317844246</v>
      </c>
      <c r="K20" s="8">
        <f t="shared" si="1"/>
        <v>7.402103531784425E-2</v>
      </c>
      <c r="L20" s="8">
        <f t="shared" si="0"/>
        <v>0.26229991253665574</v>
      </c>
      <c r="M20" s="70"/>
      <c r="N20" s="70"/>
      <c r="O20" s="68"/>
    </row>
    <row r="21" spans="1:15" s="8" customFormat="1" x14ac:dyDescent="0.25">
      <c r="A21" s="42" t="s">
        <v>11</v>
      </c>
      <c r="B21" s="43">
        <v>42836</v>
      </c>
      <c r="C21" s="44">
        <v>7</v>
      </c>
      <c r="D21" s="45">
        <v>877.24348077429272</v>
      </c>
      <c r="E21" s="44">
        <v>0.34160000000000001</v>
      </c>
      <c r="F21" s="70"/>
      <c r="G21" s="70"/>
      <c r="H21" s="68"/>
      <c r="I21" s="39">
        <f>MAIN!D21*50</f>
        <v>43862.174038714635</v>
      </c>
      <c r="J21" s="8">
        <f t="shared" si="2"/>
        <v>87724.348077429269</v>
      </c>
      <c r="K21" s="8">
        <f t="shared" si="1"/>
        <v>8.7724348077429265E-2</v>
      </c>
      <c r="L21" s="8">
        <f t="shared" si="0"/>
        <v>0.25680429765055407</v>
      </c>
      <c r="M21" s="70"/>
      <c r="N21" s="70"/>
      <c r="O21" s="68"/>
    </row>
    <row r="22" spans="1:15" s="8" customFormat="1" x14ac:dyDescent="0.25">
      <c r="A22" s="42" t="s">
        <v>11</v>
      </c>
      <c r="B22" s="43">
        <v>42836</v>
      </c>
      <c r="C22" s="44">
        <v>8</v>
      </c>
      <c r="D22" s="45">
        <v>702.02664314522383</v>
      </c>
      <c r="E22" s="44">
        <v>0.27179999999999999</v>
      </c>
      <c r="F22" s="70"/>
      <c r="G22" s="70"/>
      <c r="H22" s="68"/>
      <c r="I22" s="39">
        <f>MAIN!D22*50</f>
        <v>35101.332157261189</v>
      </c>
      <c r="J22" s="8">
        <f t="shared" si="2"/>
        <v>70202.664314522379</v>
      </c>
      <c r="K22" s="8">
        <f t="shared" si="1"/>
        <v>7.0202664314522378E-2</v>
      </c>
      <c r="L22" s="8">
        <f t="shared" si="0"/>
        <v>0.2582879481770507</v>
      </c>
      <c r="M22" s="70"/>
      <c r="N22" s="70"/>
      <c r="O22" s="68"/>
    </row>
    <row r="23" spans="1:15" s="8" customFormat="1" x14ac:dyDescent="0.25">
      <c r="A23" s="42" t="s">
        <v>11</v>
      </c>
      <c r="B23" s="43">
        <v>42836</v>
      </c>
      <c r="C23" s="44">
        <v>9</v>
      </c>
      <c r="D23" s="45">
        <v>881.16890890854881</v>
      </c>
      <c r="E23" s="44">
        <v>0.34570000000000001</v>
      </c>
      <c r="F23" s="70" t="s">
        <v>127</v>
      </c>
      <c r="G23" s="70" t="s">
        <v>128</v>
      </c>
      <c r="H23" s="68" t="s">
        <v>129</v>
      </c>
      <c r="I23" s="39">
        <f>MAIN!D23*50</f>
        <v>44058.445445427438</v>
      </c>
      <c r="J23" s="8">
        <f t="shared" si="2"/>
        <v>88116.890890854876</v>
      </c>
      <c r="K23" s="8">
        <f t="shared" si="1"/>
        <v>8.8116890890854879E-2</v>
      </c>
      <c r="L23" s="8">
        <f t="shared" si="0"/>
        <v>0.2548941015066673</v>
      </c>
      <c r="M23" s="70" t="s">
        <v>127</v>
      </c>
      <c r="N23" s="70" t="s">
        <v>128</v>
      </c>
      <c r="O23" s="68" t="s">
        <v>129</v>
      </c>
    </row>
    <row r="24" spans="1:15" s="8" customFormat="1" ht="15.75" thickBot="1" x14ac:dyDescent="0.3">
      <c r="A24" s="87" t="s">
        <v>11</v>
      </c>
      <c r="B24" s="82">
        <v>42836</v>
      </c>
      <c r="C24" s="83">
        <v>10</v>
      </c>
      <c r="D24" s="84">
        <v>763.40606488086496</v>
      </c>
      <c r="E24" s="83">
        <v>0.30759999999999998</v>
      </c>
      <c r="F24" s="85">
        <f>AVERAGE(E15:E24)</f>
        <v>0.29843999999999993</v>
      </c>
      <c r="G24" s="85">
        <f>STDEV(E15:E24)</f>
        <v>4.9502978586029665E-2</v>
      </c>
      <c r="H24" s="86">
        <f>COUNTA(E15:E24)</f>
        <v>10</v>
      </c>
      <c r="I24" s="39">
        <f>MAIN!D24*50</f>
        <v>38170.303244043251</v>
      </c>
      <c r="J24" s="8">
        <f t="shared" si="2"/>
        <v>76340.606488086501</v>
      </c>
      <c r="K24" s="128">
        <f t="shared" si="1"/>
        <v>7.6340606488086507E-2</v>
      </c>
      <c r="L24" s="128">
        <f t="shared" si="0"/>
        <v>0.24818142551393535</v>
      </c>
      <c r="M24" s="85">
        <f>AVERAGE(L15:L24)</f>
        <v>0.24923291205991799</v>
      </c>
      <c r="N24" s="85">
        <f>STDEV(L15:L24)</f>
        <v>9.4335343468546079E-3</v>
      </c>
      <c r="O24" s="86">
        <f>COUNTA(L15:L24)</f>
        <v>10</v>
      </c>
    </row>
    <row r="25" spans="1:15" s="8" customFormat="1" ht="15.75" thickTop="1" x14ac:dyDescent="0.25">
      <c r="A25" s="77" t="s">
        <v>15</v>
      </c>
      <c r="B25" s="78">
        <v>42836</v>
      </c>
      <c r="C25" s="79">
        <v>1</v>
      </c>
      <c r="D25" s="80">
        <v>923.26760587665751</v>
      </c>
      <c r="E25" s="79">
        <v>0.41049999999999998</v>
      </c>
      <c r="F25" s="70"/>
      <c r="G25" s="70"/>
      <c r="H25" s="68"/>
      <c r="I25" s="39">
        <f>MAIN!D25*50</f>
        <v>46163.380293832874</v>
      </c>
      <c r="J25" s="8">
        <f t="shared" si="2"/>
        <v>92326.760587665747</v>
      </c>
      <c r="K25" s="8">
        <f t="shared" si="1"/>
        <v>9.2326760587665743E-2</v>
      </c>
      <c r="L25" s="8">
        <f t="shared" si="0"/>
        <v>0.22491293687616504</v>
      </c>
      <c r="M25" s="70"/>
      <c r="N25" s="70"/>
      <c r="O25" s="68"/>
    </row>
    <row r="26" spans="1:15" s="8" customFormat="1" x14ac:dyDescent="0.25">
      <c r="A26" s="42" t="s">
        <v>15</v>
      </c>
      <c r="B26" s="43">
        <v>42836</v>
      </c>
      <c r="C26" s="44">
        <v>2</v>
      </c>
      <c r="D26" s="45">
        <v>918.21948387146961</v>
      </c>
      <c r="E26" s="44">
        <v>0.39150000000000001</v>
      </c>
      <c r="F26" s="70"/>
      <c r="G26" s="70"/>
      <c r="H26" s="68"/>
      <c r="I26" s="39">
        <f>MAIN!D26*50</f>
        <v>45910.974193573478</v>
      </c>
      <c r="J26" s="8">
        <f t="shared" si="2"/>
        <v>91821.948387146957</v>
      </c>
      <c r="K26" s="8">
        <f t="shared" si="1"/>
        <v>9.1821948387146954E-2</v>
      </c>
      <c r="L26" s="8">
        <f t="shared" si="0"/>
        <v>0.23453882091225275</v>
      </c>
      <c r="M26" s="70"/>
      <c r="N26" s="70"/>
      <c r="O26" s="68"/>
    </row>
    <row r="27" spans="1:15" s="8" customFormat="1" x14ac:dyDescent="0.25">
      <c r="A27" s="42" t="s">
        <v>15</v>
      </c>
      <c r="B27" s="43">
        <v>42836</v>
      </c>
      <c r="C27" s="44">
        <v>3</v>
      </c>
      <c r="D27" s="45">
        <v>964.73432234784514</v>
      </c>
      <c r="E27" s="44">
        <v>0.42280000000000001</v>
      </c>
      <c r="F27" s="70"/>
      <c r="G27" s="70"/>
      <c r="H27" s="68"/>
      <c r="I27" s="39">
        <f>MAIN!D27*50</f>
        <v>48236.716117392258</v>
      </c>
      <c r="J27" s="8">
        <f t="shared" si="2"/>
        <v>96473.432234784515</v>
      </c>
      <c r="K27" s="8">
        <f t="shared" si="1"/>
        <v>9.6473432234784509E-2</v>
      </c>
      <c r="L27" s="8">
        <f t="shared" si="0"/>
        <v>0.22817746507754141</v>
      </c>
      <c r="M27" s="70"/>
      <c r="N27" s="70"/>
      <c r="O27" s="68"/>
    </row>
    <row r="28" spans="1:15" s="8" customFormat="1" x14ac:dyDescent="0.25">
      <c r="A28" s="42" t="s">
        <v>15</v>
      </c>
      <c r="B28" s="43">
        <v>42836</v>
      </c>
      <c r="C28" s="44">
        <v>4</v>
      </c>
      <c r="D28" s="45">
        <v>726.39084767432428</v>
      </c>
      <c r="E28" s="44">
        <v>0.32640000000000002</v>
      </c>
      <c r="F28" s="70"/>
      <c r="G28" s="70"/>
      <c r="H28" s="68"/>
      <c r="I28" s="39">
        <f>MAIN!D28*50</f>
        <v>36319.542383716216</v>
      </c>
      <c r="J28" s="8">
        <f t="shared" si="2"/>
        <v>72639.084767432432</v>
      </c>
      <c r="K28" s="8">
        <f t="shared" si="1"/>
        <v>7.263908476743243E-2</v>
      </c>
      <c r="L28" s="8">
        <f t="shared" si="0"/>
        <v>0.2225462155864964</v>
      </c>
      <c r="M28" s="70"/>
      <c r="N28" s="70"/>
      <c r="O28" s="68"/>
    </row>
    <row r="29" spans="1:15" s="8" customFormat="1" x14ac:dyDescent="0.25">
      <c r="A29" s="42" t="s">
        <v>15</v>
      </c>
      <c r="B29" s="43">
        <v>42836</v>
      </c>
      <c r="C29" s="44">
        <v>5</v>
      </c>
      <c r="D29" s="45">
        <v>864.49304253053992</v>
      </c>
      <c r="E29" s="44">
        <v>0.38150000000000001</v>
      </c>
      <c r="F29" s="70"/>
      <c r="G29" s="70"/>
      <c r="H29" s="68"/>
      <c r="I29" s="39">
        <f>MAIN!D29*50</f>
        <v>43224.652126526998</v>
      </c>
      <c r="J29" s="8">
        <f t="shared" si="2"/>
        <v>86449.304253053997</v>
      </c>
      <c r="K29" s="8">
        <f t="shared" si="1"/>
        <v>8.6449304253053999E-2</v>
      </c>
      <c r="L29" s="8">
        <f t="shared" si="0"/>
        <v>0.22660368087301178</v>
      </c>
      <c r="M29" s="70"/>
      <c r="N29" s="70"/>
      <c r="O29" s="68"/>
    </row>
    <row r="30" spans="1:15" s="8" customFormat="1" x14ac:dyDescent="0.25">
      <c r="A30" s="42" t="s">
        <v>15</v>
      </c>
      <c r="B30" s="43">
        <v>42836</v>
      </c>
      <c r="C30" s="44">
        <v>6</v>
      </c>
      <c r="D30" s="45">
        <v>782.28076987462032</v>
      </c>
      <c r="E30" s="44">
        <v>0.37180000000000002</v>
      </c>
      <c r="F30" s="70"/>
      <c r="G30" s="70"/>
      <c r="H30" s="68"/>
      <c r="I30" s="39">
        <f>MAIN!D30*50</f>
        <v>39114.038493731015</v>
      </c>
      <c r="J30" s="8">
        <f t="shared" si="2"/>
        <v>78228.076987462031</v>
      </c>
      <c r="K30" s="8">
        <f t="shared" si="1"/>
        <v>7.8228076987462036E-2</v>
      </c>
      <c r="L30" s="8">
        <f t="shared" si="0"/>
        <v>0.21040364977800438</v>
      </c>
      <c r="M30" s="70"/>
      <c r="N30" s="70"/>
      <c r="O30" s="68"/>
    </row>
    <row r="31" spans="1:15" s="8" customFormat="1" x14ac:dyDescent="0.25">
      <c r="A31" s="42" t="s">
        <v>15</v>
      </c>
      <c r="B31" s="43">
        <v>42836</v>
      </c>
      <c r="C31" s="44">
        <v>7</v>
      </c>
      <c r="D31" s="45">
        <v>694.29921492705728</v>
      </c>
      <c r="E31" s="44">
        <v>0.2848</v>
      </c>
      <c r="F31" s="70"/>
      <c r="G31" s="70"/>
      <c r="H31" s="68"/>
      <c r="I31" s="39">
        <f>MAIN!D31*50</f>
        <v>34714.960746352866</v>
      </c>
      <c r="J31" s="8">
        <f t="shared" si="2"/>
        <v>69429.921492705733</v>
      </c>
      <c r="K31" s="8">
        <f t="shared" si="1"/>
        <v>6.9429921492705729E-2</v>
      </c>
      <c r="L31" s="8">
        <f t="shared" si="0"/>
        <v>0.2437848367019162</v>
      </c>
      <c r="M31" s="70"/>
      <c r="N31" s="70"/>
      <c r="O31" s="68"/>
    </row>
    <row r="32" spans="1:15" s="8" customFormat="1" x14ac:dyDescent="0.25">
      <c r="A32" s="42" t="s">
        <v>15</v>
      </c>
      <c r="B32" s="43">
        <v>42836</v>
      </c>
      <c r="C32" s="44">
        <v>8</v>
      </c>
      <c r="D32" s="45">
        <v>762.44886199709583</v>
      </c>
      <c r="E32" s="44">
        <v>0.31809999999999999</v>
      </c>
      <c r="F32" s="70"/>
      <c r="G32" s="70"/>
      <c r="H32" s="68"/>
      <c r="I32" s="39">
        <f>MAIN!D32*50</f>
        <v>38122.44309985479</v>
      </c>
      <c r="J32" s="8">
        <f t="shared" si="2"/>
        <v>76244.886199709581</v>
      </c>
      <c r="K32" s="8">
        <f t="shared" si="1"/>
        <v>7.624488619970958E-2</v>
      </c>
      <c r="L32" s="8">
        <f t="shared" si="0"/>
        <v>0.2396884193640666</v>
      </c>
      <c r="M32" s="70"/>
      <c r="N32" s="70"/>
      <c r="O32" s="68"/>
    </row>
    <row r="33" spans="1:15" s="8" customFormat="1" x14ac:dyDescent="0.25">
      <c r="A33" s="42" t="s">
        <v>15</v>
      </c>
      <c r="B33" s="43">
        <v>42836</v>
      </c>
      <c r="C33" s="44">
        <v>9</v>
      </c>
      <c r="D33" s="45">
        <v>808.24254018701606</v>
      </c>
      <c r="E33" s="44">
        <v>0.32469999999999999</v>
      </c>
      <c r="F33" s="70" t="s">
        <v>127</v>
      </c>
      <c r="G33" s="70" t="s">
        <v>128</v>
      </c>
      <c r="H33" s="68" t="s">
        <v>129</v>
      </c>
      <c r="I33" s="39">
        <f>MAIN!D33*50</f>
        <v>40412.127009350806</v>
      </c>
      <c r="J33" s="8">
        <f t="shared" si="2"/>
        <v>80824.254018701613</v>
      </c>
      <c r="K33" s="8">
        <f t="shared" si="1"/>
        <v>8.0824254018701608E-2</v>
      </c>
      <c r="L33" s="8">
        <f t="shared" si="0"/>
        <v>0.24891978447398094</v>
      </c>
      <c r="M33" s="70" t="s">
        <v>127</v>
      </c>
      <c r="N33" s="70" t="s">
        <v>128</v>
      </c>
      <c r="O33" s="68" t="s">
        <v>129</v>
      </c>
    </row>
    <row r="34" spans="1:15" s="8" customFormat="1" ht="15.75" thickBot="1" x14ac:dyDescent="0.3">
      <c r="A34" s="87" t="s">
        <v>15</v>
      </c>
      <c r="B34" s="82">
        <v>42836</v>
      </c>
      <c r="C34" s="83">
        <v>10</v>
      </c>
      <c r="D34" s="84">
        <v>801.75209760891698</v>
      </c>
      <c r="E34" s="83">
        <v>0.33090000000000003</v>
      </c>
      <c r="F34" s="85">
        <f>AVERAGE(E25:E34)</f>
        <v>0.35630000000000001</v>
      </c>
      <c r="G34" s="85">
        <f>STDEV(E25:E34)</f>
        <v>4.544036384830856E-2</v>
      </c>
      <c r="H34" s="86">
        <f>COUNTA(E25:E34)</f>
        <v>10</v>
      </c>
      <c r="I34" s="39">
        <f>MAIN!D34*50</f>
        <v>40087.604880445848</v>
      </c>
      <c r="J34" s="8">
        <f t="shared" si="2"/>
        <v>80175.209760891696</v>
      </c>
      <c r="K34" s="128">
        <f t="shared" si="1"/>
        <v>8.0175209760891694E-2</v>
      </c>
      <c r="L34" s="128">
        <f t="shared" si="0"/>
        <v>0.24229437824385522</v>
      </c>
      <c r="M34" s="85">
        <f>AVERAGE(L25:L34)</f>
        <v>0.23218701878872908</v>
      </c>
      <c r="N34" s="85">
        <f>STDEV(L25:L34)</f>
        <v>1.176661109314665E-2</v>
      </c>
      <c r="O34" s="86">
        <f>COUNTA(L25:L34)</f>
        <v>10</v>
      </c>
    </row>
    <row r="35" spans="1:15" s="8" customFormat="1" ht="15.75" thickTop="1" x14ac:dyDescent="0.25">
      <c r="A35" s="77" t="s">
        <v>16</v>
      </c>
      <c r="B35" s="78">
        <v>42836</v>
      </c>
      <c r="C35" s="79">
        <v>1</v>
      </c>
      <c r="D35" s="80">
        <v>792.73759402822407</v>
      </c>
      <c r="E35" s="79">
        <v>0.31219999999999998</v>
      </c>
      <c r="F35" s="70"/>
      <c r="G35" s="70"/>
      <c r="H35" s="68"/>
      <c r="I35" s="39">
        <f>MAIN!D35*50</f>
        <v>39636.879701411206</v>
      </c>
      <c r="J35" s="8">
        <f t="shared" si="2"/>
        <v>79273.759402822412</v>
      </c>
      <c r="K35" s="8">
        <f t="shared" si="1"/>
        <v>7.9273759402822414E-2</v>
      </c>
      <c r="L35" s="8">
        <f t="shared" si="0"/>
        <v>0.25391979309039853</v>
      </c>
      <c r="M35" s="70"/>
      <c r="N35" s="70"/>
      <c r="O35" s="68"/>
    </row>
    <row r="36" spans="1:15" s="8" customFormat="1" x14ac:dyDescent="0.25">
      <c r="A36" s="42" t="s">
        <v>16</v>
      </c>
      <c r="B36" s="43">
        <v>42836</v>
      </c>
      <c r="C36" s="44">
        <v>2</v>
      </c>
      <c r="D36" s="45">
        <v>231.31431102266873</v>
      </c>
      <c r="E36" s="44">
        <v>0.1179</v>
      </c>
      <c r="F36" s="70"/>
      <c r="G36" s="70"/>
      <c r="H36" s="68"/>
      <c r="I36" s="39">
        <f>MAIN!D36*50</f>
        <v>11565.715551133437</v>
      </c>
      <c r="J36" s="8">
        <f t="shared" si="2"/>
        <v>23131.431102266873</v>
      </c>
      <c r="K36" s="8">
        <f t="shared" si="1"/>
        <v>2.3131431102266873E-2</v>
      </c>
      <c r="L36" s="8">
        <f t="shared" si="0"/>
        <v>0.19619534437885389</v>
      </c>
      <c r="M36" s="70"/>
      <c r="N36" s="70"/>
      <c r="O36" s="68"/>
    </row>
    <row r="37" spans="1:15" s="8" customFormat="1" x14ac:dyDescent="0.25">
      <c r="A37" s="42" t="s">
        <v>16</v>
      </c>
      <c r="B37" s="43">
        <v>42836</v>
      </c>
      <c r="C37" s="44">
        <v>3</v>
      </c>
      <c r="D37" s="45">
        <v>682.4000702005427</v>
      </c>
      <c r="E37" s="44">
        <v>0.26850000000000002</v>
      </c>
      <c r="F37" s="70"/>
      <c r="G37" s="70"/>
      <c r="H37" s="68"/>
      <c r="I37" s="39">
        <f>MAIN!D37*50</f>
        <v>34120.003510027134</v>
      </c>
      <c r="J37" s="8">
        <f t="shared" si="2"/>
        <v>68240.007020054269</v>
      </c>
      <c r="K37" s="8">
        <f t="shared" si="1"/>
        <v>6.8240007020054269E-2</v>
      </c>
      <c r="L37" s="8">
        <f t="shared" si="0"/>
        <v>0.25415272633167324</v>
      </c>
      <c r="M37" s="70"/>
      <c r="N37" s="70"/>
      <c r="O37" s="68"/>
    </row>
    <row r="38" spans="1:15" s="8" customFormat="1" x14ac:dyDescent="0.25">
      <c r="A38" s="42" t="s">
        <v>16</v>
      </c>
      <c r="B38" s="43">
        <v>42836</v>
      </c>
      <c r="C38" s="44">
        <v>4</v>
      </c>
      <c r="D38" s="45">
        <v>797.06455574695667</v>
      </c>
      <c r="E38" s="44">
        <v>0.3387</v>
      </c>
      <c r="F38" s="70"/>
      <c r="G38" s="70"/>
      <c r="H38" s="68"/>
      <c r="I38" s="39">
        <f>MAIN!D38*50</f>
        <v>39853.227787347831</v>
      </c>
      <c r="J38" s="8">
        <f t="shared" si="2"/>
        <v>79706.455574695661</v>
      </c>
      <c r="K38" s="8">
        <f t="shared" si="1"/>
        <v>7.9706455574695662E-2</v>
      </c>
      <c r="L38" s="8">
        <f t="shared" si="0"/>
        <v>0.23533054495038577</v>
      </c>
      <c r="M38" s="70"/>
      <c r="N38" s="70"/>
      <c r="O38" s="68"/>
    </row>
    <row r="39" spans="1:15" s="8" customFormat="1" x14ac:dyDescent="0.25">
      <c r="A39" s="42" t="s">
        <v>16</v>
      </c>
      <c r="B39" s="43">
        <v>42836</v>
      </c>
      <c r="C39" s="44">
        <v>5</v>
      </c>
      <c r="D39" s="45">
        <v>609.20230112531613</v>
      </c>
      <c r="E39" s="44">
        <v>0.24859999999999999</v>
      </c>
      <c r="F39" s="70"/>
      <c r="G39" s="70"/>
      <c r="H39" s="68"/>
      <c r="I39" s="39">
        <f>MAIN!D39*50</f>
        <v>30460.115056265808</v>
      </c>
      <c r="J39" s="8">
        <f t="shared" si="2"/>
        <v>60920.230112531615</v>
      </c>
      <c r="K39" s="8">
        <f t="shared" si="1"/>
        <v>6.0920230112531615E-2</v>
      </c>
      <c r="L39" s="8">
        <f t="shared" si="0"/>
        <v>0.2450532184735785</v>
      </c>
      <c r="M39" s="70"/>
      <c r="N39" s="70"/>
      <c r="O39" s="68"/>
    </row>
    <row r="40" spans="1:15" s="8" customFormat="1" x14ac:dyDescent="0.25">
      <c r="A40" s="42" t="s">
        <v>16</v>
      </c>
      <c r="B40" s="43">
        <v>42836</v>
      </c>
      <c r="C40" s="44">
        <v>6</v>
      </c>
      <c r="D40" s="45">
        <v>814.01182247865938</v>
      </c>
      <c r="E40" s="44">
        <v>0.3211</v>
      </c>
      <c r="F40" s="70"/>
      <c r="G40" s="70"/>
      <c r="H40" s="68"/>
      <c r="I40" s="39">
        <f>MAIN!D40*50</f>
        <v>40700.591123932973</v>
      </c>
      <c r="J40" s="8">
        <f t="shared" si="2"/>
        <v>81401.182247865945</v>
      </c>
      <c r="K40" s="8">
        <f t="shared" si="1"/>
        <v>8.1401182247865939E-2</v>
      </c>
      <c r="L40" s="8">
        <f t="shared" si="0"/>
        <v>0.25350726330696338</v>
      </c>
      <c r="M40" s="70"/>
      <c r="N40" s="70"/>
      <c r="O40" s="68"/>
    </row>
    <row r="41" spans="1:15" s="8" customFormat="1" x14ac:dyDescent="0.25">
      <c r="A41" s="42" t="s">
        <v>16</v>
      </c>
      <c r="B41" s="43">
        <v>42836</v>
      </c>
      <c r="C41" s="44">
        <v>7</v>
      </c>
      <c r="D41" s="45">
        <v>810.76660118961001</v>
      </c>
      <c r="E41" s="44">
        <v>0.3221</v>
      </c>
      <c r="F41" s="70"/>
      <c r="G41" s="70"/>
      <c r="H41" s="68"/>
      <c r="I41" s="39">
        <f>MAIN!D41*50</f>
        <v>40538.330059480504</v>
      </c>
      <c r="J41" s="8">
        <f t="shared" si="2"/>
        <v>81076.660118961008</v>
      </c>
      <c r="K41" s="8">
        <f t="shared" si="1"/>
        <v>8.1076660118961003E-2</v>
      </c>
      <c r="L41" s="8">
        <f t="shared" si="0"/>
        <v>0.25171269828923004</v>
      </c>
      <c r="M41" s="70"/>
      <c r="N41" s="70"/>
      <c r="O41" s="68"/>
    </row>
    <row r="42" spans="1:15" s="8" customFormat="1" x14ac:dyDescent="0.25">
      <c r="A42" s="42" t="s">
        <v>16</v>
      </c>
      <c r="B42" s="43">
        <v>42836</v>
      </c>
      <c r="C42" s="44">
        <v>8</v>
      </c>
      <c r="D42" s="45">
        <v>772.54510600747187</v>
      </c>
      <c r="E42" s="44">
        <v>0.2969</v>
      </c>
      <c r="F42" s="70"/>
      <c r="G42" s="70"/>
      <c r="H42" s="68"/>
      <c r="I42" s="39">
        <f>MAIN!D42*50</f>
        <v>38627.255300373596</v>
      </c>
      <c r="J42" s="8">
        <f t="shared" si="2"/>
        <v>77254.510600747191</v>
      </c>
      <c r="K42" s="8">
        <f t="shared" si="1"/>
        <v>7.7254510600747187E-2</v>
      </c>
      <c r="L42" s="8">
        <f t="shared" si="0"/>
        <v>0.2602038080186837</v>
      </c>
      <c r="M42" s="70"/>
      <c r="N42" s="70"/>
      <c r="O42" s="68"/>
    </row>
    <row r="43" spans="1:15" s="8" customFormat="1" x14ac:dyDescent="0.25">
      <c r="A43" s="42" t="s">
        <v>16</v>
      </c>
      <c r="B43" s="43">
        <v>42836</v>
      </c>
      <c r="C43" s="44">
        <v>9</v>
      </c>
      <c r="D43" s="45">
        <v>697.90501635933447</v>
      </c>
      <c r="E43" s="44">
        <v>0.25600000000000001</v>
      </c>
      <c r="F43" s="70" t="s">
        <v>127</v>
      </c>
      <c r="G43" s="70" t="s">
        <v>128</v>
      </c>
      <c r="H43" s="68" t="s">
        <v>129</v>
      </c>
      <c r="I43" s="39">
        <f>MAIN!D43*50</f>
        <v>34895.25081796672</v>
      </c>
      <c r="J43" s="8">
        <f t="shared" si="2"/>
        <v>69790.50163593344</v>
      </c>
      <c r="K43" s="8">
        <f t="shared" si="1"/>
        <v>6.9790501635933436E-2</v>
      </c>
      <c r="L43" s="8">
        <f t="shared" si="0"/>
        <v>0.27261914701536499</v>
      </c>
      <c r="M43" s="70" t="s">
        <v>127</v>
      </c>
      <c r="N43" s="70" t="s">
        <v>128</v>
      </c>
      <c r="O43" s="68" t="s">
        <v>129</v>
      </c>
    </row>
    <row r="44" spans="1:15" s="8" customFormat="1" ht="15.75" thickBot="1" x14ac:dyDescent="0.3">
      <c r="A44" s="87" t="s">
        <v>16</v>
      </c>
      <c r="B44" s="82">
        <v>42836</v>
      </c>
      <c r="C44" s="83">
        <v>10</v>
      </c>
      <c r="D44" s="84">
        <v>794.1799146011349</v>
      </c>
      <c r="E44" s="83">
        <v>0.32090000000000002</v>
      </c>
      <c r="F44" s="85">
        <f>AVERAGE(E35:E44)</f>
        <v>0.28029000000000004</v>
      </c>
      <c r="G44" s="85">
        <f>STDEV(E35:E44)</f>
        <v>6.4869397852745397E-2</v>
      </c>
      <c r="H44" s="86">
        <f>COUNTA(E35:E44)</f>
        <v>10</v>
      </c>
      <c r="I44" s="39">
        <f>MAIN!D44*50</f>
        <v>39708.995730056748</v>
      </c>
      <c r="J44" s="8">
        <f t="shared" si="2"/>
        <v>79417.991460113495</v>
      </c>
      <c r="K44" s="128">
        <f t="shared" si="1"/>
        <v>7.9417991460113496E-2</v>
      </c>
      <c r="L44" s="128">
        <f t="shared" si="0"/>
        <v>0.24748517126866154</v>
      </c>
      <c r="M44" s="85">
        <f>AVERAGE(L35:L44)</f>
        <v>0.24701797151237934</v>
      </c>
      <c r="N44" s="85">
        <f>STDEV(L35:L44)</f>
        <v>2.0318550924237636E-2</v>
      </c>
      <c r="O44" s="86">
        <f>COUNTA(L35:L44)</f>
        <v>10</v>
      </c>
    </row>
    <row r="45" spans="1:15" s="8" customFormat="1" ht="15.75" thickTop="1" x14ac:dyDescent="0.25">
      <c r="A45" s="77" t="s">
        <v>18</v>
      </c>
      <c r="B45" s="78">
        <v>42836</v>
      </c>
      <c r="C45" s="79">
        <v>1</v>
      </c>
      <c r="D45" s="80">
        <v>810.82403611207394</v>
      </c>
      <c r="E45" s="79">
        <v>0.29070000000000001</v>
      </c>
      <c r="F45" s="70"/>
      <c r="G45" s="70"/>
      <c r="H45" s="68"/>
      <c r="I45" s="39">
        <f>MAIN!D45*50</f>
        <v>40541.201805603698</v>
      </c>
      <c r="J45" s="8">
        <f t="shared" si="2"/>
        <v>81082.403611207395</v>
      </c>
      <c r="K45" s="8">
        <f t="shared" si="1"/>
        <v>8.1082403611207401E-2</v>
      </c>
      <c r="L45" s="8">
        <f t="shared" si="0"/>
        <v>0.27892123705265703</v>
      </c>
      <c r="M45" s="70"/>
      <c r="N45" s="70"/>
      <c r="O45" s="68"/>
    </row>
    <row r="46" spans="1:15" s="8" customFormat="1" x14ac:dyDescent="0.25">
      <c r="A46" s="42" t="s">
        <v>18</v>
      </c>
      <c r="B46" s="43">
        <v>42836</v>
      </c>
      <c r="C46" s="44">
        <v>2</v>
      </c>
      <c r="D46" s="45">
        <v>746.72827046048906</v>
      </c>
      <c r="E46" s="44">
        <v>0.30709999999999998</v>
      </c>
      <c r="F46" s="70"/>
      <c r="G46" s="70"/>
      <c r="H46" s="68"/>
      <c r="I46" s="39">
        <f>MAIN!D46*50</f>
        <v>37336.41352302445</v>
      </c>
      <c r="J46" s="8">
        <f t="shared" si="2"/>
        <v>74672.8270460489</v>
      </c>
      <c r="K46" s="8">
        <f t="shared" si="1"/>
        <v>7.4672827046048898E-2</v>
      </c>
      <c r="L46" s="8">
        <f t="shared" si="0"/>
        <v>0.24315476081422632</v>
      </c>
      <c r="M46" s="70"/>
      <c r="N46" s="70"/>
      <c r="O46" s="68"/>
    </row>
    <row r="47" spans="1:15" s="8" customFormat="1" x14ac:dyDescent="0.25">
      <c r="A47" s="42" t="s">
        <v>18</v>
      </c>
      <c r="B47" s="43">
        <v>42836</v>
      </c>
      <c r="C47" s="44">
        <v>3</v>
      </c>
      <c r="D47" s="45">
        <v>717.00788750472634</v>
      </c>
      <c r="E47" s="44">
        <v>0.28599999999999998</v>
      </c>
      <c r="F47" s="70"/>
      <c r="G47" s="70"/>
      <c r="H47" s="68"/>
      <c r="I47" s="39">
        <f>MAIN!D47*50</f>
        <v>35850.394375236319</v>
      </c>
      <c r="J47" s="8">
        <f t="shared" si="2"/>
        <v>71700.788750472639</v>
      </c>
      <c r="K47" s="8">
        <f t="shared" si="1"/>
        <v>7.1700788750472644E-2</v>
      </c>
      <c r="L47" s="8">
        <f t="shared" si="0"/>
        <v>0.25070205856808619</v>
      </c>
      <c r="M47" s="70"/>
      <c r="N47" s="70"/>
      <c r="O47" s="68"/>
    </row>
    <row r="48" spans="1:15" s="8" customFormat="1" x14ac:dyDescent="0.25">
      <c r="A48" s="42" t="s">
        <v>18</v>
      </c>
      <c r="B48" s="43">
        <v>42836</v>
      </c>
      <c r="C48" s="44">
        <v>4</v>
      </c>
      <c r="D48" s="45">
        <v>663.65442894558589</v>
      </c>
      <c r="E48" s="44">
        <v>0.26229999999999998</v>
      </c>
      <c r="F48" s="70"/>
      <c r="G48" s="70"/>
      <c r="H48" s="68"/>
      <c r="I48" s="39">
        <f>MAIN!D48*50</f>
        <v>33182.721447279291</v>
      </c>
      <c r="J48" s="8">
        <f t="shared" si="2"/>
        <v>66365.442894558582</v>
      </c>
      <c r="K48" s="8">
        <f t="shared" si="1"/>
        <v>6.6365442894558577E-2</v>
      </c>
      <c r="L48" s="8">
        <f t="shared" si="0"/>
        <v>0.25301350703224773</v>
      </c>
      <c r="M48" s="70"/>
      <c r="N48" s="70"/>
      <c r="O48" s="68"/>
    </row>
    <row r="49" spans="1:15" s="8" customFormat="1" x14ac:dyDescent="0.25">
      <c r="A49" s="42" t="s">
        <v>18</v>
      </c>
      <c r="B49" s="43">
        <v>42836</v>
      </c>
      <c r="C49" s="44">
        <v>5</v>
      </c>
      <c r="D49" s="45">
        <v>459.19251728606145</v>
      </c>
      <c r="E49" s="44">
        <v>0.19370000000000001</v>
      </c>
      <c r="F49" s="70"/>
      <c r="G49" s="70"/>
      <c r="H49" s="68"/>
      <c r="I49" s="39">
        <f>MAIN!D49*50</f>
        <v>22959.625864303071</v>
      </c>
      <c r="J49" s="8">
        <f t="shared" si="2"/>
        <v>45919.251728606141</v>
      </c>
      <c r="K49" s="8">
        <f t="shared" si="1"/>
        <v>4.5919251728606142E-2</v>
      </c>
      <c r="L49" s="8">
        <f t="shared" si="0"/>
        <v>0.2370637673134029</v>
      </c>
      <c r="M49" s="70"/>
      <c r="N49" s="70"/>
      <c r="O49" s="68"/>
    </row>
    <row r="50" spans="1:15" s="8" customFormat="1" x14ac:dyDescent="0.25">
      <c r="A50" s="42" t="s">
        <v>18</v>
      </c>
      <c r="B50" s="43">
        <v>42836</v>
      </c>
      <c r="C50" s="44">
        <v>6</v>
      </c>
      <c r="D50" s="45">
        <v>685.85519693663775</v>
      </c>
      <c r="E50" s="44">
        <v>0.25490000000000002</v>
      </c>
      <c r="F50" s="70"/>
      <c r="G50" s="70"/>
      <c r="H50" s="68"/>
      <c r="I50" s="39">
        <f>MAIN!D50*50</f>
        <v>34292.75984683189</v>
      </c>
      <c r="J50" s="8">
        <f t="shared" si="2"/>
        <v>68585.51969366378</v>
      </c>
      <c r="K50" s="8">
        <f t="shared" si="1"/>
        <v>6.8585519693663777E-2</v>
      </c>
      <c r="L50" s="8">
        <f t="shared" si="0"/>
        <v>0.2690683393239065</v>
      </c>
      <c r="M50" s="70"/>
      <c r="N50" s="70"/>
      <c r="O50" s="68"/>
    </row>
    <row r="51" spans="1:15" s="8" customFormat="1" x14ac:dyDescent="0.25">
      <c r="A51" s="42" t="s">
        <v>18</v>
      </c>
      <c r="B51" s="43">
        <v>42836</v>
      </c>
      <c r="C51" s="44">
        <v>7</v>
      </c>
      <c r="D51" s="45">
        <v>555.87328111806073</v>
      </c>
      <c r="E51" s="44">
        <v>0.22109999999999999</v>
      </c>
      <c r="F51" s="70"/>
      <c r="G51" s="70"/>
      <c r="H51" s="68"/>
      <c r="I51" s="39">
        <f>MAIN!D51*50</f>
        <v>27793.664055903035</v>
      </c>
      <c r="J51" s="8">
        <f t="shared" si="2"/>
        <v>55587.32811180607</v>
      </c>
      <c r="K51" s="8">
        <f t="shared" si="1"/>
        <v>5.558732811180607E-2</v>
      </c>
      <c r="L51" s="8">
        <f t="shared" si="0"/>
        <v>0.25141261018455935</v>
      </c>
      <c r="M51" s="70"/>
      <c r="N51" s="70"/>
      <c r="O51" s="68"/>
    </row>
    <row r="52" spans="1:15" s="8" customFormat="1" x14ac:dyDescent="0.25">
      <c r="A52" s="42" t="s">
        <v>18</v>
      </c>
      <c r="B52" s="43">
        <v>42836</v>
      </c>
      <c r="C52" s="44">
        <v>8</v>
      </c>
      <c r="D52" s="45">
        <v>963.36479682478387</v>
      </c>
      <c r="E52" s="44">
        <v>0.40160000000000001</v>
      </c>
      <c r="F52" s="70"/>
      <c r="G52" s="70"/>
      <c r="H52" s="68"/>
      <c r="I52" s="39">
        <f>MAIN!D52*50</f>
        <v>48168.239841239192</v>
      </c>
      <c r="J52" s="8">
        <f t="shared" si="2"/>
        <v>96336.479682478384</v>
      </c>
      <c r="K52" s="8">
        <f t="shared" si="1"/>
        <v>9.6336479682478382E-2</v>
      </c>
      <c r="L52" s="8">
        <f t="shared" si="0"/>
        <v>0.23988167251613143</v>
      </c>
      <c r="M52" s="70"/>
      <c r="N52" s="70"/>
      <c r="O52" s="68"/>
    </row>
    <row r="53" spans="1:15" s="8" customFormat="1" x14ac:dyDescent="0.25">
      <c r="A53" s="42" t="s">
        <v>18</v>
      </c>
      <c r="B53" s="43">
        <v>42836</v>
      </c>
      <c r="C53" s="44">
        <v>9</v>
      </c>
      <c r="D53" s="45">
        <v>787.90711431485931</v>
      </c>
      <c r="E53" s="44">
        <v>0.31040000000000001</v>
      </c>
      <c r="F53" s="70" t="s">
        <v>127</v>
      </c>
      <c r="G53" s="70" t="s">
        <v>128</v>
      </c>
      <c r="H53" s="68" t="s">
        <v>129</v>
      </c>
      <c r="I53" s="39">
        <f>MAIN!D53*50</f>
        <v>39395.355715742968</v>
      </c>
      <c r="J53" s="8">
        <f t="shared" si="2"/>
        <v>78790.711431485935</v>
      </c>
      <c r="K53" s="8">
        <f t="shared" si="1"/>
        <v>7.879071143148593E-2</v>
      </c>
      <c r="L53" s="8">
        <f t="shared" si="0"/>
        <v>0.25383605486947786</v>
      </c>
      <c r="M53" s="70" t="s">
        <v>127</v>
      </c>
      <c r="N53" s="70" t="s">
        <v>128</v>
      </c>
      <c r="O53" s="68" t="s">
        <v>129</v>
      </c>
    </row>
    <row r="54" spans="1:15" s="8" customFormat="1" ht="15.75" thickBot="1" x14ac:dyDescent="0.3">
      <c r="A54" s="87" t="s">
        <v>18</v>
      </c>
      <c r="B54" s="82">
        <v>42836</v>
      </c>
      <c r="C54" s="83">
        <v>10</v>
      </c>
      <c r="D54" s="84">
        <v>661.50596752709691</v>
      </c>
      <c r="E54" s="83">
        <v>0.27139999999999997</v>
      </c>
      <c r="F54" s="85">
        <f>AVERAGE(E45:E54)</f>
        <v>0.27992</v>
      </c>
      <c r="G54" s="85">
        <f>STDEV(E45:E54)</f>
        <v>5.6302472809321998E-2</v>
      </c>
      <c r="H54" s="86">
        <f>COUNTA(E45:E54)</f>
        <v>10</v>
      </c>
      <c r="I54" s="39">
        <f>MAIN!D54*50</f>
        <v>33075.298376354847</v>
      </c>
      <c r="J54" s="8">
        <f t="shared" si="2"/>
        <v>66150.596752709695</v>
      </c>
      <c r="K54" s="128">
        <f t="shared" si="1"/>
        <v>6.6150596752709692E-2</v>
      </c>
      <c r="L54" s="128">
        <f t="shared" si="0"/>
        <v>0.24373838155014627</v>
      </c>
      <c r="M54" s="85">
        <f>AVERAGE(L45:L54)</f>
        <v>0.25207923892248413</v>
      </c>
      <c r="N54" s="85">
        <f>STDEV(L45:L54)</f>
        <v>1.3076203577219869E-2</v>
      </c>
      <c r="O54" s="86">
        <f>COUNTA(L45:L54)</f>
        <v>10</v>
      </c>
    </row>
    <row r="55" spans="1:15" s="8" customFormat="1" ht="15.75" thickTop="1" x14ac:dyDescent="0.25">
      <c r="A55" s="77" t="s">
        <v>19</v>
      </c>
      <c r="B55" s="78">
        <v>42836</v>
      </c>
      <c r="C55" s="79">
        <v>1</v>
      </c>
      <c r="D55" s="80">
        <v>794.35249857032579</v>
      </c>
      <c r="E55" s="79">
        <v>0.30890000000000001</v>
      </c>
      <c r="F55" s="70"/>
      <c r="G55" s="70"/>
      <c r="H55" s="68"/>
      <c r="I55" s="39">
        <f>MAIN!D55*50</f>
        <v>39717.624928516292</v>
      </c>
      <c r="J55" s="8">
        <f t="shared" si="2"/>
        <v>79435.249857032584</v>
      </c>
      <c r="K55" s="8">
        <f t="shared" si="1"/>
        <v>7.9435249857032583E-2</v>
      </c>
      <c r="L55" s="8">
        <f t="shared" si="0"/>
        <v>0.2571552277663729</v>
      </c>
      <c r="M55" s="70"/>
      <c r="N55" s="70"/>
      <c r="O55" s="68"/>
    </row>
    <row r="56" spans="1:15" s="8" customFormat="1" x14ac:dyDescent="0.25">
      <c r="A56" s="42" t="s">
        <v>19</v>
      </c>
      <c r="B56" s="43">
        <v>42836</v>
      </c>
      <c r="C56" s="44">
        <v>2</v>
      </c>
      <c r="D56" s="45">
        <v>726.67596388792617</v>
      </c>
      <c r="E56" s="44">
        <v>0.28320000000000001</v>
      </c>
      <c r="F56" s="70"/>
      <c r="G56" s="70"/>
      <c r="H56" s="68"/>
      <c r="I56" s="39">
        <f>MAIN!D56*50</f>
        <v>36333.79819439631</v>
      </c>
      <c r="J56" s="8">
        <f t="shared" si="2"/>
        <v>72667.596388792619</v>
      </c>
      <c r="K56" s="8">
        <f t="shared" si="1"/>
        <v>7.2667596388792624E-2</v>
      </c>
      <c r="L56" s="8">
        <f t="shared" si="0"/>
        <v>0.25659462001692313</v>
      </c>
      <c r="M56" s="70"/>
      <c r="N56" s="70"/>
      <c r="O56" s="68"/>
    </row>
    <row r="57" spans="1:15" s="8" customFormat="1" x14ac:dyDescent="0.25">
      <c r="A57" s="42" t="s">
        <v>19</v>
      </c>
      <c r="B57" s="43">
        <v>42836</v>
      </c>
      <c r="C57" s="44">
        <v>3</v>
      </c>
      <c r="D57" s="45">
        <v>682.99058171198578</v>
      </c>
      <c r="E57" s="44">
        <v>0.2777</v>
      </c>
      <c r="F57" s="70"/>
      <c r="G57" s="70"/>
      <c r="H57" s="68"/>
      <c r="I57" s="39">
        <f>MAIN!D57*50</f>
        <v>34149.529085599286</v>
      </c>
      <c r="J57" s="8">
        <f t="shared" si="2"/>
        <v>68299.058171198572</v>
      </c>
      <c r="K57" s="8">
        <f t="shared" si="1"/>
        <v>6.8299058171198579E-2</v>
      </c>
      <c r="L57" s="8">
        <f t="shared" si="0"/>
        <v>0.24594547414907664</v>
      </c>
      <c r="M57" s="70"/>
      <c r="N57" s="70"/>
      <c r="O57" s="68"/>
    </row>
    <row r="58" spans="1:15" s="8" customFormat="1" x14ac:dyDescent="0.25">
      <c r="A58" s="42" t="s">
        <v>19</v>
      </c>
      <c r="B58" s="43">
        <v>42836</v>
      </c>
      <c r="C58" s="44">
        <v>4</v>
      </c>
      <c r="D58" s="45">
        <v>596.69404806934938</v>
      </c>
      <c r="E58" s="44">
        <v>0.24579999999999999</v>
      </c>
      <c r="F58" s="70"/>
      <c r="G58" s="70"/>
      <c r="H58" s="68"/>
      <c r="I58" s="39">
        <f>MAIN!D58*50</f>
        <v>29834.702403467469</v>
      </c>
      <c r="J58" s="8">
        <f t="shared" si="2"/>
        <v>59669.404806934937</v>
      </c>
      <c r="K58" s="8">
        <f t="shared" si="1"/>
        <v>5.9669404806934938E-2</v>
      </c>
      <c r="L58" s="8">
        <f t="shared" si="0"/>
        <v>0.24275591866124874</v>
      </c>
      <c r="M58" s="70"/>
      <c r="N58" s="70"/>
      <c r="O58" s="68"/>
    </row>
    <row r="59" spans="1:15" s="8" customFormat="1" x14ac:dyDescent="0.25">
      <c r="A59" s="42" t="s">
        <v>19</v>
      </c>
      <c r="B59" s="43">
        <v>42836</v>
      </c>
      <c r="C59" s="44">
        <v>5</v>
      </c>
      <c r="D59" s="45">
        <v>718.79827202013382</v>
      </c>
      <c r="E59" s="44">
        <v>0.28239999999999998</v>
      </c>
      <c r="F59" s="70"/>
      <c r="G59" s="70"/>
      <c r="H59" s="68"/>
      <c r="I59" s="39">
        <f>MAIN!D59*50</f>
        <v>35939.913601006694</v>
      </c>
      <c r="J59" s="8">
        <f t="shared" si="2"/>
        <v>71879.827202013388</v>
      </c>
      <c r="K59" s="8">
        <f t="shared" si="1"/>
        <v>7.1879827202013385E-2</v>
      </c>
      <c r="L59" s="8">
        <f t="shared" si="0"/>
        <v>0.25453196601279526</v>
      </c>
      <c r="M59" s="70"/>
      <c r="N59" s="70"/>
      <c r="O59" s="68"/>
    </row>
    <row r="60" spans="1:15" s="8" customFormat="1" x14ac:dyDescent="0.25">
      <c r="A60" s="42" t="s">
        <v>19</v>
      </c>
      <c r="B60" s="43">
        <v>42836</v>
      </c>
      <c r="C60" s="44">
        <v>6</v>
      </c>
      <c r="D60" s="45">
        <v>838.75403455242906</v>
      </c>
      <c r="E60" s="44">
        <v>0.3367</v>
      </c>
      <c r="F60" s="70"/>
      <c r="G60" s="70"/>
      <c r="H60" s="68"/>
      <c r="I60" s="39">
        <f>MAIN!D60*50</f>
        <v>41937.701727621454</v>
      </c>
      <c r="J60" s="8">
        <f t="shared" si="2"/>
        <v>83875.403455242908</v>
      </c>
      <c r="K60" s="8">
        <f t="shared" si="1"/>
        <v>8.3875403455242914E-2</v>
      </c>
      <c r="L60" s="8">
        <f t="shared" si="0"/>
        <v>0.24911019737226883</v>
      </c>
      <c r="M60" s="70"/>
      <c r="N60" s="70"/>
      <c r="O60" s="68"/>
    </row>
    <row r="61" spans="1:15" s="8" customFormat="1" x14ac:dyDescent="0.25">
      <c r="A61" s="42" t="s">
        <v>19</v>
      </c>
      <c r="B61" s="43">
        <v>42836</v>
      </c>
      <c r="C61" s="44">
        <v>7</v>
      </c>
      <c r="D61" s="45">
        <v>786.83288360561471</v>
      </c>
      <c r="E61" s="44">
        <v>0.31940000000000002</v>
      </c>
      <c r="F61" s="70"/>
      <c r="G61" s="70"/>
      <c r="H61" s="68"/>
      <c r="I61" s="39">
        <f>MAIN!D61*50</f>
        <v>39341.644180280739</v>
      </c>
      <c r="J61" s="8">
        <f t="shared" si="2"/>
        <v>78683.288360561477</v>
      </c>
      <c r="K61" s="8">
        <f t="shared" si="1"/>
        <v>7.8683288360561474E-2</v>
      </c>
      <c r="L61" s="8">
        <f t="shared" si="0"/>
        <v>0.2463471770837867</v>
      </c>
      <c r="M61" s="70"/>
      <c r="N61" s="70"/>
      <c r="O61" s="68"/>
    </row>
    <row r="62" spans="1:15" s="8" customFormat="1" x14ac:dyDescent="0.25">
      <c r="A62" s="42" t="s">
        <v>19</v>
      </c>
      <c r="B62" s="43">
        <v>42836</v>
      </c>
      <c r="C62" s="44">
        <v>8</v>
      </c>
      <c r="D62" s="45">
        <v>753.53173161903726</v>
      </c>
      <c r="E62" s="44">
        <v>0.30320000000000003</v>
      </c>
      <c r="F62" s="70"/>
      <c r="G62" s="70"/>
      <c r="H62" s="68"/>
      <c r="I62" s="39">
        <f>MAIN!D62*50</f>
        <v>37676.586580951865</v>
      </c>
      <c r="J62" s="8">
        <f t="shared" si="2"/>
        <v>75353.173161903731</v>
      </c>
      <c r="K62" s="8">
        <f t="shared" si="1"/>
        <v>7.5353173161903736E-2</v>
      </c>
      <c r="L62" s="8">
        <f t="shared" si="0"/>
        <v>0.24852629670812576</v>
      </c>
      <c r="M62" s="70"/>
      <c r="N62" s="70"/>
      <c r="O62" s="68"/>
    </row>
    <row r="63" spans="1:15" s="8" customFormat="1" x14ac:dyDescent="0.25">
      <c r="A63" s="42" t="s">
        <v>19</v>
      </c>
      <c r="B63" s="43">
        <v>42836</v>
      </c>
      <c r="C63" s="44">
        <v>9</v>
      </c>
      <c r="D63" s="45">
        <v>696.59750402908219</v>
      </c>
      <c r="E63" s="44">
        <v>0.28420000000000001</v>
      </c>
      <c r="F63" s="70" t="s">
        <v>127</v>
      </c>
      <c r="G63" s="70" t="s">
        <v>128</v>
      </c>
      <c r="H63" s="68" t="s">
        <v>129</v>
      </c>
      <c r="I63" s="39">
        <f>MAIN!D63*50</f>
        <v>34829.87520145411</v>
      </c>
      <c r="J63" s="8">
        <f t="shared" si="2"/>
        <v>69659.750402908219</v>
      </c>
      <c r="K63" s="8">
        <f t="shared" si="1"/>
        <v>6.9659750402908213E-2</v>
      </c>
      <c r="L63" s="8">
        <f t="shared" si="0"/>
        <v>0.24510819986948701</v>
      </c>
      <c r="M63" s="70" t="s">
        <v>127</v>
      </c>
      <c r="N63" s="70" t="s">
        <v>128</v>
      </c>
      <c r="O63" s="68" t="s">
        <v>129</v>
      </c>
    </row>
    <row r="64" spans="1:15" s="8" customFormat="1" ht="15.75" thickBot="1" x14ac:dyDescent="0.3">
      <c r="A64" s="87" t="s">
        <v>19</v>
      </c>
      <c r="B64" s="82">
        <v>42836</v>
      </c>
      <c r="C64" s="83">
        <v>10</v>
      </c>
      <c r="D64" s="84">
        <v>465.63790154152798</v>
      </c>
      <c r="E64" s="83">
        <v>0.22720000000000001</v>
      </c>
      <c r="F64" s="85">
        <f>AVERAGE(E55:E64)</f>
        <v>0.28686999999999996</v>
      </c>
      <c r="G64" s="85">
        <f>STDEV(E55:E64)</f>
        <v>3.2770482992406216E-2</v>
      </c>
      <c r="H64" s="86">
        <f>COUNTA(E55:E64)</f>
        <v>10</v>
      </c>
      <c r="I64" s="39">
        <f>MAIN!D64*50</f>
        <v>23281.895077076399</v>
      </c>
      <c r="J64" s="8">
        <f t="shared" si="2"/>
        <v>46563.790154152797</v>
      </c>
      <c r="K64" s="128">
        <f t="shared" si="1"/>
        <v>4.6563790154152795E-2</v>
      </c>
      <c r="L64" s="128">
        <f t="shared" si="0"/>
        <v>0.20494625948130632</v>
      </c>
      <c r="M64" s="85">
        <f>AVERAGE(L55:L64)</f>
        <v>0.24510213371213913</v>
      </c>
      <c r="N64" s="85">
        <f>STDEV(L55:L64)</f>
        <v>1.4960413967410782E-2</v>
      </c>
      <c r="O64" s="86">
        <f>COUNTA(L55:L64)</f>
        <v>10</v>
      </c>
    </row>
    <row r="65" spans="1:15" s="8" customFormat="1" ht="15.75" thickTop="1" x14ac:dyDescent="0.25">
      <c r="A65" s="88" t="s">
        <v>10</v>
      </c>
      <c r="B65" s="89">
        <v>42837</v>
      </c>
      <c r="C65" s="90">
        <v>1</v>
      </c>
      <c r="D65" s="91">
        <v>851.35115305555337</v>
      </c>
      <c r="E65" s="90">
        <v>0.3483</v>
      </c>
      <c r="F65" s="70"/>
      <c r="G65" s="70"/>
      <c r="H65" s="68"/>
      <c r="I65" s="39">
        <f>MAIN!D65*50</f>
        <v>42567.557652777672</v>
      </c>
      <c r="J65" s="8">
        <f>I65*2</f>
        <v>85135.115305555344</v>
      </c>
      <c r="K65" s="8">
        <f>J65/1000000</f>
        <v>8.5135115305555342E-2</v>
      </c>
      <c r="L65" s="8">
        <f t="shared" si="0"/>
        <v>0.24443042005614513</v>
      </c>
      <c r="M65" s="70"/>
      <c r="N65" s="70"/>
      <c r="O65" s="68"/>
    </row>
    <row r="66" spans="1:15" s="8" customFormat="1" x14ac:dyDescent="0.25">
      <c r="A66" s="46" t="s">
        <v>10</v>
      </c>
      <c r="B66" s="47">
        <v>42837</v>
      </c>
      <c r="C66" s="48">
        <v>2</v>
      </c>
      <c r="D66" s="49">
        <v>863.19893554418775</v>
      </c>
      <c r="E66" s="48">
        <v>0.40239999999999998</v>
      </c>
      <c r="F66" s="70"/>
      <c r="G66" s="70"/>
      <c r="H66" s="68"/>
      <c r="I66" s="39">
        <f>MAIN!D66*50</f>
        <v>43159.946777209385</v>
      </c>
      <c r="J66" s="8">
        <f t="shared" si="2"/>
        <v>86319.89355441877</v>
      </c>
      <c r="K66" s="8">
        <f t="shared" si="1"/>
        <v>8.631989355441877E-2</v>
      </c>
      <c r="L66" s="8">
        <f t="shared" si="0"/>
        <v>0.21451265793841642</v>
      </c>
      <c r="M66" s="70"/>
      <c r="N66" s="70"/>
      <c r="O66" s="68"/>
    </row>
    <row r="67" spans="1:15" s="8" customFormat="1" x14ac:dyDescent="0.25">
      <c r="A67" s="46" t="s">
        <v>10</v>
      </c>
      <c r="B67" s="47">
        <v>42837</v>
      </c>
      <c r="C67" s="48">
        <v>3</v>
      </c>
      <c r="D67" s="49">
        <v>769.80060464375708</v>
      </c>
      <c r="E67" s="48">
        <v>0.30199999999999999</v>
      </c>
      <c r="F67" s="70"/>
      <c r="G67" s="70"/>
      <c r="H67" s="68"/>
      <c r="I67" s="39">
        <f>MAIN!D67*50</f>
        <v>38490.030232187855</v>
      </c>
      <c r="J67" s="8">
        <f t="shared" si="2"/>
        <v>76980.060464375711</v>
      </c>
      <c r="K67" s="8">
        <f t="shared" si="1"/>
        <v>7.6980060464375707E-2</v>
      </c>
      <c r="L67" s="8">
        <f t="shared" si="0"/>
        <v>0.25490086246482024</v>
      </c>
      <c r="M67" s="70"/>
      <c r="N67" s="70"/>
      <c r="O67" s="68"/>
    </row>
    <row r="68" spans="1:15" s="8" customFormat="1" x14ac:dyDescent="0.25">
      <c r="A68" s="46" t="s">
        <v>10</v>
      </c>
      <c r="B68" s="47">
        <v>42837</v>
      </c>
      <c r="C68" s="48">
        <v>4</v>
      </c>
      <c r="D68" s="49">
        <v>821.30976725816151</v>
      </c>
      <c r="E68" s="48">
        <v>0.36509999999999998</v>
      </c>
      <c r="F68" s="70"/>
      <c r="G68" s="70"/>
      <c r="H68" s="68"/>
      <c r="I68" s="39">
        <f>MAIN!D68*50</f>
        <v>41065.488362908072</v>
      </c>
      <c r="J68" s="8">
        <f t="shared" si="2"/>
        <v>82130.976725816145</v>
      </c>
      <c r="K68" s="8">
        <f t="shared" si="1"/>
        <v>8.2130976725816138E-2</v>
      </c>
      <c r="L68" s="8">
        <f t="shared" si="0"/>
        <v>0.22495474315479633</v>
      </c>
      <c r="M68" s="70"/>
      <c r="N68" s="70"/>
      <c r="O68" s="68"/>
    </row>
    <row r="69" spans="1:15" s="8" customFormat="1" x14ac:dyDescent="0.25">
      <c r="A69" s="46" t="s">
        <v>10</v>
      </c>
      <c r="B69" s="47">
        <v>42837</v>
      </c>
      <c r="C69" s="48">
        <v>5</v>
      </c>
      <c r="D69" s="49">
        <v>791.40339892502766</v>
      </c>
      <c r="E69" s="48">
        <v>0.33779999999999999</v>
      </c>
      <c r="F69" s="70"/>
      <c r="G69" s="70"/>
      <c r="H69" s="68"/>
      <c r="I69" s="39">
        <f>MAIN!D69*50</f>
        <v>39570.169946251386</v>
      </c>
      <c r="J69" s="8">
        <f t="shared" si="2"/>
        <v>79140.339892502772</v>
      </c>
      <c r="K69" s="8">
        <f t="shared" si="1"/>
        <v>7.914033989250277E-2</v>
      </c>
      <c r="L69" s="8">
        <f t="shared" ref="L69:L132" si="3">K69/E69</f>
        <v>0.23428164562611833</v>
      </c>
      <c r="M69" s="70"/>
      <c r="N69" s="70"/>
      <c r="O69" s="68"/>
    </row>
    <row r="70" spans="1:15" s="8" customFormat="1" x14ac:dyDescent="0.25">
      <c r="A70" s="46" t="s">
        <v>10</v>
      </c>
      <c r="B70" s="47">
        <v>42837</v>
      </c>
      <c r="C70" s="48">
        <v>6</v>
      </c>
      <c r="D70" s="49">
        <v>615.67816919331756</v>
      </c>
      <c r="E70" s="48">
        <v>0.2747</v>
      </c>
      <c r="F70" s="70"/>
      <c r="G70" s="70"/>
      <c r="H70" s="68"/>
      <c r="I70" s="39">
        <f>MAIN!D70*50</f>
        <v>30783.908459665879</v>
      </c>
      <c r="J70" s="8">
        <f t="shared" ref="J70:J124" si="4">I70*2</f>
        <v>61567.816919331759</v>
      </c>
      <c r="K70" s="8">
        <f t="shared" ref="K70:K124" si="5">J70/1000000</f>
        <v>6.1567816919331761E-2</v>
      </c>
      <c r="L70" s="8">
        <f t="shared" si="3"/>
        <v>0.2241274733139125</v>
      </c>
      <c r="M70" s="70"/>
      <c r="N70" s="70"/>
      <c r="O70" s="68"/>
    </row>
    <row r="71" spans="1:15" s="8" customFormat="1" x14ac:dyDescent="0.25">
      <c r="A71" s="46" t="s">
        <v>10</v>
      </c>
      <c r="B71" s="47">
        <v>42837</v>
      </c>
      <c r="C71" s="48">
        <v>7</v>
      </c>
      <c r="D71" s="49">
        <v>813.95131545610388</v>
      </c>
      <c r="E71" s="48">
        <v>0.34749999999999998</v>
      </c>
      <c r="F71" s="70"/>
      <c r="G71" s="70"/>
      <c r="H71" s="68"/>
      <c r="I71" s="39">
        <f>MAIN!D71*50</f>
        <v>40697.565772805196</v>
      </c>
      <c r="J71" s="8">
        <f t="shared" si="4"/>
        <v>81395.131545610391</v>
      </c>
      <c r="K71" s="8">
        <f t="shared" si="5"/>
        <v>8.1395131545610386E-2</v>
      </c>
      <c r="L71" s="8">
        <f t="shared" si="3"/>
        <v>0.23423059437585725</v>
      </c>
      <c r="M71" s="70"/>
      <c r="N71" s="70"/>
      <c r="O71" s="68"/>
    </row>
    <row r="72" spans="1:15" s="8" customFormat="1" x14ac:dyDescent="0.25">
      <c r="A72" s="46" t="s">
        <v>10</v>
      </c>
      <c r="B72" s="47">
        <v>42837</v>
      </c>
      <c r="C72" s="48">
        <v>8</v>
      </c>
      <c r="D72" s="49">
        <v>764.87246719834229</v>
      </c>
      <c r="E72" s="48">
        <v>0.30359999999999998</v>
      </c>
      <c r="F72" s="70"/>
      <c r="G72" s="70"/>
      <c r="H72" s="68"/>
      <c r="I72" s="39">
        <f>MAIN!D72*50</f>
        <v>38243.623359917117</v>
      </c>
      <c r="J72" s="8">
        <f t="shared" si="4"/>
        <v>76487.246719834235</v>
      </c>
      <c r="K72" s="8">
        <f t="shared" si="5"/>
        <v>7.6487246719834229E-2</v>
      </c>
      <c r="L72" s="8">
        <f t="shared" si="3"/>
        <v>0.25193427773331434</v>
      </c>
      <c r="M72" s="70"/>
      <c r="N72" s="70"/>
      <c r="O72" s="68"/>
    </row>
    <row r="73" spans="1:15" s="8" customFormat="1" x14ac:dyDescent="0.25">
      <c r="A73" s="46" t="s">
        <v>10</v>
      </c>
      <c r="B73" s="47">
        <v>42837</v>
      </c>
      <c r="C73" s="48">
        <v>9</v>
      </c>
      <c r="D73" s="49">
        <v>766.15513310879271</v>
      </c>
      <c r="E73" s="48">
        <v>0.32479999999999998</v>
      </c>
      <c r="F73" s="70" t="s">
        <v>127</v>
      </c>
      <c r="G73" s="70" t="s">
        <v>128</v>
      </c>
      <c r="H73" s="68" t="s">
        <v>129</v>
      </c>
      <c r="I73" s="39">
        <f>MAIN!D73*50</f>
        <v>38307.756655439633</v>
      </c>
      <c r="J73" s="8">
        <f t="shared" si="4"/>
        <v>76615.513310879265</v>
      </c>
      <c r="K73" s="8">
        <f t="shared" si="5"/>
        <v>7.6615513310879263E-2</v>
      </c>
      <c r="L73" s="8">
        <f t="shared" si="3"/>
        <v>0.23588520108029332</v>
      </c>
      <c r="M73" s="70" t="s">
        <v>127</v>
      </c>
      <c r="N73" s="70" t="s">
        <v>128</v>
      </c>
      <c r="O73" s="68" t="s">
        <v>129</v>
      </c>
    </row>
    <row r="74" spans="1:15" s="8" customFormat="1" ht="15.75" thickBot="1" x14ac:dyDescent="0.3">
      <c r="A74" s="92" t="s">
        <v>10</v>
      </c>
      <c r="B74" s="93">
        <v>42837</v>
      </c>
      <c r="C74" s="94">
        <v>10</v>
      </c>
      <c r="D74" s="95">
        <v>846.59178744046085</v>
      </c>
      <c r="E74" s="94">
        <v>0.39960000000000001</v>
      </c>
      <c r="F74" s="85">
        <f>AVERAGE(E65:E74)</f>
        <v>0.34057999999999999</v>
      </c>
      <c r="G74" s="85">
        <f>STDEV(E65:E74)</f>
        <v>4.1454976916060496E-2</v>
      </c>
      <c r="H74" s="86">
        <f>COUNTA(E65:E74)</f>
        <v>10</v>
      </c>
      <c r="I74" s="39">
        <f>MAIN!D74*50</f>
        <v>42329.589372023045</v>
      </c>
      <c r="J74" s="8">
        <f t="shared" si="4"/>
        <v>84659.17874404609</v>
      </c>
      <c r="K74" s="128">
        <f t="shared" si="5"/>
        <v>8.465917874404609E-2</v>
      </c>
      <c r="L74" s="128">
        <f t="shared" si="3"/>
        <v>0.211859806666782</v>
      </c>
      <c r="M74" s="85">
        <f>AVERAGE(L65:L74)</f>
        <v>0.2331117682410456</v>
      </c>
      <c r="N74" s="85">
        <f>STDEV(L65:L74)</f>
        <v>1.4576629212236143E-2</v>
      </c>
      <c r="O74" s="86">
        <f>COUNTA(L65:L74)</f>
        <v>10</v>
      </c>
    </row>
    <row r="75" spans="1:15" s="8" customFormat="1" ht="15.75" thickTop="1" x14ac:dyDescent="0.25">
      <c r="A75" s="88" t="s">
        <v>11</v>
      </c>
      <c r="B75" s="89">
        <v>42837</v>
      </c>
      <c r="C75" s="90">
        <v>1</v>
      </c>
      <c r="D75" s="91">
        <v>868.36335355205415</v>
      </c>
      <c r="E75" s="90">
        <v>0.37069999999999997</v>
      </c>
      <c r="F75" s="70"/>
      <c r="G75" s="70"/>
      <c r="H75" s="68"/>
      <c r="I75" s="39">
        <f>MAIN!D75*50</f>
        <v>43418.167677602709</v>
      </c>
      <c r="J75" s="8">
        <f t="shared" si="4"/>
        <v>86836.335355205418</v>
      </c>
      <c r="K75" s="8">
        <f t="shared" si="5"/>
        <v>8.6836335355205421E-2</v>
      </c>
      <c r="L75" s="8">
        <f t="shared" si="3"/>
        <v>0.2342496232943227</v>
      </c>
      <c r="M75" s="70"/>
      <c r="N75" s="70"/>
      <c r="O75" s="68"/>
    </row>
    <row r="76" spans="1:15" s="8" customFormat="1" x14ac:dyDescent="0.25">
      <c r="A76" s="46" t="s">
        <v>11</v>
      </c>
      <c r="B76" s="47">
        <v>42837</v>
      </c>
      <c r="C76" s="48">
        <v>2</v>
      </c>
      <c r="D76" s="49">
        <v>781.74965023058485</v>
      </c>
      <c r="E76" s="48">
        <v>0.34920000000000001</v>
      </c>
      <c r="F76" s="70"/>
      <c r="G76" s="70"/>
      <c r="H76" s="68"/>
      <c r="I76" s="39">
        <f>MAIN!D76*50</f>
        <v>39087.482511529241</v>
      </c>
      <c r="J76" s="8">
        <f t="shared" si="4"/>
        <v>78174.965023058481</v>
      </c>
      <c r="K76" s="8">
        <f t="shared" si="5"/>
        <v>7.8174965023058485E-2</v>
      </c>
      <c r="L76" s="8">
        <f t="shared" si="3"/>
        <v>0.22386874290681122</v>
      </c>
      <c r="M76" s="70"/>
      <c r="N76" s="70"/>
      <c r="O76" s="68"/>
    </row>
    <row r="77" spans="1:15" s="8" customFormat="1" x14ac:dyDescent="0.25">
      <c r="A77" s="46" t="s">
        <v>11</v>
      </c>
      <c r="B77" s="47">
        <v>42837</v>
      </c>
      <c r="C77" s="48">
        <v>3</v>
      </c>
      <c r="D77" s="49">
        <v>754.8811748432546</v>
      </c>
      <c r="E77" s="48">
        <v>0.29920000000000002</v>
      </c>
      <c r="F77" s="70"/>
      <c r="G77" s="70"/>
      <c r="H77" s="68"/>
      <c r="I77" s="39">
        <f>MAIN!D77*50</f>
        <v>37744.058742162728</v>
      </c>
      <c r="J77" s="8">
        <f t="shared" si="4"/>
        <v>75488.117484325456</v>
      </c>
      <c r="K77" s="8">
        <f t="shared" si="5"/>
        <v>7.5488117484325462E-2</v>
      </c>
      <c r="L77" s="8">
        <f t="shared" si="3"/>
        <v>0.25229985790215725</v>
      </c>
      <c r="M77" s="70"/>
      <c r="N77" s="70"/>
      <c r="O77" s="68"/>
    </row>
    <row r="78" spans="1:15" s="8" customFormat="1" x14ac:dyDescent="0.25">
      <c r="A78" s="46" t="s">
        <v>11</v>
      </c>
      <c r="B78" s="47">
        <v>42837</v>
      </c>
      <c r="C78" s="48">
        <v>4</v>
      </c>
      <c r="D78" s="49">
        <v>659.76137127353525</v>
      </c>
      <c r="E78" s="48">
        <v>0.26819999999999999</v>
      </c>
      <c r="F78" s="70"/>
      <c r="G78" s="70"/>
      <c r="H78" s="68"/>
      <c r="I78" s="39">
        <f>MAIN!D78*50</f>
        <v>32988.068563676759</v>
      </c>
      <c r="J78" s="8">
        <f t="shared" si="4"/>
        <v>65976.137127353519</v>
      </c>
      <c r="K78" s="8">
        <f t="shared" si="5"/>
        <v>6.5976137127353521E-2</v>
      </c>
      <c r="L78" s="8">
        <f t="shared" si="3"/>
        <v>0.24599603701474096</v>
      </c>
      <c r="M78" s="70"/>
      <c r="N78" s="70"/>
      <c r="O78" s="68"/>
    </row>
    <row r="79" spans="1:15" s="8" customFormat="1" x14ac:dyDescent="0.25">
      <c r="A79" s="46" t="s">
        <v>11</v>
      </c>
      <c r="B79" s="47">
        <v>42837</v>
      </c>
      <c r="C79" s="48">
        <v>5</v>
      </c>
      <c r="D79" s="49">
        <v>702.19060941659313</v>
      </c>
      <c r="E79" s="48">
        <v>0.29020000000000001</v>
      </c>
      <c r="F79" s="70"/>
      <c r="G79" s="70"/>
      <c r="H79" s="68"/>
      <c r="I79" s="39">
        <f>MAIN!D79*50</f>
        <v>35109.530470829653</v>
      </c>
      <c r="J79" s="8">
        <f t="shared" si="4"/>
        <v>70219.060941659307</v>
      </c>
      <c r="K79" s="8">
        <f t="shared" si="5"/>
        <v>7.0219060941659306E-2</v>
      </c>
      <c r="L79" s="8">
        <f t="shared" si="3"/>
        <v>0.24196781854465646</v>
      </c>
      <c r="M79" s="70"/>
      <c r="N79" s="70"/>
      <c r="O79" s="68"/>
    </row>
    <row r="80" spans="1:15" s="8" customFormat="1" x14ac:dyDescent="0.25">
      <c r="A80" s="46" t="s">
        <v>11</v>
      </c>
      <c r="B80" s="47">
        <v>42837</v>
      </c>
      <c r="C80" s="48">
        <v>6</v>
      </c>
      <c r="D80" s="49">
        <v>827.75685117647811</v>
      </c>
      <c r="E80" s="48">
        <v>0.31240000000000001</v>
      </c>
      <c r="F80" s="70"/>
      <c r="G80" s="70"/>
      <c r="H80" s="68"/>
      <c r="I80" s="39">
        <f>MAIN!D80*50</f>
        <v>41387.842558823904</v>
      </c>
      <c r="J80" s="8">
        <f t="shared" si="4"/>
        <v>82775.685117647809</v>
      </c>
      <c r="K80" s="8">
        <f t="shared" si="5"/>
        <v>8.277568511764781E-2</v>
      </c>
      <c r="L80" s="8">
        <f t="shared" si="3"/>
        <v>0.26496698181065237</v>
      </c>
      <c r="M80" s="70"/>
      <c r="N80" s="70"/>
      <c r="O80" s="68"/>
    </row>
    <row r="81" spans="1:15" s="8" customFormat="1" x14ac:dyDescent="0.25">
      <c r="A81" s="46" t="s">
        <v>11</v>
      </c>
      <c r="B81" s="47">
        <v>42837</v>
      </c>
      <c r="C81" s="48">
        <v>7</v>
      </c>
      <c r="D81" s="49">
        <v>859.65472710741676</v>
      </c>
      <c r="E81" s="48">
        <v>0.31380000000000002</v>
      </c>
      <c r="F81" s="70"/>
      <c r="G81" s="70"/>
      <c r="H81" s="68"/>
      <c r="I81" s="39">
        <f>MAIN!D81*50</f>
        <v>42982.736355370835</v>
      </c>
      <c r="J81" s="8">
        <f t="shared" si="4"/>
        <v>85965.472710741669</v>
      </c>
      <c r="K81" s="8">
        <f t="shared" si="5"/>
        <v>8.5965472710741675E-2</v>
      </c>
      <c r="L81" s="8">
        <f t="shared" si="3"/>
        <v>0.2739498811687115</v>
      </c>
      <c r="M81" s="70"/>
      <c r="N81" s="70"/>
      <c r="O81" s="68"/>
    </row>
    <row r="82" spans="1:15" s="8" customFormat="1" x14ac:dyDescent="0.25">
      <c r="A82" s="46" t="s">
        <v>11</v>
      </c>
      <c r="B82" s="47">
        <v>42837</v>
      </c>
      <c r="C82" s="48">
        <v>8</v>
      </c>
      <c r="D82" s="49">
        <v>1039.7342700614454</v>
      </c>
      <c r="E82" s="48">
        <v>0.41839999999999999</v>
      </c>
      <c r="F82" s="70"/>
      <c r="G82" s="70"/>
      <c r="H82" s="68"/>
      <c r="I82" s="39">
        <f>MAIN!D82*50</f>
        <v>51986.713503072271</v>
      </c>
      <c r="J82" s="8">
        <f t="shared" si="4"/>
        <v>103973.42700614454</v>
      </c>
      <c r="K82" s="8">
        <f t="shared" si="5"/>
        <v>0.10397342700614454</v>
      </c>
      <c r="L82" s="8">
        <f t="shared" si="3"/>
        <v>0.24850245460359593</v>
      </c>
      <c r="M82" s="70"/>
      <c r="N82" s="70"/>
      <c r="O82" s="68"/>
    </row>
    <row r="83" spans="1:15" s="8" customFormat="1" x14ac:dyDescent="0.25">
      <c r="A83" s="46" t="s">
        <v>11</v>
      </c>
      <c r="B83" s="47">
        <v>42837</v>
      </c>
      <c r="C83" s="48">
        <v>9</v>
      </c>
      <c r="D83" s="49">
        <v>841.89993055749767</v>
      </c>
      <c r="E83" s="48">
        <v>0.33019999999999999</v>
      </c>
      <c r="F83" s="70" t="s">
        <v>127</v>
      </c>
      <c r="G83" s="70" t="s">
        <v>128</v>
      </c>
      <c r="H83" s="68" t="s">
        <v>129</v>
      </c>
      <c r="I83" s="39">
        <f>MAIN!D83*50</f>
        <v>42094.996527874886</v>
      </c>
      <c r="J83" s="8">
        <f t="shared" si="4"/>
        <v>84189.993055749772</v>
      </c>
      <c r="K83" s="8">
        <f t="shared" si="5"/>
        <v>8.4189993055749771E-2</v>
      </c>
      <c r="L83" s="8">
        <f t="shared" si="3"/>
        <v>0.25496666582601385</v>
      </c>
      <c r="M83" s="70" t="s">
        <v>127</v>
      </c>
      <c r="N83" s="70" t="s">
        <v>128</v>
      </c>
      <c r="O83" s="68" t="s">
        <v>129</v>
      </c>
    </row>
    <row r="84" spans="1:15" s="8" customFormat="1" ht="15.75" thickBot="1" x14ac:dyDescent="0.3">
      <c r="A84" s="92" t="s">
        <v>11</v>
      </c>
      <c r="B84" s="93">
        <v>42837</v>
      </c>
      <c r="C84" s="94">
        <v>10</v>
      </c>
      <c r="D84" s="95">
        <v>850.40603080574772</v>
      </c>
      <c r="E84" s="94">
        <v>0.33610000000000001</v>
      </c>
      <c r="F84" s="85">
        <f>AVERAGE(E75:E84)</f>
        <v>0.32884000000000002</v>
      </c>
      <c r="G84" s="85">
        <f>STDEV(E75:E84)</f>
        <v>4.3188995511974138E-2</v>
      </c>
      <c r="H84" s="86">
        <f>COUNTA(E75:E84)</f>
        <v>10</v>
      </c>
      <c r="I84" s="39">
        <f>MAIN!D84*50</f>
        <v>42520.301540287386</v>
      </c>
      <c r="J84" s="8">
        <f t="shared" si="4"/>
        <v>85040.603080574772</v>
      </c>
      <c r="K84" s="128">
        <f t="shared" si="5"/>
        <v>8.5040603080574775E-2</v>
      </c>
      <c r="L84" s="128">
        <f t="shared" si="3"/>
        <v>0.25302172889192137</v>
      </c>
      <c r="M84" s="85">
        <f>AVERAGE(L75:L84)</f>
        <v>0.24937897919635837</v>
      </c>
      <c r="N84" s="85">
        <f>STDEV(L75:L84)</f>
        <v>1.4323818197511197E-2</v>
      </c>
      <c r="O84" s="86">
        <f>COUNTA(L75:L84)</f>
        <v>10</v>
      </c>
    </row>
    <row r="85" spans="1:15" s="8" customFormat="1" ht="15.75" thickTop="1" x14ac:dyDescent="0.25">
      <c r="A85" s="88" t="s">
        <v>15</v>
      </c>
      <c r="B85" s="89">
        <v>42837</v>
      </c>
      <c r="C85" s="90">
        <v>1</v>
      </c>
      <c r="D85" s="91">
        <v>861.00490174999607</v>
      </c>
      <c r="E85" s="90">
        <v>0.34429999999999999</v>
      </c>
      <c r="F85" s="70"/>
      <c r="G85" s="70"/>
      <c r="H85" s="68"/>
      <c r="I85" s="39">
        <f>MAIN!D85*50</f>
        <v>43050.245087499803</v>
      </c>
      <c r="J85" s="8">
        <f t="shared" si="4"/>
        <v>86100.490174999606</v>
      </c>
      <c r="K85" s="8">
        <f t="shared" si="5"/>
        <v>8.61004901749996E-2</v>
      </c>
      <c r="L85" s="8">
        <f t="shared" si="3"/>
        <v>0.25007403478071333</v>
      </c>
      <c r="M85" s="70"/>
      <c r="N85" s="70"/>
      <c r="O85" s="68"/>
    </row>
    <row r="86" spans="1:15" s="8" customFormat="1" x14ac:dyDescent="0.25">
      <c r="A86" s="46" t="s">
        <v>15</v>
      </c>
      <c r="B86" s="47">
        <v>42837</v>
      </c>
      <c r="C86" s="48">
        <v>2</v>
      </c>
      <c r="D86" s="49">
        <v>923.65300516568107</v>
      </c>
      <c r="E86" s="48">
        <v>0.3574</v>
      </c>
      <c r="F86" s="70"/>
      <c r="G86" s="70"/>
      <c r="H86" s="68"/>
      <c r="I86" s="39">
        <f>MAIN!D86*50</f>
        <v>46182.650258284055</v>
      </c>
      <c r="J86" s="8">
        <f t="shared" si="4"/>
        <v>92365.30051656811</v>
      </c>
      <c r="K86" s="8">
        <f t="shared" si="5"/>
        <v>9.2365300516568105E-2</v>
      </c>
      <c r="L86" s="8">
        <f t="shared" si="3"/>
        <v>0.25843676697416929</v>
      </c>
      <c r="M86" s="70"/>
      <c r="N86" s="70"/>
      <c r="O86" s="68"/>
    </row>
    <row r="87" spans="1:15" s="8" customFormat="1" x14ac:dyDescent="0.25">
      <c r="A87" s="46" t="s">
        <v>15</v>
      </c>
      <c r="B87" s="47">
        <v>42837</v>
      </c>
      <c r="C87" s="48">
        <v>3</v>
      </c>
      <c r="D87" s="49">
        <v>903.26536806273157</v>
      </c>
      <c r="E87" s="48">
        <v>0.36199999999999999</v>
      </c>
      <c r="F87" s="70"/>
      <c r="G87" s="70"/>
      <c r="H87" s="68"/>
      <c r="I87" s="39">
        <f>MAIN!D87*50</f>
        <v>45163.268403136579</v>
      </c>
      <c r="J87" s="8">
        <f t="shared" si="4"/>
        <v>90326.536806273158</v>
      </c>
      <c r="K87" s="8">
        <f t="shared" si="5"/>
        <v>9.0326536806273158E-2</v>
      </c>
      <c r="L87" s="8">
        <f t="shared" si="3"/>
        <v>0.24952081990683195</v>
      </c>
      <c r="M87" s="70"/>
      <c r="N87" s="70"/>
      <c r="O87" s="68"/>
    </row>
    <row r="88" spans="1:15" s="8" customFormat="1" x14ac:dyDescent="0.25">
      <c r="A88" s="46" t="s">
        <v>15</v>
      </c>
      <c r="B88" s="47">
        <v>42837</v>
      </c>
      <c r="C88" s="48">
        <v>4</v>
      </c>
      <c r="D88" s="49">
        <v>846.79431363684796</v>
      </c>
      <c r="E88" s="48">
        <v>0.32379999999999998</v>
      </c>
      <c r="F88" s="70"/>
      <c r="G88" s="70"/>
      <c r="H88" s="68"/>
      <c r="I88" s="39">
        <f>MAIN!D88*50</f>
        <v>42339.715681842397</v>
      </c>
      <c r="J88" s="8">
        <f t="shared" si="4"/>
        <v>84679.431363684795</v>
      </c>
      <c r="K88" s="8">
        <f t="shared" si="5"/>
        <v>8.467943136368479E-2</v>
      </c>
      <c r="L88" s="8">
        <f t="shared" si="3"/>
        <v>0.26151770032021249</v>
      </c>
      <c r="M88" s="70"/>
      <c r="N88" s="70"/>
      <c r="O88" s="68"/>
    </row>
    <row r="89" spans="1:15" s="8" customFormat="1" x14ac:dyDescent="0.25">
      <c r="A89" s="46" t="s">
        <v>15</v>
      </c>
      <c r="B89" s="47">
        <v>42837</v>
      </c>
      <c r="C89" s="48">
        <v>5</v>
      </c>
      <c r="D89" s="49">
        <v>799.20065748592378</v>
      </c>
      <c r="E89" s="48">
        <v>0.30649999999999999</v>
      </c>
      <c r="F89" s="70"/>
      <c r="G89" s="70"/>
      <c r="H89" s="68"/>
      <c r="I89" s="39">
        <f>MAIN!D89*50</f>
        <v>39960.032874296186</v>
      </c>
      <c r="J89" s="8">
        <f t="shared" si="4"/>
        <v>79920.065748592373</v>
      </c>
      <c r="K89" s="8">
        <f t="shared" si="5"/>
        <v>7.9920065748592367E-2</v>
      </c>
      <c r="L89" s="8">
        <f t="shared" si="3"/>
        <v>0.26075062234451019</v>
      </c>
      <c r="M89" s="70"/>
      <c r="N89" s="70"/>
      <c r="O89" s="68"/>
    </row>
    <row r="90" spans="1:15" s="8" customFormat="1" x14ac:dyDescent="0.25">
      <c r="A90" s="46" t="s">
        <v>15</v>
      </c>
      <c r="B90" s="47">
        <v>42837</v>
      </c>
      <c r="C90" s="48">
        <v>6</v>
      </c>
      <c r="D90" s="49">
        <v>941.07025805495516</v>
      </c>
      <c r="E90" s="48">
        <v>0.38869999999999999</v>
      </c>
      <c r="F90" s="70"/>
      <c r="G90" s="70"/>
      <c r="H90" s="68"/>
      <c r="I90" s="39">
        <f>MAIN!D90*50</f>
        <v>47053.51290274776</v>
      </c>
      <c r="J90" s="8">
        <f t="shared" si="4"/>
        <v>94107.025805495519</v>
      </c>
      <c r="K90" s="8">
        <f t="shared" si="5"/>
        <v>9.4107025805495514E-2</v>
      </c>
      <c r="L90" s="8">
        <f t="shared" si="3"/>
        <v>0.24210708980060591</v>
      </c>
      <c r="M90" s="70"/>
      <c r="N90" s="70"/>
      <c r="O90" s="68"/>
    </row>
    <row r="91" spans="1:15" s="8" customFormat="1" x14ac:dyDescent="0.25">
      <c r="A91" s="46" t="s">
        <v>15</v>
      </c>
      <c r="B91" s="47">
        <v>42837</v>
      </c>
      <c r="C91" s="48">
        <v>7</v>
      </c>
      <c r="D91" s="49">
        <v>512.6935983305732</v>
      </c>
      <c r="E91" s="48">
        <v>0.28039999999999998</v>
      </c>
      <c r="F91" s="70"/>
      <c r="G91" s="70"/>
      <c r="H91" s="68"/>
      <c r="I91" s="39">
        <f>MAIN!D91*50</f>
        <v>25634.679916528661</v>
      </c>
      <c r="J91" s="8">
        <f t="shared" si="4"/>
        <v>51269.359833057322</v>
      </c>
      <c r="K91" s="8">
        <f t="shared" si="5"/>
        <v>5.1269359833057325E-2</v>
      </c>
      <c r="L91" s="8">
        <f t="shared" si="3"/>
        <v>0.18284365133044697</v>
      </c>
      <c r="M91" s="70"/>
      <c r="N91" s="70"/>
      <c r="O91" s="68"/>
    </row>
    <row r="92" spans="1:15" s="8" customFormat="1" x14ac:dyDescent="0.25">
      <c r="A92" s="46" t="s">
        <v>15</v>
      </c>
      <c r="B92" s="47">
        <v>42837</v>
      </c>
      <c r="C92" s="48">
        <v>8</v>
      </c>
      <c r="D92" s="49">
        <v>758.32412018183209</v>
      </c>
      <c r="E92" s="48">
        <v>0.29089999999999999</v>
      </c>
      <c r="F92" s="70"/>
      <c r="G92" s="70"/>
      <c r="H92" s="68"/>
      <c r="I92" s="39">
        <f>MAIN!D92*50</f>
        <v>37916.206009091606</v>
      </c>
      <c r="J92" s="8">
        <f t="shared" si="4"/>
        <v>75832.412018183211</v>
      </c>
      <c r="K92" s="8">
        <f t="shared" si="5"/>
        <v>7.5832412018183207E-2</v>
      </c>
      <c r="L92" s="8">
        <f t="shared" si="3"/>
        <v>0.26068206262696186</v>
      </c>
      <c r="M92" s="70"/>
      <c r="N92" s="70"/>
      <c r="O92" s="68"/>
    </row>
    <row r="93" spans="1:15" s="8" customFormat="1" x14ac:dyDescent="0.25">
      <c r="A93" s="46" t="s">
        <v>15</v>
      </c>
      <c r="B93" s="47">
        <v>42837</v>
      </c>
      <c r="C93" s="48">
        <v>9</v>
      </c>
      <c r="D93" s="49">
        <v>861.57872597309245</v>
      </c>
      <c r="E93" s="48">
        <v>0.34460000000000002</v>
      </c>
      <c r="F93" s="70" t="s">
        <v>127</v>
      </c>
      <c r="G93" s="70" t="s">
        <v>128</v>
      </c>
      <c r="H93" s="68" t="s">
        <v>129</v>
      </c>
      <c r="I93" s="39">
        <f>MAIN!D93*50</f>
        <v>43078.936298654626</v>
      </c>
      <c r="J93" s="8">
        <f t="shared" si="4"/>
        <v>86157.872597309251</v>
      </c>
      <c r="K93" s="8">
        <f t="shared" si="5"/>
        <v>8.6157872597309254E-2</v>
      </c>
      <c r="L93" s="8">
        <f t="shared" si="3"/>
        <v>0.25002284561029964</v>
      </c>
      <c r="M93" s="70" t="s">
        <v>127</v>
      </c>
      <c r="N93" s="70" t="s">
        <v>128</v>
      </c>
      <c r="O93" s="68" t="s">
        <v>129</v>
      </c>
    </row>
    <row r="94" spans="1:15" s="8" customFormat="1" ht="15.75" thickBot="1" x14ac:dyDescent="0.3">
      <c r="A94" s="92" t="s">
        <v>15</v>
      </c>
      <c r="B94" s="93">
        <v>42837</v>
      </c>
      <c r="C94" s="94">
        <v>10</v>
      </c>
      <c r="D94" s="95">
        <v>698.51138351556415</v>
      </c>
      <c r="E94" s="94">
        <v>0.26860000000000001</v>
      </c>
      <c r="F94" s="85">
        <f>AVERAGE(E85:E94)</f>
        <v>0.32672000000000001</v>
      </c>
      <c r="G94" s="85">
        <f>STDEV(E85:E94)</f>
        <v>3.927132966087777E-2</v>
      </c>
      <c r="H94" s="86">
        <f>COUNTA(E85:E94)</f>
        <v>10</v>
      </c>
      <c r="I94" s="39">
        <f>MAIN!D94*50</f>
        <v>34925.569175778204</v>
      </c>
      <c r="J94" s="8">
        <f t="shared" si="4"/>
        <v>69851.138351556408</v>
      </c>
      <c r="K94" s="128">
        <f t="shared" si="5"/>
        <v>6.9851138351556402E-2</v>
      </c>
      <c r="L94" s="128">
        <f t="shared" si="3"/>
        <v>0.26005636020683692</v>
      </c>
      <c r="M94" s="85">
        <f>AVERAGE(L85:L94)</f>
        <v>0.24760119539015885</v>
      </c>
      <c r="N94" s="85">
        <f>STDEV(L85:L94)</f>
        <v>2.3686881883170894E-2</v>
      </c>
      <c r="O94" s="86">
        <f>COUNTA(L85:L94)</f>
        <v>10</v>
      </c>
    </row>
    <row r="95" spans="1:15" s="8" customFormat="1" ht="15.75" thickTop="1" x14ac:dyDescent="0.25">
      <c r="A95" s="88" t="s">
        <v>16</v>
      </c>
      <c r="B95" s="89">
        <v>42837</v>
      </c>
      <c r="C95" s="90">
        <v>1</v>
      </c>
      <c r="D95" s="91">
        <v>680.45279767106479</v>
      </c>
      <c r="E95" s="90">
        <v>0.28220000000000001</v>
      </c>
      <c r="F95" s="70"/>
      <c r="G95" s="70"/>
      <c r="H95" s="68"/>
      <c r="I95" s="39">
        <f>MAIN!D95*50</f>
        <v>34022.639883553238</v>
      </c>
      <c r="J95" s="8">
        <f t="shared" si="4"/>
        <v>68045.279767106476</v>
      </c>
      <c r="K95" s="8">
        <f t="shared" si="5"/>
        <v>6.8045279767106476E-2</v>
      </c>
      <c r="L95" s="8">
        <f t="shared" si="3"/>
        <v>0.24112430817543046</v>
      </c>
      <c r="M95" s="70"/>
      <c r="N95" s="70"/>
      <c r="O95" s="68"/>
    </row>
    <row r="96" spans="1:15" s="8" customFormat="1" x14ac:dyDescent="0.25">
      <c r="A96" s="46" t="s">
        <v>16</v>
      </c>
      <c r="B96" s="47">
        <v>42837</v>
      </c>
      <c r="C96" s="48">
        <v>2</v>
      </c>
      <c r="D96" s="49">
        <v>563.89897165039724</v>
      </c>
      <c r="E96" s="48">
        <v>0.21479999999999999</v>
      </c>
      <c r="F96" s="70"/>
      <c r="G96" s="70"/>
      <c r="H96" s="68"/>
      <c r="I96" s="39">
        <f>MAIN!D96*50</f>
        <v>28194.948582519861</v>
      </c>
      <c r="J96" s="8">
        <f t="shared" si="4"/>
        <v>56389.897165039722</v>
      </c>
      <c r="K96" s="8">
        <f t="shared" si="5"/>
        <v>5.6389897165039719E-2</v>
      </c>
      <c r="L96" s="8">
        <f t="shared" si="3"/>
        <v>0.26252279871992423</v>
      </c>
      <c r="M96" s="70"/>
      <c r="N96" s="70"/>
      <c r="O96" s="68"/>
    </row>
    <row r="97" spans="1:15" s="8" customFormat="1" x14ac:dyDescent="0.25">
      <c r="A97" s="46" t="s">
        <v>16</v>
      </c>
      <c r="B97" s="47">
        <v>42837</v>
      </c>
      <c r="C97" s="48">
        <v>3</v>
      </c>
      <c r="D97" s="49">
        <v>747.86026670184174</v>
      </c>
      <c r="E97" s="48">
        <v>0.29370000000000002</v>
      </c>
      <c r="F97" s="70"/>
      <c r="G97" s="70"/>
      <c r="H97" s="68"/>
      <c r="I97" s="39">
        <f>MAIN!D97*50</f>
        <v>37393.013335092088</v>
      </c>
      <c r="J97" s="8">
        <f t="shared" si="4"/>
        <v>74786.026670184176</v>
      </c>
      <c r="K97" s="8">
        <f t="shared" si="5"/>
        <v>7.4786026670184177E-2</v>
      </c>
      <c r="L97" s="8">
        <f t="shared" si="3"/>
        <v>0.25463407105953073</v>
      </c>
      <c r="M97" s="70"/>
      <c r="N97" s="70"/>
      <c r="O97" s="68"/>
    </row>
    <row r="98" spans="1:15" s="8" customFormat="1" x14ac:dyDescent="0.25">
      <c r="A98" s="46" t="s">
        <v>16</v>
      </c>
      <c r="B98" s="47">
        <v>42837</v>
      </c>
      <c r="C98" s="48">
        <v>4</v>
      </c>
      <c r="D98" s="49">
        <v>505.26763779638634</v>
      </c>
      <c r="E98" s="48">
        <v>0.21560000000000001</v>
      </c>
      <c r="F98" s="70"/>
      <c r="G98" s="70"/>
      <c r="H98" s="68"/>
      <c r="I98" s="39">
        <f>MAIN!D98*50</f>
        <v>25263.381889819317</v>
      </c>
      <c r="J98" s="8">
        <f t="shared" si="4"/>
        <v>50526.763779638633</v>
      </c>
      <c r="K98" s="8">
        <f t="shared" si="5"/>
        <v>5.0526763779638634E-2</v>
      </c>
      <c r="L98" s="8">
        <f t="shared" si="3"/>
        <v>0.23435419192782297</v>
      </c>
      <c r="M98" s="70"/>
      <c r="N98" s="70"/>
      <c r="O98" s="68"/>
    </row>
    <row r="99" spans="1:15" s="8" customFormat="1" x14ac:dyDescent="0.25">
      <c r="A99" s="46" t="s">
        <v>16</v>
      </c>
      <c r="B99" s="47">
        <v>42837</v>
      </c>
      <c r="C99" s="48">
        <v>5</v>
      </c>
      <c r="D99" s="49">
        <v>758.49289201215458</v>
      </c>
      <c r="E99" s="48">
        <v>0.31940000000000002</v>
      </c>
      <c r="F99" s="70"/>
      <c r="G99" s="70"/>
      <c r="H99" s="68"/>
      <c r="I99" s="39">
        <f>MAIN!D99*50</f>
        <v>37924.644600607731</v>
      </c>
      <c r="J99" s="8">
        <f t="shared" si="4"/>
        <v>75849.289201215463</v>
      </c>
      <c r="K99" s="8">
        <f t="shared" si="5"/>
        <v>7.5849289201215461E-2</v>
      </c>
      <c r="L99" s="8">
        <f t="shared" si="3"/>
        <v>0.23747429305327319</v>
      </c>
      <c r="M99" s="70"/>
      <c r="N99" s="70"/>
      <c r="O99" s="68"/>
    </row>
    <row r="100" spans="1:15" s="8" customFormat="1" x14ac:dyDescent="0.25">
      <c r="A100" s="46" t="s">
        <v>16</v>
      </c>
      <c r="B100" s="47">
        <v>42837</v>
      </c>
      <c r="C100" s="48">
        <v>6</v>
      </c>
      <c r="D100" s="49">
        <v>645.9558355531608</v>
      </c>
      <c r="E100" s="48">
        <v>0.25679999999999997</v>
      </c>
      <c r="F100" s="70"/>
      <c r="G100" s="70"/>
      <c r="H100" s="68"/>
      <c r="I100" s="39">
        <f>MAIN!D100*50</f>
        <v>32297.79177765804</v>
      </c>
      <c r="J100" s="8">
        <f t="shared" si="4"/>
        <v>64595.58355531608</v>
      </c>
      <c r="K100" s="8">
        <f t="shared" si="5"/>
        <v>6.4595583555316083E-2</v>
      </c>
      <c r="L100" s="8">
        <f t="shared" si="3"/>
        <v>0.2515404344054365</v>
      </c>
      <c r="M100" s="70"/>
      <c r="N100" s="70"/>
      <c r="O100" s="68"/>
    </row>
    <row r="101" spans="1:15" s="8" customFormat="1" x14ac:dyDescent="0.25">
      <c r="A101" s="46" t="s">
        <v>16</v>
      </c>
      <c r="B101" s="47">
        <v>42837</v>
      </c>
      <c r="C101" s="48">
        <v>7</v>
      </c>
      <c r="D101" s="49">
        <v>692.60436945427944</v>
      </c>
      <c r="E101" s="48">
        <v>0.29399999999999998</v>
      </c>
      <c r="F101" s="70"/>
      <c r="G101" s="70"/>
      <c r="H101" s="68"/>
      <c r="I101" s="39">
        <f>MAIN!D101*50</f>
        <v>34630.218472713968</v>
      </c>
      <c r="J101" s="8">
        <f t="shared" si="4"/>
        <v>69260.436945427937</v>
      </c>
      <c r="K101" s="8">
        <f t="shared" si="5"/>
        <v>6.9260436945427939E-2</v>
      </c>
      <c r="L101" s="8">
        <f t="shared" si="3"/>
        <v>0.23557971750145559</v>
      </c>
      <c r="M101" s="70"/>
      <c r="N101" s="70"/>
      <c r="O101" s="68"/>
    </row>
    <row r="102" spans="1:15" s="8" customFormat="1" x14ac:dyDescent="0.25">
      <c r="A102" s="46" t="s">
        <v>16</v>
      </c>
      <c r="B102" s="47">
        <v>42837</v>
      </c>
      <c r="C102" s="48">
        <v>8</v>
      </c>
      <c r="D102" s="49">
        <v>651.45779722167197</v>
      </c>
      <c r="E102" s="48">
        <v>0.2384</v>
      </c>
      <c r="F102" s="70"/>
      <c r="G102" s="70"/>
      <c r="H102" s="68"/>
      <c r="I102" s="39">
        <f>MAIN!D102*50</f>
        <v>32572.889861083597</v>
      </c>
      <c r="J102" s="8">
        <f t="shared" si="4"/>
        <v>65145.779722167194</v>
      </c>
      <c r="K102" s="8">
        <f t="shared" si="5"/>
        <v>6.5145779722167188E-2</v>
      </c>
      <c r="L102" s="8">
        <f t="shared" si="3"/>
        <v>0.27326249883459391</v>
      </c>
      <c r="M102" s="70"/>
      <c r="N102" s="70"/>
      <c r="O102" s="68"/>
    </row>
    <row r="103" spans="1:15" s="8" customFormat="1" x14ac:dyDescent="0.25">
      <c r="A103" s="46" t="s">
        <v>16</v>
      </c>
      <c r="B103" s="47">
        <v>42837</v>
      </c>
      <c r="C103" s="48">
        <v>9</v>
      </c>
      <c r="D103" s="49">
        <v>648.18362371341686</v>
      </c>
      <c r="E103" s="48">
        <v>0.24979999999999999</v>
      </c>
      <c r="F103" s="70" t="s">
        <v>127</v>
      </c>
      <c r="G103" s="70" t="s">
        <v>128</v>
      </c>
      <c r="H103" s="68" t="s">
        <v>129</v>
      </c>
      <c r="I103" s="39">
        <f>MAIN!D103*50</f>
        <v>32409.181185670845</v>
      </c>
      <c r="J103" s="8">
        <f t="shared" si="4"/>
        <v>64818.362371341689</v>
      </c>
      <c r="K103" s="8">
        <f t="shared" si="5"/>
        <v>6.4818362371341684E-2</v>
      </c>
      <c r="L103" s="8">
        <f t="shared" si="3"/>
        <v>0.25948103431281699</v>
      </c>
      <c r="M103" s="70" t="s">
        <v>127</v>
      </c>
      <c r="N103" s="70" t="s">
        <v>128</v>
      </c>
      <c r="O103" s="68" t="s">
        <v>129</v>
      </c>
    </row>
    <row r="104" spans="1:15" s="8" customFormat="1" ht="15.75" thickBot="1" x14ac:dyDescent="0.3">
      <c r="A104" s="92" t="s">
        <v>16</v>
      </c>
      <c r="B104" s="93">
        <v>42837</v>
      </c>
      <c r="C104" s="94">
        <v>10</v>
      </c>
      <c r="D104" s="95">
        <v>457.91026220791366</v>
      </c>
      <c r="E104" s="94">
        <v>0.1928</v>
      </c>
      <c r="F104" s="85">
        <f>AVERAGE(E95:E104)</f>
        <v>0.25575000000000003</v>
      </c>
      <c r="G104" s="85">
        <f>STDEV(E95:E104)</f>
        <v>4.1154647368189197E-2</v>
      </c>
      <c r="H104" s="86">
        <f>COUNTA(E95:E104)</f>
        <v>10</v>
      </c>
      <c r="I104" s="39">
        <f>MAIN!D104*50</f>
        <v>22895.513110395685</v>
      </c>
      <c r="J104" s="8">
        <f t="shared" si="4"/>
        <v>45791.026220791369</v>
      </c>
      <c r="K104" s="128">
        <f t="shared" si="5"/>
        <v>4.579102622079137E-2</v>
      </c>
      <c r="L104" s="128">
        <f t="shared" si="3"/>
        <v>0.23750532272194694</v>
      </c>
      <c r="M104" s="85">
        <f>AVERAGE(L95:L104)</f>
        <v>0.24874786707122318</v>
      </c>
      <c r="N104" s="85">
        <f>STDEV(L95:L104)</f>
        <v>1.3501224607876314E-2</v>
      </c>
      <c r="O104" s="86">
        <f>COUNTA(L95:L104)</f>
        <v>10</v>
      </c>
    </row>
    <row r="105" spans="1:15" s="8" customFormat="1" ht="15.75" thickTop="1" x14ac:dyDescent="0.25">
      <c r="A105" s="88" t="s">
        <v>18</v>
      </c>
      <c r="B105" s="89">
        <v>42837</v>
      </c>
      <c r="C105" s="90">
        <v>1</v>
      </c>
      <c r="D105" s="91">
        <v>712.3169192359386</v>
      </c>
      <c r="E105" s="90">
        <v>0.27939999999999998</v>
      </c>
      <c r="F105" s="70"/>
      <c r="G105" s="70"/>
      <c r="H105" s="68"/>
      <c r="I105" s="39">
        <f>MAIN!D105*50</f>
        <v>35615.845961796927</v>
      </c>
      <c r="J105" s="8">
        <f t="shared" si="4"/>
        <v>71231.691923593855</v>
      </c>
      <c r="K105" s="8">
        <f t="shared" si="5"/>
        <v>7.1231691923593854E-2</v>
      </c>
      <c r="L105" s="8">
        <f t="shared" si="3"/>
        <v>0.25494521089332089</v>
      </c>
      <c r="M105" s="70"/>
      <c r="N105" s="70"/>
      <c r="O105" s="68"/>
    </row>
    <row r="106" spans="1:15" s="8" customFormat="1" x14ac:dyDescent="0.25">
      <c r="A106" s="46" t="s">
        <v>18</v>
      </c>
      <c r="B106" s="47">
        <v>42837</v>
      </c>
      <c r="C106" s="48">
        <v>2</v>
      </c>
      <c r="D106" s="49">
        <v>656.01463664037738</v>
      </c>
      <c r="E106" s="48">
        <v>0.28389999999999999</v>
      </c>
      <c r="F106" s="70"/>
      <c r="G106" s="70"/>
      <c r="H106" s="68"/>
      <c r="I106" s="39">
        <f>MAIN!D106*50</f>
        <v>32800.731832018872</v>
      </c>
      <c r="J106" s="8">
        <f t="shared" si="4"/>
        <v>65601.463664037743</v>
      </c>
      <c r="K106" s="8">
        <f t="shared" si="5"/>
        <v>6.560146366403774E-2</v>
      </c>
      <c r="L106" s="8">
        <f t="shared" si="3"/>
        <v>0.2310724327722358</v>
      </c>
      <c r="M106" s="70"/>
      <c r="N106" s="70"/>
      <c r="O106" s="68"/>
    </row>
    <row r="107" spans="1:15" s="8" customFormat="1" x14ac:dyDescent="0.25">
      <c r="A107" s="46" t="s">
        <v>18</v>
      </c>
      <c r="B107" s="47">
        <v>42837</v>
      </c>
      <c r="C107" s="48">
        <v>3</v>
      </c>
      <c r="D107" s="49">
        <v>787.28536626516041</v>
      </c>
      <c r="E107" s="48">
        <v>0.34389999999999998</v>
      </c>
      <c r="F107" s="70"/>
      <c r="G107" s="70"/>
      <c r="H107" s="68"/>
      <c r="I107" s="39">
        <f>MAIN!D107*50</f>
        <v>39364.26831325802</v>
      </c>
      <c r="J107" s="8">
        <f t="shared" si="4"/>
        <v>78728.536626516041</v>
      </c>
      <c r="K107" s="8">
        <f t="shared" si="5"/>
        <v>7.8728536626516035E-2</v>
      </c>
      <c r="L107" s="8">
        <f t="shared" si="3"/>
        <v>0.22892857408117487</v>
      </c>
      <c r="M107" s="70"/>
      <c r="N107" s="70"/>
      <c r="O107" s="68"/>
    </row>
    <row r="108" spans="1:15" s="8" customFormat="1" x14ac:dyDescent="0.25">
      <c r="A108" s="46" t="s">
        <v>18</v>
      </c>
      <c r="B108" s="47">
        <v>42837</v>
      </c>
      <c r="C108" s="48">
        <v>4</v>
      </c>
      <c r="D108" s="49">
        <v>868.49837101631203</v>
      </c>
      <c r="E108" s="48">
        <v>0.34060000000000001</v>
      </c>
      <c r="F108" s="70"/>
      <c r="G108" s="70"/>
      <c r="H108" s="68"/>
      <c r="I108" s="39">
        <f>MAIN!D108*50</f>
        <v>43424.918550815601</v>
      </c>
      <c r="J108" s="8">
        <f t="shared" si="4"/>
        <v>86849.837101631201</v>
      </c>
      <c r="K108" s="8">
        <f t="shared" si="5"/>
        <v>8.6849837101631203E-2</v>
      </c>
      <c r="L108" s="8">
        <f t="shared" si="3"/>
        <v>0.25499071374524723</v>
      </c>
      <c r="M108" s="70"/>
      <c r="N108" s="70"/>
      <c r="O108" s="68"/>
    </row>
    <row r="109" spans="1:15" s="8" customFormat="1" x14ac:dyDescent="0.25">
      <c r="A109" s="46" t="s">
        <v>18</v>
      </c>
      <c r="B109" s="47">
        <v>42837</v>
      </c>
      <c r="C109" s="48">
        <v>5</v>
      </c>
      <c r="D109" s="49">
        <v>734.02097661540267</v>
      </c>
      <c r="E109" s="48">
        <v>0.30980000000000002</v>
      </c>
      <c r="F109" s="70"/>
      <c r="G109" s="70"/>
      <c r="H109" s="68"/>
      <c r="I109" s="39">
        <f>MAIN!D109*50</f>
        <v>36701.048830770131</v>
      </c>
      <c r="J109" s="8">
        <f t="shared" si="4"/>
        <v>73402.097661540261</v>
      </c>
      <c r="K109" s="8">
        <f t="shared" si="5"/>
        <v>7.3402097661540266E-2</v>
      </c>
      <c r="L109" s="8">
        <f t="shared" si="3"/>
        <v>0.23693382072801891</v>
      </c>
      <c r="M109" s="70"/>
      <c r="N109" s="70"/>
      <c r="O109" s="68"/>
    </row>
    <row r="110" spans="1:15" s="8" customFormat="1" x14ac:dyDescent="0.25">
      <c r="A110" s="46" t="s">
        <v>18</v>
      </c>
      <c r="B110" s="47">
        <v>42837</v>
      </c>
      <c r="C110" s="48">
        <v>6</v>
      </c>
      <c r="D110" s="49">
        <v>805.71525013636938</v>
      </c>
      <c r="E110" s="48">
        <v>0.2878</v>
      </c>
      <c r="F110" s="70"/>
      <c r="G110" s="70"/>
      <c r="H110" s="68"/>
      <c r="I110" s="39">
        <f>MAIN!D110*50</f>
        <v>40285.762506818472</v>
      </c>
      <c r="J110" s="8">
        <f t="shared" si="4"/>
        <v>80571.525013636943</v>
      </c>
      <c r="K110" s="8">
        <f t="shared" si="5"/>
        <v>8.0571525013636944E-2</v>
      </c>
      <c r="L110" s="8">
        <f t="shared" si="3"/>
        <v>0.27995665397372116</v>
      </c>
      <c r="M110" s="70"/>
      <c r="N110" s="70"/>
      <c r="O110" s="68"/>
    </row>
    <row r="111" spans="1:15" s="8" customFormat="1" x14ac:dyDescent="0.25">
      <c r="A111" s="46" t="s">
        <v>18</v>
      </c>
      <c r="B111" s="47">
        <v>42837</v>
      </c>
      <c r="C111" s="48">
        <v>7</v>
      </c>
      <c r="D111" s="49">
        <v>777.90165249923359</v>
      </c>
      <c r="E111" s="48">
        <v>0.31850000000000001</v>
      </c>
      <c r="F111" s="70"/>
      <c r="G111" s="70"/>
      <c r="H111" s="68"/>
      <c r="I111" s="39">
        <f>MAIN!D111*50</f>
        <v>38895.08262496168</v>
      </c>
      <c r="J111" s="8">
        <f t="shared" si="4"/>
        <v>77790.165249923361</v>
      </c>
      <c r="K111" s="8">
        <f t="shared" si="5"/>
        <v>7.7790165249923354E-2</v>
      </c>
      <c r="L111" s="8">
        <f t="shared" si="3"/>
        <v>0.24423913736239672</v>
      </c>
      <c r="M111" s="70"/>
      <c r="N111" s="70"/>
      <c r="O111" s="68"/>
    </row>
    <row r="112" spans="1:15" s="8" customFormat="1" x14ac:dyDescent="0.25">
      <c r="A112" s="46" t="s">
        <v>18</v>
      </c>
      <c r="B112" s="47">
        <v>42837</v>
      </c>
      <c r="C112" s="48">
        <v>8</v>
      </c>
      <c r="D112" s="49">
        <v>778.03666996349148</v>
      </c>
      <c r="E112" s="48">
        <v>0.29389999999999999</v>
      </c>
      <c r="F112" s="70"/>
      <c r="G112" s="70"/>
      <c r="H112" s="68"/>
      <c r="I112" s="39">
        <f>MAIN!D112*50</f>
        <v>38901.833498174572</v>
      </c>
      <c r="J112" s="8">
        <f t="shared" si="4"/>
        <v>77803.666996349144</v>
      </c>
      <c r="K112" s="8">
        <f t="shared" si="5"/>
        <v>7.780366699634915E-2</v>
      </c>
      <c r="L112" s="8">
        <f t="shared" si="3"/>
        <v>0.26472836677900358</v>
      </c>
      <c r="M112" s="70"/>
      <c r="N112" s="70"/>
      <c r="O112" s="68"/>
    </row>
    <row r="113" spans="1:15" s="8" customFormat="1" x14ac:dyDescent="0.25">
      <c r="A113" s="46" t="s">
        <v>18</v>
      </c>
      <c r="B113" s="47">
        <v>42837</v>
      </c>
      <c r="C113" s="48">
        <v>9</v>
      </c>
      <c r="D113" s="49">
        <v>802.84612902088816</v>
      </c>
      <c r="E113" s="48">
        <v>0.31780000000000003</v>
      </c>
      <c r="F113" s="70" t="s">
        <v>127</v>
      </c>
      <c r="G113" s="70" t="s">
        <v>128</v>
      </c>
      <c r="H113" s="68" t="s">
        <v>129</v>
      </c>
      <c r="I113" s="39">
        <f>MAIN!D113*50</f>
        <v>40142.306451044409</v>
      </c>
      <c r="J113" s="8">
        <f t="shared" si="4"/>
        <v>80284.612902088818</v>
      </c>
      <c r="K113" s="8">
        <f t="shared" si="5"/>
        <v>8.0284612902088812E-2</v>
      </c>
      <c r="L113" s="8">
        <f t="shared" si="3"/>
        <v>0.25262622058555317</v>
      </c>
      <c r="M113" s="70" t="s">
        <v>127</v>
      </c>
      <c r="N113" s="70" t="s">
        <v>128</v>
      </c>
      <c r="O113" s="68" t="s">
        <v>129</v>
      </c>
    </row>
    <row r="114" spans="1:15" s="8" customFormat="1" ht="15.75" thickBot="1" x14ac:dyDescent="0.3">
      <c r="A114" s="92" t="s">
        <v>18</v>
      </c>
      <c r="B114" s="93">
        <v>42837</v>
      </c>
      <c r="C114" s="94">
        <v>10</v>
      </c>
      <c r="D114" s="95">
        <v>671.20410136939563</v>
      </c>
      <c r="E114" s="94">
        <v>0.27939999999999998</v>
      </c>
      <c r="F114" s="85">
        <f>AVERAGE(E105:E114)</f>
        <v>0.30549999999999999</v>
      </c>
      <c r="G114" s="85">
        <f>STDEV(E105:E114)</f>
        <v>2.4317757572056963E-2</v>
      </c>
      <c r="H114" s="86">
        <f>COUNTA(E105:E114)</f>
        <v>10</v>
      </c>
      <c r="I114" s="39">
        <f>MAIN!D114*50</f>
        <v>33560.205068469782</v>
      </c>
      <c r="J114" s="8">
        <f t="shared" si="4"/>
        <v>67120.410136939565</v>
      </c>
      <c r="K114" s="128">
        <f t="shared" si="5"/>
        <v>6.7120410136939562E-2</v>
      </c>
      <c r="L114" s="128">
        <f t="shared" si="3"/>
        <v>0.2402305301966341</v>
      </c>
      <c r="M114" s="85">
        <f>AVERAGE(L105:L114)</f>
        <v>0.24886516611173065</v>
      </c>
      <c r="N114" s="85">
        <f>STDEV(L105:L114)</f>
        <v>1.584410056883671E-2</v>
      </c>
      <c r="O114" s="86">
        <f>COUNTA(L105:L114)</f>
        <v>10</v>
      </c>
    </row>
    <row r="115" spans="1:15" s="8" customFormat="1" ht="15.75" thickTop="1" x14ac:dyDescent="0.25">
      <c r="A115" s="88" t="s">
        <v>19</v>
      </c>
      <c r="B115" s="89">
        <v>42837</v>
      </c>
      <c r="C115" s="90">
        <v>1</v>
      </c>
      <c r="D115" s="91">
        <v>709.31278065619949</v>
      </c>
      <c r="E115" s="90">
        <v>0.27229999999999999</v>
      </c>
      <c r="F115" s="70"/>
      <c r="G115" s="70"/>
      <c r="H115" s="68"/>
      <c r="I115" s="39">
        <f>MAIN!D115*50</f>
        <v>35465.639032809973</v>
      </c>
      <c r="J115" s="8">
        <f t="shared" si="4"/>
        <v>70931.278065619947</v>
      </c>
      <c r="K115" s="8">
        <f t="shared" si="5"/>
        <v>7.093127806561994E-2</v>
      </c>
      <c r="L115" s="8">
        <f t="shared" si="3"/>
        <v>0.2604894530503854</v>
      </c>
      <c r="M115" s="70"/>
      <c r="N115" s="70"/>
      <c r="O115" s="68"/>
    </row>
    <row r="116" spans="1:15" s="8" customFormat="1" x14ac:dyDescent="0.25">
      <c r="A116" s="46" t="s">
        <v>19</v>
      </c>
      <c r="B116" s="47">
        <v>42837</v>
      </c>
      <c r="C116" s="48">
        <v>2</v>
      </c>
      <c r="D116" s="49">
        <v>911.53518774853057</v>
      </c>
      <c r="E116" s="48">
        <v>0.35770000000000002</v>
      </c>
      <c r="F116" s="70"/>
      <c r="G116" s="70"/>
      <c r="H116" s="68"/>
      <c r="I116" s="39">
        <f>MAIN!D116*50</f>
        <v>45576.759387426529</v>
      </c>
      <c r="J116" s="8">
        <f t="shared" si="4"/>
        <v>91153.518774853059</v>
      </c>
      <c r="K116" s="8">
        <f t="shared" si="5"/>
        <v>9.115351877485306E-2</v>
      </c>
      <c r="L116" s="8">
        <f t="shared" si="3"/>
        <v>0.25483231415949975</v>
      </c>
      <c r="M116" s="70"/>
      <c r="N116" s="70"/>
      <c r="O116" s="68"/>
    </row>
    <row r="117" spans="1:15" s="8" customFormat="1" x14ac:dyDescent="0.25">
      <c r="A117" s="46" t="s">
        <v>19</v>
      </c>
      <c r="B117" s="47">
        <v>42837</v>
      </c>
      <c r="C117" s="48">
        <v>3</v>
      </c>
      <c r="D117" s="49">
        <v>825.36029118589977</v>
      </c>
      <c r="E117" s="48">
        <v>0.3034</v>
      </c>
      <c r="F117" s="70"/>
      <c r="G117" s="70"/>
      <c r="H117" s="68"/>
      <c r="I117" s="39">
        <f>MAIN!D117*50</f>
        <v>41268.014559294985</v>
      </c>
      <c r="J117" s="8">
        <f t="shared" si="4"/>
        <v>82536.02911858997</v>
      </c>
      <c r="K117" s="8">
        <f t="shared" si="5"/>
        <v>8.2536029118589968E-2</v>
      </c>
      <c r="L117" s="8">
        <f t="shared" si="3"/>
        <v>0.27203701093800253</v>
      </c>
      <c r="M117" s="70"/>
      <c r="N117" s="70"/>
      <c r="O117" s="68"/>
    </row>
    <row r="118" spans="1:15" s="8" customFormat="1" x14ac:dyDescent="0.25">
      <c r="A118" s="46" t="s">
        <v>19</v>
      </c>
      <c r="B118" s="47">
        <v>42837</v>
      </c>
      <c r="C118" s="48">
        <v>4</v>
      </c>
      <c r="D118" s="49">
        <v>775.33632067833287</v>
      </c>
      <c r="E118" s="48">
        <v>0.30659999999999998</v>
      </c>
      <c r="F118" s="70"/>
      <c r="G118" s="70"/>
      <c r="H118" s="68"/>
      <c r="I118" s="39">
        <f>MAIN!D118*50</f>
        <v>38766.816033916642</v>
      </c>
      <c r="J118" s="8">
        <f t="shared" si="4"/>
        <v>77533.632067833285</v>
      </c>
      <c r="K118" s="8">
        <f t="shared" si="5"/>
        <v>7.7533632067833286E-2</v>
      </c>
      <c r="L118" s="8">
        <f t="shared" si="3"/>
        <v>0.25288203544629251</v>
      </c>
      <c r="M118" s="70"/>
      <c r="N118" s="70"/>
      <c r="O118" s="68"/>
    </row>
    <row r="119" spans="1:15" s="8" customFormat="1" x14ac:dyDescent="0.25">
      <c r="A119" s="46" t="s">
        <v>19</v>
      </c>
      <c r="B119" s="47">
        <v>42837</v>
      </c>
      <c r="C119" s="48">
        <v>5</v>
      </c>
      <c r="D119" s="49">
        <v>602.07515966932988</v>
      </c>
      <c r="E119" s="48">
        <v>0.22889999999999999</v>
      </c>
      <c r="F119" s="70"/>
      <c r="G119" s="70"/>
      <c r="H119" s="68"/>
      <c r="I119" s="39">
        <f>MAIN!D119*50</f>
        <v>30103.757983466494</v>
      </c>
      <c r="J119" s="8">
        <f t="shared" si="4"/>
        <v>60207.515966932988</v>
      </c>
      <c r="K119" s="8">
        <f t="shared" si="5"/>
        <v>6.0207515966932988E-2</v>
      </c>
      <c r="L119" s="8">
        <f t="shared" si="3"/>
        <v>0.26302977705082126</v>
      </c>
      <c r="M119" s="70"/>
      <c r="N119" s="70"/>
      <c r="O119" s="68"/>
    </row>
    <row r="120" spans="1:15" s="8" customFormat="1" x14ac:dyDescent="0.25">
      <c r="A120" s="46" t="s">
        <v>19</v>
      </c>
      <c r="B120" s="47">
        <v>42837</v>
      </c>
      <c r="C120" s="48">
        <v>6</v>
      </c>
      <c r="D120" s="49">
        <v>983.16195253736794</v>
      </c>
      <c r="E120" s="48">
        <v>0.36799999999999999</v>
      </c>
      <c r="F120" s="70"/>
      <c r="G120" s="70"/>
      <c r="H120" s="68"/>
      <c r="I120" s="39">
        <f>MAIN!D120*50</f>
        <v>49158.097626868395</v>
      </c>
      <c r="J120" s="8">
        <f t="shared" si="4"/>
        <v>98316.195253736791</v>
      </c>
      <c r="K120" s="8">
        <f t="shared" si="5"/>
        <v>9.8316195253736791E-2</v>
      </c>
      <c r="L120" s="8">
        <f t="shared" si="3"/>
        <v>0.26716357405906738</v>
      </c>
      <c r="M120" s="70"/>
      <c r="N120" s="70"/>
      <c r="O120" s="68"/>
    </row>
    <row r="121" spans="1:15" s="8" customFormat="1" x14ac:dyDescent="0.25">
      <c r="A121" s="46" t="s">
        <v>19</v>
      </c>
      <c r="B121" s="47">
        <v>42837</v>
      </c>
      <c r="C121" s="48">
        <v>7</v>
      </c>
      <c r="D121" s="49">
        <v>826.20415033751203</v>
      </c>
      <c r="E121" s="48">
        <v>0.31019999999999998</v>
      </c>
      <c r="F121" s="70"/>
      <c r="G121" s="70"/>
      <c r="H121" s="68"/>
      <c r="I121" s="39">
        <f>MAIN!D121*50</f>
        <v>41310.207516875598</v>
      </c>
      <c r="J121" s="8">
        <f t="shared" si="4"/>
        <v>82620.415033751196</v>
      </c>
      <c r="K121" s="8">
        <f t="shared" si="5"/>
        <v>8.2620415033751199E-2</v>
      </c>
      <c r="L121" s="8">
        <f t="shared" si="3"/>
        <v>0.26634563195922373</v>
      </c>
      <c r="M121" s="70"/>
      <c r="N121" s="70"/>
      <c r="O121" s="68"/>
    </row>
    <row r="122" spans="1:15" s="8" customFormat="1" x14ac:dyDescent="0.25">
      <c r="A122" s="46" t="s">
        <v>19</v>
      </c>
      <c r="B122" s="47">
        <v>42837</v>
      </c>
      <c r="C122" s="48">
        <v>8</v>
      </c>
      <c r="D122" s="49">
        <v>655.10326875663634</v>
      </c>
      <c r="E122" s="48">
        <v>0.24279999999999999</v>
      </c>
      <c r="F122" s="70"/>
      <c r="G122" s="70"/>
      <c r="H122" s="68"/>
      <c r="I122" s="39">
        <f>MAIN!D122*50</f>
        <v>32755.163437831816</v>
      </c>
      <c r="J122" s="8">
        <f t="shared" si="4"/>
        <v>65510.326875663632</v>
      </c>
      <c r="K122" s="8">
        <f t="shared" si="5"/>
        <v>6.5510326875663633E-2</v>
      </c>
      <c r="L122" s="8">
        <f t="shared" si="3"/>
        <v>0.26981188993271676</v>
      </c>
      <c r="M122" s="70"/>
      <c r="N122" s="70"/>
      <c r="O122" s="68"/>
    </row>
    <row r="123" spans="1:15" s="8" customFormat="1" x14ac:dyDescent="0.25">
      <c r="A123" s="46" t="s">
        <v>19</v>
      </c>
      <c r="B123" s="47">
        <v>42837</v>
      </c>
      <c r="C123" s="48">
        <v>9</v>
      </c>
      <c r="D123" s="49">
        <v>825.59657174835104</v>
      </c>
      <c r="E123" s="48">
        <v>0.33950000000000002</v>
      </c>
      <c r="F123" s="70" t="s">
        <v>127</v>
      </c>
      <c r="G123" s="70" t="s">
        <v>128</v>
      </c>
      <c r="H123" s="68" t="s">
        <v>129</v>
      </c>
      <c r="I123" s="39">
        <f>MAIN!D123*50</f>
        <v>41279.828587417549</v>
      </c>
      <c r="J123" s="8">
        <f t="shared" si="4"/>
        <v>82559.657174835098</v>
      </c>
      <c r="K123" s="8">
        <f t="shared" si="5"/>
        <v>8.2559657174835099E-2</v>
      </c>
      <c r="L123" s="8">
        <f t="shared" si="3"/>
        <v>0.2431801389538589</v>
      </c>
      <c r="M123" s="70" t="s">
        <v>127</v>
      </c>
      <c r="N123" s="70" t="s">
        <v>128</v>
      </c>
      <c r="O123" s="68" t="s">
        <v>129</v>
      </c>
    </row>
    <row r="124" spans="1:15" s="8" customFormat="1" ht="15.75" thickBot="1" x14ac:dyDescent="0.3">
      <c r="A124" s="92" t="s">
        <v>19</v>
      </c>
      <c r="B124" s="93">
        <v>42837</v>
      </c>
      <c r="C124" s="94">
        <v>10</v>
      </c>
      <c r="D124" s="95">
        <v>714.2746724676789</v>
      </c>
      <c r="E124" s="94">
        <v>0.27439999999999998</v>
      </c>
      <c r="F124" s="85">
        <f>AVERAGE(E115:E124)</f>
        <v>0.30037999999999998</v>
      </c>
      <c r="G124" s="85">
        <f>STDEV(E115:E124)</f>
        <v>4.6453030041107166E-2</v>
      </c>
      <c r="H124" s="86">
        <f>COUNTA(E115:E124)</f>
        <v>10</v>
      </c>
      <c r="I124" s="39">
        <f>MAIN!D124*50</f>
        <v>35713.733623383945</v>
      </c>
      <c r="J124" s="8">
        <f t="shared" si="4"/>
        <v>71427.46724676789</v>
      </c>
      <c r="K124" s="128">
        <f t="shared" si="5"/>
        <v>7.1427467246767892E-2</v>
      </c>
      <c r="L124" s="128">
        <f t="shared" si="3"/>
        <v>0.26030418092845442</v>
      </c>
      <c r="M124" s="85">
        <f>AVERAGE(L115:L124)</f>
        <v>0.26100760064783224</v>
      </c>
      <c r="N124" s="85">
        <f>STDEV(L115:L124)</f>
        <v>8.771062429177575E-3</v>
      </c>
      <c r="O124" s="86">
        <f>COUNTA(L115:L124)</f>
        <v>10</v>
      </c>
    </row>
    <row r="125" spans="1:15" s="8" customFormat="1" ht="15.75" thickTop="1" x14ac:dyDescent="0.25">
      <c r="A125" s="96" t="s">
        <v>10</v>
      </c>
      <c r="B125" s="97">
        <v>42838</v>
      </c>
      <c r="C125" s="98">
        <v>1</v>
      </c>
      <c r="D125" s="99">
        <v>875.117131765772</v>
      </c>
      <c r="E125" s="98">
        <v>0.39329999999999998</v>
      </c>
      <c r="F125" s="70"/>
      <c r="G125" s="70"/>
      <c r="H125" s="68"/>
      <c r="I125" s="39">
        <f>MAIN!D125*50</f>
        <v>43755.856588288603</v>
      </c>
      <c r="J125" s="8">
        <f>I125*2</f>
        <v>87511.713176577206</v>
      </c>
      <c r="K125" s="8">
        <f>J125/1000000</f>
        <v>8.7511713176577202E-2</v>
      </c>
      <c r="L125" s="8">
        <f t="shared" si="3"/>
        <v>0.22250626284408137</v>
      </c>
      <c r="M125" s="70"/>
      <c r="N125" s="70"/>
      <c r="O125" s="68"/>
    </row>
    <row r="126" spans="1:15" s="8" customFormat="1" x14ac:dyDescent="0.25">
      <c r="A126" s="50" t="s">
        <v>10</v>
      </c>
      <c r="B126" s="51">
        <v>42838</v>
      </c>
      <c r="C126" s="52">
        <v>2</v>
      </c>
      <c r="D126" s="62">
        <v>795.10166522880547</v>
      </c>
      <c r="E126" s="52">
        <v>0.34770000000000001</v>
      </c>
      <c r="F126" s="70"/>
      <c r="G126" s="70"/>
      <c r="H126" s="68"/>
      <c r="I126" s="39">
        <f>MAIN!D126*50</f>
        <v>39755.083261440275</v>
      </c>
      <c r="J126" s="8">
        <f t="shared" ref="J126:J184" si="6">I126*2</f>
        <v>79510.16652288055</v>
      </c>
      <c r="K126" s="8">
        <f t="shared" ref="K126:K184" si="7">J126/1000000</f>
        <v>7.9510166522880552E-2</v>
      </c>
      <c r="L126" s="8">
        <f t="shared" si="3"/>
        <v>0.22867462330422936</v>
      </c>
      <c r="M126" s="70"/>
      <c r="N126" s="70"/>
      <c r="O126" s="68"/>
    </row>
    <row r="127" spans="1:15" s="8" customFormat="1" x14ac:dyDescent="0.25">
      <c r="A127" s="50" t="s">
        <v>10</v>
      </c>
      <c r="B127" s="51">
        <v>42838</v>
      </c>
      <c r="C127" s="52">
        <v>3</v>
      </c>
      <c r="D127" s="62">
        <v>664.11376318023338</v>
      </c>
      <c r="E127" s="52">
        <v>0.20349999999999999</v>
      </c>
      <c r="F127" s="70"/>
      <c r="G127" s="70"/>
      <c r="H127" s="68"/>
      <c r="I127" s="39">
        <f>MAIN!D127*50</f>
        <v>33205.688159011668</v>
      </c>
      <c r="J127" s="8">
        <f t="shared" si="6"/>
        <v>66411.376318023336</v>
      </c>
      <c r="K127" s="8">
        <f t="shared" si="7"/>
        <v>6.6411376318023338E-2</v>
      </c>
      <c r="L127" s="8">
        <f t="shared" si="3"/>
        <v>0.32634582957259628</v>
      </c>
      <c r="M127" s="70"/>
      <c r="N127" s="70"/>
      <c r="O127" s="68"/>
    </row>
    <row r="128" spans="1:15" s="8" customFormat="1" x14ac:dyDescent="0.25">
      <c r="A128" s="50" t="s">
        <v>10</v>
      </c>
      <c r="B128" s="51">
        <v>42838</v>
      </c>
      <c r="C128" s="52">
        <v>4</v>
      </c>
      <c r="D128" s="62">
        <v>1109.6598331037785</v>
      </c>
      <c r="E128" s="52">
        <v>0.41909999999999997</v>
      </c>
      <c r="F128" s="70"/>
      <c r="G128" s="70"/>
      <c r="H128" s="68"/>
      <c r="I128" s="39">
        <f>MAIN!D128*50</f>
        <v>55482.991655188926</v>
      </c>
      <c r="J128" s="8">
        <f t="shared" si="6"/>
        <v>110965.98331037785</v>
      </c>
      <c r="K128" s="8">
        <f t="shared" si="7"/>
        <v>0.11096598331037785</v>
      </c>
      <c r="L128" s="8">
        <f t="shared" si="3"/>
        <v>0.26477209093385318</v>
      </c>
      <c r="M128" s="70"/>
      <c r="N128" s="70"/>
      <c r="O128" s="68"/>
    </row>
    <row r="129" spans="1:15" s="8" customFormat="1" x14ac:dyDescent="0.25">
      <c r="A129" s="50" t="s">
        <v>10</v>
      </c>
      <c r="B129" s="51">
        <v>42838</v>
      </c>
      <c r="C129" s="52">
        <v>5</v>
      </c>
      <c r="D129" s="62">
        <v>781.10278964639713</v>
      </c>
      <c r="E129" s="52">
        <v>0.25240000000000001</v>
      </c>
      <c r="F129" s="70"/>
      <c r="G129" s="70"/>
      <c r="H129" s="68"/>
      <c r="I129" s="39">
        <f>MAIN!D129*50</f>
        <v>39055.139482319857</v>
      </c>
      <c r="J129" s="8">
        <f t="shared" si="6"/>
        <v>78110.278964639714</v>
      </c>
      <c r="K129" s="8">
        <f t="shared" si="7"/>
        <v>7.8110278964639721E-2</v>
      </c>
      <c r="L129" s="8">
        <f t="shared" si="3"/>
        <v>0.30947020192012564</v>
      </c>
      <c r="M129" s="70"/>
      <c r="N129" s="70"/>
      <c r="O129" s="68"/>
    </row>
    <row r="130" spans="1:15" s="8" customFormat="1" x14ac:dyDescent="0.25">
      <c r="A130" s="50" t="s">
        <v>10</v>
      </c>
      <c r="B130" s="51">
        <v>42838</v>
      </c>
      <c r="C130" s="52">
        <v>6</v>
      </c>
      <c r="D130" s="62">
        <v>760.87948525321531</v>
      </c>
      <c r="E130" s="52">
        <v>0.36249999999999999</v>
      </c>
      <c r="F130" s="70"/>
      <c r="G130" s="70"/>
      <c r="H130" s="68"/>
      <c r="I130" s="39">
        <f>MAIN!D130*50</f>
        <v>38043.974262660762</v>
      </c>
      <c r="J130" s="8">
        <f t="shared" si="6"/>
        <v>76087.948525321524</v>
      </c>
      <c r="K130" s="8">
        <f t="shared" si="7"/>
        <v>7.6087948525321525E-2</v>
      </c>
      <c r="L130" s="8">
        <f t="shared" si="3"/>
        <v>0.20989778903536974</v>
      </c>
      <c r="M130" s="70"/>
      <c r="N130" s="70"/>
      <c r="O130" s="68"/>
    </row>
    <row r="131" spans="1:15" s="8" customFormat="1" x14ac:dyDescent="0.25">
      <c r="A131" s="50" t="s">
        <v>10</v>
      </c>
      <c r="B131" s="51">
        <v>42838</v>
      </c>
      <c r="C131" s="52">
        <v>7</v>
      </c>
      <c r="D131" s="62">
        <v>1032.3911057382152</v>
      </c>
      <c r="E131" s="52">
        <v>0.29320000000000002</v>
      </c>
      <c r="F131" s="70"/>
      <c r="G131" s="70"/>
      <c r="H131" s="68"/>
      <c r="I131" s="39">
        <f>MAIN!D131*50</f>
        <v>51619.555286910756</v>
      </c>
      <c r="J131" s="8">
        <f t="shared" si="6"/>
        <v>103239.11057382151</v>
      </c>
      <c r="K131" s="8">
        <f t="shared" si="7"/>
        <v>0.10323911057382151</v>
      </c>
      <c r="L131" s="8">
        <f t="shared" si="3"/>
        <v>0.3521115640307691</v>
      </c>
      <c r="M131" s="70"/>
      <c r="N131" s="70"/>
      <c r="O131" s="68"/>
    </row>
    <row r="132" spans="1:15" s="8" customFormat="1" x14ac:dyDescent="0.25">
      <c r="A132" s="50" t="s">
        <v>10</v>
      </c>
      <c r="B132" s="51">
        <v>42838</v>
      </c>
      <c r="C132" s="52">
        <v>8</v>
      </c>
      <c r="D132" s="62">
        <v>1014.9315009092078</v>
      </c>
      <c r="E132" s="52">
        <v>0.32919999999999999</v>
      </c>
      <c r="F132" s="70"/>
      <c r="G132" s="70"/>
      <c r="H132" s="68"/>
      <c r="I132" s="39">
        <f>MAIN!D132*50</f>
        <v>50746.575045460391</v>
      </c>
      <c r="J132" s="8">
        <f t="shared" si="6"/>
        <v>101493.15009092078</v>
      </c>
      <c r="K132" s="8">
        <f t="shared" si="7"/>
        <v>0.10149315009092079</v>
      </c>
      <c r="L132" s="8">
        <f t="shared" si="3"/>
        <v>0.30830240003317372</v>
      </c>
      <c r="M132" s="70"/>
      <c r="N132" s="70"/>
      <c r="O132" s="68"/>
    </row>
    <row r="133" spans="1:15" s="8" customFormat="1" x14ac:dyDescent="0.25">
      <c r="A133" s="50" t="s">
        <v>10</v>
      </c>
      <c r="B133" s="51">
        <v>42838</v>
      </c>
      <c r="C133" s="52">
        <v>9</v>
      </c>
      <c r="D133" s="62">
        <v>1059.3754702354324</v>
      </c>
      <c r="E133" s="52">
        <v>0.32590000000000002</v>
      </c>
      <c r="F133" s="70" t="s">
        <v>127</v>
      </c>
      <c r="G133" s="70" t="s">
        <v>128</v>
      </c>
      <c r="H133" s="68" t="s">
        <v>129</v>
      </c>
      <c r="I133" s="39">
        <f>MAIN!D133*50</f>
        <v>52968.773511771622</v>
      </c>
      <c r="J133" s="8">
        <f t="shared" si="6"/>
        <v>105937.54702354324</v>
      </c>
      <c r="K133" s="8">
        <f t="shared" si="7"/>
        <v>0.10593754702354324</v>
      </c>
      <c r="L133" s="8">
        <f t="shared" ref="L133:L196" si="8">K133/E133</f>
        <v>0.32506151280620815</v>
      </c>
      <c r="M133" s="70" t="s">
        <v>127</v>
      </c>
      <c r="N133" s="70" t="s">
        <v>128</v>
      </c>
      <c r="O133" s="68" t="s">
        <v>129</v>
      </c>
    </row>
    <row r="134" spans="1:15" s="8" customFormat="1" ht="15.75" thickBot="1" x14ac:dyDescent="0.3">
      <c r="A134" s="100" t="s">
        <v>10</v>
      </c>
      <c r="B134" s="101">
        <v>42838</v>
      </c>
      <c r="C134" s="102">
        <v>10</v>
      </c>
      <c r="D134" s="103">
        <v>770.50400055076273</v>
      </c>
      <c r="E134" s="102">
        <v>0.33119999999999999</v>
      </c>
      <c r="F134" s="85">
        <f>AVERAGE(E125:E134)</f>
        <v>0.32579999999999998</v>
      </c>
      <c r="G134" s="85">
        <f>STDEV(E125:E134)</f>
        <v>6.3714624171640033E-2</v>
      </c>
      <c r="H134" s="86">
        <f>COUNTA(E125:E134)</f>
        <v>10</v>
      </c>
      <c r="I134" s="39">
        <f>MAIN!D134*50</f>
        <v>38525.200027538136</v>
      </c>
      <c r="J134" s="8">
        <f t="shared" si="6"/>
        <v>77050.400055076272</v>
      </c>
      <c r="K134" s="128">
        <f t="shared" si="7"/>
        <v>7.7050400055076268E-2</v>
      </c>
      <c r="L134" s="128">
        <f t="shared" si="8"/>
        <v>0.23264009678465059</v>
      </c>
      <c r="M134" s="85">
        <f>AVERAGE(L125:L134)</f>
        <v>0.27797823712650571</v>
      </c>
      <c r="N134" s="85">
        <f>STDEV(L125:L134)</f>
        <v>5.2000203689926493E-2</v>
      </c>
      <c r="O134" s="86">
        <f>COUNTA(L125:L134)</f>
        <v>10</v>
      </c>
    </row>
    <row r="135" spans="1:15" s="8" customFormat="1" ht="15.75" thickTop="1" x14ac:dyDescent="0.25">
      <c r="A135" s="96" t="s">
        <v>11</v>
      </c>
      <c r="B135" s="97">
        <v>42838</v>
      </c>
      <c r="C135" s="98">
        <v>1</v>
      </c>
      <c r="D135" s="99">
        <v>956.66570387733304</v>
      </c>
      <c r="E135" s="98">
        <v>0.38429999999999997</v>
      </c>
      <c r="F135" s="70"/>
      <c r="G135" s="70"/>
      <c r="H135" s="68"/>
      <c r="I135" s="39">
        <f>MAIN!D135*50</f>
        <v>47833.28519386665</v>
      </c>
      <c r="J135" s="8">
        <f t="shared" si="6"/>
        <v>95666.5703877333</v>
      </c>
      <c r="K135" s="8">
        <f t="shared" si="7"/>
        <v>9.5666570387733296E-2</v>
      </c>
      <c r="L135" s="8">
        <f t="shared" si="8"/>
        <v>0.24893721152155426</v>
      </c>
      <c r="M135" s="70"/>
      <c r="N135" s="70"/>
      <c r="O135" s="68"/>
    </row>
    <row r="136" spans="1:15" s="8" customFormat="1" x14ac:dyDescent="0.25">
      <c r="A136" s="50" t="s">
        <v>11</v>
      </c>
      <c r="B136" s="51">
        <v>42838</v>
      </c>
      <c r="C136" s="52">
        <v>2</v>
      </c>
      <c r="D136" s="62">
        <v>702.42473237030924</v>
      </c>
      <c r="E136" s="52">
        <v>0.25890000000000002</v>
      </c>
      <c r="F136" s="70"/>
      <c r="G136" s="70"/>
      <c r="H136" s="68"/>
      <c r="I136" s="39">
        <f>MAIN!D136*50</f>
        <v>35121.236618515461</v>
      </c>
      <c r="J136" s="8">
        <f t="shared" si="6"/>
        <v>70242.473237030921</v>
      </c>
      <c r="K136" s="8">
        <f t="shared" si="7"/>
        <v>7.0242473237030922E-2</v>
      </c>
      <c r="L136" s="8">
        <f t="shared" si="8"/>
        <v>0.27131121373901473</v>
      </c>
      <c r="M136" s="70"/>
      <c r="N136" s="70"/>
      <c r="O136" s="68"/>
    </row>
    <row r="137" spans="1:15" s="8" customFormat="1" x14ac:dyDescent="0.25">
      <c r="A137" s="50" t="s">
        <v>11</v>
      </c>
      <c r="B137" s="51">
        <v>42838</v>
      </c>
      <c r="C137" s="52">
        <v>3</v>
      </c>
      <c r="D137" s="62">
        <v>687.20503207345075</v>
      </c>
      <c r="E137" s="52">
        <v>0.2417</v>
      </c>
      <c r="F137" s="70"/>
      <c r="G137" s="70"/>
      <c r="H137" s="68"/>
      <c r="I137" s="39">
        <f>MAIN!D137*50</f>
        <v>34360.251603672536</v>
      </c>
      <c r="J137" s="8">
        <f t="shared" si="6"/>
        <v>68720.503207345071</v>
      </c>
      <c r="K137" s="8">
        <f t="shared" si="7"/>
        <v>6.8720503207345074E-2</v>
      </c>
      <c r="L137" s="8">
        <f t="shared" si="8"/>
        <v>0.28432148617023201</v>
      </c>
      <c r="M137" s="70"/>
      <c r="N137" s="70"/>
      <c r="O137" s="68"/>
    </row>
    <row r="138" spans="1:15" s="8" customFormat="1" x14ac:dyDescent="0.25">
      <c r="A138" s="50" t="s">
        <v>11</v>
      </c>
      <c r="B138" s="51">
        <v>42838</v>
      </c>
      <c r="C138" s="52">
        <v>4</v>
      </c>
      <c r="D138" s="62">
        <v>821.84421145714282</v>
      </c>
      <c r="E138" s="52">
        <v>0.32729999999999998</v>
      </c>
      <c r="F138" s="70"/>
      <c r="G138" s="70"/>
      <c r="H138" s="68"/>
      <c r="I138" s="39">
        <f>MAIN!D138*50</f>
        <v>41092.210572857141</v>
      </c>
      <c r="J138" s="8">
        <f t="shared" si="6"/>
        <v>82184.421145714281</v>
      </c>
      <c r="K138" s="8">
        <f t="shared" si="7"/>
        <v>8.2184421145714281E-2</v>
      </c>
      <c r="L138" s="8">
        <f t="shared" si="8"/>
        <v>0.25109813976692419</v>
      </c>
      <c r="M138" s="70"/>
      <c r="N138" s="70"/>
      <c r="O138" s="68"/>
    </row>
    <row r="139" spans="1:15" s="8" customFormat="1" x14ac:dyDescent="0.25">
      <c r="A139" s="50" t="s">
        <v>11</v>
      </c>
      <c r="B139" s="51">
        <v>42838</v>
      </c>
      <c r="C139" s="52">
        <v>5</v>
      </c>
      <c r="D139" s="62">
        <v>796.68675403232498</v>
      </c>
      <c r="E139" s="52">
        <v>0.309</v>
      </c>
      <c r="F139" s="70"/>
      <c r="G139" s="70"/>
      <c r="H139" s="68"/>
      <c r="I139" s="39">
        <f>MAIN!D139*50</f>
        <v>39834.337701616249</v>
      </c>
      <c r="J139" s="8">
        <f t="shared" si="6"/>
        <v>79668.675403232497</v>
      </c>
      <c r="K139" s="8">
        <f t="shared" si="7"/>
        <v>7.9668675403232497E-2</v>
      </c>
      <c r="L139" s="8">
        <f t="shared" si="8"/>
        <v>0.25782742848942558</v>
      </c>
      <c r="M139" s="70"/>
      <c r="N139" s="70"/>
      <c r="O139" s="68"/>
    </row>
    <row r="140" spans="1:15" s="8" customFormat="1" x14ac:dyDescent="0.25">
      <c r="A140" s="50" t="s">
        <v>11</v>
      </c>
      <c r="B140" s="51">
        <v>42838</v>
      </c>
      <c r="C140" s="52">
        <v>6</v>
      </c>
      <c r="D140" s="62">
        <v>1198.3455577957343</v>
      </c>
      <c r="E140" s="52">
        <v>0.37390000000000001</v>
      </c>
      <c r="F140" s="70"/>
      <c r="G140" s="70"/>
      <c r="H140" s="68"/>
      <c r="I140" s="39">
        <f>MAIN!D140*50</f>
        <v>59917.277889786717</v>
      </c>
      <c r="J140" s="8">
        <f t="shared" si="6"/>
        <v>119834.55577957343</v>
      </c>
      <c r="K140" s="8">
        <f t="shared" si="7"/>
        <v>0.11983455577957343</v>
      </c>
      <c r="L140" s="8">
        <f t="shared" si="8"/>
        <v>0.32049894565277726</v>
      </c>
      <c r="M140" s="70"/>
      <c r="N140" s="70"/>
      <c r="O140" s="68"/>
    </row>
    <row r="141" spans="1:15" s="8" customFormat="1" x14ac:dyDescent="0.25">
      <c r="A141" s="50" t="s">
        <v>11</v>
      </c>
      <c r="B141" s="51">
        <v>42838</v>
      </c>
      <c r="C141" s="52">
        <v>7</v>
      </c>
      <c r="D141" s="62">
        <v>892.96437566868917</v>
      </c>
      <c r="E141" s="52">
        <v>0.31919999999999998</v>
      </c>
      <c r="F141" s="70"/>
      <c r="G141" s="70"/>
      <c r="H141" s="68"/>
      <c r="I141" s="39">
        <f>MAIN!D141*50</f>
        <v>44648.218783434459</v>
      </c>
      <c r="J141" s="8">
        <f t="shared" si="6"/>
        <v>89296.437566868917</v>
      </c>
      <c r="K141" s="8">
        <f t="shared" si="7"/>
        <v>8.9296437566868919E-2</v>
      </c>
      <c r="L141" s="8">
        <f t="shared" si="8"/>
        <v>0.27975074425710816</v>
      </c>
      <c r="M141" s="70"/>
      <c r="N141" s="70"/>
      <c r="O141" s="68"/>
    </row>
    <row r="142" spans="1:15" s="8" customFormat="1" x14ac:dyDescent="0.25">
      <c r="A142" s="50" t="s">
        <v>11</v>
      </c>
      <c r="B142" s="51">
        <v>42838</v>
      </c>
      <c r="C142" s="52">
        <v>8</v>
      </c>
      <c r="D142" s="62">
        <v>889.3405360300535</v>
      </c>
      <c r="E142" s="52">
        <v>0.2848</v>
      </c>
      <c r="F142" s="70"/>
      <c r="G142" s="70"/>
      <c r="H142" s="68"/>
      <c r="I142" s="39">
        <f>MAIN!D142*50</f>
        <v>44467.026801502674</v>
      </c>
      <c r="J142" s="8">
        <f t="shared" si="6"/>
        <v>88934.053603005348</v>
      </c>
      <c r="K142" s="8">
        <f t="shared" si="7"/>
        <v>8.8934053603005353E-2</v>
      </c>
      <c r="L142" s="8">
        <f t="shared" si="8"/>
        <v>0.312268446639766</v>
      </c>
      <c r="M142" s="70"/>
      <c r="N142" s="70"/>
      <c r="O142" s="68"/>
    </row>
    <row r="143" spans="1:15" s="8" customFormat="1" x14ac:dyDescent="0.25">
      <c r="A143" s="50" t="s">
        <v>11</v>
      </c>
      <c r="B143" s="51">
        <v>42838</v>
      </c>
      <c r="C143" s="52">
        <v>9</v>
      </c>
      <c r="D143" s="62">
        <v>1238.5758173626923</v>
      </c>
      <c r="E143" s="52">
        <v>0.34239999999999998</v>
      </c>
      <c r="F143" s="70" t="s">
        <v>127</v>
      </c>
      <c r="G143" s="70" t="s">
        <v>128</v>
      </c>
      <c r="H143" s="68" t="s">
        <v>129</v>
      </c>
      <c r="I143" s="39">
        <f>MAIN!D143*50</f>
        <v>61928.790868134616</v>
      </c>
      <c r="J143" s="8">
        <f t="shared" si="6"/>
        <v>123857.58173626923</v>
      </c>
      <c r="K143" s="8">
        <f t="shared" si="7"/>
        <v>0.12385758173626923</v>
      </c>
      <c r="L143" s="8">
        <f t="shared" si="8"/>
        <v>0.36173359151947793</v>
      </c>
      <c r="M143" s="70" t="s">
        <v>127</v>
      </c>
      <c r="N143" s="70" t="s">
        <v>128</v>
      </c>
      <c r="O143" s="68" t="s">
        <v>129</v>
      </c>
    </row>
    <row r="144" spans="1:15" s="8" customFormat="1" ht="15.75" thickBot="1" x14ac:dyDescent="0.3">
      <c r="A144" s="100" t="s">
        <v>11</v>
      </c>
      <c r="B144" s="101">
        <v>42838</v>
      </c>
      <c r="C144" s="102">
        <v>10</v>
      </c>
      <c r="D144" s="103">
        <v>1056.4535210490749</v>
      </c>
      <c r="E144" s="102">
        <v>0.33150000000000002</v>
      </c>
      <c r="F144" s="85">
        <f>AVERAGE(E135:E144)</f>
        <v>0.31730000000000003</v>
      </c>
      <c r="G144" s="85">
        <f>STDEV(E135:E144)</f>
        <v>4.5800145560176184E-2</v>
      </c>
      <c r="H144" s="86">
        <f>COUNTA(E135:E144)</f>
        <v>10</v>
      </c>
      <c r="I144" s="39">
        <f>MAIN!D144*50</f>
        <v>52822.676052453746</v>
      </c>
      <c r="J144" s="8">
        <f t="shared" si="6"/>
        <v>105645.35210490749</v>
      </c>
      <c r="K144" s="128">
        <f t="shared" si="7"/>
        <v>0.1056453521049075</v>
      </c>
      <c r="L144" s="128">
        <f t="shared" si="8"/>
        <v>0.31868884496201355</v>
      </c>
      <c r="M144" s="85">
        <f>AVERAGE(L135:L144)</f>
        <v>0.29064360527182936</v>
      </c>
      <c r="N144" s="85">
        <f>STDEV(L135:L144)</f>
        <v>3.6684586955842403E-2</v>
      </c>
      <c r="O144" s="86">
        <f>COUNTA(L135:L144)</f>
        <v>10</v>
      </c>
    </row>
    <row r="145" spans="1:15" s="8" customFormat="1" ht="15.75" thickTop="1" x14ac:dyDescent="0.25">
      <c r="A145" s="96" t="s">
        <v>15</v>
      </c>
      <c r="B145" s="97">
        <v>42838</v>
      </c>
      <c r="C145" s="98">
        <v>1</v>
      </c>
      <c r="D145" s="99">
        <v>918.01195483683614</v>
      </c>
      <c r="E145" s="98">
        <v>0.31719999999999998</v>
      </c>
      <c r="F145" s="70"/>
      <c r="G145" s="70"/>
      <c r="H145" s="68"/>
      <c r="I145" s="39">
        <f>MAIN!D145*50</f>
        <v>45900.597741841804</v>
      </c>
      <c r="J145" s="8">
        <f>I145*2</f>
        <v>91801.195483683608</v>
      </c>
      <c r="K145" s="8">
        <f>J145/1000000</f>
        <v>9.1801195483683609E-2</v>
      </c>
      <c r="L145" s="8">
        <f t="shared" si="8"/>
        <v>0.28941108286154987</v>
      </c>
      <c r="M145" s="70"/>
      <c r="N145" s="70"/>
      <c r="O145" s="68"/>
    </row>
    <row r="146" spans="1:15" s="8" customFormat="1" x14ac:dyDescent="0.25">
      <c r="A146" s="50" t="s">
        <v>15</v>
      </c>
      <c r="B146" s="51">
        <v>42838</v>
      </c>
      <c r="C146" s="52">
        <v>2</v>
      </c>
      <c r="D146" s="62">
        <v>859.99914695574716</v>
      </c>
      <c r="E146" s="52">
        <v>0.26440000000000002</v>
      </c>
      <c r="F146" s="70"/>
      <c r="G146" s="70"/>
      <c r="H146" s="68"/>
      <c r="I146" s="39">
        <f>MAIN!D146*50</f>
        <v>42999.957347787356</v>
      </c>
      <c r="J146" s="8">
        <f t="shared" si="6"/>
        <v>85999.914695574713</v>
      </c>
      <c r="K146" s="8">
        <f>J146/1000000</f>
        <v>8.599991469557472E-2</v>
      </c>
      <c r="L146" s="8">
        <f t="shared" si="8"/>
        <v>0.32526442774423114</v>
      </c>
      <c r="M146" s="70"/>
      <c r="N146" s="70"/>
      <c r="O146" s="68"/>
    </row>
    <row r="147" spans="1:15" s="8" customFormat="1" x14ac:dyDescent="0.25">
      <c r="A147" s="50" t="s">
        <v>15</v>
      </c>
      <c r="B147" s="51">
        <v>42838</v>
      </c>
      <c r="C147" s="52">
        <v>3</v>
      </c>
      <c r="D147" s="62">
        <v>1094.6605380473775</v>
      </c>
      <c r="E147" s="52">
        <v>0.30549999999999999</v>
      </c>
      <c r="F147" s="70"/>
      <c r="G147" s="70"/>
      <c r="H147" s="68"/>
      <c r="I147" s="39">
        <f>MAIN!D147*50</f>
        <v>54733.026902368874</v>
      </c>
      <c r="J147" s="8">
        <f t="shared" si="6"/>
        <v>109466.05380473775</v>
      </c>
      <c r="K147" s="8">
        <f t="shared" si="7"/>
        <v>0.10946605380473774</v>
      </c>
      <c r="L147" s="8">
        <f t="shared" si="8"/>
        <v>0.35831768839521355</v>
      </c>
      <c r="M147" s="70"/>
      <c r="N147" s="70"/>
      <c r="O147" s="68"/>
    </row>
    <row r="148" spans="1:15" s="8" customFormat="1" x14ac:dyDescent="0.25">
      <c r="A148" s="50" t="s">
        <v>15</v>
      </c>
      <c r="B148" s="51">
        <v>42838</v>
      </c>
      <c r="C148" s="52">
        <v>4</v>
      </c>
      <c r="D148" s="62">
        <v>1185.6382139875013</v>
      </c>
      <c r="E148" s="52">
        <v>0.3352</v>
      </c>
      <c r="F148" s="70"/>
      <c r="G148" s="70"/>
      <c r="H148" s="68"/>
      <c r="I148" s="39">
        <f>MAIN!D148*50</f>
        <v>59281.910699375068</v>
      </c>
      <c r="J148" s="8">
        <f t="shared" si="6"/>
        <v>118563.82139875014</v>
      </c>
      <c r="K148" s="8">
        <f t="shared" si="7"/>
        <v>0.11856382139875013</v>
      </c>
      <c r="L148" s="8">
        <f t="shared" si="8"/>
        <v>0.35371068436381303</v>
      </c>
      <c r="M148" s="70"/>
      <c r="N148" s="70"/>
      <c r="O148" s="68"/>
    </row>
    <row r="149" spans="1:15" s="8" customFormat="1" x14ac:dyDescent="0.25">
      <c r="A149" s="50" t="s">
        <v>15</v>
      </c>
      <c r="B149" s="51">
        <v>42838</v>
      </c>
      <c r="C149" s="52">
        <v>5</v>
      </c>
      <c r="D149" s="62">
        <v>1049.1711497064798</v>
      </c>
      <c r="E149" s="52">
        <v>0.30659999999999998</v>
      </c>
      <c r="F149" s="70"/>
      <c r="G149" s="70"/>
      <c r="H149" s="68"/>
      <c r="I149" s="39">
        <f>MAIN!D149*50</f>
        <v>52458.557485323989</v>
      </c>
      <c r="J149" s="8">
        <f t="shared" si="6"/>
        <v>104917.11497064798</v>
      </c>
      <c r="K149" s="8">
        <f t="shared" si="7"/>
        <v>0.10491711497064797</v>
      </c>
      <c r="L149" s="8">
        <f t="shared" si="8"/>
        <v>0.34219541738632736</v>
      </c>
      <c r="M149" s="70"/>
      <c r="N149" s="70"/>
      <c r="O149" s="68"/>
    </row>
    <row r="150" spans="1:15" s="8" customFormat="1" x14ac:dyDescent="0.25">
      <c r="A150" s="50" t="s">
        <v>15</v>
      </c>
      <c r="B150" s="51">
        <v>42838</v>
      </c>
      <c r="C150" s="52">
        <v>6</v>
      </c>
      <c r="D150" s="62">
        <v>936.72492881254379</v>
      </c>
      <c r="E150" s="52">
        <v>0.25740000000000002</v>
      </c>
      <c r="F150" s="70"/>
      <c r="G150" s="70"/>
      <c r="H150" s="68"/>
      <c r="I150" s="39">
        <f>MAIN!D150*50</f>
        <v>46836.24644062719</v>
      </c>
      <c r="J150" s="8">
        <f t="shared" si="6"/>
        <v>93672.49288125438</v>
      </c>
      <c r="K150" s="8">
        <f t="shared" si="7"/>
        <v>9.3672492881254385E-2</v>
      </c>
      <c r="L150" s="8">
        <f t="shared" si="8"/>
        <v>0.36391799876167202</v>
      </c>
      <c r="M150" s="70"/>
      <c r="N150" s="70"/>
      <c r="O150" s="68"/>
    </row>
    <row r="151" spans="1:15" s="8" customFormat="1" x14ac:dyDescent="0.25">
      <c r="A151" s="50" t="s">
        <v>15</v>
      </c>
      <c r="B151" s="51">
        <v>42838</v>
      </c>
      <c r="C151" s="52">
        <v>7</v>
      </c>
      <c r="D151" s="62">
        <v>1052.3724437630647</v>
      </c>
      <c r="E151" s="52">
        <v>0.32579999999999998</v>
      </c>
      <c r="F151" s="70"/>
      <c r="G151" s="70"/>
      <c r="H151" s="68"/>
      <c r="I151" s="39">
        <f>MAIN!D151*50</f>
        <v>52618.622188153233</v>
      </c>
      <c r="J151" s="8">
        <f t="shared" si="6"/>
        <v>105237.24437630647</v>
      </c>
      <c r="K151" s="8">
        <f t="shared" si="7"/>
        <v>0.10523724437630647</v>
      </c>
      <c r="L151" s="8">
        <f t="shared" si="8"/>
        <v>0.32301179980450112</v>
      </c>
      <c r="M151" s="70"/>
      <c r="N151" s="70"/>
      <c r="O151" s="68"/>
    </row>
    <row r="152" spans="1:15" s="8" customFormat="1" x14ac:dyDescent="0.25">
      <c r="A152" s="50" t="s">
        <v>15</v>
      </c>
      <c r="B152" s="51">
        <v>42838</v>
      </c>
      <c r="C152" s="52">
        <v>8</v>
      </c>
      <c r="D152" s="62">
        <v>1027.6107994886661</v>
      </c>
      <c r="E152" s="52">
        <v>0.39410000000000001</v>
      </c>
      <c r="F152" s="70"/>
      <c r="G152" s="70"/>
      <c r="H152" s="68"/>
      <c r="I152" s="39">
        <f>MAIN!D152*50</f>
        <v>51380.539974433304</v>
      </c>
      <c r="J152" s="8">
        <f t="shared" si="6"/>
        <v>102761.07994886661</v>
      </c>
      <c r="K152" s="8">
        <f t="shared" si="7"/>
        <v>0.10276107994886662</v>
      </c>
      <c r="L152" s="8">
        <f t="shared" si="8"/>
        <v>0.26074874384386354</v>
      </c>
      <c r="M152" s="70"/>
      <c r="N152" s="70"/>
      <c r="O152" s="68"/>
    </row>
    <row r="153" spans="1:15" s="8" customFormat="1" x14ac:dyDescent="0.25">
      <c r="A153" s="50" t="s">
        <v>15</v>
      </c>
      <c r="B153" s="51">
        <v>42838</v>
      </c>
      <c r="C153" s="52">
        <v>9</v>
      </c>
      <c r="D153" s="62">
        <v>938.47242176808163</v>
      </c>
      <c r="E153" s="52">
        <v>0.3075</v>
      </c>
      <c r="F153" s="70" t="s">
        <v>127</v>
      </c>
      <c r="G153" s="70" t="s">
        <v>128</v>
      </c>
      <c r="H153" s="68" t="s">
        <v>129</v>
      </c>
      <c r="I153" s="39">
        <f>MAIN!D153*50</f>
        <v>46923.621088404085</v>
      </c>
      <c r="J153" s="8">
        <f t="shared" si="6"/>
        <v>93847.242176808169</v>
      </c>
      <c r="K153" s="8">
        <f t="shared" si="7"/>
        <v>9.3847242176808163E-2</v>
      </c>
      <c r="L153" s="8">
        <f t="shared" si="8"/>
        <v>0.30519428350181516</v>
      </c>
      <c r="M153" s="70" t="s">
        <v>127</v>
      </c>
      <c r="N153" s="70" t="s">
        <v>128</v>
      </c>
      <c r="O153" s="68" t="s">
        <v>129</v>
      </c>
    </row>
    <row r="154" spans="1:15" s="8" customFormat="1" ht="15.75" thickBot="1" x14ac:dyDescent="0.3">
      <c r="A154" s="100" t="s">
        <v>15</v>
      </c>
      <c r="B154" s="101">
        <v>42838</v>
      </c>
      <c r="C154" s="102">
        <v>10</v>
      </c>
      <c r="D154" s="103">
        <v>1008.1118706002497</v>
      </c>
      <c r="E154" s="102">
        <v>0.32329999999999998</v>
      </c>
      <c r="F154" s="85">
        <f>AVERAGE(E145:E154)</f>
        <v>0.31369999999999998</v>
      </c>
      <c r="G154" s="85">
        <f>STDEV(E145:E154)</f>
        <v>3.7908515607387581E-2</v>
      </c>
      <c r="H154" s="86">
        <f>COUNTA(E145:E154)</f>
        <v>10</v>
      </c>
      <c r="I154" s="39">
        <f>MAIN!D154*50</f>
        <v>50405.593530012484</v>
      </c>
      <c r="J154" s="8">
        <f t="shared" si="6"/>
        <v>100811.18706002497</v>
      </c>
      <c r="K154" s="128">
        <f t="shared" si="7"/>
        <v>0.10081118706002497</v>
      </c>
      <c r="L154" s="128">
        <f t="shared" si="8"/>
        <v>0.3118193227962418</v>
      </c>
      <c r="M154" s="85">
        <f>AVERAGE(L145:L154)</f>
        <v>0.32335914494592288</v>
      </c>
      <c r="N154" s="85">
        <f>STDEV(L145:L154)</f>
        <v>3.2799991820107434E-2</v>
      </c>
      <c r="O154" s="86">
        <f>COUNTA(L145:L154)</f>
        <v>10</v>
      </c>
    </row>
    <row r="155" spans="1:15" s="8" customFormat="1" ht="15.75" thickTop="1" x14ac:dyDescent="0.25">
      <c r="A155" s="96" t="s">
        <v>16</v>
      </c>
      <c r="B155" s="97">
        <v>42838</v>
      </c>
      <c r="C155" s="98">
        <v>1</v>
      </c>
      <c r="D155" s="99">
        <v>679.94117776343137</v>
      </c>
      <c r="E155" s="98">
        <v>0.255</v>
      </c>
      <c r="F155" s="70"/>
      <c r="G155" s="70"/>
      <c r="H155" s="68"/>
      <c r="I155" s="39">
        <f>MAIN!D155*50</f>
        <v>33997.058888171567</v>
      </c>
      <c r="J155" s="8">
        <f t="shared" si="6"/>
        <v>67994.117776343133</v>
      </c>
      <c r="K155" s="8">
        <f t="shared" si="7"/>
        <v>6.7994117776343135E-2</v>
      </c>
      <c r="L155" s="8">
        <f t="shared" si="8"/>
        <v>0.26664359912291424</v>
      </c>
      <c r="M155" s="70"/>
      <c r="N155" s="70"/>
      <c r="O155" s="68"/>
    </row>
    <row r="156" spans="1:15" s="8" customFormat="1" x14ac:dyDescent="0.25">
      <c r="A156" s="50" t="s">
        <v>16</v>
      </c>
      <c r="B156" s="51">
        <v>42838</v>
      </c>
      <c r="C156" s="52">
        <v>2</v>
      </c>
      <c r="D156" s="62">
        <v>580.94520027230305</v>
      </c>
      <c r="E156" s="52">
        <v>0.32700000000000001</v>
      </c>
      <c r="F156" s="70"/>
      <c r="G156" s="70"/>
      <c r="H156" s="68"/>
      <c r="I156" s="39">
        <f>MAIN!D156*50</f>
        <v>29047.260013615152</v>
      </c>
      <c r="J156" s="8">
        <f t="shared" si="6"/>
        <v>58094.520027230305</v>
      </c>
      <c r="K156" s="8">
        <f t="shared" si="7"/>
        <v>5.8094520027230305E-2</v>
      </c>
      <c r="L156" s="8">
        <f t="shared" si="8"/>
        <v>0.17765908265208044</v>
      </c>
      <c r="M156" s="70"/>
      <c r="N156" s="70"/>
      <c r="O156" s="68"/>
    </row>
    <row r="157" spans="1:15" s="8" customFormat="1" x14ac:dyDescent="0.25">
      <c r="A157" s="50" t="s">
        <v>16</v>
      </c>
      <c r="B157" s="51">
        <v>42838</v>
      </c>
      <c r="C157" s="52">
        <v>3</v>
      </c>
      <c r="D157" s="62">
        <v>614.8308236329666</v>
      </c>
      <c r="E157" s="52">
        <v>0.26</v>
      </c>
      <c r="F157" s="70"/>
      <c r="G157" s="70"/>
      <c r="H157" s="68"/>
      <c r="I157" s="39">
        <f>MAIN!D157*50</f>
        <v>30741.541181648328</v>
      </c>
      <c r="J157" s="8">
        <f t="shared" si="6"/>
        <v>61483.082363296657</v>
      </c>
      <c r="K157" s="8">
        <f t="shared" si="7"/>
        <v>6.1483082363296658E-2</v>
      </c>
      <c r="L157" s="8">
        <f t="shared" si="8"/>
        <v>0.23647339370498713</v>
      </c>
      <c r="M157" s="70"/>
      <c r="N157" s="70"/>
      <c r="O157" s="68"/>
    </row>
    <row r="158" spans="1:15" s="8" customFormat="1" x14ac:dyDescent="0.25">
      <c r="A158" s="50" t="s">
        <v>16</v>
      </c>
      <c r="B158" s="51">
        <v>42838</v>
      </c>
      <c r="C158" s="52">
        <v>4</v>
      </c>
      <c r="D158" s="62">
        <v>773.93636082768614</v>
      </c>
      <c r="E158" s="52">
        <v>0.28299999999999997</v>
      </c>
      <c r="F158" s="70"/>
      <c r="G158" s="70"/>
      <c r="H158" s="68"/>
      <c r="I158" s="39">
        <f>MAIN!D158*50</f>
        <v>38696.818041384307</v>
      </c>
      <c r="J158" s="8">
        <f t="shared" si="6"/>
        <v>77393.636082768615</v>
      </c>
      <c r="K158" s="8">
        <f t="shared" si="7"/>
        <v>7.7393636082768613E-2</v>
      </c>
      <c r="L158" s="8">
        <f t="shared" si="8"/>
        <v>0.27347574587550749</v>
      </c>
      <c r="M158" s="70"/>
      <c r="N158" s="70"/>
      <c r="O158" s="68"/>
    </row>
    <row r="159" spans="1:15" s="8" customFormat="1" x14ac:dyDescent="0.25">
      <c r="A159" s="50" t="s">
        <v>16</v>
      </c>
      <c r="B159" s="51">
        <v>42838</v>
      </c>
      <c r="C159" s="52">
        <v>5</v>
      </c>
      <c r="D159" s="62">
        <v>599.3653827820774</v>
      </c>
      <c r="E159" s="52">
        <v>0.23300000000000001</v>
      </c>
      <c r="F159" s="70"/>
      <c r="G159" s="70"/>
      <c r="H159" s="68"/>
      <c r="I159" s="39">
        <f>MAIN!D159*50</f>
        <v>29968.269139103872</v>
      </c>
      <c r="J159" s="8">
        <f t="shared" si="6"/>
        <v>59936.538278207743</v>
      </c>
      <c r="K159" s="8">
        <f t="shared" si="7"/>
        <v>5.9936538278207746E-2</v>
      </c>
      <c r="L159" s="8">
        <f t="shared" si="8"/>
        <v>0.25723836170904613</v>
      </c>
      <c r="M159" s="70"/>
      <c r="N159" s="70"/>
      <c r="O159" s="68"/>
    </row>
    <row r="160" spans="1:15" s="8" customFormat="1" x14ac:dyDescent="0.25">
      <c r="A160" s="50" t="s">
        <v>16</v>
      </c>
      <c r="B160" s="51">
        <v>42838</v>
      </c>
      <c r="C160" s="52">
        <v>6</v>
      </c>
      <c r="D160" s="62">
        <v>492.61873766997866</v>
      </c>
      <c r="E160" s="52">
        <v>0.33100000000000002</v>
      </c>
      <c r="F160" s="70"/>
      <c r="G160" s="70"/>
      <c r="H160" s="68"/>
      <c r="I160" s="39">
        <f>MAIN!D160*50</f>
        <v>24630.936883498933</v>
      </c>
      <c r="J160" s="8">
        <f t="shared" si="6"/>
        <v>49261.873766997865</v>
      </c>
      <c r="K160" s="8">
        <f t="shared" si="7"/>
        <v>4.9261873766997866E-2</v>
      </c>
      <c r="L160" s="8">
        <f t="shared" si="8"/>
        <v>0.14882741319334702</v>
      </c>
      <c r="M160" s="70"/>
      <c r="N160" s="70"/>
      <c r="O160" s="68"/>
    </row>
    <row r="161" spans="1:15" s="8" customFormat="1" x14ac:dyDescent="0.25">
      <c r="A161" s="50" t="s">
        <v>16</v>
      </c>
      <c r="B161" s="51">
        <v>42838</v>
      </c>
      <c r="C161" s="52">
        <v>7</v>
      </c>
      <c r="D161" s="62">
        <v>678.28574576966992</v>
      </c>
      <c r="E161" s="52">
        <v>0.26900000000000002</v>
      </c>
      <c r="F161" s="70"/>
      <c r="G161" s="70"/>
      <c r="H161" s="68"/>
      <c r="I161" s="39">
        <f>MAIN!D161*50</f>
        <v>33914.287288483494</v>
      </c>
      <c r="J161" s="8">
        <f t="shared" si="6"/>
        <v>67828.574576966988</v>
      </c>
      <c r="K161" s="8">
        <f t="shared" si="7"/>
        <v>6.7828574576966991E-2</v>
      </c>
      <c r="L161" s="8">
        <f t="shared" si="8"/>
        <v>0.25215083485861334</v>
      </c>
      <c r="M161" s="70"/>
      <c r="N161" s="70"/>
      <c r="O161" s="68"/>
    </row>
    <row r="162" spans="1:15" s="8" customFormat="1" x14ac:dyDescent="0.25">
      <c r="A162" s="50" t="s">
        <v>16</v>
      </c>
      <c r="B162" s="51">
        <v>42838</v>
      </c>
      <c r="C162" s="52">
        <v>8</v>
      </c>
      <c r="D162" s="62">
        <v>776.07864506485123</v>
      </c>
      <c r="E162" s="52">
        <v>0.25700000000000001</v>
      </c>
      <c r="F162" s="70"/>
      <c r="G162" s="70"/>
      <c r="H162" s="68"/>
      <c r="I162" s="39">
        <f>MAIN!D162*50</f>
        <v>38803.932253242565</v>
      </c>
      <c r="J162" s="8">
        <f t="shared" si="6"/>
        <v>77607.86450648513</v>
      </c>
      <c r="K162" s="8">
        <f t="shared" si="7"/>
        <v>7.760786450648513E-2</v>
      </c>
      <c r="L162" s="8">
        <f t="shared" si="8"/>
        <v>0.30197612648437794</v>
      </c>
      <c r="M162" s="70"/>
      <c r="N162" s="70"/>
      <c r="O162" s="68"/>
    </row>
    <row r="163" spans="1:15" s="8" customFormat="1" x14ac:dyDescent="0.25">
      <c r="A163" s="50" t="s">
        <v>16</v>
      </c>
      <c r="B163" s="51">
        <v>42838</v>
      </c>
      <c r="C163" s="52">
        <v>9</v>
      </c>
      <c r="D163" s="62">
        <v>593.18468359889948</v>
      </c>
      <c r="E163" s="52">
        <v>0.26500000000000001</v>
      </c>
      <c r="F163" s="70" t="s">
        <v>127</v>
      </c>
      <c r="G163" s="70" t="s">
        <v>128</v>
      </c>
      <c r="H163" s="68" t="s">
        <v>129</v>
      </c>
      <c r="I163" s="39">
        <f>MAIN!D163*50</f>
        <v>29659.234179944975</v>
      </c>
      <c r="J163" s="8">
        <f t="shared" si="6"/>
        <v>59318.46835988995</v>
      </c>
      <c r="K163" s="8">
        <f t="shared" si="7"/>
        <v>5.931846835988995E-2</v>
      </c>
      <c r="L163" s="8">
        <f t="shared" si="8"/>
        <v>0.2238432768297734</v>
      </c>
      <c r="M163" s="70" t="s">
        <v>127</v>
      </c>
      <c r="N163" s="70" t="s">
        <v>128</v>
      </c>
      <c r="O163" s="68" t="s">
        <v>129</v>
      </c>
    </row>
    <row r="164" spans="1:15" s="8" customFormat="1" ht="15.75" thickBot="1" x14ac:dyDescent="0.3">
      <c r="A164" s="100" t="s">
        <v>16</v>
      </c>
      <c r="B164" s="101">
        <v>42838</v>
      </c>
      <c r="C164" s="102">
        <v>10</v>
      </c>
      <c r="D164" s="103">
        <v>812.46362894853303</v>
      </c>
      <c r="E164" s="102">
        <v>0.26200000000000001</v>
      </c>
      <c r="F164" s="85">
        <f>AVERAGE(E155:E164)</f>
        <v>0.27420000000000005</v>
      </c>
      <c r="G164" s="85">
        <f>STDEV(E155:E164)</f>
        <v>3.1474151652144657E-2</v>
      </c>
      <c r="H164" s="86">
        <f>COUNTA(E155:E164)</f>
        <v>10</v>
      </c>
      <c r="I164" s="39">
        <f>MAIN!D164*50</f>
        <v>40623.18144742665</v>
      </c>
      <c r="J164" s="8">
        <f t="shared" si="6"/>
        <v>81246.362894853301</v>
      </c>
      <c r="K164" s="128">
        <f t="shared" si="7"/>
        <v>8.1246362894853305E-2</v>
      </c>
      <c r="L164" s="128">
        <f t="shared" si="8"/>
        <v>0.31010062173608133</v>
      </c>
      <c r="M164" s="85">
        <f>AVERAGE(L155:L164)</f>
        <v>0.2448388456166728</v>
      </c>
      <c r="N164" s="85">
        <f>STDEV(L155:L164)</f>
        <v>5.0846841054994096E-2</v>
      </c>
      <c r="O164" s="86">
        <f>COUNTA(L155:L164)</f>
        <v>10</v>
      </c>
    </row>
    <row r="165" spans="1:15" s="8" customFormat="1" ht="15.75" thickTop="1" x14ac:dyDescent="0.25">
      <c r="A165" s="96" t="s">
        <v>18</v>
      </c>
      <c r="B165" s="97">
        <v>42838</v>
      </c>
      <c r="C165" s="98">
        <v>1</v>
      </c>
      <c r="D165" s="99">
        <v>850.95946087786513</v>
      </c>
      <c r="E165" s="98">
        <v>0.35649999999999998</v>
      </c>
      <c r="F165" s="70"/>
      <c r="G165" s="70"/>
      <c r="H165" s="68"/>
      <c r="I165" s="39">
        <f>MAIN!D165*50</f>
        <v>42547.973043893253</v>
      </c>
      <c r="J165" s="8">
        <f t="shared" si="6"/>
        <v>85095.946087786506</v>
      </c>
      <c r="K165" s="8">
        <f t="shared" si="7"/>
        <v>8.5095946087786506E-2</v>
      </c>
      <c r="L165" s="8">
        <f t="shared" si="8"/>
        <v>0.23869830599659611</v>
      </c>
      <c r="M165" s="70"/>
      <c r="N165" s="70"/>
      <c r="O165" s="68"/>
    </row>
    <row r="166" spans="1:15" s="8" customFormat="1" x14ac:dyDescent="0.25">
      <c r="A166" s="50" t="s">
        <v>18</v>
      </c>
      <c r="B166" s="51">
        <v>42838</v>
      </c>
      <c r="C166" s="52">
        <v>2</v>
      </c>
      <c r="D166" s="62">
        <v>626.82720775287726</v>
      </c>
      <c r="E166" s="52">
        <v>0.27360000000000001</v>
      </c>
      <c r="F166" s="70"/>
      <c r="G166" s="70"/>
      <c r="H166" s="68"/>
      <c r="I166" s="39">
        <f>MAIN!D166*50</f>
        <v>31341.360387643865</v>
      </c>
      <c r="J166" s="8">
        <f t="shared" si="6"/>
        <v>62682.720775287729</v>
      </c>
      <c r="K166" s="8">
        <f t="shared" si="7"/>
        <v>6.2682720775287734E-2</v>
      </c>
      <c r="L166" s="8">
        <f t="shared" si="8"/>
        <v>0.22910351160558382</v>
      </c>
      <c r="M166" s="70"/>
      <c r="N166" s="70"/>
      <c r="O166" s="68"/>
    </row>
    <row r="167" spans="1:15" s="8" customFormat="1" x14ac:dyDescent="0.25">
      <c r="A167" s="50" t="s">
        <v>18</v>
      </c>
      <c r="B167" s="51">
        <v>42838</v>
      </c>
      <c r="C167" s="52">
        <v>3</v>
      </c>
      <c r="D167" s="62">
        <v>634.72544610787031</v>
      </c>
      <c r="E167" s="52">
        <v>0.25629999999999997</v>
      </c>
      <c r="F167" s="70"/>
      <c r="G167" s="70"/>
      <c r="H167" s="68"/>
      <c r="I167" s="39">
        <f>MAIN!D167*50</f>
        <v>31736.272305393515</v>
      </c>
      <c r="J167" s="8">
        <f t="shared" si="6"/>
        <v>63472.54461078703</v>
      </c>
      <c r="K167" s="8">
        <f t="shared" si="7"/>
        <v>6.3472544610787024E-2</v>
      </c>
      <c r="L167" s="8">
        <f t="shared" si="8"/>
        <v>0.24764941322975823</v>
      </c>
      <c r="M167" s="70"/>
      <c r="N167" s="70"/>
      <c r="O167" s="68"/>
    </row>
    <row r="168" spans="1:15" s="8" customFormat="1" x14ac:dyDescent="0.25">
      <c r="A168" s="50" t="s">
        <v>18</v>
      </c>
      <c r="B168" s="51">
        <v>42838</v>
      </c>
      <c r="C168" s="52">
        <v>4</v>
      </c>
      <c r="D168" s="62">
        <v>712.28997990936136</v>
      </c>
      <c r="E168" s="52">
        <v>0.29809999999999998</v>
      </c>
      <c r="F168" s="70"/>
      <c r="G168" s="70"/>
      <c r="H168" s="68"/>
      <c r="I168" s="39">
        <f>MAIN!D168*50</f>
        <v>35614.498995468071</v>
      </c>
      <c r="J168" s="8">
        <f t="shared" si="6"/>
        <v>71228.997990936143</v>
      </c>
      <c r="K168" s="8">
        <f t="shared" si="7"/>
        <v>7.1228997990936141E-2</v>
      </c>
      <c r="L168" s="8">
        <f t="shared" si="8"/>
        <v>0.23894330087533092</v>
      </c>
      <c r="M168" s="70"/>
      <c r="N168" s="70"/>
      <c r="O168" s="68"/>
    </row>
    <row r="169" spans="1:15" s="8" customFormat="1" x14ac:dyDescent="0.25">
      <c r="A169" s="50" t="s">
        <v>18</v>
      </c>
      <c r="B169" s="51">
        <v>42838</v>
      </c>
      <c r="C169" s="52">
        <v>5</v>
      </c>
      <c r="D169" s="62">
        <v>708.28063944518021</v>
      </c>
      <c r="E169" s="52">
        <v>0.28610000000000002</v>
      </c>
      <c r="F169" s="70"/>
      <c r="G169" s="70"/>
      <c r="H169" s="68"/>
      <c r="I169" s="39">
        <f>MAIN!D169*50</f>
        <v>35414.031972259014</v>
      </c>
      <c r="J169" s="8">
        <f t="shared" si="6"/>
        <v>70828.063944518028</v>
      </c>
      <c r="K169" s="8">
        <f t="shared" si="7"/>
        <v>7.082806394451803E-2</v>
      </c>
      <c r="L169" s="8">
        <f t="shared" si="8"/>
        <v>0.24756401238908782</v>
      </c>
      <c r="M169" s="70"/>
      <c r="N169" s="70"/>
      <c r="O169" s="68"/>
    </row>
    <row r="170" spans="1:15" s="8" customFormat="1" x14ac:dyDescent="0.25">
      <c r="A170" s="50" t="s">
        <v>18</v>
      </c>
      <c r="B170" s="51">
        <v>42838</v>
      </c>
      <c r="C170" s="52">
        <v>6</v>
      </c>
      <c r="D170" s="62">
        <v>851.65305943108672</v>
      </c>
      <c r="E170" s="52">
        <v>0.34889999999999999</v>
      </c>
      <c r="F170" s="70"/>
      <c r="G170" s="70"/>
      <c r="H170" s="68"/>
      <c r="I170" s="39">
        <f>MAIN!D170*50</f>
        <v>42582.652971554337</v>
      </c>
      <c r="J170" s="8">
        <f t="shared" si="6"/>
        <v>85165.305943108673</v>
      </c>
      <c r="K170" s="8">
        <f t="shared" si="7"/>
        <v>8.5165305943108671E-2</v>
      </c>
      <c r="L170" s="8">
        <f t="shared" si="8"/>
        <v>0.24409660631444161</v>
      </c>
      <c r="M170" s="70"/>
      <c r="N170" s="70"/>
      <c r="O170" s="68"/>
    </row>
    <row r="171" spans="1:15" s="8" customFormat="1" x14ac:dyDescent="0.25">
      <c r="A171" s="50" t="s">
        <v>18</v>
      </c>
      <c r="B171" s="51">
        <v>42838</v>
      </c>
      <c r="C171" s="52">
        <v>7</v>
      </c>
      <c r="D171" s="62">
        <v>616.51744543444534</v>
      </c>
      <c r="E171" s="52">
        <v>0.26600000000000001</v>
      </c>
      <c r="F171" s="70"/>
      <c r="G171" s="70"/>
      <c r="H171" s="68"/>
      <c r="I171" s="39">
        <f>MAIN!D171*50</f>
        <v>30825.872271722266</v>
      </c>
      <c r="J171" s="8">
        <f t="shared" si="6"/>
        <v>61651.744543444533</v>
      </c>
      <c r="K171" s="8">
        <f t="shared" si="7"/>
        <v>6.1651744543444534E-2</v>
      </c>
      <c r="L171" s="8">
        <f t="shared" si="8"/>
        <v>0.23177347572723508</v>
      </c>
      <c r="M171" s="70"/>
      <c r="N171" s="70"/>
      <c r="O171" s="68"/>
    </row>
    <row r="172" spans="1:15" s="8" customFormat="1" x14ac:dyDescent="0.25">
      <c r="A172" s="50" t="s">
        <v>18</v>
      </c>
      <c r="B172" s="51">
        <v>42838</v>
      </c>
      <c r="C172" s="52">
        <v>8</v>
      </c>
      <c r="D172" s="62">
        <v>629.51021545746721</v>
      </c>
      <c r="E172" s="52">
        <v>0.24560000000000001</v>
      </c>
      <c r="F172" s="70"/>
      <c r="G172" s="70"/>
      <c r="H172" s="68"/>
      <c r="I172" s="39">
        <f>MAIN!D172*50</f>
        <v>31475.51077287336</v>
      </c>
      <c r="J172" s="8">
        <f t="shared" si="6"/>
        <v>62951.02154574672</v>
      </c>
      <c r="K172" s="8">
        <f t="shared" si="7"/>
        <v>6.2951021545746721E-2</v>
      </c>
      <c r="L172" s="8">
        <f t="shared" si="8"/>
        <v>0.25631523430678632</v>
      </c>
      <c r="M172" s="70"/>
      <c r="N172" s="70"/>
      <c r="O172" s="68"/>
    </row>
    <row r="173" spans="1:15" s="8" customFormat="1" x14ac:dyDescent="0.25">
      <c r="A173" s="50" t="s">
        <v>18</v>
      </c>
      <c r="B173" s="51">
        <v>42838</v>
      </c>
      <c r="C173" s="52">
        <v>9</v>
      </c>
      <c r="D173" s="62">
        <v>577.78041162793772</v>
      </c>
      <c r="E173" s="52">
        <v>0.21229999999999999</v>
      </c>
      <c r="F173" s="70" t="s">
        <v>127</v>
      </c>
      <c r="G173" s="70" t="s">
        <v>128</v>
      </c>
      <c r="H173" s="68" t="s">
        <v>129</v>
      </c>
      <c r="I173" s="39">
        <f>MAIN!D173*50</f>
        <v>28889.020581396886</v>
      </c>
      <c r="J173" s="8">
        <f t="shared" si="6"/>
        <v>57778.041162793772</v>
      </c>
      <c r="K173" s="8">
        <f t="shared" si="7"/>
        <v>5.7778041162793774E-2</v>
      </c>
      <c r="L173" s="8">
        <f t="shared" si="8"/>
        <v>0.27215280811490239</v>
      </c>
      <c r="M173" s="70" t="s">
        <v>127</v>
      </c>
      <c r="N173" s="70" t="s">
        <v>128</v>
      </c>
      <c r="O173" s="68" t="s">
        <v>129</v>
      </c>
    </row>
    <row r="174" spans="1:15" s="8" customFormat="1" ht="15.75" thickBot="1" x14ac:dyDescent="0.3">
      <c r="A174" s="100" t="s">
        <v>18</v>
      </c>
      <c r="B174" s="101">
        <v>42838</v>
      </c>
      <c r="C174" s="102">
        <v>10</v>
      </c>
      <c r="D174" s="103">
        <v>897.26332533515267</v>
      </c>
      <c r="E174" s="102">
        <v>0.3836</v>
      </c>
      <c r="F174" s="85">
        <f>AVERAGE(E165:E174)</f>
        <v>0.29269999999999996</v>
      </c>
      <c r="G174" s="85">
        <f>STDEV(E165:E174)</f>
        <v>5.4415724851472405E-2</v>
      </c>
      <c r="H174" s="86">
        <f>COUNTA(E165:E174)</f>
        <v>10</v>
      </c>
      <c r="I174" s="39">
        <f>MAIN!D174*50</f>
        <v>44863.166266757631</v>
      </c>
      <c r="J174" s="8">
        <f t="shared" si="6"/>
        <v>89726.332533515262</v>
      </c>
      <c r="K174" s="128">
        <f t="shared" si="7"/>
        <v>8.9726332533515266E-2</v>
      </c>
      <c r="L174" s="128">
        <f t="shared" si="8"/>
        <v>0.23390597636474261</v>
      </c>
      <c r="M174" s="85">
        <f>AVERAGE(L165:L174)</f>
        <v>0.24402026449244646</v>
      </c>
      <c r="N174" s="85">
        <f>STDEV(L165:L174)</f>
        <v>1.2898027278403184E-2</v>
      </c>
      <c r="O174" s="86">
        <f>COUNTA(L165:L174)</f>
        <v>10</v>
      </c>
    </row>
    <row r="175" spans="1:15" s="8" customFormat="1" ht="15.75" thickTop="1" x14ac:dyDescent="0.25">
      <c r="A175" s="96" t="s">
        <v>19</v>
      </c>
      <c r="B175" s="97">
        <v>42838</v>
      </c>
      <c r="C175" s="98">
        <v>1</v>
      </c>
      <c r="D175" s="99">
        <v>720.9116416446717</v>
      </c>
      <c r="E175" s="98">
        <v>0.2616</v>
      </c>
      <c r="F175" s="70"/>
      <c r="G175" s="70"/>
      <c r="H175" s="68"/>
      <c r="I175" s="39">
        <f>MAIN!D175*50</f>
        <v>36045.582082233588</v>
      </c>
      <c r="J175" s="8">
        <f t="shared" si="6"/>
        <v>72091.164164467176</v>
      </c>
      <c r="K175" s="8">
        <f t="shared" si="7"/>
        <v>7.2091164164467175E-2</v>
      </c>
      <c r="L175" s="8">
        <f t="shared" si="8"/>
        <v>0.27557784466539442</v>
      </c>
      <c r="M175" s="70"/>
      <c r="N175" s="70"/>
      <c r="O175" s="68"/>
    </row>
    <row r="176" spans="1:15" s="8" customFormat="1" x14ac:dyDescent="0.25">
      <c r="A176" s="50" t="s">
        <v>19</v>
      </c>
      <c r="B176" s="51">
        <v>42838</v>
      </c>
      <c r="C176" s="52">
        <v>2</v>
      </c>
      <c r="D176" s="62">
        <v>790.30678009328915</v>
      </c>
      <c r="E176" s="52">
        <v>0.23200000000000001</v>
      </c>
      <c r="F176" s="70"/>
      <c r="G176" s="70"/>
      <c r="H176" s="68"/>
      <c r="I176" s="39">
        <f>MAIN!D176*50</f>
        <v>39515.339004664456</v>
      </c>
      <c r="J176" s="8">
        <f t="shared" si="6"/>
        <v>79030.678009328913</v>
      </c>
      <c r="K176" s="8">
        <f t="shared" si="7"/>
        <v>7.9030678009328906E-2</v>
      </c>
      <c r="L176" s="8">
        <f t="shared" si="8"/>
        <v>0.34064947417814184</v>
      </c>
      <c r="M176" s="70"/>
      <c r="N176" s="70"/>
      <c r="O176" s="68"/>
    </row>
    <row r="177" spans="1:15" s="8" customFormat="1" x14ac:dyDescent="0.25">
      <c r="A177" s="50" t="s">
        <v>19</v>
      </c>
      <c r="B177" s="51">
        <v>42838</v>
      </c>
      <c r="C177" s="52">
        <v>3</v>
      </c>
      <c r="D177" s="62">
        <v>632.28361215067684</v>
      </c>
      <c r="E177" s="52">
        <v>0.2326</v>
      </c>
      <c r="F177" s="70"/>
      <c r="G177" s="70"/>
      <c r="H177" s="68"/>
      <c r="I177" s="39">
        <f>MAIN!D177*50</f>
        <v>31614.180607533843</v>
      </c>
      <c r="J177" s="8">
        <f t="shared" si="6"/>
        <v>63228.361215067685</v>
      </c>
      <c r="K177" s="8">
        <f t="shared" si="7"/>
        <v>6.3228361215067683E-2</v>
      </c>
      <c r="L177" s="8">
        <f t="shared" si="8"/>
        <v>0.27183302328060055</v>
      </c>
      <c r="M177" s="70"/>
      <c r="N177" s="70"/>
      <c r="O177" s="68"/>
    </row>
    <row r="178" spans="1:15" s="8" customFormat="1" x14ac:dyDescent="0.25">
      <c r="A178" s="50" t="s">
        <v>19</v>
      </c>
      <c r="B178" s="51">
        <v>42838</v>
      </c>
      <c r="C178" s="52">
        <v>4</v>
      </c>
      <c r="D178" s="62">
        <v>667.37307599287021</v>
      </c>
      <c r="E178" s="52">
        <v>0.36230000000000001</v>
      </c>
      <c r="F178" s="70"/>
      <c r="G178" s="70"/>
      <c r="H178" s="68"/>
      <c r="I178" s="39">
        <f>MAIN!D178*50</f>
        <v>33368.653799643507</v>
      </c>
      <c r="J178" s="8">
        <f t="shared" si="6"/>
        <v>66737.307599287014</v>
      </c>
      <c r="K178" s="8">
        <f t="shared" si="7"/>
        <v>6.6737307599287019E-2</v>
      </c>
      <c r="L178" s="8">
        <f t="shared" si="8"/>
        <v>0.18420454761050792</v>
      </c>
      <c r="M178" s="70"/>
      <c r="N178" s="70"/>
      <c r="O178" s="68"/>
    </row>
    <row r="179" spans="1:15" s="8" customFormat="1" x14ac:dyDescent="0.25">
      <c r="A179" s="50" t="s">
        <v>19</v>
      </c>
      <c r="B179" s="51">
        <v>42838</v>
      </c>
      <c r="C179" s="52">
        <v>5</v>
      </c>
      <c r="D179" s="62">
        <v>635.20833686067806</v>
      </c>
      <c r="E179" s="52">
        <v>0.23330000000000001</v>
      </c>
      <c r="F179" s="70"/>
      <c r="G179" s="70"/>
      <c r="H179" s="68"/>
      <c r="I179" s="39">
        <f>MAIN!D179*50</f>
        <v>31760.416843033901</v>
      </c>
      <c r="J179" s="8">
        <f t="shared" si="6"/>
        <v>63520.833686067803</v>
      </c>
      <c r="K179" s="8">
        <f t="shared" si="7"/>
        <v>6.3520833686067799E-2</v>
      </c>
      <c r="L179" s="8">
        <f t="shared" si="8"/>
        <v>0.27227104023175225</v>
      </c>
      <c r="M179" s="70"/>
      <c r="N179" s="70"/>
      <c r="O179" s="68"/>
    </row>
    <row r="180" spans="1:15" s="8" customFormat="1" x14ac:dyDescent="0.25">
      <c r="A180" s="50" t="s">
        <v>19</v>
      </c>
      <c r="B180" s="51">
        <v>42838</v>
      </c>
      <c r="C180" s="52">
        <v>6</v>
      </c>
      <c r="D180" s="62">
        <v>896.90217749296619</v>
      </c>
      <c r="E180" s="52">
        <v>0.20250000000000001</v>
      </c>
      <c r="F180" s="70"/>
      <c r="G180" s="70"/>
      <c r="H180" s="68"/>
      <c r="I180" s="39">
        <f>MAIN!D180*50</f>
        <v>44845.108874648307</v>
      </c>
      <c r="J180" s="8">
        <f t="shared" si="6"/>
        <v>89690.217749296615</v>
      </c>
      <c r="K180" s="8">
        <f t="shared" si="7"/>
        <v>8.9690217749296614E-2</v>
      </c>
      <c r="L180" s="8">
        <f t="shared" si="8"/>
        <v>0.44291465555208204</v>
      </c>
      <c r="M180" s="70"/>
      <c r="N180" s="70"/>
      <c r="O180" s="68"/>
    </row>
    <row r="181" spans="1:15" s="8" customFormat="1" x14ac:dyDescent="0.25">
      <c r="A181" s="50" t="s">
        <v>19</v>
      </c>
      <c r="B181" s="51">
        <v>42838</v>
      </c>
      <c r="C181" s="52">
        <v>7</v>
      </c>
      <c r="D181" s="62">
        <v>658.33000752844725</v>
      </c>
      <c r="E181" s="52">
        <v>0.27489999999999998</v>
      </c>
      <c r="F181" s="70"/>
      <c r="G181" s="70"/>
      <c r="H181" s="68"/>
      <c r="I181" s="39">
        <f>MAIN!D181*50</f>
        <v>32916.500376422366</v>
      </c>
      <c r="J181" s="8">
        <f t="shared" si="6"/>
        <v>65833.000752844731</v>
      </c>
      <c r="K181" s="8">
        <f t="shared" si="7"/>
        <v>6.5833000752844734E-2</v>
      </c>
      <c r="L181" s="8">
        <f t="shared" si="8"/>
        <v>0.23947981357891865</v>
      </c>
      <c r="M181" s="70"/>
      <c r="N181" s="70"/>
      <c r="O181" s="68"/>
    </row>
    <row r="182" spans="1:15" s="8" customFormat="1" x14ac:dyDescent="0.25">
      <c r="A182" s="50" t="s">
        <v>19</v>
      </c>
      <c r="B182" s="51">
        <v>42838</v>
      </c>
      <c r="C182" s="52">
        <v>8</v>
      </c>
      <c r="D182" s="62">
        <v>623.42141410567513</v>
      </c>
      <c r="E182" s="52">
        <v>0.33960000000000001</v>
      </c>
      <c r="F182" s="70"/>
      <c r="G182" s="70"/>
      <c r="H182" s="68"/>
      <c r="I182" s="39">
        <f>MAIN!D182*50</f>
        <v>31171.070705283757</v>
      </c>
      <c r="J182" s="8">
        <f t="shared" si="6"/>
        <v>62342.141410567514</v>
      </c>
      <c r="K182" s="8">
        <f t="shared" si="7"/>
        <v>6.2342141410567514E-2</v>
      </c>
      <c r="L182" s="8">
        <f t="shared" si="8"/>
        <v>0.18357521027846735</v>
      </c>
      <c r="M182" s="70"/>
      <c r="N182" s="70"/>
      <c r="O182" s="68"/>
    </row>
    <row r="183" spans="1:15" s="8" customFormat="1" x14ac:dyDescent="0.25">
      <c r="A183" s="50" t="s">
        <v>19</v>
      </c>
      <c r="B183" s="51">
        <v>42838</v>
      </c>
      <c r="C183" s="52">
        <v>9</v>
      </c>
      <c r="D183" s="62">
        <v>715.06399837454876</v>
      </c>
      <c r="E183" s="52">
        <v>0.22750000000000001</v>
      </c>
      <c r="F183" s="70" t="s">
        <v>127</v>
      </c>
      <c r="G183" s="70" t="s">
        <v>128</v>
      </c>
      <c r="H183" s="68" t="s">
        <v>129</v>
      </c>
      <c r="I183" s="39">
        <f>MAIN!D183*50</f>
        <v>35753.199918727441</v>
      </c>
      <c r="J183" s="8">
        <f t="shared" si="6"/>
        <v>71506.399837454883</v>
      </c>
      <c r="K183" s="8">
        <f t="shared" si="7"/>
        <v>7.1506399837454881E-2</v>
      </c>
      <c r="L183" s="8">
        <f t="shared" si="8"/>
        <v>0.31431384543936208</v>
      </c>
      <c r="M183" s="70" t="s">
        <v>127</v>
      </c>
      <c r="N183" s="70" t="s">
        <v>128</v>
      </c>
      <c r="O183" s="68" t="s">
        <v>129</v>
      </c>
    </row>
    <row r="184" spans="1:15" s="8" customFormat="1" ht="15.75" thickBot="1" x14ac:dyDescent="0.3">
      <c r="A184" s="100" t="s">
        <v>19</v>
      </c>
      <c r="B184" s="101">
        <v>42838</v>
      </c>
      <c r="C184" s="102">
        <v>10</v>
      </c>
      <c r="D184" s="103">
        <v>627.67194180254774</v>
      </c>
      <c r="E184" s="102">
        <v>0.34100000000000003</v>
      </c>
      <c r="F184" s="85">
        <f>AVERAGE(E175:E184)</f>
        <v>0.27073000000000003</v>
      </c>
      <c r="G184" s="85">
        <f>STDEV(E175:E184)</f>
        <v>5.680946810758452E-2</v>
      </c>
      <c r="H184" s="86">
        <f>COUNTA(E175:E184)</f>
        <v>10</v>
      </c>
      <c r="I184" s="39">
        <f>MAIN!D184*50</f>
        <v>31383.597090127387</v>
      </c>
      <c r="J184" s="8">
        <f t="shared" si="6"/>
        <v>62767.194180254774</v>
      </c>
      <c r="K184" s="128">
        <f t="shared" si="7"/>
        <v>6.2767194180254768E-2</v>
      </c>
      <c r="L184" s="128">
        <f t="shared" si="8"/>
        <v>0.18406801812391427</v>
      </c>
      <c r="M184" s="85">
        <f>AVERAGE(L175:L184)</f>
        <v>0.2708887472939141</v>
      </c>
      <c r="N184" s="85">
        <f>STDEV(L175:L184)</f>
        <v>8.1671541115136956E-2</v>
      </c>
      <c r="O184" s="86">
        <f>COUNTA(L175:L184)</f>
        <v>10</v>
      </c>
    </row>
    <row r="185" spans="1:15" s="8" customFormat="1" ht="15.75" thickTop="1" x14ac:dyDescent="0.25">
      <c r="A185" s="104" t="s">
        <v>10</v>
      </c>
      <c r="B185" s="105">
        <v>42839</v>
      </c>
      <c r="C185" s="106">
        <v>1</v>
      </c>
      <c r="D185" s="107">
        <v>866.06569345717458</v>
      </c>
      <c r="E185" s="106">
        <v>0.36730000000000002</v>
      </c>
      <c r="F185" s="70"/>
      <c r="G185" s="70"/>
      <c r="H185" s="68"/>
      <c r="I185" s="39">
        <f>MAIN!D185*50</f>
        <v>43303.284672858732</v>
      </c>
      <c r="J185" s="8">
        <f>I185*2</f>
        <v>86606.569345717464</v>
      </c>
      <c r="K185" s="8">
        <f>J185/1000000</f>
        <v>8.6606569345717463E-2</v>
      </c>
      <c r="L185" s="8">
        <f t="shared" si="8"/>
        <v>0.23579245669947579</v>
      </c>
      <c r="M185" s="70"/>
      <c r="N185" s="70"/>
      <c r="O185" s="68"/>
    </row>
    <row r="186" spans="1:15" s="8" customFormat="1" x14ac:dyDescent="0.25">
      <c r="A186" s="59" t="s">
        <v>10</v>
      </c>
      <c r="B186" s="60">
        <v>42839</v>
      </c>
      <c r="C186" s="61">
        <v>2</v>
      </c>
      <c r="D186" s="63">
        <v>891.5362117807008</v>
      </c>
      <c r="E186" s="61">
        <v>0.27539999999999998</v>
      </c>
      <c r="F186" s="70"/>
      <c r="G186" s="70"/>
      <c r="H186" s="68"/>
      <c r="I186" s="39">
        <f>MAIN!D186*50</f>
        <v>44576.810589035042</v>
      </c>
      <c r="J186" s="8">
        <f t="shared" ref="J186:J244" si="9">I186*2</f>
        <v>89153.621178070083</v>
      </c>
      <c r="K186" s="8">
        <f t="shared" ref="K186:K244" si="10">J186/1000000</f>
        <v>8.9153621178070089E-2</v>
      </c>
      <c r="L186" s="8">
        <f t="shared" si="8"/>
        <v>0.3237241146625639</v>
      </c>
      <c r="M186" s="70"/>
      <c r="N186" s="70"/>
      <c r="O186" s="68"/>
    </row>
    <row r="187" spans="1:15" s="8" customFormat="1" x14ac:dyDescent="0.25">
      <c r="A187" s="59" t="s">
        <v>10</v>
      </c>
      <c r="B187" s="60">
        <v>42839</v>
      </c>
      <c r="C187" s="61">
        <v>3</v>
      </c>
      <c r="D187" s="63">
        <v>665.15433218369378</v>
      </c>
      <c r="E187" s="61">
        <v>0.30430000000000001</v>
      </c>
      <c r="F187" s="70"/>
      <c r="G187" s="70"/>
      <c r="H187" s="68"/>
      <c r="I187" s="39">
        <f>MAIN!D187*50</f>
        <v>33257.716609184688</v>
      </c>
      <c r="J187" s="8">
        <f t="shared" si="9"/>
        <v>66515.433218369377</v>
      </c>
      <c r="K187" s="8">
        <f t="shared" si="10"/>
        <v>6.6515433218369377E-2</v>
      </c>
      <c r="L187" s="8">
        <f t="shared" si="8"/>
        <v>0.21858505822664928</v>
      </c>
      <c r="M187" s="70"/>
      <c r="N187" s="70"/>
      <c r="O187" s="68"/>
    </row>
    <row r="188" spans="1:15" s="8" customFormat="1" x14ac:dyDescent="0.25">
      <c r="A188" s="59" t="s">
        <v>10</v>
      </c>
      <c r="B188" s="60">
        <v>42839</v>
      </c>
      <c r="C188" s="61">
        <v>4</v>
      </c>
      <c r="D188" s="63">
        <v>623.4934261507517</v>
      </c>
      <c r="E188" s="61">
        <v>0.28129999999999999</v>
      </c>
      <c r="F188" s="70"/>
      <c r="G188" s="70"/>
      <c r="H188" s="68"/>
      <c r="I188" s="39">
        <f>MAIN!D188*50</f>
        <v>31174.671307537585</v>
      </c>
      <c r="J188" s="8">
        <f t="shared" si="9"/>
        <v>62349.342615075169</v>
      </c>
      <c r="K188" s="8">
        <f t="shared" si="10"/>
        <v>6.2349342615075166E-2</v>
      </c>
      <c r="L188" s="8">
        <f t="shared" si="8"/>
        <v>0.2216471475829192</v>
      </c>
      <c r="M188" s="70"/>
      <c r="N188" s="70"/>
      <c r="O188" s="68"/>
    </row>
    <row r="189" spans="1:15" s="8" customFormat="1" x14ac:dyDescent="0.25">
      <c r="A189" s="59" t="s">
        <v>10</v>
      </c>
      <c r="B189" s="60">
        <v>42839</v>
      </c>
      <c r="C189" s="61">
        <v>5</v>
      </c>
      <c r="D189" s="63">
        <v>1058.4401827199972</v>
      </c>
      <c r="E189" s="61">
        <v>0.35060000000000002</v>
      </c>
      <c r="F189" s="70"/>
      <c r="G189" s="70"/>
      <c r="H189" s="68"/>
      <c r="I189" s="39">
        <f>MAIN!D189*50</f>
        <v>52922.009135999862</v>
      </c>
      <c r="J189" s="8">
        <f t="shared" si="9"/>
        <v>105844.01827199972</v>
      </c>
      <c r="K189" s="8">
        <f t="shared" si="10"/>
        <v>0.10584401827199973</v>
      </c>
      <c r="L189" s="8">
        <f t="shared" si="8"/>
        <v>0.30189394829435173</v>
      </c>
      <c r="M189" s="70"/>
      <c r="N189" s="70"/>
      <c r="O189" s="68"/>
    </row>
    <row r="190" spans="1:15" s="8" customFormat="1" x14ac:dyDescent="0.25">
      <c r="A190" s="59" t="s">
        <v>10</v>
      </c>
      <c r="B190" s="60">
        <v>42839</v>
      </c>
      <c r="C190" s="61">
        <v>6</v>
      </c>
      <c r="D190" s="63">
        <v>1128.5344265308431</v>
      </c>
      <c r="E190" s="61">
        <v>0.36630000000000001</v>
      </c>
      <c r="F190" s="70"/>
      <c r="G190" s="70"/>
      <c r="H190" s="68"/>
      <c r="I190" s="39">
        <f>MAIN!D190*50</f>
        <v>56426.72132654216</v>
      </c>
      <c r="J190" s="8">
        <f t="shared" si="9"/>
        <v>112853.44265308432</v>
      </c>
      <c r="K190" s="8">
        <f t="shared" si="10"/>
        <v>0.11285344265308432</v>
      </c>
      <c r="L190" s="8">
        <f t="shared" si="8"/>
        <v>0.30809020653312674</v>
      </c>
      <c r="M190" s="70"/>
      <c r="N190" s="70"/>
      <c r="O190" s="68"/>
    </row>
    <row r="191" spans="1:15" s="8" customFormat="1" x14ac:dyDescent="0.25">
      <c r="A191" s="59" t="s">
        <v>10</v>
      </c>
      <c r="B191" s="60">
        <v>42839</v>
      </c>
      <c r="C191" s="61">
        <v>7</v>
      </c>
      <c r="D191" s="63">
        <v>1107.027677801374</v>
      </c>
      <c r="E191" s="61">
        <v>0.31759999999999999</v>
      </c>
      <c r="F191" s="70"/>
      <c r="G191" s="70"/>
      <c r="H191" s="68"/>
      <c r="I191" s="39">
        <f>MAIN!D191*50</f>
        <v>55351.383890068697</v>
      </c>
      <c r="J191" s="8">
        <f t="shared" si="9"/>
        <v>110702.76778013739</v>
      </c>
      <c r="K191" s="8">
        <f t="shared" si="10"/>
        <v>0.11070276778013739</v>
      </c>
      <c r="L191" s="8">
        <f t="shared" si="8"/>
        <v>0.34856035195257368</v>
      </c>
      <c r="M191" s="70"/>
      <c r="N191" s="70"/>
      <c r="O191" s="68"/>
    </row>
    <row r="192" spans="1:15" s="8" customFormat="1" x14ac:dyDescent="0.25">
      <c r="A192" s="59" t="s">
        <v>10</v>
      </c>
      <c r="B192" s="60">
        <v>42839</v>
      </c>
      <c r="C192" s="61">
        <v>8</v>
      </c>
      <c r="D192" s="63">
        <v>822.96828184239018</v>
      </c>
      <c r="E192" s="61">
        <v>0.3417</v>
      </c>
      <c r="F192" s="70"/>
      <c r="G192" s="70"/>
      <c r="H192" s="68"/>
      <c r="I192" s="39">
        <f>MAIN!D192*50</f>
        <v>41148.414092119507</v>
      </c>
      <c r="J192" s="8">
        <f t="shared" si="9"/>
        <v>82296.828184239013</v>
      </c>
      <c r="K192" s="8">
        <f t="shared" si="10"/>
        <v>8.2296828184239015E-2</v>
      </c>
      <c r="L192" s="8">
        <f t="shared" si="8"/>
        <v>0.24084526831793682</v>
      </c>
      <c r="M192" s="70"/>
      <c r="N192" s="70"/>
      <c r="O192" s="68"/>
    </row>
    <row r="193" spans="1:15" s="8" customFormat="1" x14ac:dyDescent="0.25">
      <c r="A193" s="59" t="s">
        <v>10</v>
      </c>
      <c r="B193" s="60">
        <v>42839</v>
      </c>
      <c r="C193" s="61">
        <v>9</v>
      </c>
      <c r="D193" s="63">
        <v>833.76472873256989</v>
      </c>
      <c r="E193" s="61">
        <v>0.26419999999999999</v>
      </c>
      <c r="F193" s="70" t="s">
        <v>127</v>
      </c>
      <c r="G193" s="70" t="s">
        <v>128</v>
      </c>
      <c r="H193" s="68" t="s">
        <v>129</v>
      </c>
      <c r="I193" s="39">
        <f>MAIN!D193*50</f>
        <v>41688.236436628496</v>
      </c>
      <c r="J193" s="8">
        <f t="shared" si="9"/>
        <v>83376.472873256993</v>
      </c>
      <c r="K193" s="8">
        <f t="shared" si="10"/>
        <v>8.3376472873256988E-2</v>
      </c>
      <c r="L193" s="8">
        <f t="shared" si="8"/>
        <v>0.31558089656796739</v>
      </c>
      <c r="M193" s="70" t="s">
        <v>127</v>
      </c>
      <c r="N193" s="70" t="s">
        <v>128</v>
      </c>
      <c r="O193" s="68" t="s">
        <v>129</v>
      </c>
    </row>
    <row r="194" spans="1:15" s="8" customFormat="1" ht="15.75" thickBot="1" x14ac:dyDescent="0.3">
      <c r="A194" s="108" t="s">
        <v>10</v>
      </c>
      <c r="B194" s="109">
        <v>42839</v>
      </c>
      <c r="C194" s="110">
        <v>10</v>
      </c>
      <c r="D194" s="111">
        <v>955.02289037245725</v>
      </c>
      <c r="E194" s="110">
        <v>0.35189999999999999</v>
      </c>
      <c r="F194" s="85">
        <f>AVERAGE(E185:E194)</f>
        <v>0.32205999999999996</v>
      </c>
      <c r="G194" s="85">
        <f>STDEV(E185:E194)</f>
        <v>3.8896078065647412E-2</v>
      </c>
      <c r="H194" s="86">
        <f>COUNTA(E185:E194)</f>
        <v>10</v>
      </c>
      <c r="I194" s="39">
        <f>MAIN!D194*50</f>
        <v>47751.144518622859</v>
      </c>
      <c r="J194" s="8">
        <f t="shared" si="9"/>
        <v>95502.289037245719</v>
      </c>
      <c r="K194" s="128">
        <f t="shared" si="10"/>
        <v>9.5502289037245724E-2</v>
      </c>
      <c r="L194" s="128">
        <f t="shared" si="8"/>
        <v>0.27139042067986852</v>
      </c>
      <c r="M194" s="85">
        <f>AVERAGE(L185:L194)</f>
        <v>0.27861098695174336</v>
      </c>
      <c r="N194" s="85">
        <f>STDEV(L185:L194)</f>
        <v>4.6982037439901446E-2</v>
      </c>
      <c r="O194" s="86">
        <f>COUNTA(L185:L194)</f>
        <v>10</v>
      </c>
    </row>
    <row r="195" spans="1:15" s="8" customFormat="1" ht="15.75" thickTop="1" x14ac:dyDescent="0.25">
      <c r="A195" s="104" t="s">
        <v>11</v>
      </c>
      <c r="B195" s="105">
        <v>42839</v>
      </c>
      <c r="C195" s="106">
        <v>1</v>
      </c>
      <c r="D195" s="107">
        <v>918.33251448602527</v>
      </c>
      <c r="E195" s="106">
        <v>0.28189999999999998</v>
      </c>
      <c r="F195" s="70"/>
      <c r="G195" s="70"/>
      <c r="H195" s="68"/>
      <c r="I195" s="39">
        <f>MAIN!D195*50</f>
        <v>45916.625724301266</v>
      </c>
      <c r="J195" s="8">
        <f t="shared" si="9"/>
        <v>91833.251448602532</v>
      </c>
      <c r="K195" s="8">
        <f t="shared" si="10"/>
        <v>9.1833251448602535E-2</v>
      </c>
      <c r="L195" s="8">
        <f t="shared" si="8"/>
        <v>0.3257653474586823</v>
      </c>
      <c r="M195" s="70"/>
      <c r="N195" s="70"/>
      <c r="O195" s="68"/>
    </row>
    <row r="196" spans="1:15" s="8" customFormat="1" x14ac:dyDescent="0.25">
      <c r="A196" s="59" t="s">
        <v>11</v>
      </c>
      <c r="B196" s="60">
        <v>42839</v>
      </c>
      <c r="C196" s="61">
        <v>2</v>
      </c>
      <c r="D196" s="63">
        <v>965.18742820448915</v>
      </c>
      <c r="E196" s="61">
        <v>0.25190000000000001</v>
      </c>
      <c r="F196" s="70"/>
      <c r="G196" s="70"/>
      <c r="H196" s="68"/>
      <c r="I196" s="39">
        <f>MAIN!D196*50</f>
        <v>48259.371410224456</v>
      </c>
      <c r="J196" s="8">
        <f t="shared" si="9"/>
        <v>96518.742820448912</v>
      </c>
      <c r="K196" s="8">
        <f t="shared" si="10"/>
        <v>9.6518742820448908E-2</v>
      </c>
      <c r="L196" s="8">
        <f t="shared" si="8"/>
        <v>0.38316293299106352</v>
      </c>
      <c r="M196" s="70"/>
      <c r="N196" s="70"/>
      <c r="O196" s="68"/>
    </row>
    <row r="197" spans="1:15" s="8" customFormat="1" x14ac:dyDescent="0.25">
      <c r="A197" s="59" t="s">
        <v>11</v>
      </c>
      <c r="B197" s="60">
        <v>42839</v>
      </c>
      <c r="C197" s="61">
        <v>3</v>
      </c>
      <c r="D197" s="63">
        <v>1109.2241985326395</v>
      </c>
      <c r="E197" s="61">
        <v>0.28560000000000002</v>
      </c>
      <c r="F197" s="70"/>
      <c r="G197" s="70"/>
      <c r="H197" s="68"/>
      <c r="I197" s="39">
        <f>MAIN!D197*50</f>
        <v>55461.209926631978</v>
      </c>
      <c r="J197" s="8">
        <f t="shared" si="9"/>
        <v>110922.41985326396</v>
      </c>
      <c r="K197" s="8">
        <f t="shared" si="10"/>
        <v>0.11092241985326395</v>
      </c>
      <c r="L197" s="8">
        <f t="shared" ref="L197:L260" si="11">K197/E197</f>
        <v>0.38838382301563007</v>
      </c>
      <c r="M197" s="70"/>
      <c r="N197" s="70"/>
      <c r="O197" s="68"/>
    </row>
    <row r="198" spans="1:15" s="8" customFormat="1" x14ac:dyDescent="0.25">
      <c r="A198" s="59" t="s">
        <v>11</v>
      </c>
      <c r="B198" s="60">
        <v>42839</v>
      </c>
      <c r="C198" s="61">
        <v>4</v>
      </c>
      <c r="D198" s="63">
        <v>1095.08042776395</v>
      </c>
      <c r="E198" s="61">
        <v>0.28520000000000001</v>
      </c>
      <c r="F198" s="70"/>
      <c r="G198" s="70"/>
      <c r="H198" s="68"/>
      <c r="I198" s="39">
        <f>MAIN!D198*50</f>
        <v>54754.0213881975</v>
      </c>
      <c r="J198" s="8">
        <f t="shared" si="9"/>
        <v>109508.042776395</v>
      </c>
      <c r="K198" s="8">
        <f t="shared" si="10"/>
        <v>0.109508042776395</v>
      </c>
      <c r="L198" s="8">
        <f t="shared" si="11"/>
        <v>0.38396929444738781</v>
      </c>
      <c r="M198" s="70"/>
      <c r="N198" s="70"/>
      <c r="O198" s="68"/>
    </row>
    <row r="199" spans="1:15" s="8" customFormat="1" x14ac:dyDescent="0.25">
      <c r="A199" s="59" t="s">
        <v>11</v>
      </c>
      <c r="B199" s="60">
        <v>42839</v>
      </c>
      <c r="C199" s="61">
        <v>5</v>
      </c>
      <c r="D199" s="63">
        <v>957.99524112026882</v>
      </c>
      <c r="E199" s="61">
        <v>0.24890000000000001</v>
      </c>
      <c r="F199" s="70"/>
      <c r="G199" s="70"/>
      <c r="H199" s="68"/>
      <c r="I199" s="39">
        <f>MAIN!D199*50</f>
        <v>47899.762056013438</v>
      </c>
      <c r="J199" s="8">
        <f t="shared" si="9"/>
        <v>95799.524112026877</v>
      </c>
      <c r="K199" s="8">
        <f t="shared" si="10"/>
        <v>9.5799524112026871E-2</v>
      </c>
      <c r="L199" s="8">
        <f t="shared" si="11"/>
        <v>0.38489161957423412</v>
      </c>
      <c r="M199" s="70"/>
      <c r="N199" s="70"/>
      <c r="O199" s="68"/>
    </row>
    <row r="200" spans="1:15" s="8" customFormat="1" x14ac:dyDescent="0.25">
      <c r="A200" s="59" t="s">
        <v>11</v>
      </c>
      <c r="B200" s="60">
        <v>42839</v>
      </c>
      <c r="C200" s="61">
        <v>6</v>
      </c>
      <c r="D200" s="63">
        <v>643.17942282743002</v>
      </c>
      <c r="E200" s="61">
        <v>0.28570000000000001</v>
      </c>
      <c r="F200" s="70"/>
      <c r="G200" s="70"/>
      <c r="H200" s="68"/>
      <c r="I200" s="39">
        <f>MAIN!D200*50</f>
        <v>32158.971141371501</v>
      </c>
      <c r="J200" s="8">
        <f t="shared" si="9"/>
        <v>64317.942282743003</v>
      </c>
      <c r="K200" s="8">
        <f t="shared" si="10"/>
        <v>6.4317942282742999E-2</v>
      </c>
      <c r="L200" s="8">
        <f t="shared" si="11"/>
        <v>0.2251240541923101</v>
      </c>
      <c r="M200" s="70"/>
      <c r="N200" s="70"/>
      <c r="O200" s="68"/>
    </row>
    <row r="201" spans="1:15" s="8" customFormat="1" x14ac:dyDescent="0.25">
      <c r="A201" s="59" t="s">
        <v>11</v>
      </c>
      <c r="B201" s="60">
        <v>42839</v>
      </c>
      <c r="C201" s="61">
        <v>7</v>
      </c>
      <c r="D201" s="63">
        <v>1002.7132862653276</v>
      </c>
      <c r="E201" s="61">
        <v>0.32640000000000002</v>
      </c>
      <c r="F201" s="70"/>
      <c r="G201" s="70"/>
      <c r="H201" s="68"/>
      <c r="I201" s="39">
        <f>MAIN!D201*50</f>
        <v>50135.664313266381</v>
      </c>
      <c r="J201" s="8">
        <f t="shared" si="9"/>
        <v>100271.32862653276</v>
      </c>
      <c r="K201" s="8">
        <f t="shared" si="10"/>
        <v>0.10027132862653276</v>
      </c>
      <c r="L201" s="8">
        <f t="shared" si="11"/>
        <v>0.30720382544893615</v>
      </c>
      <c r="M201" s="70"/>
      <c r="N201" s="70"/>
      <c r="O201" s="68"/>
    </row>
    <row r="202" spans="1:15" s="8" customFormat="1" x14ac:dyDescent="0.25">
      <c r="A202" s="59" t="s">
        <v>11</v>
      </c>
      <c r="B202" s="60">
        <v>42839</v>
      </c>
      <c r="C202" s="61">
        <v>8</v>
      </c>
      <c r="D202" s="63">
        <v>959.82448645551301</v>
      </c>
      <c r="E202" s="61">
        <v>0.31369999999999998</v>
      </c>
      <c r="F202" s="70"/>
      <c r="G202" s="70"/>
      <c r="H202" s="68"/>
      <c r="I202" s="39">
        <f>MAIN!D202*50</f>
        <v>47991.224322775648</v>
      </c>
      <c r="J202" s="8">
        <f t="shared" si="9"/>
        <v>95982.448645551296</v>
      </c>
      <c r="K202" s="8">
        <f t="shared" si="10"/>
        <v>9.5982448645551291E-2</v>
      </c>
      <c r="L202" s="8">
        <f t="shared" si="11"/>
        <v>0.3059689150320411</v>
      </c>
      <c r="M202" s="70"/>
      <c r="N202" s="70"/>
      <c r="O202" s="68"/>
    </row>
    <row r="203" spans="1:15" s="8" customFormat="1" x14ac:dyDescent="0.25">
      <c r="A203" s="59" t="s">
        <v>11</v>
      </c>
      <c r="B203" s="60">
        <v>42839</v>
      </c>
      <c r="C203" s="61">
        <v>9</v>
      </c>
      <c r="D203" s="63">
        <v>962.62153378657831</v>
      </c>
      <c r="E203" s="61">
        <v>0.30680000000000002</v>
      </c>
      <c r="F203" s="70" t="s">
        <v>127</v>
      </c>
      <c r="G203" s="70" t="s">
        <v>128</v>
      </c>
      <c r="H203" s="68" t="s">
        <v>129</v>
      </c>
      <c r="I203" s="39">
        <f>MAIN!D203*50</f>
        <v>48131.076689328918</v>
      </c>
      <c r="J203" s="8">
        <f t="shared" si="9"/>
        <v>96262.153378657837</v>
      </c>
      <c r="K203" s="8">
        <f t="shared" si="10"/>
        <v>9.626215337865783E-2</v>
      </c>
      <c r="L203" s="8">
        <f t="shared" si="11"/>
        <v>0.31376190801387815</v>
      </c>
      <c r="M203" s="70" t="s">
        <v>127</v>
      </c>
      <c r="N203" s="70" t="s">
        <v>128</v>
      </c>
      <c r="O203" s="68" t="s">
        <v>129</v>
      </c>
    </row>
    <row r="204" spans="1:15" s="8" customFormat="1" ht="15.75" thickBot="1" x14ac:dyDescent="0.3">
      <c r="A204" s="108" t="s">
        <v>11</v>
      </c>
      <c r="B204" s="109">
        <v>42839</v>
      </c>
      <c r="C204" s="110">
        <v>10</v>
      </c>
      <c r="D204" s="111">
        <v>1040.2737331369435</v>
      </c>
      <c r="E204" s="110">
        <v>0.26800000000000002</v>
      </c>
      <c r="F204" s="85">
        <f>AVERAGE(E195:E204)</f>
        <v>0.28541</v>
      </c>
      <c r="G204" s="85">
        <f>STDEV(E195:E204)</f>
        <v>2.5187141781296087E-2</v>
      </c>
      <c r="H204" s="86">
        <f>COUNTA(E195:E204)</f>
        <v>10</v>
      </c>
      <c r="I204" s="39">
        <f>MAIN!D204*50</f>
        <v>52013.686656847174</v>
      </c>
      <c r="J204" s="8">
        <f t="shared" si="9"/>
        <v>104027.37331369435</v>
      </c>
      <c r="K204" s="128">
        <f t="shared" si="10"/>
        <v>0.10402737331369435</v>
      </c>
      <c r="L204" s="128">
        <f t="shared" si="11"/>
        <v>0.38816184072274013</v>
      </c>
      <c r="M204" s="85">
        <f>AVERAGE(L195:L204)</f>
        <v>0.34063935608969043</v>
      </c>
      <c r="N204" s="85">
        <f>STDEV(L195:L204)</f>
        <v>5.4558138362709598E-2</v>
      </c>
      <c r="O204" s="86">
        <f>COUNTA(L195:L204)</f>
        <v>10</v>
      </c>
    </row>
    <row r="205" spans="1:15" s="8" customFormat="1" ht="15.75" thickTop="1" x14ac:dyDescent="0.25">
      <c r="A205" s="104" t="s">
        <v>15</v>
      </c>
      <c r="B205" s="105">
        <v>42839</v>
      </c>
      <c r="C205" s="106">
        <v>1</v>
      </c>
      <c r="D205" s="107">
        <v>807.83095926325188</v>
      </c>
      <c r="E205" s="106">
        <v>0.3175</v>
      </c>
      <c r="F205" s="70"/>
      <c r="G205" s="70"/>
      <c r="H205" s="68"/>
      <c r="I205" s="39">
        <f>MAIN!D205*50</f>
        <v>40391.547963162593</v>
      </c>
      <c r="J205" s="8">
        <f t="shared" si="9"/>
        <v>80783.095926325186</v>
      </c>
      <c r="K205" s="8">
        <f t="shared" si="10"/>
        <v>8.0783095926325182E-2</v>
      </c>
      <c r="L205" s="8">
        <f t="shared" si="11"/>
        <v>0.25443494779944936</v>
      </c>
      <c r="M205" s="70"/>
      <c r="N205" s="70"/>
      <c r="O205" s="68"/>
    </row>
    <row r="206" spans="1:15" s="8" customFormat="1" x14ac:dyDescent="0.25">
      <c r="A206" s="59" t="s">
        <v>15</v>
      </c>
      <c r="B206" s="60">
        <v>42839</v>
      </c>
      <c r="C206" s="61">
        <v>2</v>
      </c>
      <c r="D206" s="63">
        <v>885.88522537438769</v>
      </c>
      <c r="E206" s="61">
        <v>0.35</v>
      </c>
      <c r="F206" s="70"/>
      <c r="G206" s="70"/>
      <c r="H206" s="68"/>
      <c r="I206" s="39">
        <f>MAIN!D206*50</f>
        <v>44294.261268719383</v>
      </c>
      <c r="J206" s="8">
        <f t="shared" si="9"/>
        <v>88588.522537438766</v>
      </c>
      <c r="K206" s="8">
        <f t="shared" si="10"/>
        <v>8.8588522537438763E-2</v>
      </c>
      <c r="L206" s="8">
        <f t="shared" si="11"/>
        <v>0.25311006439268219</v>
      </c>
      <c r="M206" s="70"/>
      <c r="N206" s="70"/>
      <c r="O206" s="68"/>
    </row>
    <row r="207" spans="1:15" s="8" customFormat="1" x14ac:dyDescent="0.25">
      <c r="A207" s="59" t="s">
        <v>15</v>
      </c>
      <c r="B207" s="60">
        <v>42839</v>
      </c>
      <c r="C207" s="61">
        <v>3</v>
      </c>
      <c r="D207" s="63">
        <v>1139.1537379856072</v>
      </c>
      <c r="E207" s="61">
        <v>0.38700000000000001</v>
      </c>
      <c r="F207" s="70"/>
      <c r="G207" s="70"/>
      <c r="H207" s="68"/>
      <c r="I207" s="39">
        <f>MAIN!D207*50</f>
        <v>56957.686899280365</v>
      </c>
      <c r="J207" s="8">
        <f t="shared" si="9"/>
        <v>113915.37379856073</v>
      </c>
      <c r="K207" s="8">
        <f t="shared" si="10"/>
        <v>0.11391537379856073</v>
      </c>
      <c r="L207" s="8">
        <f t="shared" si="11"/>
        <v>0.29435497105571246</v>
      </c>
      <c r="M207" s="70"/>
      <c r="N207" s="70"/>
      <c r="O207" s="68"/>
    </row>
    <row r="208" spans="1:15" s="8" customFormat="1" x14ac:dyDescent="0.25">
      <c r="A208" s="59" t="s">
        <v>15</v>
      </c>
      <c r="B208" s="60">
        <v>42839</v>
      </c>
      <c r="C208" s="61">
        <v>4</v>
      </c>
      <c r="D208" s="63">
        <v>1125.9924649106479</v>
      </c>
      <c r="E208" s="61">
        <v>0.32429999999999998</v>
      </c>
      <c r="F208" s="70"/>
      <c r="G208" s="70"/>
      <c r="H208" s="68"/>
      <c r="I208" s="39">
        <f>MAIN!D208*50</f>
        <v>56299.623245532392</v>
      </c>
      <c r="J208" s="8">
        <f t="shared" si="9"/>
        <v>112599.24649106478</v>
      </c>
      <c r="K208" s="8">
        <f t="shared" si="10"/>
        <v>0.11259924649106479</v>
      </c>
      <c r="L208" s="8">
        <f t="shared" si="11"/>
        <v>0.34720705054290718</v>
      </c>
      <c r="M208" s="70"/>
      <c r="N208" s="70"/>
      <c r="O208" s="68"/>
    </row>
    <row r="209" spans="1:15" s="8" customFormat="1" x14ac:dyDescent="0.25">
      <c r="A209" s="59" t="s">
        <v>15</v>
      </c>
      <c r="B209" s="60">
        <v>42839</v>
      </c>
      <c r="C209" s="61">
        <v>5</v>
      </c>
      <c r="D209" s="63">
        <v>646.28181169677771</v>
      </c>
      <c r="E209" s="61">
        <v>0.23</v>
      </c>
      <c r="F209" s="70"/>
      <c r="G209" s="70"/>
      <c r="H209" s="68"/>
      <c r="I209" s="39">
        <f>MAIN!D209*50</f>
        <v>32314.090584838887</v>
      </c>
      <c r="J209" s="8">
        <f t="shared" si="9"/>
        <v>64628.181169677773</v>
      </c>
      <c r="K209" s="8">
        <f t="shared" si="10"/>
        <v>6.4628181169677779E-2</v>
      </c>
      <c r="L209" s="8">
        <f t="shared" si="11"/>
        <v>0.28099209204207731</v>
      </c>
      <c r="M209" s="70"/>
      <c r="N209" s="70"/>
      <c r="O209" s="68"/>
    </row>
    <row r="210" spans="1:15" s="8" customFormat="1" x14ac:dyDescent="0.25">
      <c r="A210" s="59" t="s">
        <v>15</v>
      </c>
      <c r="B210" s="60">
        <v>42839</v>
      </c>
      <c r="C210" s="61">
        <v>6</v>
      </c>
      <c r="D210" s="63">
        <v>832.19321040158411</v>
      </c>
      <c r="E210" s="61">
        <v>0.36280000000000001</v>
      </c>
      <c r="F210" s="70"/>
      <c r="G210" s="70"/>
      <c r="H210" s="68"/>
      <c r="I210" s="39">
        <f>MAIN!D210*50</f>
        <v>41609.660520079204</v>
      </c>
      <c r="J210" s="8">
        <f t="shared" si="9"/>
        <v>83219.321040158407</v>
      </c>
      <c r="K210" s="8">
        <f t="shared" si="10"/>
        <v>8.3219321040158403E-2</v>
      </c>
      <c r="L210" s="8">
        <f t="shared" si="11"/>
        <v>0.2293807084899625</v>
      </c>
      <c r="M210" s="70"/>
      <c r="N210" s="70"/>
      <c r="O210" s="68"/>
    </row>
    <row r="211" spans="1:15" s="8" customFormat="1" x14ac:dyDescent="0.25">
      <c r="A211" s="59" t="s">
        <v>15</v>
      </c>
      <c r="B211" s="60">
        <v>42839</v>
      </c>
      <c r="C211" s="61">
        <v>7</v>
      </c>
      <c r="D211" s="63">
        <v>675.08377955887283</v>
      </c>
      <c r="E211" s="61">
        <v>0.27460000000000001</v>
      </c>
      <c r="F211" s="70"/>
      <c r="G211" s="70"/>
      <c r="H211" s="68"/>
      <c r="I211" s="39">
        <f>MAIN!D211*50</f>
        <v>33754.188977943639</v>
      </c>
      <c r="J211" s="8">
        <f t="shared" si="9"/>
        <v>67508.377955887277</v>
      </c>
      <c r="K211" s="8">
        <f t="shared" si="10"/>
        <v>6.750837795588728E-2</v>
      </c>
      <c r="L211" s="8">
        <f t="shared" si="11"/>
        <v>0.24584259998502286</v>
      </c>
      <c r="M211" s="70"/>
      <c r="N211" s="70"/>
      <c r="O211" s="68"/>
    </row>
    <row r="212" spans="1:15" s="8" customFormat="1" x14ac:dyDescent="0.25">
      <c r="A212" s="59" t="s">
        <v>15</v>
      </c>
      <c r="B212" s="60">
        <v>42839</v>
      </c>
      <c r="C212" s="61">
        <v>8</v>
      </c>
      <c r="D212" s="63">
        <v>704.94462940468588</v>
      </c>
      <c r="E212" s="61">
        <v>0.31669999999999998</v>
      </c>
      <c r="F212" s="70"/>
      <c r="G212" s="70"/>
      <c r="H212" s="68"/>
      <c r="I212" s="39">
        <f>MAIN!D212*50</f>
        <v>35247.231470234292</v>
      </c>
      <c r="J212" s="8">
        <f t="shared" si="9"/>
        <v>70494.462940468584</v>
      </c>
      <c r="K212" s="8">
        <f t="shared" si="10"/>
        <v>7.0494462940468586E-2</v>
      </c>
      <c r="L212" s="8">
        <f t="shared" si="11"/>
        <v>0.22259066290012186</v>
      </c>
      <c r="M212" s="70"/>
      <c r="N212" s="70"/>
      <c r="O212" s="68"/>
    </row>
    <row r="213" spans="1:15" s="8" customFormat="1" x14ac:dyDescent="0.25">
      <c r="A213" s="59" t="s">
        <v>15</v>
      </c>
      <c r="B213" s="60">
        <v>42839</v>
      </c>
      <c r="C213" s="61">
        <v>9</v>
      </c>
      <c r="D213" s="63">
        <v>766.86748015642183</v>
      </c>
      <c r="E213" s="61">
        <v>0.25030000000000002</v>
      </c>
      <c r="F213" s="70" t="s">
        <v>127</v>
      </c>
      <c r="G213" s="70" t="s">
        <v>128</v>
      </c>
      <c r="H213" s="68" t="s">
        <v>129</v>
      </c>
      <c r="I213" s="39">
        <f>MAIN!D213*50</f>
        <v>38343.37400782109</v>
      </c>
      <c r="J213" s="8">
        <f t="shared" si="9"/>
        <v>76686.748015642181</v>
      </c>
      <c r="K213" s="8">
        <f t="shared" si="10"/>
        <v>7.6686748015642181E-2</v>
      </c>
      <c r="L213" s="8">
        <f t="shared" si="11"/>
        <v>0.30637933685833868</v>
      </c>
      <c r="M213" s="70" t="s">
        <v>127</v>
      </c>
      <c r="N213" s="70" t="s">
        <v>128</v>
      </c>
      <c r="O213" s="68" t="s">
        <v>129</v>
      </c>
    </row>
    <row r="214" spans="1:15" s="8" customFormat="1" ht="15.75" thickBot="1" x14ac:dyDescent="0.3">
      <c r="A214" s="108" t="s">
        <v>15</v>
      </c>
      <c r="B214" s="109">
        <v>42839</v>
      </c>
      <c r="C214" s="110">
        <v>10</v>
      </c>
      <c r="D214" s="111">
        <v>1023.4860987182559</v>
      </c>
      <c r="E214" s="110">
        <v>0.3584</v>
      </c>
      <c r="F214" s="85">
        <f>AVERAGE(E205:E214)</f>
        <v>0.31716</v>
      </c>
      <c r="G214" s="85">
        <f>STDEV(E205:E214)</f>
        <v>5.1283118296591559E-2</v>
      </c>
      <c r="H214" s="86">
        <f>COUNTA(E205:E214)</f>
        <v>10</v>
      </c>
      <c r="I214" s="39">
        <f>MAIN!D214*50</f>
        <v>51174.304935912798</v>
      </c>
      <c r="J214" s="8">
        <f t="shared" si="9"/>
        <v>102348.6098718256</v>
      </c>
      <c r="K214" s="128">
        <f t="shared" si="10"/>
        <v>0.10234860987182559</v>
      </c>
      <c r="L214" s="128">
        <f t="shared" si="11"/>
        <v>0.28557089807987052</v>
      </c>
      <c r="M214" s="85">
        <f>AVERAGE(L205:L214)</f>
        <v>0.27198633321461452</v>
      </c>
      <c r="N214" s="85">
        <f>STDEV(L205:L214)</f>
        <v>3.8311683762309111E-2</v>
      </c>
      <c r="O214" s="86">
        <f>COUNTA(L205:L214)</f>
        <v>10</v>
      </c>
    </row>
    <row r="215" spans="1:15" s="8" customFormat="1" ht="15.75" thickTop="1" x14ac:dyDescent="0.25">
      <c r="A215" s="104" t="s">
        <v>16</v>
      </c>
      <c r="B215" s="105">
        <v>42839</v>
      </c>
      <c r="C215" s="106">
        <v>1</v>
      </c>
      <c r="D215" s="107">
        <v>938.97926678044632</v>
      </c>
      <c r="E215" s="106">
        <v>0.41539999999999999</v>
      </c>
      <c r="F215" s="70"/>
      <c r="G215" s="70"/>
      <c r="H215" s="68"/>
      <c r="I215" s="39">
        <f>MAIN!D215*50</f>
        <v>46948.963339022317</v>
      </c>
      <c r="J215" s="8">
        <f t="shared" si="9"/>
        <v>93897.926678044634</v>
      </c>
      <c r="K215" s="8">
        <f t="shared" si="10"/>
        <v>9.3897926678044641E-2</v>
      </c>
      <c r="L215" s="8">
        <f t="shared" si="11"/>
        <v>0.22604219229187444</v>
      </c>
      <c r="M215" s="70"/>
      <c r="N215" s="70"/>
      <c r="O215" s="68"/>
    </row>
    <row r="216" spans="1:15" s="8" customFormat="1" x14ac:dyDescent="0.25">
      <c r="A216" s="59" t="s">
        <v>16</v>
      </c>
      <c r="B216" s="60">
        <v>42839</v>
      </c>
      <c r="C216" s="61">
        <v>2</v>
      </c>
      <c r="D216" s="63">
        <v>563.82781933364936</v>
      </c>
      <c r="E216" s="61">
        <v>0.22259999999999999</v>
      </c>
      <c r="F216" s="70"/>
      <c r="G216" s="70"/>
      <c r="H216" s="68"/>
      <c r="I216" s="39">
        <f>MAIN!D216*50</f>
        <v>28191.390966682469</v>
      </c>
      <c r="J216" s="8">
        <f t="shared" si="9"/>
        <v>56382.781933364939</v>
      </c>
      <c r="K216" s="8">
        <f t="shared" si="10"/>
        <v>5.6382781933364941E-2</v>
      </c>
      <c r="L216" s="8">
        <f t="shared" si="11"/>
        <v>0.25329192243200782</v>
      </c>
      <c r="M216" s="70"/>
      <c r="N216" s="70"/>
      <c r="O216" s="68"/>
    </row>
    <row r="217" spans="1:15" s="8" customFormat="1" x14ac:dyDescent="0.25">
      <c r="A217" s="59" t="s">
        <v>16</v>
      </c>
      <c r="B217" s="60">
        <v>42839</v>
      </c>
      <c r="C217" s="61">
        <v>3</v>
      </c>
      <c r="D217" s="63">
        <v>572.8085337292049</v>
      </c>
      <c r="E217" s="61">
        <v>0.32040000000000002</v>
      </c>
      <c r="F217" s="70"/>
      <c r="G217" s="70"/>
      <c r="H217" s="68"/>
      <c r="I217" s="39">
        <f>MAIN!D217*50</f>
        <v>28640.426686460243</v>
      </c>
      <c r="J217" s="8">
        <f t="shared" si="9"/>
        <v>57280.853372920486</v>
      </c>
      <c r="K217" s="8">
        <f t="shared" si="10"/>
        <v>5.7280853372920486E-2</v>
      </c>
      <c r="L217" s="8">
        <f t="shared" si="11"/>
        <v>0.17877919279937729</v>
      </c>
      <c r="M217" s="70"/>
      <c r="N217" s="70"/>
      <c r="O217" s="68"/>
    </row>
    <row r="218" spans="1:15" s="8" customFormat="1" x14ac:dyDescent="0.25">
      <c r="A218" s="59" t="s">
        <v>16</v>
      </c>
      <c r="B218" s="60">
        <v>42839</v>
      </c>
      <c r="C218" s="61">
        <v>4</v>
      </c>
      <c r="D218" s="63">
        <v>729.89418218798846</v>
      </c>
      <c r="E218" s="61">
        <v>0.2296</v>
      </c>
      <c r="F218" s="70"/>
      <c r="G218" s="70"/>
      <c r="H218" s="68"/>
      <c r="I218" s="39">
        <f>MAIN!D218*50</f>
        <v>36494.709109399424</v>
      </c>
      <c r="J218" s="8">
        <f t="shared" si="9"/>
        <v>72989.418218798848</v>
      </c>
      <c r="K218" s="8">
        <f t="shared" si="10"/>
        <v>7.2989418218798854E-2</v>
      </c>
      <c r="L218" s="8">
        <f t="shared" si="11"/>
        <v>0.31789816297386259</v>
      </c>
      <c r="M218" s="70"/>
      <c r="N218" s="70"/>
      <c r="O218" s="68"/>
    </row>
    <row r="219" spans="1:15" s="8" customFormat="1" x14ac:dyDescent="0.25">
      <c r="A219" s="59" t="s">
        <v>16</v>
      </c>
      <c r="B219" s="60">
        <v>42839</v>
      </c>
      <c r="C219" s="61">
        <v>5</v>
      </c>
      <c r="D219" s="63">
        <v>817.80753585056493</v>
      </c>
      <c r="E219" s="61">
        <v>0.33189999999999997</v>
      </c>
      <c r="F219" s="70"/>
      <c r="G219" s="70"/>
      <c r="H219" s="68"/>
      <c r="I219" s="39">
        <f>MAIN!D219*50</f>
        <v>40890.376792528245</v>
      </c>
      <c r="J219" s="8">
        <f t="shared" si="9"/>
        <v>81780.753585056489</v>
      </c>
      <c r="K219" s="8">
        <f t="shared" si="10"/>
        <v>8.1780753585056487E-2</v>
      </c>
      <c r="L219" s="8">
        <f t="shared" si="11"/>
        <v>0.24640178844548508</v>
      </c>
      <c r="M219" s="70"/>
      <c r="N219" s="70"/>
      <c r="O219" s="68"/>
    </row>
    <row r="220" spans="1:15" s="8" customFormat="1" x14ac:dyDescent="0.25">
      <c r="A220" s="59" t="s">
        <v>16</v>
      </c>
      <c r="B220" s="60">
        <v>42839</v>
      </c>
      <c r="C220" s="61">
        <v>6</v>
      </c>
      <c r="D220" s="63">
        <v>686.39013091304491</v>
      </c>
      <c r="E220" s="61">
        <v>0.27850000000000003</v>
      </c>
      <c r="F220" s="70"/>
      <c r="G220" s="70"/>
      <c r="H220" s="68"/>
      <c r="I220" s="39">
        <f>MAIN!D220*50</f>
        <v>34319.506545652242</v>
      </c>
      <c r="J220" s="8">
        <f t="shared" si="9"/>
        <v>68639.013091304485</v>
      </c>
      <c r="K220" s="8">
        <f t="shared" si="10"/>
        <v>6.863901309130449E-2</v>
      </c>
      <c r="L220" s="8">
        <f t="shared" si="11"/>
        <v>0.24645965203340928</v>
      </c>
      <c r="M220" s="70"/>
      <c r="N220" s="70"/>
      <c r="O220" s="68"/>
    </row>
    <row r="221" spans="1:15" s="8" customFormat="1" x14ac:dyDescent="0.25">
      <c r="A221" s="59" t="s">
        <v>16</v>
      </c>
      <c r="B221" s="60">
        <v>42839</v>
      </c>
      <c r="C221" s="61">
        <v>7</v>
      </c>
      <c r="D221" s="63">
        <v>433.92254989569579</v>
      </c>
      <c r="E221" s="61">
        <v>0.17879999999999999</v>
      </c>
      <c r="F221" s="70"/>
      <c r="G221" s="70"/>
      <c r="H221" s="68"/>
      <c r="I221" s="39">
        <f>MAIN!D221*50</f>
        <v>21696.127494784789</v>
      </c>
      <c r="J221" s="8">
        <f t="shared" si="9"/>
        <v>43392.254989569577</v>
      </c>
      <c r="K221" s="8">
        <f t="shared" si="10"/>
        <v>4.3392254989569577E-2</v>
      </c>
      <c r="L221" s="8">
        <f t="shared" si="11"/>
        <v>0.24268598987455023</v>
      </c>
      <c r="M221" s="70"/>
      <c r="N221" s="70"/>
      <c r="O221" s="68"/>
    </row>
    <row r="222" spans="1:15" s="8" customFormat="1" x14ac:dyDescent="0.25">
      <c r="A222" s="59" t="s">
        <v>16</v>
      </c>
      <c r="B222" s="60">
        <v>42839</v>
      </c>
      <c r="C222" s="61">
        <v>8</v>
      </c>
      <c r="D222" s="63">
        <v>727.4145180220786</v>
      </c>
      <c r="E222" s="61">
        <v>0.2311</v>
      </c>
      <c r="F222" s="70"/>
      <c r="G222" s="70"/>
      <c r="H222" s="68"/>
      <c r="I222" s="39">
        <f>MAIN!D222*50</f>
        <v>36370.725901103928</v>
      </c>
      <c r="J222" s="8">
        <f t="shared" si="9"/>
        <v>72741.451802207856</v>
      </c>
      <c r="K222" s="8">
        <f t="shared" si="10"/>
        <v>7.2741451802207854E-2</v>
      </c>
      <c r="L222" s="8">
        <f t="shared" si="11"/>
        <v>0.3147617992306701</v>
      </c>
      <c r="M222" s="70"/>
      <c r="N222" s="70"/>
      <c r="O222" s="68"/>
    </row>
    <row r="223" spans="1:15" s="8" customFormat="1" x14ac:dyDescent="0.25">
      <c r="A223" s="59" t="s">
        <v>16</v>
      </c>
      <c r="B223" s="60">
        <v>42839</v>
      </c>
      <c r="C223" s="61">
        <v>9</v>
      </c>
      <c r="D223" s="63">
        <v>621.75855608691768</v>
      </c>
      <c r="E223" s="61">
        <v>0.32269999999999999</v>
      </c>
      <c r="F223" s="70" t="s">
        <v>127</v>
      </c>
      <c r="G223" s="70" t="s">
        <v>128</v>
      </c>
      <c r="H223" s="68" t="s">
        <v>129</v>
      </c>
      <c r="I223" s="39">
        <f>MAIN!D223*50</f>
        <v>31087.927804345883</v>
      </c>
      <c r="J223" s="8">
        <f t="shared" si="9"/>
        <v>62175.855608691767</v>
      </c>
      <c r="K223" s="8">
        <f t="shared" si="10"/>
        <v>6.2175855608691766E-2</v>
      </c>
      <c r="L223" s="8">
        <f t="shared" si="11"/>
        <v>0.19267386305761317</v>
      </c>
      <c r="M223" s="70" t="s">
        <v>127</v>
      </c>
      <c r="N223" s="70" t="s">
        <v>128</v>
      </c>
      <c r="O223" s="68" t="s">
        <v>129</v>
      </c>
    </row>
    <row r="224" spans="1:15" s="8" customFormat="1" ht="15.75" thickBot="1" x14ac:dyDescent="0.3">
      <c r="A224" s="108" t="s">
        <v>16</v>
      </c>
      <c r="B224" s="109">
        <v>42839</v>
      </c>
      <c r="C224" s="110">
        <v>10</v>
      </c>
      <c r="D224" s="111">
        <v>986.19368926149775</v>
      </c>
      <c r="E224" s="110">
        <v>0.24979999999999999</v>
      </c>
      <c r="F224" s="85">
        <f>AVERAGE(E215:E224)</f>
        <v>0.27807999999999999</v>
      </c>
      <c r="G224" s="85">
        <f>STDEV(E215:E224)</f>
        <v>6.9783168935400791E-2</v>
      </c>
      <c r="H224" s="86">
        <f>COUNTA(E215:E224)</f>
        <v>10</v>
      </c>
      <c r="I224" s="39">
        <f>MAIN!D224*50</f>
        <v>49309.684463074889</v>
      </c>
      <c r="J224" s="8">
        <f t="shared" si="9"/>
        <v>98619.368926149778</v>
      </c>
      <c r="K224" s="128">
        <f t="shared" si="10"/>
        <v>9.8619368926149781E-2</v>
      </c>
      <c r="L224" s="128">
        <f t="shared" si="11"/>
        <v>0.39479331035288145</v>
      </c>
      <c r="M224" s="85">
        <f>AVERAGE(L215:L224)</f>
        <v>0.26137878734917314</v>
      </c>
      <c r="N224" s="85">
        <f>STDEV(L215:L224)</f>
        <v>6.4547195889813835E-2</v>
      </c>
      <c r="O224" s="86">
        <f>COUNTA(L215:L224)</f>
        <v>10</v>
      </c>
    </row>
    <row r="225" spans="1:15" s="8" customFormat="1" ht="15.75" thickTop="1" x14ac:dyDescent="0.25">
      <c r="A225" s="104" t="s">
        <v>18</v>
      </c>
      <c r="B225" s="105">
        <v>42839</v>
      </c>
      <c r="C225" s="106">
        <v>1</v>
      </c>
      <c r="D225" s="107">
        <v>977.53132441771743</v>
      </c>
      <c r="E225" s="106">
        <v>0.46400000000000002</v>
      </c>
      <c r="F225" s="70"/>
      <c r="G225" s="70"/>
      <c r="H225" s="68"/>
      <c r="I225" s="39">
        <f>MAIN!D225*50</f>
        <v>48876.56622088587</v>
      </c>
      <c r="J225" s="8">
        <f t="shared" si="9"/>
        <v>97753.132441771741</v>
      </c>
      <c r="K225" s="8">
        <f t="shared" si="10"/>
        <v>9.7753132441771737E-2</v>
      </c>
      <c r="L225" s="8">
        <f t="shared" si="11"/>
        <v>0.21067485440037012</v>
      </c>
      <c r="M225" s="70"/>
      <c r="N225" s="70"/>
      <c r="O225" s="68"/>
    </row>
    <row r="226" spans="1:15" s="8" customFormat="1" x14ac:dyDescent="0.25">
      <c r="A226" s="59" t="s">
        <v>18</v>
      </c>
      <c r="B226" s="60">
        <v>42839</v>
      </c>
      <c r="C226" s="61">
        <v>2</v>
      </c>
      <c r="D226" s="63">
        <v>605.78659544686798</v>
      </c>
      <c r="E226" s="61">
        <v>0.23100000000000001</v>
      </c>
      <c r="F226" s="70"/>
      <c r="G226" s="70"/>
      <c r="H226" s="68"/>
      <c r="I226" s="39">
        <f>MAIN!D226*50</f>
        <v>30289.329772343401</v>
      </c>
      <c r="J226" s="8">
        <f t="shared" si="9"/>
        <v>60578.659544686801</v>
      </c>
      <c r="K226" s="8">
        <f t="shared" si="10"/>
        <v>6.0578659544686803E-2</v>
      </c>
      <c r="L226" s="8">
        <f t="shared" si="11"/>
        <v>0.26224527941422859</v>
      </c>
      <c r="M226" s="70"/>
      <c r="N226" s="70"/>
      <c r="O226" s="68"/>
    </row>
    <row r="227" spans="1:15" s="8" customFormat="1" x14ac:dyDescent="0.25">
      <c r="A227" s="59" t="s">
        <v>18</v>
      </c>
      <c r="B227" s="60">
        <v>42839</v>
      </c>
      <c r="C227" s="61">
        <v>3</v>
      </c>
      <c r="D227" s="63">
        <v>850.81479738254529</v>
      </c>
      <c r="E227" s="61">
        <v>0.29149999999999998</v>
      </c>
      <c r="F227" s="70"/>
      <c r="G227" s="70"/>
      <c r="H227" s="68"/>
      <c r="I227" s="39">
        <f>MAIN!D227*50</f>
        <v>42540.739869127268</v>
      </c>
      <c r="J227" s="8">
        <f t="shared" si="9"/>
        <v>85081.479738254537</v>
      </c>
      <c r="K227" s="8">
        <f t="shared" si="10"/>
        <v>8.5081479738254542E-2</v>
      </c>
      <c r="L227" s="8">
        <f t="shared" si="11"/>
        <v>0.29187471608320598</v>
      </c>
      <c r="M227" s="70"/>
      <c r="N227" s="70"/>
      <c r="O227" s="68"/>
    </row>
    <row r="228" spans="1:15" s="8" customFormat="1" x14ac:dyDescent="0.25">
      <c r="A228" s="59" t="s">
        <v>18</v>
      </c>
      <c r="B228" s="60">
        <v>42839</v>
      </c>
      <c r="C228" s="61">
        <v>4</v>
      </c>
      <c r="D228" s="63">
        <v>1168.3949113015867</v>
      </c>
      <c r="E228" s="61">
        <v>0.37059999999999998</v>
      </c>
      <c r="F228" s="70"/>
      <c r="G228" s="70"/>
      <c r="H228" s="68"/>
      <c r="I228" s="39">
        <f>MAIN!D228*50</f>
        <v>58419.745565079334</v>
      </c>
      <c r="J228" s="8">
        <f t="shared" si="9"/>
        <v>116839.49113015867</v>
      </c>
      <c r="K228" s="8">
        <f t="shared" si="10"/>
        <v>0.11683949113015867</v>
      </c>
      <c r="L228" s="8">
        <f t="shared" si="11"/>
        <v>0.31527115793350963</v>
      </c>
      <c r="M228" s="70"/>
      <c r="N228" s="70"/>
      <c r="O228" s="68"/>
    </row>
    <row r="229" spans="1:15" s="8" customFormat="1" x14ac:dyDescent="0.25">
      <c r="A229" s="59" t="s">
        <v>18</v>
      </c>
      <c r="B229" s="60">
        <v>42839</v>
      </c>
      <c r="C229" s="61">
        <v>5</v>
      </c>
      <c r="D229" s="63">
        <v>952.99293242553881</v>
      </c>
      <c r="E229" s="61">
        <v>0.37880000000000003</v>
      </c>
      <c r="F229" s="70"/>
      <c r="G229" s="70"/>
      <c r="H229" s="68"/>
      <c r="I229" s="39">
        <f>MAIN!D229*50</f>
        <v>47649.646621276937</v>
      </c>
      <c r="J229" s="8">
        <f t="shared" si="9"/>
        <v>95299.293242553875</v>
      </c>
      <c r="K229" s="8">
        <f t="shared" si="10"/>
        <v>9.5299293242553873E-2</v>
      </c>
      <c r="L229" s="8">
        <f t="shared" si="11"/>
        <v>0.25158208353366912</v>
      </c>
      <c r="M229" s="70"/>
      <c r="N229" s="70"/>
      <c r="O229" s="68"/>
    </row>
    <row r="230" spans="1:15" s="8" customFormat="1" x14ac:dyDescent="0.25">
      <c r="A230" s="59" t="s">
        <v>18</v>
      </c>
      <c r="B230" s="60">
        <v>42839</v>
      </c>
      <c r="C230" s="61">
        <v>6</v>
      </c>
      <c r="D230" s="63">
        <v>511.94841492738385</v>
      </c>
      <c r="E230" s="61">
        <v>0.17929999999999999</v>
      </c>
      <c r="F230" s="70"/>
      <c r="G230" s="70"/>
      <c r="H230" s="68"/>
      <c r="I230" s="39">
        <f>MAIN!D230*50</f>
        <v>25597.420746369193</v>
      </c>
      <c r="J230" s="8">
        <f t="shared" si="9"/>
        <v>51194.841492738386</v>
      </c>
      <c r="K230" s="8">
        <f t="shared" si="10"/>
        <v>5.1194841492738383E-2</v>
      </c>
      <c r="L230" s="8">
        <f t="shared" si="11"/>
        <v>0.285526165603672</v>
      </c>
      <c r="M230" s="70"/>
      <c r="N230" s="70"/>
      <c r="O230" s="68"/>
    </row>
    <row r="231" spans="1:15" s="8" customFormat="1" x14ac:dyDescent="0.25">
      <c r="A231" s="59" t="s">
        <v>18</v>
      </c>
      <c r="B231" s="60">
        <v>42839</v>
      </c>
      <c r="C231" s="61">
        <v>7</v>
      </c>
      <c r="D231" s="63">
        <v>966.00275478751325</v>
      </c>
      <c r="E231" s="61">
        <v>0.36159999999999998</v>
      </c>
      <c r="F231" s="70"/>
      <c r="G231" s="70"/>
      <c r="H231" s="68"/>
      <c r="I231" s="39">
        <f>MAIN!D231*50</f>
        <v>48300.137739375663</v>
      </c>
      <c r="J231" s="8">
        <f t="shared" si="9"/>
        <v>96600.275478751326</v>
      </c>
      <c r="K231" s="8">
        <f t="shared" si="10"/>
        <v>9.660027547875133E-2</v>
      </c>
      <c r="L231" s="8">
        <f t="shared" si="11"/>
        <v>0.26714677953194504</v>
      </c>
      <c r="M231" s="70"/>
      <c r="N231" s="70"/>
      <c r="O231" s="68"/>
    </row>
    <row r="232" spans="1:15" s="8" customFormat="1" x14ac:dyDescent="0.25">
      <c r="A232" s="59" t="s">
        <v>18</v>
      </c>
      <c r="B232" s="60">
        <v>42839</v>
      </c>
      <c r="C232" s="61">
        <v>8</v>
      </c>
      <c r="D232" s="63">
        <v>661.11021749073927</v>
      </c>
      <c r="E232" s="61">
        <v>0.26889999999999997</v>
      </c>
      <c r="F232" s="70"/>
      <c r="G232" s="70"/>
      <c r="H232" s="68"/>
      <c r="I232" s="39">
        <f>MAIN!D232*50</f>
        <v>33055.510874536965</v>
      </c>
      <c r="J232" s="8">
        <f t="shared" si="9"/>
        <v>66111.021749073931</v>
      </c>
      <c r="K232" s="8">
        <f t="shared" si="10"/>
        <v>6.6111021749073934E-2</v>
      </c>
      <c r="L232" s="8">
        <f t="shared" si="11"/>
        <v>0.24585727686528056</v>
      </c>
      <c r="M232" s="70"/>
      <c r="N232" s="70"/>
      <c r="O232" s="68"/>
    </row>
    <row r="233" spans="1:15" s="8" customFormat="1" x14ac:dyDescent="0.25">
      <c r="A233" s="59" t="s">
        <v>18</v>
      </c>
      <c r="B233" s="60">
        <v>42839</v>
      </c>
      <c r="C233" s="61">
        <v>9</v>
      </c>
      <c r="D233" s="63">
        <v>718.55934166809129</v>
      </c>
      <c r="E233" s="61">
        <v>0.2109</v>
      </c>
      <c r="F233" s="70" t="s">
        <v>127</v>
      </c>
      <c r="G233" s="70" t="s">
        <v>128</v>
      </c>
      <c r="H233" s="68" t="s">
        <v>129</v>
      </c>
      <c r="I233" s="39">
        <f>MAIN!D233*50</f>
        <v>35927.967083404568</v>
      </c>
      <c r="J233" s="8">
        <f t="shared" si="9"/>
        <v>71855.934166809137</v>
      </c>
      <c r="K233" s="8">
        <f t="shared" si="10"/>
        <v>7.1855934166809132E-2</v>
      </c>
      <c r="L233" s="8">
        <f t="shared" si="11"/>
        <v>0.34071092539975878</v>
      </c>
      <c r="M233" s="70" t="s">
        <v>127</v>
      </c>
      <c r="N233" s="70" t="s">
        <v>128</v>
      </c>
      <c r="O233" s="68" t="s">
        <v>129</v>
      </c>
    </row>
    <row r="234" spans="1:15" s="8" customFormat="1" ht="15.75" thickBot="1" x14ac:dyDescent="0.3">
      <c r="A234" s="108" t="s">
        <v>18</v>
      </c>
      <c r="B234" s="109">
        <v>42839</v>
      </c>
      <c r="C234" s="110">
        <v>10</v>
      </c>
      <c r="D234" s="111">
        <v>824.79512605224443</v>
      </c>
      <c r="E234" s="110">
        <v>0.31850000000000001</v>
      </c>
      <c r="F234" s="85">
        <f>AVERAGE(E225:E234)</f>
        <v>0.30751000000000001</v>
      </c>
      <c r="G234" s="85">
        <f>STDEV(E225:E234)</f>
        <v>8.8173042617596162E-2</v>
      </c>
      <c r="H234" s="86">
        <f>COUNTA(E225:E234)</f>
        <v>10</v>
      </c>
      <c r="I234" s="39">
        <f>MAIN!D234*50</f>
        <v>41239.756302612222</v>
      </c>
      <c r="J234" s="8">
        <f t="shared" si="9"/>
        <v>82479.512605224445</v>
      </c>
      <c r="K234" s="128">
        <f t="shared" si="10"/>
        <v>8.2479512605224445E-2</v>
      </c>
      <c r="L234" s="128">
        <f t="shared" si="11"/>
        <v>0.25896236296773767</v>
      </c>
      <c r="M234" s="85">
        <f>AVERAGE(L225:L234)</f>
        <v>0.27298516017333774</v>
      </c>
      <c r="N234" s="85">
        <f>STDEV(L225:L234)</f>
        <v>3.6985936574139164E-2</v>
      </c>
      <c r="O234" s="86">
        <f>COUNTA(L225:L234)</f>
        <v>10</v>
      </c>
    </row>
    <row r="235" spans="1:15" s="8" customFormat="1" ht="15.75" thickTop="1" x14ac:dyDescent="0.25">
      <c r="A235" s="104" t="s">
        <v>19</v>
      </c>
      <c r="B235" s="105">
        <v>42839</v>
      </c>
      <c r="C235" s="106">
        <v>1</v>
      </c>
      <c r="D235" s="107">
        <v>816.10045218189998</v>
      </c>
      <c r="E235" s="106">
        <v>0.26619999999999999</v>
      </c>
      <c r="F235" s="70"/>
      <c r="G235" s="70"/>
      <c r="H235" s="68"/>
      <c r="I235" s="39">
        <f>MAIN!D235*50</f>
        <v>40805.022609095002</v>
      </c>
      <c r="J235" s="8">
        <f t="shared" si="9"/>
        <v>81610.045218190004</v>
      </c>
      <c r="K235" s="8">
        <f t="shared" si="10"/>
        <v>8.161004521819E-2</v>
      </c>
      <c r="L235" s="8">
        <f t="shared" si="11"/>
        <v>0.30657417437336593</v>
      </c>
      <c r="M235" s="70"/>
      <c r="N235" s="70"/>
      <c r="O235" s="68"/>
    </row>
    <row r="236" spans="1:15" s="8" customFormat="1" x14ac:dyDescent="0.25">
      <c r="A236" s="59" t="s">
        <v>19</v>
      </c>
      <c r="B236" s="60">
        <v>42839</v>
      </c>
      <c r="C236" s="61">
        <v>2</v>
      </c>
      <c r="D236" s="63">
        <v>667.35743168461693</v>
      </c>
      <c r="E236" s="61">
        <v>0.27250000000000002</v>
      </c>
      <c r="F236" s="70"/>
      <c r="G236" s="70"/>
      <c r="H236" s="68"/>
      <c r="I236" s="39">
        <f>MAIN!D236*50</f>
        <v>33367.871584230845</v>
      </c>
      <c r="J236" s="8">
        <f t="shared" si="9"/>
        <v>66735.743168461689</v>
      </c>
      <c r="K236" s="8">
        <f t="shared" si="10"/>
        <v>6.6735743168461689E-2</v>
      </c>
      <c r="L236" s="8">
        <f t="shared" si="11"/>
        <v>0.24490180979251994</v>
      </c>
      <c r="M236" s="70"/>
      <c r="N236" s="70"/>
      <c r="O236" s="68"/>
    </row>
    <row r="237" spans="1:15" s="8" customFormat="1" x14ac:dyDescent="0.25">
      <c r="A237" s="59" t="s">
        <v>19</v>
      </c>
      <c r="B237" s="60">
        <v>42839</v>
      </c>
      <c r="C237" s="61">
        <v>3</v>
      </c>
      <c r="D237" s="63">
        <v>627.23319653685758</v>
      </c>
      <c r="E237" s="61">
        <v>0.32269999999999999</v>
      </c>
      <c r="F237" s="70"/>
      <c r="G237" s="70"/>
      <c r="H237" s="68"/>
      <c r="I237" s="39">
        <f>MAIN!D237*50</f>
        <v>31361.659826842879</v>
      </c>
      <c r="J237" s="8">
        <f t="shared" si="9"/>
        <v>62723.319653685758</v>
      </c>
      <c r="K237" s="8">
        <f t="shared" si="10"/>
        <v>6.2723319653685758E-2</v>
      </c>
      <c r="L237" s="8">
        <f t="shared" si="11"/>
        <v>0.19437037388808726</v>
      </c>
      <c r="M237" s="70"/>
      <c r="N237" s="70"/>
      <c r="O237" s="68"/>
    </row>
    <row r="238" spans="1:15" s="8" customFormat="1" x14ac:dyDescent="0.25">
      <c r="A238" s="59" t="s">
        <v>19</v>
      </c>
      <c r="B238" s="60">
        <v>42839</v>
      </c>
      <c r="C238" s="61">
        <v>4</v>
      </c>
      <c r="D238" s="63">
        <v>811.52772006049861</v>
      </c>
      <c r="E238" s="61">
        <v>0.3397</v>
      </c>
      <c r="F238" s="70"/>
      <c r="G238" s="70"/>
      <c r="H238" s="68"/>
      <c r="I238" s="39">
        <f>MAIN!D238*50</f>
        <v>40576.386003024927</v>
      </c>
      <c r="J238" s="8">
        <f t="shared" si="9"/>
        <v>81152.772006049854</v>
      </c>
      <c r="K238" s="8">
        <f t="shared" si="10"/>
        <v>8.1152772006049853E-2</v>
      </c>
      <c r="L238" s="8">
        <f t="shared" si="11"/>
        <v>0.23889541361804489</v>
      </c>
      <c r="M238" s="70"/>
      <c r="N238" s="70"/>
      <c r="O238" s="68"/>
    </row>
    <row r="239" spans="1:15" s="8" customFormat="1" x14ac:dyDescent="0.25">
      <c r="A239" s="59" t="s">
        <v>19</v>
      </c>
      <c r="B239" s="60">
        <v>42839</v>
      </c>
      <c r="C239" s="61">
        <v>5</v>
      </c>
      <c r="D239" s="63">
        <v>471.5988989801063</v>
      </c>
      <c r="E239" s="61">
        <v>0.18379999999999999</v>
      </c>
      <c r="F239" s="70"/>
      <c r="G239" s="70"/>
      <c r="H239" s="68"/>
      <c r="I239" s="39">
        <f>MAIN!D239*50</f>
        <v>23579.944949005316</v>
      </c>
      <c r="J239" s="8">
        <f t="shared" si="9"/>
        <v>47159.889898010631</v>
      </c>
      <c r="K239" s="8">
        <f t="shared" si="10"/>
        <v>4.7159889898010635E-2</v>
      </c>
      <c r="L239" s="8">
        <f t="shared" si="11"/>
        <v>0.2565826436235617</v>
      </c>
      <c r="M239" s="70"/>
      <c r="N239" s="70"/>
      <c r="O239" s="68"/>
    </row>
    <row r="240" spans="1:15" s="8" customFormat="1" x14ac:dyDescent="0.25">
      <c r="A240" s="59" t="s">
        <v>19</v>
      </c>
      <c r="B240" s="60">
        <v>42839</v>
      </c>
      <c r="C240" s="61">
        <v>6</v>
      </c>
      <c r="D240" s="63">
        <v>796.48918834843653</v>
      </c>
      <c r="E240" s="61">
        <v>0.27560000000000001</v>
      </c>
      <c r="F240" s="70"/>
      <c r="G240" s="70"/>
      <c r="H240" s="68"/>
      <c r="I240" s="39">
        <f>MAIN!D240*50</f>
        <v>39824.459417421829</v>
      </c>
      <c r="J240" s="8">
        <f t="shared" si="9"/>
        <v>79648.918834843658</v>
      </c>
      <c r="K240" s="8">
        <f t="shared" si="10"/>
        <v>7.9648918834843652E-2</v>
      </c>
      <c r="L240" s="8">
        <f t="shared" si="11"/>
        <v>0.28900188256474474</v>
      </c>
      <c r="M240" s="70"/>
      <c r="N240" s="70"/>
      <c r="O240" s="68"/>
    </row>
    <row r="241" spans="1:15" s="8" customFormat="1" x14ac:dyDescent="0.25">
      <c r="A241" s="59" t="s">
        <v>19</v>
      </c>
      <c r="B241" s="60">
        <v>42839</v>
      </c>
      <c r="C241" s="61">
        <v>7</v>
      </c>
      <c r="D241" s="63">
        <v>923.0447284184454</v>
      </c>
      <c r="E241" s="61">
        <v>0.39200000000000002</v>
      </c>
      <c r="F241" s="70"/>
      <c r="G241" s="70"/>
      <c r="H241" s="68"/>
      <c r="I241" s="39">
        <f>MAIN!D241*50</f>
        <v>46152.236420922272</v>
      </c>
      <c r="J241" s="8">
        <f t="shared" si="9"/>
        <v>92304.472841844545</v>
      </c>
      <c r="K241" s="8">
        <f t="shared" si="10"/>
        <v>9.2304472841844551E-2</v>
      </c>
      <c r="L241" s="8">
        <f t="shared" si="11"/>
        <v>0.23547059398429732</v>
      </c>
      <c r="M241" s="70"/>
      <c r="N241" s="70"/>
      <c r="O241" s="68"/>
    </row>
    <row r="242" spans="1:15" s="8" customFormat="1" x14ac:dyDescent="0.25">
      <c r="A242" s="59" t="s">
        <v>19</v>
      </c>
      <c r="B242" s="60">
        <v>42839</v>
      </c>
      <c r="C242" s="61">
        <v>8</v>
      </c>
      <c r="D242" s="63">
        <v>437.045675640806</v>
      </c>
      <c r="E242" s="61">
        <v>0.21410000000000001</v>
      </c>
      <c r="F242" s="70"/>
      <c r="G242" s="70"/>
      <c r="H242" s="68"/>
      <c r="I242" s="39">
        <f>MAIN!D242*50</f>
        <v>21852.2837820403</v>
      </c>
      <c r="J242" s="8">
        <f t="shared" si="9"/>
        <v>43704.5675640806</v>
      </c>
      <c r="K242" s="8">
        <f t="shared" si="10"/>
        <v>4.3704567564080601E-2</v>
      </c>
      <c r="L242" s="8">
        <f t="shared" si="11"/>
        <v>0.20413156265334237</v>
      </c>
      <c r="M242" s="70"/>
      <c r="N242" s="70"/>
      <c r="O242" s="68"/>
    </row>
    <row r="243" spans="1:15" s="8" customFormat="1" x14ac:dyDescent="0.25">
      <c r="A243" s="59" t="s">
        <v>19</v>
      </c>
      <c r="B243" s="60">
        <v>42839</v>
      </c>
      <c r="C243" s="61">
        <v>9</v>
      </c>
      <c r="D243" s="63">
        <v>534.2326043414073</v>
      </c>
      <c r="E243" s="61">
        <v>0.21079999999999999</v>
      </c>
      <c r="F243" s="70" t="s">
        <v>127</v>
      </c>
      <c r="G243" s="70" t="s">
        <v>128</v>
      </c>
      <c r="H243" s="68" t="s">
        <v>129</v>
      </c>
      <c r="I243" s="39">
        <f>MAIN!D243*50</f>
        <v>26711.630217070364</v>
      </c>
      <c r="J243" s="8">
        <f t="shared" si="9"/>
        <v>53423.260434140728</v>
      </c>
      <c r="K243" s="8">
        <f t="shared" si="10"/>
        <v>5.3423260434140731E-2</v>
      </c>
      <c r="L243" s="8">
        <f t="shared" si="11"/>
        <v>0.25343102672742285</v>
      </c>
      <c r="M243" s="70" t="s">
        <v>127</v>
      </c>
      <c r="N243" s="70" t="s">
        <v>128</v>
      </c>
      <c r="O243" s="68" t="s">
        <v>129</v>
      </c>
    </row>
    <row r="244" spans="1:15" s="8" customFormat="1" ht="15.75" thickBot="1" x14ac:dyDescent="0.3">
      <c r="A244" s="108" t="s">
        <v>19</v>
      </c>
      <c r="B244" s="109">
        <v>42839</v>
      </c>
      <c r="C244" s="110">
        <v>10</v>
      </c>
      <c r="D244" s="111">
        <v>590.55465177694316</v>
      </c>
      <c r="E244" s="110">
        <v>0.1898</v>
      </c>
      <c r="F244" s="85">
        <f>AVERAGE(E235:E244)</f>
        <v>0.26671999999999996</v>
      </c>
      <c r="G244" s="85">
        <f>STDEV(E235:E244)</f>
        <v>6.9085917523038123E-2</v>
      </c>
      <c r="H244" s="86">
        <f>COUNTA(E235:E244)</f>
        <v>10</v>
      </c>
      <c r="I244" s="39">
        <f>MAIN!D244*50</f>
        <v>29527.732588847157</v>
      </c>
      <c r="J244" s="8">
        <f t="shared" si="9"/>
        <v>59055.465177694314</v>
      </c>
      <c r="K244" s="128">
        <f t="shared" si="10"/>
        <v>5.9055465177694312E-2</v>
      </c>
      <c r="L244" s="128">
        <f t="shared" si="11"/>
        <v>0.31114575962958013</v>
      </c>
      <c r="M244" s="85">
        <f>AVERAGE(L235:L244)</f>
        <v>0.25345052408549673</v>
      </c>
      <c r="N244" s="85">
        <f>STDEV(L235:L244)</f>
        <v>3.9377949010390392E-2</v>
      </c>
      <c r="O244" s="86">
        <f>COUNTA(L235:L244)</f>
        <v>10</v>
      </c>
    </row>
    <row r="245" spans="1:15" s="8" customFormat="1" ht="15.75" thickTop="1" x14ac:dyDescent="0.25">
      <c r="A245" s="112" t="s">
        <v>10</v>
      </c>
      <c r="B245" s="113">
        <v>42840</v>
      </c>
      <c r="C245" s="114">
        <v>1</v>
      </c>
      <c r="D245" s="115">
        <v>686.38005637353888</v>
      </c>
      <c r="E245" s="114">
        <v>0.33360000000000001</v>
      </c>
      <c r="F245" s="70"/>
      <c r="G245" s="70"/>
      <c r="H245" s="68"/>
      <c r="I245" s="39">
        <f>MAIN!D245*50</f>
        <v>34319.002818676941</v>
      </c>
      <c r="J245" s="8">
        <f>I245*2</f>
        <v>68638.005637353883</v>
      </c>
      <c r="K245" s="8">
        <f>J245/1000000</f>
        <v>6.863800563735388E-2</v>
      </c>
      <c r="L245" s="8">
        <f t="shared" si="11"/>
        <v>0.20574941737815911</v>
      </c>
      <c r="M245" s="70"/>
      <c r="N245" s="70"/>
      <c r="O245" s="68"/>
    </row>
    <row r="246" spans="1:15" s="8" customFormat="1" x14ac:dyDescent="0.25">
      <c r="A246" s="56" t="s">
        <v>10</v>
      </c>
      <c r="B246" s="57">
        <v>42840</v>
      </c>
      <c r="C246" s="58">
        <v>2</v>
      </c>
      <c r="D246" s="64">
        <v>875.3109624821152</v>
      </c>
      <c r="E246" s="58">
        <v>0.37619999999999998</v>
      </c>
      <c r="F246" s="70"/>
      <c r="G246" s="70"/>
      <c r="H246" s="68"/>
      <c r="I246" s="39">
        <f>MAIN!D246*50</f>
        <v>43765.548124105757</v>
      </c>
      <c r="J246" s="8">
        <f t="shared" ref="J246:J304" si="12">I246*2</f>
        <v>87531.096248211514</v>
      </c>
      <c r="K246" s="8">
        <f t="shared" ref="K246:K304" si="13">J246/1000000</f>
        <v>8.753109624821151E-2</v>
      </c>
      <c r="L246" s="8">
        <f t="shared" si="11"/>
        <v>0.23267170719886102</v>
      </c>
      <c r="M246" s="70"/>
      <c r="N246" s="70"/>
      <c r="O246" s="68"/>
    </row>
    <row r="247" spans="1:15" s="8" customFormat="1" x14ac:dyDescent="0.25">
      <c r="A247" s="56" t="s">
        <v>10</v>
      </c>
      <c r="B247" s="57">
        <v>42840</v>
      </c>
      <c r="C247" s="58">
        <v>3</v>
      </c>
      <c r="D247" s="64">
        <v>603.62965111369942</v>
      </c>
      <c r="E247" s="58">
        <v>0.29849999999999999</v>
      </c>
      <c r="F247" s="70"/>
      <c r="G247" s="70"/>
      <c r="H247" s="68"/>
      <c r="I247" s="39">
        <f>MAIN!D247*50</f>
        <v>30181.482555684972</v>
      </c>
      <c r="J247" s="8">
        <f t="shared" si="12"/>
        <v>60362.965111369944</v>
      </c>
      <c r="K247" s="8">
        <f t="shared" si="13"/>
        <v>6.0362965111369946E-2</v>
      </c>
      <c r="L247" s="8">
        <f t="shared" si="11"/>
        <v>0.20222098864780552</v>
      </c>
      <c r="M247" s="70"/>
      <c r="N247" s="70"/>
      <c r="O247" s="68"/>
    </row>
    <row r="248" spans="1:15" s="8" customFormat="1" x14ac:dyDescent="0.25">
      <c r="A248" s="56" t="s">
        <v>10</v>
      </c>
      <c r="B248" s="57">
        <v>42840</v>
      </c>
      <c r="C248" s="58">
        <v>4</v>
      </c>
      <c r="D248" s="64">
        <v>733.36706809579266</v>
      </c>
      <c r="E248" s="58">
        <v>0.33560000000000001</v>
      </c>
      <c r="F248" s="70"/>
      <c r="G248" s="70"/>
      <c r="H248" s="68"/>
      <c r="I248" s="39">
        <f>MAIN!D248*50</f>
        <v>36668.353404789632</v>
      </c>
      <c r="J248" s="8">
        <f t="shared" si="12"/>
        <v>73336.706809579264</v>
      </c>
      <c r="K248" s="8">
        <f t="shared" si="13"/>
        <v>7.3336706809579266E-2</v>
      </c>
      <c r="L248" s="8">
        <f t="shared" si="11"/>
        <v>0.21852415616680354</v>
      </c>
      <c r="M248" s="70"/>
      <c r="N248" s="70"/>
      <c r="O248" s="68"/>
    </row>
    <row r="249" spans="1:15" s="8" customFormat="1" x14ac:dyDescent="0.25">
      <c r="A249" s="56" t="s">
        <v>10</v>
      </c>
      <c r="B249" s="57">
        <v>42840</v>
      </c>
      <c r="C249" s="58">
        <v>5</v>
      </c>
      <c r="D249" s="64">
        <v>754.76803497333731</v>
      </c>
      <c r="E249" s="58">
        <v>0.36649999999999999</v>
      </c>
      <c r="F249" s="70"/>
      <c r="G249" s="70"/>
      <c r="H249" s="68"/>
      <c r="I249" s="39">
        <f>MAIN!D249*50</f>
        <v>37738.401748666867</v>
      </c>
      <c r="J249" s="8">
        <f t="shared" si="12"/>
        <v>75476.803497333734</v>
      </c>
      <c r="K249" s="8">
        <f t="shared" si="13"/>
        <v>7.5476803497333739E-2</v>
      </c>
      <c r="L249" s="8">
        <f t="shared" si="11"/>
        <v>0.20593943655479874</v>
      </c>
      <c r="M249" s="70"/>
      <c r="N249" s="70"/>
      <c r="O249" s="68"/>
    </row>
    <row r="250" spans="1:15" s="8" customFormat="1" x14ac:dyDescent="0.25">
      <c r="A250" s="56" t="s">
        <v>10</v>
      </c>
      <c r="B250" s="57">
        <v>42840</v>
      </c>
      <c r="C250" s="58">
        <v>6</v>
      </c>
      <c r="D250" s="64">
        <v>854.19534182960422</v>
      </c>
      <c r="E250" s="58">
        <v>0.35639999999999999</v>
      </c>
      <c r="F250" s="70"/>
      <c r="G250" s="70"/>
      <c r="H250" s="68"/>
      <c r="I250" s="39">
        <f>MAIN!D250*50</f>
        <v>42709.767091480207</v>
      </c>
      <c r="J250" s="8">
        <f t="shared" si="12"/>
        <v>85419.534182960415</v>
      </c>
      <c r="K250" s="8">
        <f t="shared" si="13"/>
        <v>8.5419534182960416E-2</v>
      </c>
      <c r="L250" s="8">
        <f t="shared" si="11"/>
        <v>0.23967321600157243</v>
      </c>
      <c r="M250" s="70"/>
      <c r="N250" s="70"/>
      <c r="O250" s="68"/>
    </row>
    <row r="251" spans="1:15" s="8" customFormat="1" x14ac:dyDescent="0.25">
      <c r="A251" s="56" t="s">
        <v>10</v>
      </c>
      <c r="B251" s="57">
        <v>42840</v>
      </c>
      <c r="C251" s="58">
        <v>7</v>
      </c>
      <c r="D251" s="64">
        <v>686.34835123742414</v>
      </c>
      <c r="E251" s="58">
        <v>0.3196</v>
      </c>
      <c r="F251" s="70"/>
      <c r="G251" s="70"/>
      <c r="H251" s="68"/>
      <c r="I251" s="39">
        <f>MAIN!D251*50</f>
        <v>34317.417561871203</v>
      </c>
      <c r="J251" s="8">
        <f t="shared" si="12"/>
        <v>68634.835123742407</v>
      </c>
      <c r="K251" s="8">
        <f t="shared" si="13"/>
        <v>6.863483512374241E-2</v>
      </c>
      <c r="L251" s="8">
        <f t="shared" si="11"/>
        <v>0.21475230013686611</v>
      </c>
      <c r="M251" s="70"/>
      <c r="N251" s="70"/>
      <c r="O251" s="68"/>
    </row>
    <row r="252" spans="1:15" s="8" customFormat="1" x14ac:dyDescent="0.25">
      <c r="A252" s="56" t="s">
        <v>10</v>
      </c>
      <c r="B252" s="57">
        <v>42840</v>
      </c>
      <c r="C252" s="58">
        <v>8</v>
      </c>
      <c r="D252" s="64">
        <v>944.23792839586633</v>
      </c>
      <c r="E252" s="58">
        <v>0.39300000000000002</v>
      </c>
      <c r="F252" s="70"/>
      <c r="G252" s="70"/>
      <c r="H252" s="68"/>
      <c r="I252" s="39">
        <f>MAIN!D252*50</f>
        <v>47211.896419793316</v>
      </c>
      <c r="J252" s="8">
        <f t="shared" si="12"/>
        <v>94423.792839586633</v>
      </c>
      <c r="K252" s="8">
        <f t="shared" si="13"/>
        <v>9.4423792839586629E-2</v>
      </c>
      <c r="L252" s="8">
        <f t="shared" si="11"/>
        <v>0.24026410391752323</v>
      </c>
      <c r="M252" s="70"/>
      <c r="N252" s="70"/>
      <c r="O252" s="68"/>
    </row>
    <row r="253" spans="1:15" s="8" customFormat="1" x14ac:dyDescent="0.25">
      <c r="A253" s="56" t="s">
        <v>10</v>
      </c>
      <c r="B253" s="57">
        <v>42840</v>
      </c>
      <c r="C253" s="58">
        <v>9</v>
      </c>
      <c r="D253" s="64">
        <v>737.17168442957836</v>
      </c>
      <c r="E253" s="58">
        <v>0.32450000000000001</v>
      </c>
      <c r="F253" s="70" t="s">
        <v>127</v>
      </c>
      <c r="G253" s="70" t="s">
        <v>128</v>
      </c>
      <c r="H253" s="68" t="s">
        <v>129</v>
      </c>
      <c r="I253" s="39">
        <f>MAIN!D253*50</f>
        <v>36858.584221478915</v>
      </c>
      <c r="J253" s="8">
        <f t="shared" si="12"/>
        <v>73717.168442957831</v>
      </c>
      <c r="K253" s="8">
        <f t="shared" si="13"/>
        <v>7.3717168442957837E-2</v>
      </c>
      <c r="L253" s="8">
        <f t="shared" si="11"/>
        <v>0.22717155144208886</v>
      </c>
      <c r="M253" s="70" t="s">
        <v>127</v>
      </c>
      <c r="N253" s="70" t="s">
        <v>128</v>
      </c>
      <c r="O253" s="68" t="s">
        <v>129</v>
      </c>
    </row>
    <row r="254" spans="1:15" s="8" customFormat="1" ht="15.75" thickBot="1" x14ac:dyDescent="0.3">
      <c r="A254" s="116" t="s">
        <v>10</v>
      </c>
      <c r="B254" s="117">
        <v>42840</v>
      </c>
      <c r="C254" s="118">
        <v>10</v>
      </c>
      <c r="D254" s="119">
        <v>596.14723899058754</v>
      </c>
      <c r="E254" s="118">
        <v>0.2412</v>
      </c>
      <c r="F254" s="85">
        <f>AVERAGE(E245:E254)</f>
        <v>0.33450999999999997</v>
      </c>
      <c r="G254" s="85">
        <f>STDEV(E245:E254)</f>
        <v>4.3448141502255289E-2</v>
      </c>
      <c r="H254" s="86">
        <f>COUNTA(E245:E254)</f>
        <v>10</v>
      </c>
      <c r="I254" s="39">
        <f>MAIN!D254*50</f>
        <v>29807.361949529375</v>
      </c>
      <c r="J254" s="8">
        <f t="shared" si="12"/>
        <v>59614.72389905875</v>
      </c>
      <c r="K254" s="128">
        <f t="shared" si="13"/>
        <v>5.9614723899058752E-2</v>
      </c>
      <c r="L254" s="128">
        <f t="shared" si="11"/>
        <v>0.24715888847039283</v>
      </c>
      <c r="M254" s="85">
        <f>AVERAGE(L245:L254)</f>
        <v>0.22341257659148717</v>
      </c>
      <c r="N254" s="85">
        <f>STDEV(L245:L254)</f>
        <v>1.6252894938228693E-2</v>
      </c>
      <c r="O254" s="86">
        <f>COUNTA(L245:L254)</f>
        <v>10</v>
      </c>
    </row>
    <row r="255" spans="1:15" s="8" customFormat="1" ht="15.75" thickTop="1" x14ac:dyDescent="0.25">
      <c r="A255" s="112" t="s">
        <v>11</v>
      </c>
      <c r="B255" s="113">
        <v>42840</v>
      </c>
      <c r="C255" s="114">
        <v>1</v>
      </c>
      <c r="D255" s="115">
        <v>760.53836974624562</v>
      </c>
      <c r="E255" s="114">
        <v>0.29389999999999999</v>
      </c>
      <c r="F255" s="70"/>
      <c r="G255" s="70"/>
      <c r="H255" s="68"/>
      <c r="I255" s="39">
        <f>MAIN!D255*50</f>
        <v>38026.918487312279</v>
      </c>
      <c r="J255" s="8">
        <f t="shared" si="12"/>
        <v>76053.836974624559</v>
      </c>
      <c r="K255" s="8">
        <f t="shared" si="13"/>
        <v>7.6053836974624561E-2</v>
      </c>
      <c r="L255" s="8">
        <f t="shared" si="11"/>
        <v>0.25877453887248913</v>
      </c>
      <c r="M255" s="70"/>
      <c r="N255" s="70"/>
      <c r="O255" s="68"/>
    </row>
    <row r="256" spans="1:15" s="8" customFormat="1" x14ac:dyDescent="0.25">
      <c r="A256" s="56" t="s">
        <v>11</v>
      </c>
      <c r="B256" s="57">
        <v>42840</v>
      </c>
      <c r="C256" s="58">
        <v>2</v>
      </c>
      <c r="D256" s="64">
        <v>668.9422315103543</v>
      </c>
      <c r="E256" s="58">
        <v>0.27300000000000002</v>
      </c>
      <c r="F256" s="70"/>
      <c r="G256" s="70"/>
      <c r="H256" s="68"/>
      <c r="I256" s="39">
        <f>MAIN!D256*50</f>
        <v>33447.111575517716</v>
      </c>
      <c r="J256" s="8">
        <f t="shared" si="12"/>
        <v>66894.223151035432</v>
      </c>
      <c r="K256" s="8">
        <f t="shared" si="13"/>
        <v>6.6894223151035437E-2</v>
      </c>
      <c r="L256" s="8">
        <f t="shared" si="11"/>
        <v>0.24503378443602722</v>
      </c>
      <c r="M256" s="70"/>
      <c r="N256" s="70"/>
      <c r="O256" s="68"/>
    </row>
    <row r="257" spans="1:15" s="8" customFormat="1" x14ac:dyDescent="0.25">
      <c r="A257" s="56" t="s">
        <v>11</v>
      </c>
      <c r="B257" s="57">
        <v>42840</v>
      </c>
      <c r="C257" s="58">
        <v>3</v>
      </c>
      <c r="D257" s="64">
        <v>696.14523829692246</v>
      </c>
      <c r="E257" s="58">
        <v>0.33139999999999997</v>
      </c>
      <c r="F257" s="70"/>
      <c r="G257" s="70"/>
      <c r="H257" s="68"/>
      <c r="I257" s="39">
        <f>MAIN!D257*50</f>
        <v>34807.261914846124</v>
      </c>
      <c r="J257" s="8">
        <f t="shared" si="12"/>
        <v>69614.523829692247</v>
      </c>
      <c r="K257" s="8">
        <f t="shared" si="13"/>
        <v>6.9614523829692243E-2</v>
      </c>
      <c r="L257" s="8">
        <f t="shared" si="11"/>
        <v>0.21006193068706169</v>
      </c>
      <c r="M257" s="70"/>
      <c r="N257" s="70"/>
      <c r="O257" s="68"/>
    </row>
    <row r="258" spans="1:15" s="8" customFormat="1" x14ac:dyDescent="0.25">
      <c r="A258" s="56" t="s">
        <v>11</v>
      </c>
      <c r="B258" s="57">
        <v>42840</v>
      </c>
      <c r="C258" s="58">
        <v>4</v>
      </c>
      <c r="D258" s="64">
        <v>906.22347019412393</v>
      </c>
      <c r="E258" s="58">
        <v>0.3926</v>
      </c>
      <c r="F258" s="70"/>
      <c r="G258" s="70"/>
      <c r="H258" s="68"/>
      <c r="I258" s="39">
        <f>MAIN!D258*50</f>
        <v>45311.173509706197</v>
      </c>
      <c r="J258" s="8">
        <f t="shared" si="12"/>
        <v>90622.347019412395</v>
      </c>
      <c r="K258" s="8">
        <f t="shared" si="13"/>
        <v>9.0622347019412394E-2</v>
      </c>
      <c r="L258" s="8">
        <f t="shared" si="11"/>
        <v>0.23082615134847781</v>
      </c>
      <c r="M258" s="70"/>
      <c r="N258" s="70"/>
      <c r="O258" s="68"/>
    </row>
    <row r="259" spans="1:15" s="8" customFormat="1" x14ac:dyDescent="0.25">
      <c r="A259" s="56" t="s">
        <v>11</v>
      </c>
      <c r="B259" s="57">
        <v>42840</v>
      </c>
      <c r="C259" s="58">
        <v>5</v>
      </c>
      <c r="D259" s="64">
        <v>688.59941590158064</v>
      </c>
      <c r="E259" s="58">
        <v>0.30509999999999998</v>
      </c>
      <c r="F259" s="70"/>
      <c r="G259" s="70"/>
      <c r="H259" s="68"/>
      <c r="I259" s="39">
        <f>MAIN!D259*50</f>
        <v>34429.970795079033</v>
      </c>
      <c r="J259" s="8">
        <f t="shared" si="12"/>
        <v>68859.941590158065</v>
      </c>
      <c r="K259" s="8">
        <f t="shared" si="13"/>
        <v>6.8859941590158069E-2</v>
      </c>
      <c r="L259" s="8">
        <f t="shared" si="11"/>
        <v>0.22569630150822048</v>
      </c>
      <c r="M259" s="70"/>
      <c r="N259" s="70"/>
      <c r="O259" s="68"/>
    </row>
    <row r="260" spans="1:15" s="8" customFormat="1" x14ac:dyDescent="0.25">
      <c r="A260" s="56" t="s">
        <v>11</v>
      </c>
      <c r="B260" s="57">
        <v>42840</v>
      </c>
      <c r="C260" s="58">
        <v>6</v>
      </c>
      <c r="D260" s="64">
        <v>841.4498771114221</v>
      </c>
      <c r="E260" s="58">
        <v>0.3165</v>
      </c>
      <c r="F260" s="70"/>
      <c r="G260" s="70"/>
      <c r="H260" s="68"/>
      <c r="I260" s="39">
        <f>MAIN!D260*50</f>
        <v>42072.493855571105</v>
      </c>
      <c r="J260" s="8">
        <f t="shared" si="12"/>
        <v>84144.98771114221</v>
      </c>
      <c r="K260" s="8">
        <f t="shared" si="13"/>
        <v>8.4144987711142205E-2</v>
      </c>
      <c r="L260" s="8">
        <f t="shared" si="11"/>
        <v>0.2658609406355204</v>
      </c>
      <c r="M260" s="70"/>
      <c r="N260" s="70"/>
      <c r="O260" s="68"/>
    </row>
    <row r="261" spans="1:15" s="8" customFormat="1" x14ac:dyDescent="0.25">
      <c r="A261" s="56" t="s">
        <v>11</v>
      </c>
      <c r="B261" s="57">
        <v>42840</v>
      </c>
      <c r="C261" s="58">
        <v>7</v>
      </c>
      <c r="D261" s="64">
        <v>625.22084880793352</v>
      </c>
      <c r="E261" s="58">
        <v>0.27600000000000002</v>
      </c>
      <c r="F261" s="70"/>
      <c r="G261" s="70"/>
      <c r="H261" s="68"/>
      <c r="I261" s="39">
        <f>MAIN!D261*50</f>
        <v>31261.042440396675</v>
      </c>
      <c r="J261" s="8">
        <f t="shared" si="12"/>
        <v>62522.084880793351</v>
      </c>
      <c r="K261" s="8">
        <f t="shared" si="13"/>
        <v>6.2522084880793347E-2</v>
      </c>
      <c r="L261" s="8">
        <f t="shared" ref="L261:L324" si="14">K261/E261</f>
        <v>0.22652929304635269</v>
      </c>
      <c r="M261" s="70"/>
      <c r="N261" s="70"/>
      <c r="O261" s="68"/>
    </row>
    <row r="262" spans="1:15" s="8" customFormat="1" x14ac:dyDescent="0.25">
      <c r="A262" s="56" t="s">
        <v>11</v>
      </c>
      <c r="B262" s="57">
        <v>42840</v>
      </c>
      <c r="C262" s="58">
        <v>8</v>
      </c>
      <c r="D262" s="64">
        <v>787.04386353828625</v>
      </c>
      <c r="E262" s="58">
        <v>0.2984</v>
      </c>
      <c r="F262" s="70"/>
      <c r="G262" s="70"/>
      <c r="H262" s="68"/>
      <c r="I262" s="39">
        <f>MAIN!D262*50</f>
        <v>39352.193176914312</v>
      </c>
      <c r="J262" s="8">
        <f t="shared" si="12"/>
        <v>78704.386353828624</v>
      </c>
      <c r="K262" s="8">
        <f t="shared" si="13"/>
        <v>7.870438635382862E-2</v>
      </c>
      <c r="L262" s="8">
        <f t="shared" si="14"/>
        <v>0.26375464595787074</v>
      </c>
      <c r="M262" s="70"/>
      <c r="N262" s="70"/>
      <c r="O262" s="68"/>
    </row>
    <row r="263" spans="1:15" s="8" customFormat="1" x14ac:dyDescent="0.25">
      <c r="A263" s="56" t="s">
        <v>11</v>
      </c>
      <c r="B263" s="57">
        <v>42840</v>
      </c>
      <c r="C263" s="58">
        <v>9</v>
      </c>
      <c r="D263" s="64">
        <v>683.9070557565783</v>
      </c>
      <c r="E263" s="58">
        <v>0.26950000000000002</v>
      </c>
      <c r="F263" s="70" t="s">
        <v>127</v>
      </c>
      <c r="G263" s="70" t="s">
        <v>128</v>
      </c>
      <c r="H263" s="68" t="s">
        <v>129</v>
      </c>
      <c r="I263" s="39">
        <f>MAIN!D263*50</f>
        <v>34195.352787828917</v>
      </c>
      <c r="J263" s="8">
        <f t="shared" si="12"/>
        <v>68390.705575657834</v>
      </c>
      <c r="K263" s="8">
        <f t="shared" si="13"/>
        <v>6.8390705575657837E-2</v>
      </c>
      <c r="L263" s="8">
        <f t="shared" si="14"/>
        <v>0.25376885185772852</v>
      </c>
      <c r="M263" s="70" t="s">
        <v>127</v>
      </c>
      <c r="N263" s="70" t="s">
        <v>128</v>
      </c>
      <c r="O263" s="68" t="s">
        <v>129</v>
      </c>
    </row>
    <row r="264" spans="1:15" s="8" customFormat="1" ht="15.75" thickBot="1" x14ac:dyDescent="0.3">
      <c r="A264" s="116" t="s">
        <v>11</v>
      </c>
      <c r="B264" s="117">
        <v>42840</v>
      </c>
      <c r="C264" s="118">
        <v>10</v>
      </c>
      <c r="D264" s="119">
        <v>451.63522857895975</v>
      </c>
      <c r="E264" s="118">
        <v>0.1767</v>
      </c>
      <c r="F264" s="85">
        <f>AVERAGE(E255:E264)</f>
        <v>0.29330999999999996</v>
      </c>
      <c r="G264" s="85">
        <f>STDEV(E255:E264)</f>
        <v>5.4659886774692856E-2</v>
      </c>
      <c r="H264" s="86">
        <f>COUNTA(E255:E264)</f>
        <v>10</v>
      </c>
      <c r="I264" s="39">
        <f>MAIN!D264*50</f>
        <v>22581.761428947986</v>
      </c>
      <c r="J264" s="8">
        <f t="shared" si="12"/>
        <v>45163.522857895972</v>
      </c>
      <c r="K264" s="128">
        <f t="shared" si="13"/>
        <v>4.5163522857895974E-2</v>
      </c>
      <c r="L264" s="128">
        <f t="shared" si="14"/>
        <v>0.25559435686415377</v>
      </c>
      <c r="M264" s="85">
        <f>AVERAGE(L255:L264)</f>
        <v>0.24359007952139025</v>
      </c>
      <c r="N264" s="85">
        <f>STDEV(L255:L264)</f>
        <v>1.9094139642513937E-2</v>
      </c>
      <c r="O264" s="86">
        <f>COUNTA(L255:L264)</f>
        <v>10</v>
      </c>
    </row>
    <row r="265" spans="1:15" s="8" customFormat="1" ht="15.75" thickTop="1" x14ac:dyDescent="0.25">
      <c r="A265" s="112" t="s">
        <v>15</v>
      </c>
      <c r="B265" s="113">
        <v>42840</v>
      </c>
      <c r="C265" s="114">
        <v>1</v>
      </c>
      <c r="D265" s="115">
        <v>653.81888158355605</v>
      </c>
      <c r="E265" s="114">
        <v>0.32119999999999999</v>
      </c>
      <c r="F265" s="70"/>
      <c r="G265" s="70"/>
      <c r="H265" s="68"/>
      <c r="I265" s="39">
        <f>MAIN!D265*50</f>
        <v>32690.944079177803</v>
      </c>
      <c r="J265" s="8">
        <f t="shared" si="12"/>
        <v>65381.888158355607</v>
      </c>
      <c r="K265" s="8">
        <f t="shared" si="13"/>
        <v>6.5381888158355606E-2</v>
      </c>
      <c r="L265" s="8">
        <f t="shared" si="14"/>
        <v>0.20355506898616316</v>
      </c>
      <c r="M265" s="70"/>
      <c r="N265" s="70"/>
      <c r="O265" s="68"/>
    </row>
    <row r="266" spans="1:15" s="8" customFormat="1" x14ac:dyDescent="0.25">
      <c r="A266" s="56" t="s">
        <v>15</v>
      </c>
      <c r="B266" s="57">
        <v>42840</v>
      </c>
      <c r="C266" s="58">
        <v>2</v>
      </c>
      <c r="D266" s="64">
        <v>657.21133114784834</v>
      </c>
      <c r="E266" s="58">
        <v>0.27889999999999998</v>
      </c>
      <c r="F266" s="70"/>
      <c r="G266" s="70"/>
      <c r="H266" s="68"/>
      <c r="I266" s="39">
        <f>MAIN!D266*50</f>
        <v>32860.56655739242</v>
      </c>
      <c r="J266" s="8">
        <f t="shared" si="12"/>
        <v>65721.13311478484</v>
      </c>
      <c r="K266" s="8">
        <f t="shared" si="13"/>
        <v>6.5721133114784835E-2</v>
      </c>
      <c r="L266" s="8">
        <f t="shared" si="14"/>
        <v>0.23564407714157345</v>
      </c>
      <c r="M266" s="70"/>
      <c r="N266" s="70"/>
      <c r="O266" s="68"/>
    </row>
    <row r="267" spans="1:15" s="8" customFormat="1" x14ac:dyDescent="0.25">
      <c r="A267" s="56" t="s">
        <v>15</v>
      </c>
      <c r="B267" s="57">
        <v>42840</v>
      </c>
      <c r="C267" s="58">
        <v>3</v>
      </c>
      <c r="D267" s="64">
        <v>723.98234780578787</v>
      </c>
      <c r="E267" s="58">
        <v>0.29039999999999999</v>
      </c>
      <c r="F267" s="70"/>
      <c r="G267" s="70"/>
      <c r="H267" s="68"/>
      <c r="I267" s="39">
        <f>MAIN!D267*50</f>
        <v>36199.117390289393</v>
      </c>
      <c r="J267" s="8">
        <f t="shared" si="12"/>
        <v>72398.234780578787</v>
      </c>
      <c r="K267" s="8">
        <f t="shared" si="13"/>
        <v>7.2398234780578788E-2</v>
      </c>
      <c r="L267" s="8">
        <f t="shared" si="14"/>
        <v>0.24930521618656609</v>
      </c>
      <c r="M267" s="70"/>
      <c r="N267" s="70"/>
      <c r="O267" s="68"/>
    </row>
    <row r="268" spans="1:15" s="8" customFormat="1" x14ac:dyDescent="0.25">
      <c r="A268" s="56" t="s">
        <v>15</v>
      </c>
      <c r="B268" s="57">
        <v>42840</v>
      </c>
      <c r="C268" s="58">
        <v>4</v>
      </c>
      <c r="D268" s="64">
        <v>1018.5871066879846</v>
      </c>
      <c r="E268" s="58">
        <v>0.3972</v>
      </c>
      <c r="F268" s="70"/>
      <c r="G268" s="70"/>
      <c r="H268" s="68"/>
      <c r="I268" s="39">
        <f>MAIN!D268*50</f>
        <v>50929.355334399232</v>
      </c>
      <c r="J268" s="8">
        <f t="shared" si="12"/>
        <v>101858.71066879846</v>
      </c>
      <c r="K268" s="8">
        <f t="shared" si="13"/>
        <v>0.10185871066879847</v>
      </c>
      <c r="L268" s="8">
        <f t="shared" si="14"/>
        <v>0.25644186976031841</v>
      </c>
      <c r="M268" s="70"/>
      <c r="N268" s="70"/>
      <c r="O268" s="68"/>
    </row>
    <row r="269" spans="1:15" s="8" customFormat="1" x14ac:dyDescent="0.25">
      <c r="A269" s="56" t="s">
        <v>15</v>
      </c>
      <c r="B269" s="57">
        <v>42840</v>
      </c>
      <c r="C269" s="58">
        <v>5</v>
      </c>
      <c r="D269" s="64">
        <v>680.38841975054879</v>
      </c>
      <c r="E269" s="58">
        <v>0.3029</v>
      </c>
      <c r="F269" s="70"/>
      <c r="G269" s="70"/>
      <c r="H269" s="68"/>
      <c r="I269" s="39">
        <f>MAIN!D269*50</f>
        <v>34019.420987527439</v>
      </c>
      <c r="J269" s="8">
        <f t="shared" si="12"/>
        <v>68038.841975054878</v>
      </c>
      <c r="K269" s="8">
        <f t="shared" si="13"/>
        <v>6.8038841975054873E-2</v>
      </c>
      <c r="L269" s="8">
        <f t="shared" si="14"/>
        <v>0.22462476716756313</v>
      </c>
      <c r="M269" s="70"/>
      <c r="N269" s="70"/>
      <c r="O269" s="68"/>
    </row>
    <row r="270" spans="1:15" s="8" customFormat="1" x14ac:dyDescent="0.25">
      <c r="A270" s="56" t="s">
        <v>15</v>
      </c>
      <c r="B270" s="57">
        <v>42840</v>
      </c>
      <c r="C270" s="58">
        <v>6</v>
      </c>
      <c r="D270" s="64">
        <v>533.46681899419002</v>
      </c>
      <c r="E270" s="58">
        <v>0.23430000000000001</v>
      </c>
      <c r="F270" s="70"/>
      <c r="G270" s="70"/>
      <c r="H270" s="68"/>
      <c r="I270" s="39">
        <f>MAIN!D270*50</f>
        <v>26673.340949709502</v>
      </c>
      <c r="J270" s="8">
        <f t="shared" si="12"/>
        <v>53346.681899419003</v>
      </c>
      <c r="K270" s="8">
        <f t="shared" si="13"/>
        <v>5.3346681899419005E-2</v>
      </c>
      <c r="L270" s="8">
        <f t="shared" si="14"/>
        <v>0.22768536875552284</v>
      </c>
      <c r="M270" s="70"/>
      <c r="N270" s="70"/>
      <c r="O270" s="68"/>
    </row>
    <row r="271" spans="1:15" s="8" customFormat="1" x14ac:dyDescent="0.25">
      <c r="A271" s="56" t="s">
        <v>15</v>
      </c>
      <c r="B271" s="57">
        <v>42840</v>
      </c>
      <c r="C271" s="58">
        <v>7</v>
      </c>
      <c r="D271" s="64">
        <v>794.40008921966103</v>
      </c>
      <c r="E271" s="58">
        <v>0.28999999999999998</v>
      </c>
      <c r="F271" s="70"/>
      <c r="G271" s="70"/>
      <c r="H271" s="68"/>
      <c r="I271" s="39">
        <f>MAIN!D271*50</f>
        <v>39720.004460983051</v>
      </c>
      <c r="J271" s="8">
        <f t="shared" si="12"/>
        <v>79440.008921966102</v>
      </c>
      <c r="K271" s="8">
        <f t="shared" si="13"/>
        <v>7.9440008921966107E-2</v>
      </c>
      <c r="L271" s="8">
        <f t="shared" si="14"/>
        <v>0.27393106524815902</v>
      </c>
      <c r="M271" s="70"/>
      <c r="N271" s="70"/>
      <c r="O271" s="68"/>
    </row>
    <row r="272" spans="1:15" s="8" customFormat="1" x14ac:dyDescent="0.25">
      <c r="A272" s="56" t="s">
        <v>15</v>
      </c>
      <c r="B272" s="57">
        <v>42840</v>
      </c>
      <c r="C272" s="58">
        <v>8</v>
      </c>
      <c r="D272" s="64">
        <v>423.16465045051893</v>
      </c>
      <c r="E272" s="58">
        <v>0.20230000000000001</v>
      </c>
      <c r="F272" s="70"/>
      <c r="G272" s="70"/>
      <c r="H272" s="68"/>
      <c r="I272" s="39">
        <f>MAIN!D272*50</f>
        <v>21158.232522525948</v>
      </c>
      <c r="J272" s="8">
        <f t="shared" si="12"/>
        <v>42316.465045051897</v>
      </c>
      <c r="K272" s="8">
        <f t="shared" si="13"/>
        <v>4.2316465045051897E-2</v>
      </c>
      <c r="L272" s="8">
        <f t="shared" si="14"/>
        <v>0.20917679211592632</v>
      </c>
      <c r="M272" s="70"/>
      <c r="N272" s="70"/>
      <c r="O272" s="68"/>
    </row>
    <row r="273" spans="1:15" s="8" customFormat="1" x14ac:dyDescent="0.25">
      <c r="A273" s="56" t="s">
        <v>15</v>
      </c>
      <c r="B273" s="57">
        <v>42840</v>
      </c>
      <c r="C273" s="58">
        <v>9</v>
      </c>
      <c r="D273" s="64">
        <v>524.2406243847596</v>
      </c>
      <c r="E273" s="58">
        <v>0.1976</v>
      </c>
      <c r="F273" s="70" t="s">
        <v>127</v>
      </c>
      <c r="G273" s="70" t="s">
        <v>128</v>
      </c>
      <c r="H273" s="68" t="s">
        <v>129</v>
      </c>
      <c r="I273" s="39">
        <f>MAIN!D273*50</f>
        <v>26212.031219237979</v>
      </c>
      <c r="J273" s="8">
        <f t="shared" si="12"/>
        <v>52424.062438475958</v>
      </c>
      <c r="K273" s="8">
        <f t="shared" si="13"/>
        <v>5.2424062438475957E-2</v>
      </c>
      <c r="L273" s="8">
        <f t="shared" si="14"/>
        <v>0.26530395970888643</v>
      </c>
      <c r="M273" s="70" t="s">
        <v>127</v>
      </c>
      <c r="N273" s="70" t="s">
        <v>128</v>
      </c>
      <c r="O273" s="68" t="s">
        <v>129</v>
      </c>
    </row>
    <row r="274" spans="1:15" s="8" customFormat="1" ht="15.75" thickBot="1" x14ac:dyDescent="0.3">
      <c r="A274" s="116" t="s">
        <v>15</v>
      </c>
      <c r="B274" s="117">
        <v>42840</v>
      </c>
      <c r="C274" s="118">
        <v>10</v>
      </c>
      <c r="D274" s="119">
        <v>788.43952363006326</v>
      </c>
      <c r="E274" s="118">
        <v>0.37740000000000001</v>
      </c>
      <c r="F274" s="85">
        <f>AVERAGE(E265:E274)</f>
        <v>0.28922000000000003</v>
      </c>
      <c r="G274" s="85">
        <f>STDEV(E265:E274)</f>
        <v>6.6432318105639321E-2</v>
      </c>
      <c r="H274" s="86">
        <f>COUNTA(E265:E274)</f>
        <v>10</v>
      </c>
      <c r="I274" s="39">
        <f>MAIN!D274*50</f>
        <v>39421.97618150316</v>
      </c>
      <c r="J274" s="8">
        <f t="shared" si="12"/>
        <v>78843.95236300632</v>
      </c>
      <c r="K274" s="128">
        <f t="shared" si="13"/>
        <v>7.8843952363006314E-2</v>
      </c>
      <c r="L274" s="128">
        <f t="shared" si="14"/>
        <v>0.20891349327770617</v>
      </c>
      <c r="M274" s="85">
        <f>AVERAGE(L265:L274)</f>
        <v>0.2354581678348385</v>
      </c>
      <c r="N274" s="85">
        <f>STDEV(L265:L274)</f>
        <v>2.493088966078438E-2</v>
      </c>
      <c r="O274" s="86">
        <f>COUNTA(L265:L274)</f>
        <v>10</v>
      </c>
    </row>
    <row r="275" spans="1:15" s="8" customFormat="1" ht="15.75" thickTop="1" x14ac:dyDescent="0.25">
      <c r="A275" s="112" t="s">
        <v>16</v>
      </c>
      <c r="B275" s="113">
        <v>42840</v>
      </c>
      <c r="C275" s="114">
        <v>1</v>
      </c>
      <c r="D275" s="115">
        <v>566.94744273150445</v>
      </c>
      <c r="E275" s="114">
        <v>0.2114</v>
      </c>
      <c r="F275" s="70"/>
      <c r="G275" s="70"/>
      <c r="H275" s="68"/>
      <c r="I275" s="39">
        <f>MAIN!D275*50</f>
        <v>28347.372136575221</v>
      </c>
      <c r="J275" s="8">
        <f t="shared" si="12"/>
        <v>56694.744273150442</v>
      </c>
      <c r="K275" s="8">
        <f t="shared" si="13"/>
        <v>5.6694744273150445E-2</v>
      </c>
      <c r="L275" s="8">
        <f t="shared" si="14"/>
        <v>0.26818705900260381</v>
      </c>
      <c r="M275" s="70"/>
      <c r="N275" s="70"/>
      <c r="O275" s="68"/>
    </row>
    <row r="276" spans="1:15" s="8" customFormat="1" x14ac:dyDescent="0.25">
      <c r="A276" s="56" t="s">
        <v>16</v>
      </c>
      <c r="B276" s="57">
        <v>42840</v>
      </c>
      <c r="C276" s="58">
        <v>2</v>
      </c>
      <c r="D276" s="64">
        <v>571.10081556255386</v>
      </c>
      <c r="E276" s="58">
        <v>0.22220000000000001</v>
      </c>
      <c r="F276" s="70"/>
      <c r="G276" s="70"/>
      <c r="H276" s="68"/>
      <c r="I276" s="39">
        <f>MAIN!D276*50</f>
        <v>28555.040778127692</v>
      </c>
      <c r="J276" s="8">
        <f t="shared" si="12"/>
        <v>57110.081556255383</v>
      </c>
      <c r="K276" s="8">
        <f t="shared" si="13"/>
        <v>5.7110081556255382E-2</v>
      </c>
      <c r="L276" s="8">
        <f t="shared" si="14"/>
        <v>0.25702106911006023</v>
      </c>
      <c r="M276" s="70"/>
      <c r="N276" s="70"/>
      <c r="O276" s="68"/>
    </row>
    <row r="277" spans="1:15" s="8" customFormat="1" x14ac:dyDescent="0.25">
      <c r="A277" s="56" t="s">
        <v>16</v>
      </c>
      <c r="B277" s="57">
        <v>42840</v>
      </c>
      <c r="C277" s="58">
        <v>3</v>
      </c>
      <c r="D277" s="64">
        <v>615.51971125950206</v>
      </c>
      <c r="E277" s="58">
        <v>0.26269999999999999</v>
      </c>
      <c r="F277" s="70"/>
      <c r="G277" s="70"/>
      <c r="H277" s="68"/>
      <c r="I277" s="39">
        <f>MAIN!D277*50</f>
        <v>30775.985562975104</v>
      </c>
      <c r="J277" s="8">
        <f t="shared" si="12"/>
        <v>61551.971125950207</v>
      </c>
      <c r="K277" s="8">
        <f t="shared" si="13"/>
        <v>6.1551971125950206E-2</v>
      </c>
      <c r="L277" s="8">
        <f t="shared" si="14"/>
        <v>0.23430518129406247</v>
      </c>
      <c r="M277" s="70"/>
      <c r="N277" s="70"/>
      <c r="O277" s="68"/>
    </row>
    <row r="278" spans="1:15" s="8" customFormat="1" x14ac:dyDescent="0.25">
      <c r="A278" s="56" t="s">
        <v>16</v>
      </c>
      <c r="B278" s="57">
        <v>42840</v>
      </c>
      <c r="C278" s="58">
        <v>4</v>
      </c>
      <c r="D278" s="64">
        <v>676.48868800841842</v>
      </c>
      <c r="E278" s="58">
        <v>0.2923</v>
      </c>
      <c r="F278" s="70"/>
      <c r="G278" s="70"/>
      <c r="H278" s="68"/>
      <c r="I278" s="39">
        <f>MAIN!D278*50</f>
        <v>33824.43440042092</v>
      </c>
      <c r="J278" s="8">
        <f t="shared" si="12"/>
        <v>67648.868800841839</v>
      </c>
      <c r="K278" s="8">
        <f t="shared" si="13"/>
        <v>6.7648868800841838E-2</v>
      </c>
      <c r="L278" s="8">
        <f t="shared" si="14"/>
        <v>0.23143643106685541</v>
      </c>
      <c r="M278" s="70"/>
      <c r="N278" s="70"/>
      <c r="O278" s="68"/>
    </row>
    <row r="279" spans="1:15" s="8" customFormat="1" x14ac:dyDescent="0.25">
      <c r="A279" s="56" t="s">
        <v>16</v>
      </c>
      <c r="B279" s="57">
        <v>42840</v>
      </c>
      <c r="C279" s="58">
        <v>5</v>
      </c>
      <c r="D279" s="64">
        <v>169.20651017032174</v>
      </c>
      <c r="E279" s="58">
        <v>0.1226</v>
      </c>
      <c r="F279" s="70"/>
      <c r="G279" s="70"/>
      <c r="H279" s="68"/>
      <c r="I279" s="39">
        <f>MAIN!D279*50</f>
        <v>8460.3255085160872</v>
      </c>
      <c r="J279" s="8">
        <f t="shared" si="12"/>
        <v>16920.651017032174</v>
      </c>
      <c r="K279" s="8">
        <f t="shared" si="13"/>
        <v>1.6920651017032176E-2</v>
      </c>
      <c r="L279" s="8">
        <f t="shared" si="14"/>
        <v>0.13801509801820699</v>
      </c>
      <c r="M279" s="70"/>
      <c r="N279" s="70"/>
      <c r="O279" s="68"/>
    </row>
    <row r="280" spans="1:15" s="8" customFormat="1" x14ac:dyDescent="0.25">
      <c r="A280" s="56" t="s">
        <v>16</v>
      </c>
      <c r="B280" s="57">
        <v>42840</v>
      </c>
      <c r="C280" s="58">
        <v>6</v>
      </c>
      <c r="D280" s="64">
        <v>768.71892896660722</v>
      </c>
      <c r="E280" s="58">
        <v>0.30880000000000002</v>
      </c>
      <c r="F280" s="70"/>
      <c r="G280" s="70"/>
      <c r="H280" s="68"/>
      <c r="I280" s="39">
        <f>MAIN!D280*50</f>
        <v>38435.94644833036</v>
      </c>
      <c r="J280" s="8">
        <f t="shared" si="12"/>
        <v>76871.89289666072</v>
      </c>
      <c r="K280" s="8">
        <f t="shared" si="13"/>
        <v>7.6871892896660715E-2</v>
      </c>
      <c r="L280" s="8">
        <f t="shared" si="14"/>
        <v>0.24893747699695826</v>
      </c>
      <c r="M280" s="70"/>
      <c r="N280" s="70"/>
      <c r="O280" s="68"/>
    </row>
    <row r="281" spans="1:15" s="8" customFormat="1" x14ac:dyDescent="0.25">
      <c r="A281" s="56" t="s">
        <v>16</v>
      </c>
      <c r="B281" s="57">
        <v>42840</v>
      </c>
      <c r="C281" s="58">
        <v>7</v>
      </c>
      <c r="D281" s="64">
        <v>797.03161551719597</v>
      </c>
      <c r="E281" s="58">
        <v>0.32029999999999997</v>
      </c>
      <c r="F281" s="70"/>
      <c r="G281" s="70"/>
      <c r="H281" s="68"/>
      <c r="I281" s="39">
        <f>MAIN!D281*50</f>
        <v>39851.580775859802</v>
      </c>
      <c r="J281" s="8">
        <f t="shared" si="12"/>
        <v>79703.161551719604</v>
      </c>
      <c r="K281" s="8">
        <f t="shared" si="13"/>
        <v>7.9703161551719609E-2</v>
      </c>
      <c r="L281" s="8">
        <f t="shared" si="14"/>
        <v>0.24883909319924949</v>
      </c>
      <c r="M281" s="70"/>
      <c r="N281" s="70"/>
      <c r="O281" s="68"/>
    </row>
    <row r="282" spans="1:15" s="8" customFormat="1" x14ac:dyDescent="0.25">
      <c r="A282" s="56" t="s">
        <v>16</v>
      </c>
      <c r="B282" s="57">
        <v>42840</v>
      </c>
      <c r="C282" s="58">
        <v>8</v>
      </c>
      <c r="D282" s="64">
        <v>515.49000681705252</v>
      </c>
      <c r="E282" s="58">
        <v>0.21410000000000001</v>
      </c>
      <c r="F282" s="70"/>
      <c r="G282" s="70"/>
      <c r="H282" s="68"/>
      <c r="I282" s="39">
        <f>MAIN!D282*50</f>
        <v>25774.500340852625</v>
      </c>
      <c r="J282" s="8">
        <f t="shared" si="12"/>
        <v>51549.000681705249</v>
      </c>
      <c r="K282" s="8">
        <f t="shared" si="13"/>
        <v>5.1549000681705252E-2</v>
      </c>
      <c r="L282" s="8">
        <f t="shared" si="14"/>
        <v>0.24077067109624123</v>
      </c>
      <c r="M282" s="70"/>
      <c r="N282" s="70"/>
      <c r="O282" s="68"/>
    </row>
    <row r="283" spans="1:15" s="8" customFormat="1" x14ac:dyDescent="0.25">
      <c r="A283" s="56" t="s">
        <v>16</v>
      </c>
      <c r="B283" s="57">
        <v>42840</v>
      </c>
      <c r="C283" s="58">
        <v>9</v>
      </c>
      <c r="D283" s="64">
        <v>426.7156256953856</v>
      </c>
      <c r="E283" s="58">
        <v>0.22559999999999999</v>
      </c>
      <c r="F283" s="70" t="s">
        <v>127</v>
      </c>
      <c r="G283" s="70" t="s">
        <v>128</v>
      </c>
      <c r="H283" s="68" t="s">
        <v>129</v>
      </c>
      <c r="I283" s="39">
        <f>MAIN!D283*50</f>
        <v>21335.78128476928</v>
      </c>
      <c r="J283" s="8">
        <f t="shared" si="12"/>
        <v>42671.562569538561</v>
      </c>
      <c r="K283" s="8">
        <f t="shared" si="13"/>
        <v>4.2671562569538558E-2</v>
      </c>
      <c r="L283" s="8">
        <f t="shared" si="14"/>
        <v>0.18914699720540143</v>
      </c>
      <c r="M283" s="70" t="s">
        <v>127</v>
      </c>
      <c r="N283" s="70" t="s">
        <v>128</v>
      </c>
      <c r="O283" s="68" t="s">
        <v>129</v>
      </c>
    </row>
    <row r="284" spans="1:15" s="8" customFormat="1" ht="15.75" thickBot="1" x14ac:dyDescent="0.3">
      <c r="A284" s="116" t="s">
        <v>16</v>
      </c>
      <c r="B284" s="117">
        <v>42840</v>
      </c>
      <c r="C284" s="118">
        <v>10</v>
      </c>
      <c r="D284" s="119">
        <v>668.34046802689386</v>
      </c>
      <c r="E284" s="118">
        <v>0.25769999999999998</v>
      </c>
      <c r="F284" s="85">
        <f>AVERAGE(E275:E284)</f>
        <v>0.24376999999999996</v>
      </c>
      <c r="G284" s="85">
        <f>STDEV(E275:E284)</f>
        <v>5.8117697629704902E-2</v>
      </c>
      <c r="H284" s="86">
        <f>COUNTA(E275:E284)</f>
        <v>10</v>
      </c>
      <c r="I284" s="39">
        <f>MAIN!D284*50</f>
        <v>33417.02340134469</v>
      </c>
      <c r="J284" s="8">
        <f t="shared" si="12"/>
        <v>66834.04680268938</v>
      </c>
      <c r="K284" s="128">
        <f t="shared" si="13"/>
        <v>6.6834046802689381E-2</v>
      </c>
      <c r="L284" s="128">
        <f t="shared" si="14"/>
        <v>0.25934826077877138</v>
      </c>
      <c r="M284" s="85">
        <f>AVERAGE(L275:L284)</f>
        <v>0.23160073377684104</v>
      </c>
      <c r="N284" s="85">
        <f>STDEV(L275:L284)</f>
        <v>3.9446759265817817E-2</v>
      </c>
      <c r="O284" s="86">
        <f>COUNTA(L275:L284)</f>
        <v>10</v>
      </c>
    </row>
    <row r="285" spans="1:15" s="8" customFormat="1" ht="15.75" thickTop="1" x14ac:dyDescent="0.25">
      <c r="A285" s="112" t="s">
        <v>18</v>
      </c>
      <c r="B285" s="113">
        <v>42840</v>
      </c>
      <c r="C285" s="114">
        <v>1</v>
      </c>
      <c r="D285" s="115">
        <v>612.34919764801396</v>
      </c>
      <c r="E285" s="114">
        <v>0.28349999999999997</v>
      </c>
      <c r="F285" s="70"/>
      <c r="G285" s="70"/>
      <c r="H285" s="68"/>
      <c r="I285" s="39">
        <f>MAIN!D285*50</f>
        <v>30617.459882400697</v>
      </c>
      <c r="J285" s="8">
        <f t="shared" si="12"/>
        <v>61234.919764801394</v>
      </c>
      <c r="K285" s="8">
        <f t="shared" si="13"/>
        <v>6.1234919764801395E-2</v>
      </c>
      <c r="L285" s="8">
        <f t="shared" si="14"/>
        <v>0.21599618964656578</v>
      </c>
      <c r="M285" s="70"/>
      <c r="N285" s="70"/>
      <c r="O285" s="68"/>
    </row>
    <row r="286" spans="1:15" s="8" customFormat="1" x14ac:dyDescent="0.25">
      <c r="A286" s="56" t="s">
        <v>18</v>
      </c>
      <c r="B286" s="57">
        <v>42840</v>
      </c>
      <c r="C286" s="58">
        <v>2</v>
      </c>
      <c r="D286" s="64">
        <v>942.87524164564877</v>
      </c>
      <c r="E286" s="58">
        <v>0.44109999999999999</v>
      </c>
      <c r="F286" s="70"/>
      <c r="G286" s="70"/>
      <c r="H286" s="68"/>
      <c r="I286" s="39">
        <f>MAIN!D286*50</f>
        <v>47143.762082282439</v>
      </c>
      <c r="J286" s="8">
        <f t="shared" si="12"/>
        <v>94287.524164564878</v>
      </c>
      <c r="K286" s="8">
        <f t="shared" si="13"/>
        <v>9.4287524164564873E-2</v>
      </c>
      <c r="L286" s="8">
        <f t="shared" si="14"/>
        <v>0.21375543904911556</v>
      </c>
      <c r="M286" s="70"/>
      <c r="N286" s="70"/>
      <c r="O286" s="68"/>
    </row>
    <row r="287" spans="1:15" s="8" customFormat="1" x14ac:dyDescent="0.25">
      <c r="A287" s="56" t="s">
        <v>18</v>
      </c>
      <c r="B287" s="57">
        <v>42840</v>
      </c>
      <c r="C287" s="58">
        <v>3</v>
      </c>
      <c r="D287" s="64">
        <v>464.47644280820884</v>
      </c>
      <c r="E287" s="58">
        <v>0.18060000000000001</v>
      </c>
      <c r="F287" s="70"/>
      <c r="G287" s="70"/>
      <c r="H287" s="68"/>
      <c r="I287" s="39">
        <f>MAIN!D287*50</f>
        <v>23223.822140410441</v>
      </c>
      <c r="J287" s="8">
        <f t="shared" si="12"/>
        <v>46447.644280820881</v>
      </c>
      <c r="K287" s="8">
        <f t="shared" si="13"/>
        <v>4.6447644280820884E-2</v>
      </c>
      <c r="L287" s="8">
        <f t="shared" si="14"/>
        <v>0.25718518427918541</v>
      </c>
      <c r="M287" s="70"/>
      <c r="N287" s="70"/>
      <c r="O287" s="68"/>
    </row>
    <row r="288" spans="1:15" s="8" customFormat="1" x14ac:dyDescent="0.25">
      <c r="A288" s="56" t="s">
        <v>18</v>
      </c>
      <c r="B288" s="57">
        <v>42840</v>
      </c>
      <c r="C288" s="58">
        <v>4</v>
      </c>
      <c r="D288" s="64">
        <v>781.24245773198527</v>
      </c>
      <c r="E288" s="58">
        <v>0.31090000000000001</v>
      </c>
      <c r="F288" s="70"/>
      <c r="G288" s="70"/>
      <c r="H288" s="68"/>
      <c r="I288" s="39">
        <f>MAIN!D288*50</f>
        <v>39062.12288659926</v>
      </c>
      <c r="J288" s="8">
        <f t="shared" si="12"/>
        <v>78124.24577319852</v>
      </c>
      <c r="K288" s="8">
        <f t="shared" si="13"/>
        <v>7.8124245773198514E-2</v>
      </c>
      <c r="L288" s="8">
        <f t="shared" si="14"/>
        <v>0.25128416138050341</v>
      </c>
      <c r="M288" s="70"/>
      <c r="N288" s="70"/>
      <c r="O288" s="68"/>
    </row>
    <row r="289" spans="1:15" s="8" customFormat="1" x14ac:dyDescent="0.25">
      <c r="A289" s="56" t="s">
        <v>18</v>
      </c>
      <c r="B289" s="57">
        <v>42840</v>
      </c>
      <c r="C289" s="58">
        <v>5</v>
      </c>
      <c r="D289" s="64">
        <v>401.89050411743375</v>
      </c>
      <c r="E289" s="58">
        <v>0.17510000000000001</v>
      </c>
      <c r="F289" s="70"/>
      <c r="G289" s="70"/>
      <c r="H289" s="68"/>
      <c r="I289" s="39">
        <f>MAIN!D289*50</f>
        <v>20094.525205871687</v>
      </c>
      <c r="J289" s="8">
        <f t="shared" si="12"/>
        <v>40189.050411743374</v>
      </c>
      <c r="K289" s="8">
        <f t="shared" si="13"/>
        <v>4.0189050411743373E-2</v>
      </c>
      <c r="L289" s="8">
        <f t="shared" si="14"/>
        <v>0.22952056203165833</v>
      </c>
      <c r="M289" s="70"/>
      <c r="N289" s="70"/>
      <c r="O289" s="68"/>
    </row>
    <row r="290" spans="1:15" s="8" customFormat="1" x14ac:dyDescent="0.25">
      <c r="A290" s="56" t="s">
        <v>18</v>
      </c>
      <c r="B290" s="57">
        <v>42840</v>
      </c>
      <c r="C290" s="58">
        <v>6</v>
      </c>
      <c r="D290" s="64">
        <v>69.969434130744105</v>
      </c>
      <c r="E290" s="58">
        <v>8.0299999999999996E-2</v>
      </c>
      <c r="F290" s="70"/>
      <c r="G290" s="70"/>
      <c r="H290" s="68"/>
      <c r="I290" s="39">
        <f>MAIN!D290*50</f>
        <v>3498.4717065372051</v>
      </c>
      <c r="J290" s="8">
        <f t="shared" si="12"/>
        <v>6996.9434130744103</v>
      </c>
      <c r="K290" s="8">
        <f t="shared" si="13"/>
        <v>6.99694341307441E-3</v>
      </c>
      <c r="L290" s="8">
        <f t="shared" si="14"/>
        <v>8.7135036277389916E-2</v>
      </c>
      <c r="M290" s="70"/>
      <c r="N290" s="70"/>
      <c r="O290" s="68"/>
    </row>
    <row r="291" spans="1:15" s="8" customFormat="1" x14ac:dyDescent="0.25">
      <c r="A291" s="56" t="s">
        <v>18</v>
      </c>
      <c r="B291" s="57">
        <v>42840</v>
      </c>
      <c r="C291" s="58">
        <v>7</v>
      </c>
      <c r="D291" s="64">
        <v>579.02709959127401</v>
      </c>
      <c r="E291" s="58">
        <v>0.24299999999999999</v>
      </c>
      <c r="F291" s="70"/>
      <c r="G291" s="70"/>
      <c r="H291" s="68"/>
      <c r="I291" s="39">
        <f>MAIN!D291*50</f>
        <v>28951.354979563701</v>
      </c>
      <c r="J291" s="8">
        <f t="shared" si="12"/>
        <v>57902.709959127402</v>
      </c>
      <c r="K291" s="8">
        <f t="shared" si="13"/>
        <v>5.7902709959127399E-2</v>
      </c>
      <c r="L291" s="8">
        <f t="shared" si="14"/>
        <v>0.23828275703344609</v>
      </c>
      <c r="M291" s="70"/>
      <c r="N291" s="70"/>
      <c r="O291" s="68"/>
    </row>
    <row r="292" spans="1:15" s="8" customFormat="1" x14ac:dyDescent="0.25">
      <c r="A292" s="56" t="s">
        <v>18</v>
      </c>
      <c r="B292" s="57">
        <v>42840</v>
      </c>
      <c r="C292" s="58">
        <v>8</v>
      </c>
      <c r="D292" s="64">
        <v>530.01095915766791</v>
      </c>
      <c r="E292" s="58">
        <v>0.21859999999999999</v>
      </c>
      <c r="F292" s="70"/>
      <c r="G292" s="70"/>
      <c r="H292" s="68"/>
      <c r="I292" s="39">
        <f>MAIN!D292*50</f>
        <v>26500.547957883395</v>
      </c>
      <c r="J292" s="8">
        <f t="shared" si="12"/>
        <v>53001.095915766789</v>
      </c>
      <c r="K292" s="8">
        <f t="shared" si="13"/>
        <v>5.3001095915766787E-2</v>
      </c>
      <c r="L292" s="8">
        <f t="shared" si="14"/>
        <v>0.24245698040149491</v>
      </c>
      <c r="M292" s="70"/>
      <c r="N292" s="70"/>
      <c r="O292" s="68"/>
    </row>
    <row r="293" spans="1:15" s="8" customFormat="1" x14ac:dyDescent="0.25">
      <c r="A293" s="56" t="s">
        <v>18</v>
      </c>
      <c r="B293" s="57">
        <v>42840</v>
      </c>
      <c r="C293" s="58">
        <v>9</v>
      </c>
      <c r="D293" s="64">
        <v>606.67397828345042</v>
      </c>
      <c r="E293" s="58">
        <v>0.28210000000000002</v>
      </c>
      <c r="F293" s="70" t="s">
        <v>127</v>
      </c>
      <c r="G293" s="70" t="s">
        <v>128</v>
      </c>
      <c r="H293" s="68" t="s">
        <v>129</v>
      </c>
      <c r="I293" s="39">
        <f>MAIN!D293*50</f>
        <v>30333.698914172521</v>
      </c>
      <c r="J293" s="8">
        <f t="shared" si="12"/>
        <v>60667.397828345041</v>
      </c>
      <c r="K293" s="8">
        <f t="shared" si="13"/>
        <v>6.0667397828345043E-2</v>
      </c>
      <c r="L293" s="8">
        <f t="shared" si="14"/>
        <v>0.21505635529367259</v>
      </c>
      <c r="M293" s="70" t="s">
        <v>127</v>
      </c>
      <c r="N293" s="70" t="s">
        <v>128</v>
      </c>
      <c r="O293" s="68" t="s">
        <v>129</v>
      </c>
    </row>
    <row r="294" spans="1:15" s="8" customFormat="1" ht="15.75" thickBot="1" x14ac:dyDescent="0.3">
      <c r="A294" s="116" t="s">
        <v>18</v>
      </c>
      <c r="B294" s="117">
        <v>42840</v>
      </c>
      <c r="C294" s="118">
        <v>10</v>
      </c>
      <c r="D294" s="119">
        <v>562.63554421988044</v>
      </c>
      <c r="E294" s="118">
        <v>0.24460000000000001</v>
      </c>
      <c r="F294" s="85">
        <f>AVERAGE(E285:E294)</f>
        <v>0.24598000000000003</v>
      </c>
      <c r="G294" s="85">
        <f>STDEV(E285:E294)</f>
        <v>9.5747153134353391E-2</v>
      </c>
      <c r="H294" s="86">
        <f>COUNTA(E285:E294)</f>
        <v>10</v>
      </c>
      <c r="I294" s="39">
        <f>MAIN!D294*50</f>
        <v>28131.777210994023</v>
      </c>
      <c r="J294" s="8">
        <f t="shared" si="12"/>
        <v>56263.554421988047</v>
      </c>
      <c r="K294" s="128">
        <f t="shared" si="13"/>
        <v>5.6263554421988049E-2</v>
      </c>
      <c r="L294" s="128">
        <f t="shared" si="14"/>
        <v>0.23002270818474263</v>
      </c>
      <c r="M294" s="85">
        <f>AVERAGE(L285:L294)</f>
        <v>0.21806953735777745</v>
      </c>
      <c r="N294" s="85">
        <f>STDEV(L285:L294)</f>
        <v>4.8403861214311554E-2</v>
      </c>
      <c r="O294" s="86">
        <f>COUNTA(L285:L294)</f>
        <v>10</v>
      </c>
    </row>
    <row r="295" spans="1:15" s="8" customFormat="1" ht="15.75" thickTop="1" x14ac:dyDescent="0.25">
      <c r="A295" s="112" t="s">
        <v>19</v>
      </c>
      <c r="B295" s="113">
        <v>42840</v>
      </c>
      <c r="C295" s="114">
        <v>1</v>
      </c>
      <c r="D295" s="115">
        <v>392.4423735551992</v>
      </c>
      <c r="E295" s="114">
        <v>0.1744</v>
      </c>
      <c r="F295" s="70"/>
      <c r="G295" s="70"/>
      <c r="H295" s="68"/>
      <c r="I295" s="39">
        <f>MAIN!D295*50</f>
        <v>19622.118677759961</v>
      </c>
      <c r="J295" s="8">
        <f t="shared" si="12"/>
        <v>39244.237355519923</v>
      </c>
      <c r="K295" s="8">
        <f t="shared" si="13"/>
        <v>3.924423735551992E-2</v>
      </c>
      <c r="L295" s="8">
        <f t="shared" si="14"/>
        <v>0.2250242967633023</v>
      </c>
      <c r="M295" s="70"/>
      <c r="N295" s="70"/>
      <c r="O295" s="68"/>
    </row>
    <row r="296" spans="1:15" s="8" customFormat="1" x14ac:dyDescent="0.25">
      <c r="A296" s="56" t="s">
        <v>19</v>
      </c>
      <c r="B296" s="57">
        <v>42840</v>
      </c>
      <c r="C296" s="58">
        <v>2</v>
      </c>
      <c r="D296" s="64">
        <v>479.63149787112206</v>
      </c>
      <c r="E296" s="58">
        <v>0.20399999999999999</v>
      </c>
      <c r="F296" s="70"/>
      <c r="G296" s="70"/>
      <c r="H296" s="68"/>
      <c r="I296" s="39">
        <f>MAIN!D296*50</f>
        <v>23981.574893556102</v>
      </c>
      <c r="J296" s="8">
        <f t="shared" si="12"/>
        <v>47963.149787112205</v>
      </c>
      <c r="K296" s="8">
        <f t="shared" si="13"/>
        <v>4.7963149787112205E-2</v>
      </c>
      <c r="L296" s="8">
        <f t="shared" si="14"/>
        <v>0.23511347934858925</v>
      </c>
      <c r="M296" s="70"/>
      <c r="N296" s="70"/>
      <c r="O296" s="68"/>
    </row>
    <row r="297" spans="1:15" s="8" customFormat="1" x14ac:dyDescent="0.25">
      <c r="A297" s="56" t="s">
        <v>19</v>
      </c>
      <c r="B297" s="57">
        <v>42840</v>
      </c>
      <c r="C297" s="58">
        <v>3</v>
      </c>
      <c r="D297" s="64">
        <v>712.69595345161247</v>
      </c>
      <c r="E297" s="58">
        <v>0.30080000000000001</v>
      </c>
      <c r="F297" s="70"/>
      <c r="G297" s="70"/>
      <c r="H297" s="68"/>
      <c r="I297" s="39">
        <f>MAIN!D297*50</f>
        <v>35634.797672580622</v>
      </c>
      <c r="J297" s="8">
        <f t="shared" si="12"/>
        <v>71269.595345161244</v>
      </c>
      <c r="K297" s="8">
        <f t="shared" si="13"/>
        <v>7.1269595345161238E-2</v>
      </c>
      <c r="L297" s="8">
        <f t="shared" si="14"/>
        <v>0.23693349516343495</v>
      </c>
      <c r="M297" s="70"/>
      <c r="N297" s="70"/>
      <c r="O297" s="68"/>
    </row>
    <row r="298" spans="1:15" s="8" customFormat="1" x14ac:dyDescent="0.25">
      <c r="A298" s="56" t="s">
        <v>19</v>
      </c>
      <c r="B298" s="57">
        <v>42840</v>
      </c>
      <c r="C298" s="58">
        <v>4</v>
      </c>
      <c r="D298" s="64">
        <v>506.80279952157514</v>
      </c>
      <c r="E298" s="58">
        <v>0.19889999999999999</v>
      </c>
      <c r="F298" s="70"/>
      <c r="G298" s="70"/>
      <c r="H298" s="68"/>
      <c r="I298" s="39">
        <f>MAIN!D298*50</f>
        <v>25340.139976078757</v>
      </c>
      <c r="J298" s="8">
        <f t="shared" si="12"/>
        <v>50680.279952157514</v>
      </c>
      <c r="K298" s="8">
        <f t="shared" si="13"/>
        <v>5.0680279952157514E-2</v>
      </c>
      <c r="L298" s="8">
        <f t="shared" si="14"/>
        <v>0.25480281524463305</v>
      </c>
      <c r="M298" s="70"/>
      <c r="N298" s="70"/>
      <c r="O298" s="68"/>
    </row>
    <row r="299" spans="1:15" s="8" customFormat="1" x14ac:dyDescent="0.25">
      <c r="A299" s="56" t="s">
        <v>19</v>
      </c>
      <c r="B299" s="57">
        <v>42840</v>
      </c>
      <c r="C299" s="58">
        <v>5</v>
      </c>
      <c r="D299" s="64">
        <v>732.82839783320082</v>
      </c>
      <c r="E299" s="58">
        <v>0.28239999999999998</v>
      </c>
      <c r="F299" s="70"/>
      <c r="G299" s="70"/>
      <c r="H299" s="68"/>
      <c r="I299" s="39">
        <f>MAIN!D299*50</f>
        <v>36641.419891660044</v>
      </c>
      <c r="J299" s="8">
        <f t="shared" si="12"/>
        <v>73282.839783320087</v>
      </c>
      <c r="K299" s="8">
        <f t="shared" si="13"/>
        <v>7.3282839783320092E-2</v>
      </c>
      <c r="L299" s="8">
        <f t="shared" si="14"/>
        <v>0.25950014087577938</v>
      </c>
      <c r="M299" s="70"/>
      <c r="N299" s="70"/>
      <c r="O299" s="68"/>
    </row>
    <row r="300" spans="1:15" s="8" customFormat="1" x14ac:dyDescent="0.25">
      <c r="A300" s="56" t="s">
        <v>19</v>
      </c>
      <c r="B300" s="57">
        <v>42840</v>
      </c>
      <c r="C300" s="58">
        <v>6</v>
      </c>
      <c r="D300" s="64">
        <v>591.93077293866952</v>
      </c>
      <c r="E300" s="58">
        <v>0.26</v>
      </c>
      <c r="F300" s="70"/>
      <c r="G300" s="70"/>
      <c r="H300" s="68"/>
      <c r="I300" s="39">
        <f>MAIN!D300*50</f>
        <v>29596.538646933477</v>
      </c>
      <c r="J300" s="8">
        <f t="shared" si="12"/>
        <v>59193.077293866954</v>
      </c>
      <c r="K300" s="8">
        <f t="shared" si="13"/>
        <v>5.9193077293866955E-2</v>
      </c>
      <c r="L300" s="8">
        <f t="shared" si="14"/>
        <v>0.22766568189948827</v>
      </c>
      <c r="M300" s="70"/>
      <c r="N300" s="70"/>
      <c r="O300" s="68"/>
    </row>
    <row r="301" spans="1:15" s="8" customFormat="1" x14ac:dyDescent="0.25">
      <c r="A301" s="56" t="s">
        <v>19</v>
      </c>
      <c r="B301" s="57">
        <v>42840</v>
      </c>
      <c r="C301" s="58">
        <v>7</v>
      </c>
      <c r="D301" s="64">
        <v>602.33005758435047</v>
      </c>
      <c r="E301" s="58">
        <v>0.2732</v>
      </c>
      <c r="F301" s="70"/>
      <c r="G301" s="70"/>
      <c r="H301" s="68"/>
      <c r="I301" s="39">
        <f>MAIN!D301*50</f>
        <v>30116.502879217522</v>
      </c>
      <c r="J301" s="8">
        <f t="shared" si="12"/>
        <v>60233.005758435043</v>
      </c>
      <c r="K301" s="8">
        <f t="shared" si="13"/>
        <v>6.0233005758435043E-2</v>
      </c>
      <c r="L301" s="8">
        <f t="shared" si="14"/>
        <v>0.22047220262970368</v>
      </c>
      <c r="M301" s="70"/>
      <c r="N301" s="70"/>
      <c r="O301" s="68"/>
    </row>
    <row r="302" spans="1:15" s="8" customFormat="1" x14ac:dyDescent="0.25">
      <c r="A302" s="56" t="s">
        <v>19</v>
      </c>
      <c r="B302" s="57">
        <v>42840</v>
      </c>
      <c r="C302" s="58">
        <v>8</v>
      </c>
      <c r="D302" s="64">
        <v>852.57869693910641</v>
      </c>
      <c r="E302" s="58">
        <v>0.33</v>
      </c>
      <c r="F302" s="70"/>
      <c r="G302" s="70"/>
      <c r="H302" s="68"/>
      <c r="I302" s="39">
        <f>MAIN!D302*50</f>
        <v>42628.934846955322</v>
      </c>
      <c r="J302" s="8">
        <f t="shared" si="12"/>
        <v>85257.869693910645</v>
      </c>
      <c r="K302" s="8">
        <f t="shared" si="13"/>
        <v>8.5257869693910651E-2</v>
      </c>
      <c r="L302" s="8">
        <f t="shared" si="14"/>
        <v>0.2583571808906383</v>
      </c>
      <c r="M302" s="70"/>
      <c r="N302" s="70"/>
      <c r="O302" s="68"/>
    </row>
    <row r="303" spans="1:15" s="8" customFormat="1" x14ac:dyDescent="0.25">
      <c r="A303" s="56" t="s">
        <v>19</v>
      </c>
      <c r="B303" s="57">
        <v>42840</v>
      </c>
      <c r="C303" s="58">
        <v>9</v>
      </c>
      <c r="D303" s="64">
        <v>553.56755823966341</v>
      </c>
      <c r="E303" s="58">
        <v>0.23250000000000001</v>
      </c>
      <c r="F303" s="70" t="s">
        <v>127</v>
      </c>
      <c r="G303" s="70" t="s">
        <v>128</v>
      </c>
      <c r="H303" s="68" t="s">
        <v>129</v>
      </c>
      <c r="I303" s="39">
        <f>MAIN!D303*50</f>
        <v>27678.377911983171</v>
      </c>
      <c r="J303" s="8">
        <f t="shared" si="12"/>
        <v>55356.755823966341</v>
      </c>
      <c r="K303" s="8">
        <f t="shared" si="13"/>
        <v>5.535675582396634E-2</v>
      </c>
      <c r="L303" s="8">
        <f t="shared" si="14"/>
        <v>0.23809357343641435</v>
      </c>
      <c r="M303" s="70" t="s">
        <v>127</v>
      </c>
      <c r="N303" s="70" t="s">
        <v>128</v>
      </c>
      <c r="O303" s="68" t="s">
        <v>129</v>
      </c>
    </row>
    <row r="304" spans="1:15" s="8" customFormat="1" ht="15.75" thickBot="1" x14ac:dyDescent="0.3">
      <c r="A304" s="116" t="s">
        <v>19</v>
      </c>
      <c r="B304" s="117">
        <v>42840</v>
      </c>
      <c r="C304" s="118">
        <v>10</v>
      </c>
      <c r="D304" s="119">
        <v>666.24761199195075</v>
      </c>
      <c r="E304" s="118">
        <v>0.33460000000000001</v>
      </c>
      <c r="F304" s="85">
        <f>AVERAGE(E295:E304)</f>
        <v>0.25907999999999998</v>
      </c>
      <c r="G304" s="85">
        <f>STDEV(E295:E304)</f>
        <v>5.552792690769822E-2</v>
      </c>
      <c r="H304" s="86">
        <f>COUNTA(E295:E304)</f>
        <v>10</v>
      </c>
      <c r="I304" s="39">
        <f>MAIN!D304*50</f>
        <v>33312.380599597534</v>
      </c>
      <c r="J304" s="8">
        <f t="shared" si="12"/>
        <v>66624.761199195069</v>
      </c>
      <c r="K304" s="128">
        <f t="shared" si="13"/>
        <v>6.6624761199195068E-2</v>
      </c>
      <c r="L304" s="128">
        <f t="shared" si="14"/>
        <v>0.19911763657858658</v>
      </c>
      <c r="M304" s="85">
        <f>AVERAGE(L295:L304)</f>
        <v>0.23550805028305702</v>
      </c>
      <c r="N304" s="85">
        <f>STDEV(L295:L304)</f>
        <v>1.8857990934360972E-2</v>
      </c>
      <c r="O304" s="86">
        <f>COUNTA(L295:L304)</f>
        <v>10</v>
      </c>
    </row>
    <row r="305" spans="1:15" s="8" customFormat="1" ht="15.75" thickTop="1" x14ac:dyDescent="0.25">
      <c r="A305" s="120" t="s">
        <v>10</v>
      </c>
      <c r="B305" s="121">
        <v>42841</v>
      </c>
      <c r="C305" s="122">
        <v>1</v>
      </c>
      <c r="D305" s="123">
        <v>816.48410353767042</v>
      </c>
      <c r="E305" s="122">
        <v>0.3281</v>
      </c>
      <c r="F305" s="70"/>
      <c r="G305" s="70"/>
      <c r="H305" s="68"/>
      <c r="I305" s="39">
        <f>MAIN!D305*50</f>
        <v>40824.205176883523</v>
      </c>
      <c r="J305" s="8">
        <f>I305*2</f>
        <v>81648.410353767045</v>
      </c>
      <c r="K305" s="8">
        <f>J305/1000000</f>
        <v>8.1648410353767048E-2</v>
      </c>
      <c r="L305" s="8">
        <f t="shared" si="14"/>
        <v>0.24885221077039638</v>
      </c>
      <c r="M305" s="70"/>
      <c r="N305" s="70"/>
      <c r="O305" s="68"/>
    </row>
    <row r="306" spans="1:15" s="8" customFormat="1" x14ac:dyDescent="0.25">
      <c r="A306" s="53" t="s">
        <v>10</v>
      </c>
      <c r="B306" s="54">
        <v>42841</v>
      </c>
      <c r="C306" s="55">
        <v>2</v>
      </c>
      <c r="D306" s="65">
        <v>615.86491187187937</v>
      </c>
      <c r="E306" s="55">
        <v>0.26939999999999997</v>
      </c>
      <c r="F306" s="70"/>
      <c r="G306" s="70"/>
      <c r="H306" s="68"/>
      <c r="I306" s="39">
        <f>MAIN!D306*50</f>
        <v>30793.245593593969</v>
      </c>
      <c r="J306" s="8">
        <f t="shared" ref="J306:J364" si="15">I306*2</f>
        <v>61586.491187187938</v>
      </c>
      <c r="K306" s="8">
        <f t="shared" ref="K306:K364" si="16">J306/1000000</f>
        <v>6.1586491187187939E-2</v>
      </c>
      <c r="L306" s="8">
        <f t="shared" si="14"/>
        <v>0.22860612912838882</v>
      </c>
      <c r="M306" s="70"/>
      <c r="N306" s="70"/>
      <c r="O306" s="68"/>
    </row>
    <row r="307" spans="1:15" s="8" customFormat="1" x14ac:dyDescent="0.25">
      <c r="A307" s="53" t="s">
        <v>10</v>
      </c>
      <c r="B307" s="54">
        <v>42841</v>
      </c>
      <c r="C307" s="55">
        <v>3</v>
      </c>
      <c r="D307" s="65">
        <v>269.17505255521087</v>
      </c>
      <c r="E307" s="55">
        <v>0.2228</v>
      </c>
      <c r="F307" s="70"/>
      <c r="G307" s="70"/>
      <c r="H307" s="68"/>
      <c r="I307" s="39">
        <f>MAIN!D307*50</f>
        <v>13458.752627760543</v>
      </c>
      <c r="J307" s="8">
        <f t="shared" si="15"/>
        <v>26917.505255521086</v>
      </c>
      <c r="K307" s="8">
        <f t="shared" si="16"/>
        <v>2.6917505255521085E-2</v>
      </c>
      <c r="L307" s="8">
        <f t="shared" si="14"/>
        <v>0.12081465554542677</v>
      </c>
      <c r="M307" s="70"/>
      <c r="N307" s="70"/>
      <c r="O307" s="68"/>
    </row>
    <row r="308" spans="1:15" s="8" customFormat="1" x14ac:dyDescent="0.25">
      <c r="A308" s="53" t="s">
        <v>10</v>
      </c>
      <c r="B308" s="54">
        <v>42841</v>
      </c>
      <c r="C308" s="55">
        <v>4</v>
      </c>
      <c r="D308" s="65">
        <v>596.20091506893505</v>
      </c>
      <c r="E308" s="55">
        <v>0.307</v>
      </c>
      <c r="F308" s="70"/>
      <c r="G308" s="70"/>
      <c r="H308" s="68"/>
      <c r="I308" s="39">
        <f>MAIN!D308*50</f>
        <v>29810.045753446753</v>
      </c>
      <c r="J308" s="8">
        <f t="shared" si="15"/>
        <v>59620.091506893506</v>
      </c>
      <c r="K308" s="8">
        <f t="shared" si="16"/>
        <v>5.9620091506893506E-2</v>
      </c>
      <c r="L308" s="8">
        <f t="shared" si="14"/>
        <v>0.19420225246545117</v>
      </c>
      <c r="M308" s="70"/>
      <c r="N308" s="70"/>
      <c r="O308" s="68"/>
    </row>
    <row r="309" spans="1:15" s="8" customFormat="1" x14ac:dyDescent="0.25">
      <c r="A309" s="53" t="s">
        <v>10</v>
      </c>
      <c r="B309" s="54">
        <v>42841</v>
      </c>
      <c r="C309" s="55">
        <v>5</v>
      </c>
      <c r="D309" s="65">
        <v>735.47374234105439</v>
      </c>
      <c r="E309" s="55">
        <v>0.3231</v>
      </c>
      <c r="F309" s="70"/>
      <c r="G309" s="70"/>
      <c r="H309" s="68"/>
      <c r="I309" s="39">
        <f>MAIN!D309*50</f>
        <v>36773.687117052723</v>
      </c>
      <c r="J309" s="8">
        <f t="shared" si="15"/>
        <v>73547.374234105446</v>
      </c>
      <c r="K309" s="8">
        <f t="shared" si="16"/>
        <v>7.3547374234105442E-2</v>
      </c>
      <c r="L309" s="8">
        <f t="shared" si="14"/>
        <v>0.22763037522162005</v>
      </c>
      <c r="M309" s="70"/>
      <c r="N309" s="70"/>
      <c r="O309" s="68"/>
    </row>
    <row r="310" spans="1:15" s="8" customFormat="1" x14ac:dyDescent="0.25">
      <c r="A310" s="53" t="s">
        <v>10</v>
      </c>
      <c r="B310" s="54">
        <v>42841</v>
      </c>
      <c r="C310" s="55">
        <v>6</v>
      </c>
      <c r="D310" s="65">
        <v>521.62363208441195</v>
      </c>
      <c r="E310" s="55">
        <v>0.251</v>
      </c>
      <c r="F310" s="70"/>
      <c r="G310" s="70"/>
      <c r="H310" s="68"/>
      <c r="I310" s="39">
        <f>MAIN!D310*50</f>
        <v>26081.181604220597</v>
      </c>
      <c r="J310" s="8">
        <f t="shared" si="15"/>
        <v>52162.363208441195</v>
      </c>
      <c r="K310" s="8">
        <f t="shared" si="16"/>
        <v>5.2162363208441198E-2</v>
      </c>
      <c r="L310" s="8">
        <f t="shared" si="14"/>
        <v>0.20781818011331155</v>
      </c>
      <c r="M310" s="70"/>
      <c r="N310" s="70"/>
      <c r="O310" s="68"/>
    </row>
    <row r="311" spans="1:15" s="8" customFormat="1" x14ac:dyDescent="0.25">
      <c r="A311" s="53" t="s">
        <v>10</v>
      </c>
      <c r="B311" s="54">
        <v>42841</v>
      </c>
      <c r="C311" s="55">
        <v>7</v>
      </c>
      <c r="D311" s="65">
        <v>633.67193764452884</v>
      </c>
      <c r="E311" s="55">
        <v>0.31909999999999999</v>
      </c>
      <c r="F311" s="70"/>
      <c r="G311" s="70"/>
      <c r="H311" s="68"/>
      <c r="I311" s="39">
        <f>MAIN!D311*50</f>
        <v>31683.59688222644</v>
      </c>
      <c r="J311" s="8">
        <f t="shared" si="15"/>
        <v>63367.193764452881</v>
      </c>
      <c r="K311" s="8">
        <f t="shared" si="16"/>
        <v>6.3367193764452878E-2</v>
      </c>
      <c r="L311" s="8">
        <f t="shared" si="14"/>
        <v>0.19858098954701622</v>
      </c>
      <c r="M311" s="70"/>
      <c r="N311" s="70"/>
      <c r="O311" s="68"/>
    </row>
    <row r="312" spans="1:15" s="8" customFormat="1" x14ac:dyDescent="0.25">
      <c r="A312" s="53" t="s">
        <v>10</v>
      </c>
      <c r="B312" s="54">
        <v>42841</v>
      </c>
      <c r="C312" s="55">
        <v>8</v>
      </c>
      <c r="D312" s="65">
        <v>783.82130952266129</v>
      </c>
      <c r="E312" s="55">
        <v>0.34179999999999999</v>
      </c>
      <c r="F312" s="70"/>
      <c r="G312" s="70"/>
      <c r="H312" s="68"/>
      <c r="I312" s="39">
        <f>MAIN!D312*50</f>
        <v>39191.065476133066</v>
      </c>
      <c r="J312" s="8">
        <f t="shared" si="15"/>
        <v>78382.130952266132</v>
      </c>
      <c r="K312" s="8">
        <f t="shared" si="16"/>
        <v>7.8382130952266135E-2</v>
      </c>
      <c r="L312" s="8">
        <f t="shared" si="14"/>
        <v>0.22932162361692843</v>
      </c>
      <c r="M312" s="70"/>
      <c r="N312" s="70"/>
      <c r="O312" s="68"/>
    </row>
    <row r="313" spans="1:15" s="8" customFormat="1" x14ac:dyDescent="0.25">
      <c r="A313" s="53" t="s">
        <v>10</v>
      </c>
      <c r="B313" s="54">
        <v>42841</v>
      </c>
      <c r="C313" s="55">
        <v>9</v>
      </c>
      <c r="D313" s="65">
        <v>450.99241253926573</v>
      </c>
      <c r="E313" s="55">
        <v>0.35370000000000001</v>
      </c>
      <c r="F313" s="70" t="s">
        <v>127</v>
      </c>
      <c r="G313" s="70" t="s">
        <v>128</v>
      </c>
      <c r="H313" s="68" t="s">
        <v>129</v>
      </c>
      <c r="I313" s="39">
        <f>MAIN!D313*50</f>
        <v>22549.620626963286</v>
      </c>
      <c r="J313" s="8">
        <f t="shared" si="15"/>
        <v>45099.241253926572</v>
      </c>
      <c r="K313" s="8">
        <f t="shared" si="16"/>
        <v>4.5099241253926572E-2</v>
      </c>
      <c r="L313" s="8">
        <f t="shared" si="14"/>
        <v>0.12750704340946162</v>
      </c>
      <c r="M313" s="70" t="s">
        <v>127</v>
      </c>
      <c r="N313" s="70" t="s">
        <v>128</v>
      </c>
      <c r="O313" s="68" t="s">
        <v>129</v>
      </c>
    </row>
    <row r="314" spans="1:15" s="8" customFormat="1" ht="15.75" thickBot="1" x14ac:dyDescent="0.3">
      <c r="A314" s="124" t="s">
        <v>10</v>
      </c>
      <c r="B314" s="125">
        <v>42841</v>
      </c>
      <c r="C314" s="126">
        <v>10</v>
      </c>
      <c r="D314" s="127">
        <v>656.81775512927641</v>
      </c>
      <c r="E314" s="126">
        <v>0.27739999999999998</v>
      </c>
      <c r="F314" s="85">
        <f>AVERAGE(E305:E314)</f>
        <v>0.29934000000000005</v>
      </c>
      <c r="G314" s="85">
        <f>STDEV(E305:E314)</f>
        <v>4.2389154797476403E-2</v>
      </c>
      <c r="H314" s="86">
        <f>COUNTA(E305:E314)</f>
        <v>10</v>
      </c>
      <c r="I314" s="39">
        <f>MAIN!D314*50</f>
        <v>32840.887756463817</v>
      </c>
      <c r="J314" s="8">
        <f t="shared" si="15"/>
        <v>65681.775512927634</v>
      </c>
      <c r="K314" s="128">
        <f t="shared" si="16"/>
        <v>6.5681775512927629E-2</v>
      </c>
      <c r="L314" s="128">
        <f t="shared" si="14"/>
        <v>0.23677640776109457</v>
      </c>
      <c r="M314" s="85">
        <f>AVERAGE(L305:L314)</f>
        <v>0.20201098675790957</v>
      </c>
      <c r="N314" s="85">
        <f>STDEV(L305:L314)</f>
        <v>4.4425226563221801E-2</v>
      </c>
      <c r="O314" s="86">
        <f>COUNTA(L305:L314)</f>
        <v>10</v>
      </c>
    </row>
    <row r="315" spans="1:15" s="8" customFormat="1" ht="15.75" thickTop="1" x14ac:dyDescent="0.25">
      <c r="A315" s="120" t="s">
        <v>11</v>
      </c>
      <c r="B315" s="121">
        <v>42841</v>
      </c>
      <c r="C315" s="122">
        <v>1</v>
      </c>
      <c r="D315" s="123">
        <v>628.00154396273558</v>
      </c>
      <c r="E315" s="122">
        <v>0.27150000000000002</v>
      </c>
      <c r="F315" s="70"/>
      <c r="G315" s="70"/>
      <c r="H315" s="68"/>
      <c r="I315" s="39">
        <f>MAIN!D315*50</f>
        <v>31400.07719813678</v>
      </c>
      <c r="J315" s="8">
        <f t="shared" si="15"/>
        <v>62800.15439627356</v>
      </c>
      <c r="K315" s="8">
        <f t="shared" si="16"/>
        <v>6.2800154396273566E-2</v>
      </c>
      <c r="L315" s="8">
        <f t="shared" si="14"/>
        <v>0.23130811932329121</v>
      </c>
      <c r="M315" s="70"/>
      <c r="N315" s="70"/>
      <c r="O315" s="68"/>
    </row>
    <row r="316" spans="1:15" s="8" customFormat="1" x14ac:dyDescent="0.25">
      <c r="A316" s="53" t="s">
        <v>11</v>
      </c>
      <c r="B316" s="54">
        <v>42841</v>
      </c>
      <c r="C316" s="55">
        <v>2</v>
      </c>
      <c r="D316" s="65">
        <v>653.36909464444295</v>
      </c>
      <c r="E316" s="55">
        <v>0.27489999999999998</v>
      </c>
      <c r="F316" s="70"/>
      <c r="G316" s="70"/>
      <c r="H316" s="68"/>
      <c r="I316" s="39">
        <f>MAIN!D316*50</f>
        <v>32668.454732222148</v>
      </c>
      <c r="J316" s="8">
        <f t="shared" si="15"/>
        <v>65336.909464444296</v>
      </c>
      <c r="K316" s="8">
        <f t="shared" si="16"/>
        <v>6.5336909464444301E-2</v>
      </c>
      <c r="L316" s="8">
        <f t="shared" si="14"/>
        <v>0.23767518903035398</v>
      </c>
      <c r="M316" s="70"/>
      <c r="N316" s="70"/>
      <c r="O316" s="68"/>
    </row>
    <row r="317" spans="1:15" s="8" customFormat="1" x14ac:dyDescent="0.25">
      <c r="A317" s="53" t="s">
        <v>11</v>
      </c>
      <c r="B317" s="54">
        <v>42841</v>
      </c>
      <c r="C317" s="55">
        <v>3</v>
      </c>
      <c r="D317" s="65">
        <v>574.61362684175651</v>
      </c>
      <c r="E317" s="55">
        <v>0.27629999999999999</v>
      </c>
      <c r="F317" s="70"/>
      <c r="G317" s="70"/>
      <c r="H317" s="68"/>
      <c r="I317" s="39">
        <f>MAIN!D317*50</f>
        <v>28730.681342087824</v>
      </c>
      <c r="J317" s="8">
        <f t="shared" si="15"/>
        <v>57461.362684175649</v>
      </c>
      <c r="K317" s="8">
        <f t="shared" si="16"/>
        <v>5.7461362684175649E-2</v>
      </c>
      <c r="L317" s="8">
        <f t="shared" si="14"/>
        <v>0.20796729165463501</v>
      </c>
      <c r="M317" s="70"/>
      <c r="N317" s="70"/>
      <c r="O317" s="68"/>
    </row>
    <row r="318" spans="1:15" s="8" customFormat="1" x14ac:dyDescent="0.25">
      <c r="A318" s="53" t="s">
        <v>11</v>
      </c>
      <c r="B318" s="54">
        <v>42841</v>
      </c>
      <c r="C318" s="55">
        <v>4</v>
      </c>
      <c r="D318" s="65">
        <v>615.56647009915355</v>
      </c>
      <c r="E318" s="55">
        <v>0.26169999999999999</v>
      </c>
      <c r="F318" s="70"/>
      <c r="G318" s="70"/>
      <c r="H318" s="68"/>
      <c r="I318" s="39">
        <f>MAIN!D318*50</f>
        <v>30778.323504957676</v>
      </c>
      <c r="J318" s="8">
        <f t="shared" si="15"/>
        <v>61556.647009915352</v>
      </c>
      <c r="K318" s="8">
        <f t="shared" si="16"/>
        <v>6.1556647009915352E-2</v>
      </c>
      <c r="L318" s="8">
        <f t="shared" si="14"/>
        <v>0.23521836839860663</v>
      </c>
      <c r="M318" s="70"/>
      <c r="N318" s="70"/>
      <c r="O318" s="68"/>
    </row>
    <row r="319" spans="1:15" s="8" customFormat="1" x14ac:dyDescent="0.25">
      <c r="A319" s="53" t="s">
        <v>11</v>
      </c>
      <c r="B319" s="54">
        <v>42841</v>
      </c>
      <c r="C319" s="55">
        <v>5</v>
      </c>
      <c r="D319" s="65">
        <v>475.99520105430804</v>
      </c>
      <c r="E319" s="55">
        <v>0.18310000000000001</v>
      </c>
      <c r="F319" s="70"/>
      <c r="G319" s="70"/>
      <c r="H319" s="68"/>
      <c r="I319" s="39">
        <f>MAIN!D319*50</f>
        <v>23799.760052715403</v>
      </c>
      <c r="J319" s="8">
        <f t="shared" si="15"/>
        <v>47599.520105430805</v>
      </c>
      <c r="K319" s="8">
        <f t="shared" si="16"/>
        <v>4.7599520105430802E-2</v>
      </c>
      <c r="L319" s="8">
        <f t="shared" si="14"/>
        <v>0.25996461007881377</v>
      </c>
      <c r="M319" s="70"/>
      <c r="N319" s="70"/>
      <c r="O319" s="68"/>
    </row>
    <row r="320" spans="1:15" s="8" customFormat="1" x14ac:dyDescent="0.25">
      <c r="A320" s="53" t="s">
        <v>11</v>
      </c>
      <c r="B320" s="54">
        <v>42841</v>
      </c>
      <c r="C320" s="55">
        <v>6</v>
      </c>
      <c r="D320" s="65">
        <v>695.3167438109266</v>
      </c>
      <c r="E320" s="55">
        <v>0.28639999999999999</v>
      </c>
      <c r="F320" s="70"/>
      <c r="G320" s="70"/>
      <c r="H320" s="68"/>
      <c r="I320" s="39">
        <f>MAIN!D320*50</f>
        <v>34765.837190546328</v>
      </c>
      <c r="J320" s="8">
        <f t="shared" si="15"/>
        <v>69531.674381092656</v>
      </c>
      <c r="K320" s="8">
        <f t="shared" si="16"/>
        <v>6.9531674381092659E-2</v>
      </c>
      <c r="L320" s="8">
        <f t="shared" si="14"/>
        <v>0.24277819267141293</v>
      </c>
      <c r="M320" s="70"/>
      <c r="N320" s="70"/>
      <c r="O320" s="68"/>
    </row>
    <row r="321" spans="1:15" s="8" customFormat="1" x14ac:dyDescent="0.25">
      <c r="A321" s="53" t="s">
        <v>11</v>
      </c>
      <c r="B321" s="54">
        <v>42841</v>
      </c>
      <c r="C321" s="55">
        <v>7</v>
      </c>
      <c r="D321" s="65">
        <v>694.02349612911394</v>
      </c>
      <c r="E321" s="55">
        <v>0.3095</v>
      </c>
      <c r="F321" s="70"/>
      <c r="G321" s="70"/>
      <c r="H321" s="68"/>
      <c r="I321" s="39">
        <f>MAIN!D321*50</f>
        <v>34701.174806455696</v>
      </c>
      <c r="J321" s="8">
        <f t="shared" si="15"/>
        <v>69402.349612911392</v>
      </c>
      <c r="K321" s="8">
        <f t="shared" si="16"/>
        <v>6.940234961291139E-2</v>
      </c>
      <c r="L321" s="8">
        <f t="shared" si="14"/>
        <v>0.22424022492055376</v>
      </c>
      <c r="M321" s="70"/>
      <c r="N321" s="70"/>
      <c r="O321" s="68"/>
    </row>
    <row r="322" spans="1:15" s="8" customFormat="1" x14ac:dyDescent="0.25">
      <c r="A322" s="53" t="s">
        <v>11</v>
      </c>
      <c r="B322" s="54">
        <v>42841</v>
      </c>
      <c r="C322" s="55">
        <v>8</v>
      </c>
      <c r="D322" s="65">
        <v>668.92122702316294</v>
      </c>
      <c r="E322" s="55">
        <v>0.31019999999999998</v>
      </c>
      <c r="F322" s="70"/>
      <c r="G322" s="70"/>
      <c r="H322" s="68"/>
      <c r="I322" s="39">
        <f>MAIN!D322*50</f>
        <v>33446.061351158147</v>
      </c>
      <c r="J322" s="8">
        <f t="shared" si="15"/>
        <v>66892.122702316294</v>
      </c>
      <c r="K322" s="8">
        <f t="shared" si="16"/>
        <v>6.6892122702316301E-2</v>
      </c>
      <c r="L322" s="8">
        <f t="shared" si="14"/>
        <v>0.21564191715769279</v>
      </c>
      <c r="M322" s="70"/>
      <c r="N322" s="70"/>
      <c r="O322" s="68"/>
    </row>
    <row r="323" spans="1:15" s="8" customFormat="1" x14ac:dyDescent="0.25">
      <c r="A323" s="53" t="s">
        <v>11</v>
      </c>
      <c r="B323" s="54">
        <v>42841</v>
      </c>
      <c r="C323" s="55">
        <v>9</v>
      </c>
      <c r="D323" s="65">
        <v>587.24766188715591</v>
      </c>
      <c r="E323" s="55">
        <v>0.2676</v>
      </c>
      <c r="F323" s="70" t="s">
        <v>127</v>
      </c>
      <c r="G323" s="70" t="s">
        <v>128</v>
      </c>
      <c r="H323" s="68" t="s">
        <v>129</v>
      </c>
      <c r="I323" s="39">
        <f>MAIN!D323*50</f>
        <v>29362.383094357796</v>
      </c>
      <c r="J323" s="8">
        <f t="shared" si="15"/>
        <v>58724.766188715592</v>
      </c>
      <c r="K323" s="8">
        <f t="shared" si="16"/>
        <v>5.8724766188715589E-2</v>
      </c>
      <c r="L323" s="8">
        <f t="shared" si="14"/>
        <v>0.21944979891149324</v>
      </c>
      <c r="M323" s="70" t="s">
        <v>127</v>
      </c>
      <c r="N323" s="70" t="s">
        <v>128</v>
      </c>
      <c r="O323" s="68" t="s">
        <v>129</v>
      </c>
    </row>
    <row r="324" spans="1:15" s="8" customFormat="1" ht="15.75" thickBot="1" x14ac:dyDescent="0.3">
      <c r="A324" s="124" t="s">
        <v>11</v>
      </c>
      <c r="B324" s="125">
        <v>42841</v>
      </c>
      <c r="C324" s="126">
        <v>10</v>
      </c>
      <c r="D324" s="127">
        <v>584.29640435686565</v>
      </c>
      <c r="E324" s="126">
        <v>0.30470000000000003</v>
      </c>
      <c r="F324" s="85">
        <f>AVERAGE(E315:E324)</f>
        <v>0.27459</v>
      </c>
      <c r="G324" s="85">
        <f>STDEV(E315:E324)</f>
        <v>3.6713408086601361E-2</v>
      </c>
      <c r="H324" s="86">
        <f>COUNTA(E315:E324)</f>
        <v>10</v>
      </c>
      <c r="I324" s="39">
        <f>MAIN!D324*50</f>
        <v>29214.820217843284</v>
      </c>
      <c r="J324" s="8">
        <f t="shared" si="15"/>
        <v>58429.640435686568</v>
      </c>
      <c r="K324" s="128">
        <f t="shared" si="16"/>
        <v>5.8429640435686568E-2</v>
      </c>
      <c r="L324" s="128">
        <f t="shared" si="14"/>
        <v>0.19176120917521025</v>
      </c>
      <c r="M324" s="85">
        <f>AVERAGE(L315:L324)</f>
        <v>0.22660049213220637</v>
      </c>
      <c r="N324" s="85">
        <f>STDEV(L315:L324)</f>
        <v>1.9240369177864425E-2</v>
      </c>
      <c r="O324" s="86">
        <f>COUNTA(L315:L324)</f>
        <v>10</v>
      </c>
    </row>
    <row r="325" spans="1:15" s="8" customFormat="1" ht="15.75" thickTop="1" x14ac:dyDescent="0.25">
      <c r="A325" s="120" t="s">
        <v>15</v>
      </c>
      <c r="B325" s="121">
        <v>42841</v>
      </c>
      <c r="C325" s="122">
        <v>1</v>
      </c>
      <c r="D325" s="123">
        <v>498.21253302390801</v>
      </c>
      <c r="E325" s="122">
        <v>0.27610000000000001</v>
      </c>
      <c r="F325" s="70"/>
      <c r="G325" s="70"/>
      <c r="H325" s="68"/>
      <c r="I325" s="39">
        <f>MAIN!D325*50</f>
        <v>24910.626651195402</v>
      </c>
      <c r="J325" s="8">
        <f t="shared" si="15"/>
        <v>49821.253302390804</v>
      </c>
      <c r="K325" s="8">
        <f t="shared" si="16"/>
        <v>4.9821253302390803E-2</v>
      </c>
      <c r="L325" s="8">
        <f t="shared" ref="L325:L388" si="17">K325/E325</f>
        <v>0.18044640819409924</v>
      </c>
      <c r="M325" s="70"/>
      <c r="N325" s="70"/>
      <c r="O325" s="68"/>
    </row>
    <row r="326" spans="1:15" s="8" customFormat="1" x14ac:dyDescent="0.25">
      <c r="A326" s="53" t="s">
        <v>15</v>
      </c>
      <c r="B326" s="54">
        <v>42841</v>
      </c>
      <c r="C326" s="55">
        <v>2</v>
      </c>
      <c r="D326" s="65">
        <v>747.1792918713063</v>
      </c>
      <c r="E326" s="55">
        <v>0.32750000000000001</v>
      </c>
      <c r="F326" s="70"/>
      <c r="G326" s="70"/>
      <c r="H326" s="68"/>
      <c r="I326" s="39">
        <f>MAIN!D326*50</f>
        <v>37358.964593565317</v>
      </c>
      <c r="J326" s="8">
        <f t="shared" si="15"/>
        <v>74717.929187130634</v>
      </c>
      <c r="K326" s="8">
        <f t="shared" si="16"/>
        <v>7.4717929187130633E-2</v>
      </c>
      <c r="L326" s="8">
        <f t="shared" si="17"/>
        <v>0.2281463486629943</v>
      </c>
      <c r="M326" s="70"/>
      <c r="N326" s="70"/>
      <c r="O326" s="68"/>
    </row>
    <row r="327" spans="1:15" s="8" customFormat="1" x14ac:dyDescent="0.25">
      <c r="A327" s="53" t="s">
        <v>15</v>
      </c>
      <c r="B327" s="54">
        <v>42841</v>
      </c>
      <c r="C327" s="55">
        <v>3</v>
      </c>
      <c r="D327" s="65">
        <v>462.49900088770039</v>
      </c>
      <c r="E327" s="55">
        <v>0.1883</v>
      </c>
      <c r="F327" s="70"/>
      <c r="G327" s="70"/>
      <c r="H327" s="68"/>
      <c r="I327" s="39">
        <f>MAIN!D327*50</f>
        <v>23124.950044385019</v>
      </c>
      <c r="J327" s="8">
        <f t="shared" si="15"/>
        <v>46249.900088770039</v>
      </c>
      <c r="K327" s="8">
        <f t="shared" si="16"/>
        <v>4.6249900088770036E-2</v>
      </c>
      <c r="L327" s="8">
        <f t="shared" si="17"/>
        <v>0.24561816297806713</v>
      </c>
      <c r="M327" s="70"/>
      <c r="N327" s="70"/>
      <c r="O327" s="68"/>
    </row>
    <row r="328" spans="1:15" s="8" customFormat="1" x14ac:dyDescent="0.25">
      <c r="A328" s="53" t="s">
        <v>15</v>
      </c>
      <c r="B328" s="54">
        <v>42841</v>
      </c>
      <c r="C328" s="55">
        <v>4</v>
      </c>
      <c r="D328" s="65">
        <v>126.78516676795357</v>
      </c>
      <c r="E328" s="55">
        <v>0.15359999999999999</v>
      </c>
      <c r="F328" s="70"/>
      <c r="G328" s="70"/>
      <c r="H328" s="68"/>
      <c r="I328" s="39">
        <f>MAIN!D328*50</f>
        <v>6339.258338397678</v>
      </c>
      <c r="J328" s="8">
        <f t="shared" si="15"/>
        <v>12678.516676795356</v>
      </c>
      <c r="K328" s="8">
        <f t="shared" si="16"/>
        <v>1.2678516676795357E-2</v>
      </c>
      <c r="L328" s="8">
        <f t="shared" si="17"/>
        <v>8.2542426281219772E-2</v>
      </c>
      <c r="M328" s="70"/>
      <c r="N328" s="70"/>
      <c r="O328" s="68"/>
    </row>
    <row r="329" spans="1:15" s="8" customFormat="1" x14ac:dyDescent="0.25">
      <c r="A329" s="53" t="s">
        <v>15</v>
      </c>
      <c r="B329" s="54">
        <v>42841</v>
      </c>
      <c r="C329" s="55">
        <v>5</v>
      </c>
      <c r="D329" s="65">
        <v>508.98959703901266</v>
      </c>
      <c r="E329" s="55">
        <v>0.31730000000000003</v>
      </c>
      <c r="F329" s="70"/>
      <c r="G329" s="70"/>
      <c r="H329" s="68"/>
      <c r="I329" s="39">
        <f>MAIN!D329*50</f>
        <v>25449.479851950633</v>
      </c>
      <c r="J329" s="8">
        <f t="shared" si="15"/>
        <v>50898.959703901266</v>
      </c>
      <c r="K329" s="8">
        <f t="shared" si="16"/>
        <v>5.0898959703901264E-2</v>
      </c>
      <c r="L329" s="8">
        <f t="shared" si="17"/>
        <v>0.1604127314966948</v>
      </c>
      <c r="M329" s="70"/>
      <c r="N329" s="70"/>
      <c r="O329" s="68"/>
    </row>
    <row r="330" spans="1:15" s="8" customFormat="1" x14ac:dyDescent="0.25">
      <c r="A330" s="53" t="s">
        <v>15</v>
      </c>
      <c r="B330" s="54">
        <v>42841</v>
      </c>
      <c r="C330" s="55">
        <v>6</v>
      </c>
      <c r="D330" s="65">
        <v>660.63117778077492</v>
      </c>
      <c r="E330" s="55">
        <v>0.26540000000000002</v>
      </c>
      <c r="F330" s="70"/>
      <c r="G330" s="70"/>
      <c r="H330" s="68"/>
      <c r="I330" s="39">
        <f>MAIN!D330*50</f>
        <v>33031.558889038744</v>
      </c>
      <c r="J330" s="8">
        <f t="shared" si="15"/>
        <v>66063.117778077489</v>
      </c>
      <c r="K330" s="8">
        <f t="shared" si="16"/>
        <v>6.6063117778077482E-2</v>
      </c>
      <c r="L330" s="8">
        <f t="shared" si="17"/>
        <v>0.24891905718944038</v>
      </c>
      <c r="M330" s="70"/>
      <c r="N330" s="70"/>
      <c r="O330" s="68"/>
    </row>
    <row r="331" spans="1:15" s="8" customFormat="1" x14ac:dyDescent="0.25">
      <c r="A331" s="53" t="s">
        <v>15</v>
      </c>
      <c r="B331" s="54">
        <v>42841</v>
      </c>
      <c r="C331" s="55">
        <v>7</v>
      </c>
      <c r="D331" s="65">
        <v>567.91526705390686</v>
      </c>
      <c r="E331" s="55">
        <v>0.24279999999999999</v>
      </c>
      <c r="F331" s="70"/>
      <c r="G331" s="70"/>
      <c r="H331" s="68"/>
      <c r="I331" s="39">
        <f>MAIN!D331*50</f>
        <v>28395.763352695343</v>
      </c>
      <c r="J331" s="8">
        <f t="shared" si="15"/>
        <v>56791.526705390686</v>
      </c>
      <c r="K331" s="8">
        <f t="shared" si="16"/>
        <v>5.6791526705390685E-2</v>
      </c>
      <c r="L331" s="8">
        <f t="shared" si="17"/>
        <v>0.23390249878661734</v>
      </c>
      <c r="M331" s="70"/>
      <c r="N331" s="70"/>
      <c r="O331" s="68"/>
    </row>
    <row r="332" spans="1:15" s="8" customFormat="1" x14ac:dyDescent="0.25">
      <c r="A332" s="53" t="s">
        <v>15</v>
      </c>
      <c r="B332" s="54">
        <v>42841</v>
      </c>
      <c r="C332" s="55">
        <v>8</v>
      </c>
      <c r="D332" s="65">
        <v>261.34924607039653</v>
      </c>
      <c r="E332" s="55">
        <v>0.20530000000000001</v>
      </c>
      <c r="F332" s="70"/>
      <c r="G332" s="70"/>
      <c r="H332" s="68"/>
      <c r="I332" s="39">
        <f>MAIN!D332*50</f>
        <v>13067.462303519827</v>
      </c>
      <c r="J332" s="8">
        <f t="shared" si="15"/>
        <v>26134.924607039655</v>
      </c>
      <c r="K332" s="8">
        <f t="shared" si="16"/>
        <v>2.6134924607039655E-2</v>
      </c>
      <c r="L332" s="8">
        <f t="shared" si="17"/>
        <v>0.12730114275226329</v>
      </c>
      <c r="M332" s="70"/>
      <c r="N332" s="70"/>
      <c r="O332" s="68"/>
    </row>
    <row r="333" spans="1:15" s="8" customFormat="1" x14ac:dyDescent="0.25">
      <c r="A333" s="53" t="s">
        <v>15</v>
      </c>
      <c r="B333" s="54">
        <v>42841</v>
      </c>
      <c r="C333" s="55">
        <v>9</v>
      </c>
      <c r="D333" s="65">
        <v>411.43229755458992</v>
      </c>
      <c r="E333" s="55">
        <v>0.30499999999999999</v>
      </c>
      <c r="F333" s="70" t="s">
        <v>127</v>
      </c>
      <c r="G333" s="70" t="s">
        <v>128</v>
      </c>
      <c r="H333" s="68" t="s">
        <v>129</v>
      </c>
      <c r="I333" s="39">
        <f>MAIN!D333*50</f>
        <v>20571.614877729495</v>
      </c>
      <c r="J333" s="8">
        <f t="shared" si="15"/>
        <v>41143.22975545899</v>
      </c>
      <c r="K333" s="8">
        <f t="shared" si="16"/>
        <v>4.114322975545899E-2</v>
      </c>
      <c r="L333" s="8">
        <f t="shared" si="17"/>
        <v>0.13489583526379997</v>
      </c>
      <c r="M333" s="70" t="s">
        <v>127</v>
      </c>
      <c r="N333" s="70" t="s">
        <v>128</v>
      </c>
      <c r="O333" s="68" t="s">
        <v>129</v>
      </c>
    </row>
    <row r="334" spans="1:15" s="8" customFormat="1" ht="15.75" thickBot="1" x14ac:dyDescent="0.3">
      <c r="A334" s="124" t="s">
        <v>15</v>
      </c>
      <c r="B334" s="125">
        <v>42841</v>
      </c>
      <c r="C334" s="126">
        <v>10</v>
      </c>
      <c r="D334" s="127">
        <v>510.48180590264246</v>
      </c>
      <c r="E334" s="126">
        <v>0.24970000000000001</v>
      </c>
      <c r="F334" s="85">
        <f>AVERAGE(E325:E334)</f>
        <v>0.25309999999999999</v>
      </c>
      <c r="G334" s="85">
        <f>STDEV(E325:E334)</f>
        <v>5.72835830660837E-2</v>
      </c>
      <c r="H334" s="86">
        <f>COUNTA(E325:E334)</f>
        <v>10</v>
      </c>
      <c r="I334" s="39">
        <f>MAIN!D334*50</f>
        <v>25524.090295132122</v>
      </c>
      <c r="J334" s="8">
        <f t="shared" si="15"/>
        <v>51048.180590264245</v>
      </c>
      <c r="K334" s="128">
        <f t="shared" si="16"/>
        <v>5.1048180590264246E-2</v>
      </c>
      <c r="L334" s="128">
        <f t="shared" si="17"/>
        <v>0.2044380480186794</v>
      </c>
      <c r="M334" s="85">
        <f>AVERAGE(L325:L334)</f>
        <v>0.18466226596238755</v>
      </c>
      <c r="N334" s="85">
        <f>STDEV(L325:L334)</f>
        <v>5.7108449703715126E-2</v>
      </c>
      <c r="O334" s="86">
        <f>COUNTA(L325:L334)</f>
        <v>10</v>
      </c>
    </row>
    <row r="335" spans="1:15" s="8" customFormat="1" ht="15.75" thickTop="1" x14ac:dyDescent="0.25">
      <c r="A335" s="120" t="s">
        <v>16</v>
      </c>
      <c r="B335" s="121">
        <v>42841</v>
      </c>
      <c r="C335" s="122">
        <v>1</v>
      </c>
      <c r="D335" s="123">
        <v>461.66999596346159</v>
      </c>
      <c r="E335" s="122">
        <v>0.25290000000000001</v>
      </c>
      <c r="F335" s="70"/>
      <c r="G335" s="70"/>
      <c r="H335" s="68"/>
      <c r="I335" s="39">
        <f>MAIN!D335*50</f>
        <v>23083.499798173078</v>
      </c>
      <c r="J335" s="8">
        <f t="shared" si="15"/>
        <v>46166.999596346155</v>
      </c>
      <c r="K335" s="8">
        <f t="shared" si="16"/>
        <v>4.6166999596346153E-2</v>
      </c>
      <c r="L335" s="8">
        <f t="shared" si="17"/>
        <v>0.18255041358776652</v>
      </c>
      <c r="M335" s="70"/>
      <c r="N335" s="70"/>
      <c r="O335" s="68"/>
    </row>
    <row r="336" spans="1:15" s="8" customFormat="1" x14ac:dyDescent="0.25">
      <c r="A336" s="53" t="s">
        <v>16</v>
      </c>
      <c r="B336" s="54">
        <v>42841</v>
      </c>
      <c r="C336" s="55">
        <v>2</v>
      </c>
      <c r="D336" s="65">
        <v>427.0839105242186</v>
      </c>
      <c r="E336" s="55">
        <v>0.2152</v>
      </c>
      <c r="F336" s="70"/>
      <c r="G336" s="70"/>
      <c r="H336" s="68"/>
      <c r="I336" s="39">
        <f>MAIN!D336*50</f>
        <v>21354.19552621093</v>
      </c>
      <c r="J336" s="8">
        <f t="shared" si="15"/>
        <v>42708.391052421859</v>
      </c>
      <c r="K336" s="8">
        <f t="shared" si="16"/>
        <v>4.2708391052421857E-2</v>
      </c>
      <c r="L336" s="8">
        <f t="shared" si="17"/>
        <v>0.19845906622872611</v>
      </c>
      <c r="M336" s="70"/>
      <c r="N336" s="70"/>
      <c r="O336" s="68"/>
    </row>
    <row r="337" spans="1:15" s="8" customFormat="1" x14ac:dyDescent="0.25">
      <c r="A337" s="53" t="s">
        <v>16</v>
      </c>
      <c r="B337" s="54">
        <v>42841</v>
      </c>
      <c r="C337" s="55">
        <v>3</v>
      </c>
      <c r="D337" s="65">
        <v>549.5113577358054</v>
      </c>
      <c r="E337" s="55">
        <v>0.2036</v>
      </c>
      <c r="F337" s="70"/>
      <c r="G337" s="70"/>
      <c r="H337" s="68"/>
      <c r="I337" s="39">
        <f>MAIN!D337*50</f>
        <v>27475.567886790272</v>
      </c>
      <c r="J337" s="8">
        <f t="shared" si="15"/>
        <v>54951.135773580543</v>
      </c>
      <c r="K337" s="8">
        <f t="shared" si="16"/>
        <v>5.4951135773580545E-2</v>
      </c>
      <c r="L337" s="8">
        <f t="shared" si="17"/>
        <v>0.26989752344587692</v>
      </c>
      <c r="M337" s="70"/>
      <c r="N337" s="70"/>
      <c r="O337" s="68"/>
    </row>
    <row r="338" spans="1:15" s="8" customFormat="1" x14ac:dyDescent="0.25">
      <c r="A338" s="53" t="s">
        <v>16</v>
      </c>
      <c r="B338" s="54">
        <v>42841</v>
      </c>
      <c r="C338" s="55">
        <v>4</v>
      </c>
      <c r="D338" s="65">
        <v>166.21264096475119</v>
      </c>
      <c r="E338" s="55">
        <v>0.1278</v>
      </c>
      <c r="F338" s="70"/>
      <c r="G338" s="70"/>
      <c r="H338" s="68"/>
      <c r="I338" s="39">
        <f>MAIN!D338*50</f>
        <v>8310.6320482375595</v>
      </c>
      <c r="J338" s="8">
        <f t="shared" si="15"/>
        <v>16621.264096475119</v>
      </c>
      <c r="K338" s="8">
        <f t="shared" si="16"/>
        <v>1.662126409647512E-2</v>
      </c>
      <c r="L338" s="8">
        <f t="shared" si="17"/>
        <v>0.13005683956553302</v>
      </c>
      <c r="M338" s="70"/>
      <c r="N338" s="70"/>
      <c r="O338" s="68"/>
    </row>
    <row r="339" spans="1:15" s="8" customFormat="1" x14ac:dyDescent="0.25">
      <c r="A339" s="53" t="s">
        <v>16</v>
      </c>
      <c r="B339" s="54">
        <v>42841</v>
      </c>
      <c r="C339" s="55">
        <v>5</v>
      </c>
      <c r="D339" s="65">
        <v>349.38956902455772</v>
      </c>
      <c r="E339" s="55">
        <v>0.1759</v>
      </c>
      <c r="F339" s="70"/>
      <c r="G339" s="70"/>
      <c r="H339" s="68"/>
      <c r="I339" s="39">
        <f>MAIN!D339*50</f>
        <v>17469.478451227886</v>
      </c>
      <c r="J339" s="8">
        <f t="shared" si="15"/>
        <v>34938.956902455771</v>
      </c>
      <c r="K339" s="8">
        <f t="shared" si="16"/>
        <v>3.493895690245577E-2</v>
      </c>
      <c r="L339" s="8">
        <f t="shared" si="17"/>
        <v>0.19862965834255697</v>
      </c>
      <c r="M339" s="70"/>
      <c r="N339" s="70"/>
      <c r="O339" s="68"/>
    </row>
    <row r="340" spans="1:15" s="8" customFormat="1" x14ac:dyDescent="0.25">
      <c r="A340" s="53" t="s">
        <v>16</v>
      </c>
      <c r="B340" s="54">
        <v>42841</v>
      </c>
      <c r="C340" s="55">
        <v>6</v>
      </c>
      <c r="D340" s="65">
        <v>615.86491187187949</v>
      </c>
      <c r="E340" s="55">
        <v>0.33939999999999998</v>
      </c>
      <c r="F340" s="70"/>
      <c r="G340" s="70"/>
      <c r="H340" s="68"/>
      <c r="I340" s="39">
        <f>MAIN!D340*50</f>
        <v>30793.245593593972</v>
      </c>
      <c r="J340" s="8">
        <f t="shared" si="15"/>
        <v>61586.491187187945</v>
      </c>
      <c r="K340" s="8">
        <f t="shared" si="16"/>
        <v>6.1586491187187946E-2</v>
      </c>
      <c r="L340" s="8">
        <f t="shared" si="17"/>
        <v>0.1814569569451619</v>
      </c>
      <c r="M340" s="70"/>
      <c r="N340" s="70"/>
      <c r="O340" s="68"/>
    </row>
    <row r="341" spans="1:15" s="8" customFormat="1" x14ac:dyDescent="0.25">
      <c r="A341" s="53" t="s">
        <v>16</v>
      </c>
      <c r="B341" s="54">
        <v>42841</v>
      </c>
      <c r="C341" s="55">
        <v>7</v>
      </c>
      <c r="D341" s="65">
        <v>699.42860823515105</v>
      </c>
      <c r="E341" s="55">
        <v>0.32469999999999999</v>
      </c>
      <c r="F341" s="70"/>
      <c r="G341" s="70"/>
      <c r="H341" s="68"/>
      <c r="I341" s="39">
        <f>MAIN!D341*50</f>
        <v>34971.430411757552</v>
      </c>
      <c r="J341" s="8">
        <f t="shared" si="15"/>
        <v>69942.860823515104</v>
      </c>
      <c r="K341" s="8">
        <f t="shared" si="16"/>
        <v>6.9942860823515099E-2</v>
      </c>
      <c r="L341" s="8">
        <f t="shared" si="17"/>
        <v>0.21540764035575946</v>
      </c>
      <c r="M341" s="70"/>
      <c r="N341" s="70"/>
      <c r="O341" s="68"/>
    </row>
    <row r="342" spans="1:15" s="8" customFormat="1" x14ac:dyDescent="0.25">
      <c r="A342" s="53" t="s">
        <v>16</v>
      </c>
      <c r="B342" s="54">
        <v>42841</v>
      </c>
      <c r="C342" s="55">
        <v>8</v>
      </c>
      <c r="D342" s="65">
        <v>246.22819625228067</v>
      </c>
      <c r="E342" s="55">
        <v>0.17030000000000001</v>
      </c>
      <c r="F342" s="70"/>
      <c r="G342" s="70"/>
      <c r="H342" s="68"/>
      <c r="I342" s="39">
        <f>MAIN!D342*50</f>
        <v>12311.409812614034</v>
      </c>
      <c r="J342" s="8">
        <f t="shared" si="15"/>
        <v>24622.819625228069</v>
      </c>
      <c r="K342" s="8">
        <f t="shared" si="16"/>
        <v>2.4622819625228068E-2</v>
      </c>
      <c r="L342" s="8">
        <f t="shared" si="17"/>
        <v>0.14458496550339439</v>
      </c>
      <c r="M342" s="70"/>
      <c r="N342" s="70"/>
      <c r="O342" s="68"/>
    </row>
    <row r="343" spans="1:15" s="8" customFormat="1" x14ac:dyDescent="0.25">
      <c r="A343" s="53" t="s">
        <v>16</v>
      </c>
      <c r="B343" s="54">
        <v>42841</v>
      </c>
      <c r="C343" s="55">
        <v>9</v>
      </c>
      <c r="D343" s="65">
        <v>513.73150520565855</v>
      </c>
      <c r="E343" s="55">
        <v>0.219</v>
      </c>
      <c r="F343" s="70" t="s">
        <v>127</v>
      </c>
      <c r="G343" s="70" t="s">
        <v>128</v>
      </c>
      <c r="H343" s="68" t="s">
        <v>129</v>
      </c>
      <c r="I343" s="39">
        <f>MAIN!D343*50</f>
        <v>25686.575260282927</v>
      </c>
      <c r="J343" s="8">
        <f t="shared" si="15"/>
        <v>51373.150520565854</v>
      </c>
      <c r="K343" s="8">
        <f t="shared" si="16"/>
        <v>5.1373150520565854E-2</v>
      </c>
      <c r="L343" s="8">
        <f t="shared" si="17"/>
        <v>0.23458059598431896</v>
      </c>
      <c r="M343" s="70" t="s">
        <v>127</v>
      </c>
      <c r="N343" s="70" t="s">
        <v>128</v>
      </c>
      <c r="O343" s="68" t="s">
        <v>129</v>
      </c>
    </row>
    <row r="344" spans="1:15" s="8" customFormat="1" ht="15.75" thickBot="1" x14ac:dyDescent="0.3">
      <c r="A344" s="124" t="s">
        <v>16</v>
      </c>
      <c r="B344" s="125">
        <v>42841</v>
      </c>
      <c r="C344" s="126">
        <v>10</v>
      </c>
      <c r="D344" s="127">
        <v>446.41630535746754</v>
      </c>
      <c r="E344" s="126">
        <v>0.2175</v>
      </c>
      <c r="F344" s="85">
        <f>AVERAGE(E335:E344)</f>
        <v>0.22462999999999997</v>
      </c>
      <c r="G344" s="85">
        <f>STDEV(E335:E344)</f>
        <v>6.6082003769727143E-2</v>
      </c>
      <c r="H344" s="86">
        <f>COUNTA(E335:E344)</f>
        <v>10</v>
      </c>
      <c r="I344" s="39">
        <f>MAIN!D344*50</f>
        <v>22320.815267873375</v>
      </c>
      <c r="J344" s="8">
        <f t="shared" si="15"/>
        <v>44641.63053574675</v>
      </c>
      <c r="K344" s="128">
        <f t="shared" si="16"/>
        <v>4.4641630535746747E-2</v>
      </c>
      <c r="L344" s="128">
        <f t="shared" si="17"/>
        <v>0.20524887602642183</v>
      </c>
      <c r="M344" s="85">
        <f>AVERAGE(L335:L344)</f>
        <v>0.19608725359855161</v>
      </c>
      <c r="N344" s="85">
        <f>STDEV(L335:L344)</f>
        <v>4.0563788180550335E-2</v>
      </c>
      <c r="O344" s="86">
        <f>COUNTA(L335:L344)</f>
        <v>10</v>
      </c>
    </row>
    <row r="345" spans="1:15" s="8" customFormat="1" ht="15.75" thickTop="1" x14ac:dyDescent="0.25">
      <c r="A345" s="120" t="s">
        <v>18</v>
      </c>
      <c r="B345" s="121">
        <v>42841</v>
      </c>
      <c r="C345" s="122">
        <v>1</v>
      </c>
      <c r="D345" s="123">
        <v>564.36712597816484</v>
      </c>
      <c r="E345" s="122">
        <v>0.2419</v>
      </c>
      <c r="F345" s="70"/>
      <c r="G345" s="70"/>
      <c r="H345" s="68"/>
      <c r="I345" s="39">
        <f>MAIN!D345*50</f>
        <v>28218.356298908242</v>
      </c>
      <c r="J345" s="8">
        <f t="shared" si="15"/>
        <v>56436.712597816484</v>
      </c>
      <c r="K345" s="8">
        <f t="shared" si="16"/>
        <v>5.6436712597816484E-2</v>
      </c>
      <c r="L345" s="8">
        <f t="shared" si="17"/>
        <v>0.2333059636123046</v>
      </c>
      <c r="M345" s="70"/>
      <c r="N345" s="70"/>
      <c r="O345" s="68"/>
    </row>
    <row r="346" spans="1:15" s="8" customFormat="1" x14ac:dyDescent="0.25">
      <c r="A346" s="53" t="s">
        <v>18</v>
      </c>
      <c r="B346" s="54">
        <v>42841</v>
      </c>
      <c r="C346" s="55">
        <v>2</v>
      </c>
      <c r="D346" s="65">
        <v>563.04071809938284</v>
      </c>
      <c r="E346" s="55">
        <v>0.248</v>
      </c>
      <c r="F346" s="70"/>
      <c r="G346" s="70"/>
      <c r="H346" s="68"/>
      <c r="I346" s="39">
        <f>MAIN!D346*50</f>
        <v>28152.035904969143</v>
      </c>
      <c r="J346" s="8">
        <f t="shared" si="15"/>
        <v>56304.071809938287</v>
      </c>
      <c r="K346" s="8">
        <f t="shared" si="16"/>
        <v>5.6304071809938287E-2</v>
      </c>
      <c r="L346" s="8">
        <f t="shared" si="17"/>
        <v>0.22703254762071889</v>
      </c>
      <c r="M346" s="70"/>
      <c r="N346" s="70"/>
      <c r="O346" s="68"/>
    </row>
    <row r="347" spans="1:15" s="8" customFormat="1" x14ac:dyDescent="0.25">
      <c r="A347" s="53" t="s">
        <v>18</v>
      </c>
      <c r="B347" s="54">
        <v>42841</v>
      </c>
      <c r="C347" s="55">
        <v>3</v>
      </c>
      <c r="D347" s="65">
        <v>451.82141746350453</v>
      </c>
      <c r="E347" s="55">
        <v>0.2117</v>
      </c>
      <c r="F347" s="70"/>
      <c r="G347" s="70"/>
      <c r="H347" s="68"/>
      <c r="I347" s="39">
        <f>MAIN!D347*50</f>
        <v>22591.070873175227</v>
      </c>
      <c r="J347" s="8">
        <f t="shared" si="15"/>
        <v>45182.141746350455</v>
      </c>
      <c r="K347" s="8">
        <f t="shared" si="16"/>
        <v>4.5182141746350456E-2</v>
      </c>
      <c r="L347" s="8">
        <f t="shared" si="17"/>
        <v>0.21342532709660111</v>
      </c>
      <c r="M347" s="70"/>
      <c r="N347" s="70"/>
      <c r="O347" s="68"/>
    </row>
    <row r="348" spans="1:15" s="8" customFormat="1" x14ac:dyDescent="0.25">
      <c r="A348" s="53" t="s">
        <v>18</v>
      </c>
      <c r="B348" s="54">
        <v>42841</v>
      </c>
      <c r="C348" s="55">
        <v>4</v>
      </c>
      <c r="D348" s="65">
        <v>470.42428796342335</v>
      </c>
      <c r="E348" s="55">
        <v>0.21579999999999999</v>
      </c>
      <c r="F348" s="70"/>
      <c r="G348" s="70"/>
      <c r="H348" s="68"/>
      <c r="I348" s="39">
        <f>MAIN!D348*50</f>
        <v>23521.214398171167</v>
      </c>
      <c r="J348" s="8">
        <f t="shared" si="15"/>
        <v>47042.428796342334</v>
      </c>
      <c r="K348" s="8">
        <f t="shared" si="16"/>
        <v>4.7042428796342337E-2</v>
      </c>
      <c r="L348" s="8">
        <f t="shared" si="17"/>
        <v>0.21799086559936209</v>
      </c>
      <c r="M348" s="70"/>
      <c r="N348" s="70"/>
      <c r="O348" s="68"/>
    </row>
    <row r="349" spans="1:15" s="8" customFormat="1" x14ac:dyDescent="0.25">
      <c r="A349" s="53" t="s">
        <v>18</v>
      </c>
      <c r="B349" s="54">
        <v>42841</v>
      </c>
      <c r="C349" s="55">
        <v>5</v>
      </c>
      <c r="D349" s="65">
        <v>499.43946031178154</v>
      </c>
      <c r="E349" s="55">
        <v>0.23599999999999999</v>
      </c>
      <c r="F349" s="70"/>
      <c r="G349" s="70"/>
      <c r="H349" s="68"/>
      <c r="I349" s="39">
        <f>MAIN!D349*50</f>
        <v>24971.973015589076</v>
      </c>
      <c r="J349" s="8">
        <f t="shared" si="15"/>
        <v>49943.946031178151</v>
      </c>
      <c r="K349" s="8">
        <f t="shared" si="16"/>
        <v>4.9943946031178153E-2</v>
      </c>
      <c r="L349" s="8">
        <f t="shared" si="17"/>
        <v>0.2116268899626193</v>
      </c>
      <c r="M349" s="70"/>
      <c r="N349" s="70"/>
      <c r="O349" s="68"/>
    </row>
    <row r="350" spans="1:15" s="8" customFormat="1" x14ac:dyDescent="0.25">
      <c r="A350" s="53" t="s">
        <v>18</v>
      </c>
      <c r="B350" s="54">
        <v>42841</v>
      </c>
      <c r="C350" s="55">
        <v>6</v>
      </c>
      <c r="D350" s="65">
        <v>542.97879893280356</v>
      </c>
      <c r="E350" s="55">
        <v>0.27450000000000002</v>
      </c>
      <c r="F350" s="70"/>
      <c r="G350" s="70"/>
      <c r="H350" s="68"/>
      <c r="I350" s="39">
        <f>MAIN!D350*50</f>
        <v>27148.939946640177</v>
      </c>
      <c r="J350" s="8">
        <f t="shared" si="15"/>
        <v>54297.879893280355</v>
      </c>
      <c r="K350" s="8">
        <f t="shared" si="16"/>
        <v>5.4297879893280353E-2</v>
      </c>
      <c r="L350" s="8">
        <f t="shared" si="17"/>
        <v>0.19780648412852586</v>
      </c>
      <c r="M350" s="70"/>
      <c r="N350" s="70"/>
      <c r="O350" s="68"/>
    </row>
    <row r="351" spans="1:15" s="8" customFormat="1" x14ac:dyDescent="0.25">
      <c r="A351" s="53" t="s">
        <v>18</v>
      </c>
      <c r="B351" s="54">
        <v>42841</v>
      </c>
      <c r="C351" s="55">
        <v>7</v>
      </c>
      <c r="D351" s="65">
        <v>476.89052637248597</v>
      </c>
      <c r="E351" s="55">
        <v>0.1981</v>
      </c>
      <c r="F351" s="70"/>
      <c r="G351" s="70"/>
      <c r="H351" s="68"/>
      <c r="I351" s="39">
        <f>MAIN!D351*50</f>
        <v>23844.526318624299</v>
      </c>
      <c r="J351" s="8">
        <f t="shared" si="15"/>
        <v>47689.052637248598</v>
      </c>
      <c r="K351" s="8">
        <f t="shared" si="16"/>
        <v>4.7689052637248597E-2</v>
      </c>
      <c r="L351" s="8">
        <f t="shared" si="17"/>
        <v>0.24073221926930136</v>
      </c>
      <c r="M351" s="70"/>
      <c r="N351" s="70"/>
      <c r="O351" s="68"/>
    </row>
    <row r="352" spans="1:15" s="8" customFormat="1" x14ac:dyDescent="0.25">
      <c r="A352" s="53" t="s">
        <v>18</v>
      </c>
      <c r="B352" s="54">
        <v>42841</v>
      </c>
      <c r="C352" s="55">
        <v>8</v>
      </c>
      <c r="D352" s="65">
        <v>680.75941734129322</v>
      </c>
      <c r="E352" s="55">
        <v>0.33189999999999997</v>
      </c>
      <c r="F352" s="70"/>
      <c r="G352" s="70"/>
      <c r="H352" s="68"/>
      <c r="I352" s="39">
        <f>MAIN!D352*50</f>
        <v>34037.970867064658</v>
      </c>
      <c r="J352" s="8">
        <f t="shared" si="15"/>
        <v>68075.941734129316</v>
      </c>
      <c r="K352" s="8">
        <f t="shared" si="16"/>
        <v>6.8075941734129314E-2</v>
      </c>
      <c r="L352" s="8">
        <f t="shared" si="17"/>
        <v>0.20510979733091086</v>
      </c>
      <c r="M352" s="70"/>
      <c r="N352" s="70"/>
      <c r="O352" s="68"/>
    </row>
    <row r="353" spans="1:15" s="8" customFormat="1" x14ac:dyDescent="0.25">
      <c r="A353" s="53" t="s">
        <v>18</v>
      </c>
      <c r="B353" s="54">
        <v>42841</v>
      </c>
      <c r="C353" s="55">
        <v>9</v>
      </c>
      <c r="D353" s="65">
        <v>645.7754095384156</v>
      </c>
      <c r="E353" s="55">
        <v>0.27210000000000001</v>
      </c>
      <c r="F353" s="70" t="s">
        <v>127</v>
      </c>
      <c r="G353" s="70" t="s">
        <v>128</v>
      </c>
      <c r="H353" s="68" t="s">
        <v>129</v>
      </c>
      <c r="I353" s="39">
        <f>MAIN!D353*50</f>
        <v>32288.770476920781</v>
      </c>
      <c r="J353" s="8">
        <f t="shared" si="15"/>
        <v>64577.540953841562</v>
      </c>
      <c r="K353" s="8">
        <f t="shared" si="16"/>
        <v>6.4577540953841564E-2</v>
      </c>
      <c r="L353" s="8">
        <f t="shared" si="17"/>
        <v>0.23733017623609542</v>
      </c>
      <c r="M353" s="70" t="s">
        <v>127</v>
      </c>
      <c r="N353" s="70" t="s">
        <v>128</v>
      </c>
      <c r="O353" s="68" t="s">
        <v>129</v>
      </c>
    </row>
    <row r="354" spans="1:15" s="8" customFormat="1" ht="15.75" thickBot="1" x14ac:dyDescent="0.3">
      <c r="A354" s="124" t="s">
        <v>18</v>
      </c>
      <c r="B354" s="125">
        <v>42841</v>
      </c>
      <c r="C354" s="126">
        <v>10</v>
      </c>
      <c r="D354" s="127">
        <v>533.3955020086031</v>
      </c>
      <c r="E354" s="126">
        <v>0.23080000000000001</v>
      </c>
      <c r="F354" s="85">
        <f>AVERAGE(E345:E354)</f>
        <v>0.24607999999999999</v>
      </c>
      <c r="G354" s="85">
        <f>STDEV(E345:E354)</f>
        <v>3.8883009714326851E-2</v>
      </c>
      <c r="H354" s="86">
        <f>COUNTA(E345:E354)</f>
        <v>10</v>
      </c>
      <c r="I354" s="39">
        <f>MAIN!D354*50</f>
        <v>26669.775100430154</v>
      </c>
      <c r="J354" s="8">
        <f t="shared" si="15"/>
        <v>53339.550200860307</v>
      </c>
      <c r="K354" s="128">
        <f t="shared" si="16"/>
        <v>5.3339550200860307E-2</v>
      </c>
      <c r="L354" s="128">
        <f t="shared" si="17"/>
        <v>0.23110723657218504</v>
      </c>
      <c r="M354" s="85">
        <f>AVERAGE(L345:L354)</f>
        <v>0.22154675074286248</v>
      </c>
      <c r="N354" s="85">
        <f>STDEV(L345:L354)</f>
        <v>1.4482763097127729E-2</v>
      </c>
      <c r="O354" s="86">
        <f>COUNTA(L345:L354)</f>
        <v>10</v>
      </c>
    </row>
    <row r="355" spans="1:15" s="8" customFormat="1" ht="15.75" thickTop="1" x14ac:dyDescent="0.25">
      <c r="A355" s="120" t="s">
        <v>19</v>
      </c>
      <c r="B355" s="121">
        <v>42841</v>
      </c>
      <c r="C355" s="122">
        <v>1</v>
      </c>
      <c r="D355" s="123">
        <v>658.57524556866269</v>
      </c>
      <c r="E355" s="122">
        <v>0.30009999999999998</v>
      </c>
      <c r="F355" s="70"/>
      <c r="G355" s="70"/>
      <c r="H355" s="68"/>
      <c r="I355" s="39">
        <f>MAIN!D355*50</f>
        <v>32928.762278433132</v>
      </c>
      <c r="J355" s="8">
        <f t="shared" si="15"/>
        <v>65857.524556866265</v>
      </c>
      <c r="K355" s="8">
        <f t="shared" si="16"/>
        <v>6.5857524556866262E-2</v>
      </c>
      <c r="L355" s="8">
        <f t="shared" si="17"/>
        <v>0.21945193121248341</v>
      </c>
      <c r="M355" s="70"/>
      <c r="N355" s="70"/>
      <c r="O355" s="68"/>
    </row>
    <row r="356" spans="1:15" s="8" customFormat="1" x14ac:dyDescent="0.25">
      <c r="A356" s="53" t="s">
        <v>19</v>
      </c>
      <c r="B356" s="54">
        <v>42841</v>
      </c>
      <c r="C356" s="55">
        <v>2</v>
      </c>
      <c r="D356" s="65">
        <v>274.01644131276549</v>
      </c>
      <c r="E356" s="55">
        <v>0.14530000000000001</v>
      </c>
      <c r="F356" s="70"/>
      <c r="G356" s="70"/>
      <c r="H356" s="68"/>
      <c r="I356" s="39">
        <f>MAIN!D356*50</f>
        <v>13700.822065638275</v>
      </c>
      <c r="J356" s="8">
        <f t="shared" si="15"/>
        <v>27401.644131276549</v>
      </c>
      <c r="K356" s="8">
        <f t="shared" si="16"/>
        <v>2.7401644131276548E-2</v>
      </c>
      <c r="L356" s="8">
        <f t="shared" si="17"/>
        <v>0.18858667674656948</v>
      </c>
      <c r="M356" s="70"/>
      <c r="N356" s="70"/>
      <c r="O356" s="68"/>
    </row>
    <row r="357" spans="1:15" s="8" customFormat="1" x14ac:dyDescent="0.25">
      <c r="A357" s="53" t="s">
        <v>19</v>
      </c>
      <c r="B357" s="54">
        <v>42841</v>
      </c>
      <c r="C357" s="55">
        <v>3</v>
      </c>
      <c r="D357" s="65">
        <v>370.64525528204069</v>
      </c>
      <c r="E357" s="55">
        <v>0.16789999999999999</v>
      </c>
      <c r="F357" s="70"/>
      <c r="G357" s="70"/>
      <c r="H357" s="68"/>
      <c r="I357" s="39">
        <f>MAIN!D357*50</f>
        <v>18532.262764102034</v>
      </c>
      <c r="J357" s="8">
        <f t="shared" si="15"/>
        <v>37064.525528204067</v>
      </c>
      <c r="K357" s="8">
        <f t="shared" si="16"/>
        <v>3.7064525528204065E-2</v>
      </c>
      <c r="L357" s="8">
        <f t="shared" si="17"/>
        <v>0.22075357670163231</v>
      </c>
      <c r="M357" s="70"/>
      <c r="N357" s="70"/>
      <c r="O357" s="68"/>
    </row>
    <row r="358" spans="1:15" s="8" customFormat="1" x14ac:dyDescent="0.25">
      <c r="A358" s="53" t="s">
        <v>19</v>
      </c>
      <c r="B358" s="54">
        <v>42841</v>
      </c>
      <c r="C358" s="55">
        <v>4</v>
      </c>
      <c r="D358" s="65">
        <v>385.96526628197381</v>
      </c>
      <c r="E358" s="55">
        <v>0.16320000000000001</v>
      </c>
      <c r="F358" s="70"/>
      <c r="G358" s="70"/>
      <c r="H358" s="68"/>
      <c r="I358" s="39">
        <f>MAIN!D358*50</f>
        <v>19298.263314098691</v>
      </c>
      <c r="J358" s="8">
        <f t="shared" si="15"/>
        <v>38596.526628197382</v>
      </c>
      <c r="K358" s="8">
        <f t="shared" si="16"/>
        <v>3.8596526628197382E-2</v>
      </c>
      <c r="L358" s="8">
        <f t="shared" si="17"/>
        <v>0.23649832492768003</v>
      </c>
      <c r="M358" s="70"/>
      <c r="N358" s="70"/>
      <c r="O358" s="68"/>
    </row>
    <row r="359" spans="1:15" s="8" customFormat="1" x14ac:dyDescent="0.25">
      <c r="A359" s="53" t="s">
        <v>19</v>
      </c>
      <c r="B359" s="54">
        <v>42841</v>
      </c>
      <c r="C359" s="55">
        <v>5</v>
      </c>
      <c r="D359" s="65">
        <v>694.9851418412311</v>
      </c>
      <c r="E359" s="55">
        <v>0.25190000000000001</v>
      </c>
      <c r="F359" s="70"/>
      <c r="G359" s="70"/>
      <c r="H359" s="68"/>
      <c r="I359" s="39">
        <f>MAIN!D359*50</f>
        <v>34749.257092061554</v>
      </c>
      <c r="J359" s="8">
        <f t="shared" si="15"/>
        <v>69498.514184123109</v>
      </c>
      <c r="K359" s="8">
        <f t="shared" si="16"/>
        <v>6.9498514184123103E-2</v>
      </c>
      <c r="L359" s="8">
        <f t="shared" si="17"/>
        <v>0.27589723772974634</v>
      </c>
      <c r="M359" s="70"/>
      <c r="N359" s="70"/>
      <c r="O359" s="68"/>
    </row>
    <row r="360" spans="1:15" s="8" customFormat="1" x14ac:dyDescent="0.25">
      <c r="A360" s="53" t="s">
        <v>19</v>
      </c>
      <c r="B360" s="54">
        <v>42841</v>
      </c>
      <c r="C360" s="55">
        <v>6</v>
      </c>
      <c r="D360" s="65">
        <v>549.74347911459233</v>
      </c>
      <c r="E360" s="55">
        <v>0.22270000000000001</v>
      </c>
      <c r="F360" s="70"/>
      <c r="G360" s="70"/>
      <c r="H360" s="68"/>
      <c r="I360" s="39">
        <f>MAIN!D360*50</f>
        <v>27487.173955729617</v>
      </c>
      <c r="J360" s="8">
        <f t="shared" si="15"/>
        <v>54974.347911459234</v>
      </c>
      <c r="K360" s="8">
        <f t="shared" si="16"/>
        <v>5.4974347911459234E-2</v>
      </c>
      <c r="L360" s="8">
        <f t="shared" si="17"/>
        <v>0.24685382986735174</v>
      </c>
      <c r="M360" s="70"/>
      <c r="N360" s="70"/>
      <c r="O360" s="68"/>
    </row>
    <row r="361" spans="1:15" s="8" customFormat="1" x14ac:dyDescent="0.25">
      <c r="A361" s="53" t="s">
        <v>19</v>
      </c>
      <c r="B361" s="54">
        <v>42841</v>
      </c>
      <c r="C361" s="55">
        <v>7</v>
      </c>
      <c r="D361" s="65">
        <v>352.00922458515237</v>
      </c>
      <c r="E361" s="55">
        <v>0.1394</v>
      </c>
      <c r="F361" s="70"/>
      <c r="G361" s="70"/>
      <c r="H361" s="68"/>
      <c r="I361" s="39">
        <f>MAIN!D361*50</f>
        <v>17600.461229257617</v>
      </c>
      <c r="J361" s="8">
        <f t="shared" si="15"/>
        <v>35200.922458515233</v>
      </c>
      <c r="K361" s="8">
        <f t="shared" si="16"/>
        <v>3.5200922458515235E-2</v>
      </c>
      <c r="L361" s="8">
        <f t="shared" si="17"/>
        <v>0.25251737775118532</v>
      </c>
      <c r="M361" s="70"/>
      <c r="N361" s="70"/>
      <c r="O361" s="68"/>
    </row>
    <row r="362" spans="1:15" s="8" customFormat="1" x14ac:dyDescent="0.25">
      <c r="A362" s="53" t="s">
        <v>19</v>
      </c>
      <c r="B362" s="54">
        <v>42841</v>
      </c>
      <c r="C362" s="55">
        <v>8</v>
      </c>
      <c r="D362" s="65">
        <v>327.00643607010988</v>
      </c>
      <c r="E362" s="55">
        <v>0.17449999999999999</v>
      </c>
      <c r="F362" s="70"/>
      <c r="G362" s="70"/>
      <c r="H362" s="68"/>
      <c r="I362" s="39">
        <f>MAIN!D362*50</f>
        <v>16350.321803505494</v>
      </c>
      <c r="J362" s="8">
        <f t="shared" si="15"/>
        <v>32700.643607010988</v>
      </c>
      <c r="K362" s="8">
        <f t="shared" si="16"/>
        <v>3.2700643607010992E-2</v>
      </c>
      <c r="L362" s="8">
        <f t="shared" si="17"/>
        <v>0.18739623843559308</v>
      </c>
      <c r="M362" s="70"/>
      <c r="N362" s="70"/>
      <c r="O362" s="68"/>
    </row>
    <row r="363" spans="1:15" s="8" customFormat="1" x14ac:dyDescent="0.25">
      <c r="A363" s="53" t="s">
        <v>19</v>
      </c>
      <c r="B363" s="54">
        <v>42841</v>
      </c>
      <c r="C363" s="55">
        <v>9</v>
      </c>
      <c r="D363" s="65">
        <v>584.66116652353082</v>
      </c>
      <c r="E363" s="55">
        <v>0.2283</v>
      </c>
      <c r="F363" s="70" t="s">
        <v>127</v>
      </c>
      <c r="G363" s="70" t="s">
        <v>128</v>
      </c>
      <c r="H363" s="68" t="s">
        <v>129</v>
      </c>
      <c r="I363" s="39">
        <f>MAIN!D363*50</f>
        <v>29233.058326176542</v>
      </c>
      <c r="J363" s="8">
        <f t="shared" si="15"/>
        <v>58466.116652353085</v>
      </c>
      <c r="K363" s="8">
        <f t="shared" si="16"/>
        <v>5.8466116652353087E-2</v>
      </c>
      <c r="L363" s="8">
        <f t="shared" si="17"/>
        <v>0.25609337123238318</v>
      </c>
      <c r="M363" s="70" t="s">
        <v>127</v>
      </c>
      <c r="N363" s="70" t="s">
        <v>128</v>
      </c>
      <c r="O363" s="68" t="s">
        <v>129</v>
      </c>
    </row>
    <row r="364" spans="1:15" s="8" customFormat="1" ht="15.75" thickBot="1" x14ac:dyDescent="0.3">
      <c r="A364" s="124" t="s">
        <v>19</v>
      </c>
      <c r="B364" s="125">
        <v>42841</v>
      </c>
      <c r="C364" s="126">
        <v>10</v>
      </c>
      <c r="D364" s="127">
        <v>528.9851958116526</v>
      </c>
      <c r="E364" s="126">
        <v>0.2268</v>
      </c>
      <c r="F364" s="85">
        <f>AVERAGE(E355:E364)</f>
        <v>0.20200999999999997</v>
      </c>
      <c r="G364" s="85">
        <f>STDEV(E355:E364)</f>
        <v>5.2075787720078613E-2</v>
      </c>
      <c r="H364" s="86">
        <f>COUNTA(E355:E364)</f>
        <v>10</v>
      </c>
      <c r="I364" s="39">
        <f>MAIN!D364*50</f>
        <v>26449.25979058263</v>
      </c>
      <c r="J364" s="8">
        <f t="shared" si="15"/>
        <v>52898.519581165259</v>
      </c>
      <c r="K364" s="128">
        <f t="shared" si="16"/>
        <v>5.289851958116526E-2</v>
      </c>
      <c r="L364" s="128">
        <f t="shared" si="17"/>
        <v>0.23323862249191032</v>
      </c>
      <c r="M364" s="85">
        <f>AVERAGE(L355:L364)</f>
        <v>0.23172871870965356</v>
      </c>
      <c r="N364" s="85">
        <f>STDEV(L355:L364)</f>
        <v>2.8535043748398884E-2</v>
      </c>
      <c r="O364" s="86">
        <f>COUNTA(L355:L364)</f>
        <v>10</v>
      </c>
    </row>
    <row r="365" spans="1:15" s="8" customFormat="1" ht="15.75" thickTop="1" x14ac:dyDescent="0.25">
      <c r="C365" s="35"/>
      <c r="D365" s="35"/>
      <c r="E365" s="35"/>
      <c r="F365" s="70"/>
      <c r="G365" s="70"/>
      <c r="H365" s="68"/>
    </row>
  </sheetData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"/>
  <sheetViews>
    <sheetView topLeftCell="A106" workbookViewId="0">
      <selection activeCell="T16" sqref="T16"/>
    </sheetView>
  </sheetViews>
  <sheetFormatPr defaultColWidth="8.85546875" defaultRowHeight="15" x14ac:dyDescent="0.25"/>
  <cols>
    <col min="1" max="2" width="19.42578125" customWidth="1"/>
    <col min="7" max="7" width="9.7109375" customWidth="1"/>
    <col min="8" max="8" width="13" customWidth="1"/>
    <col min="9" max="9" width="10.140625" customWidth="1"/>
  </cols>
  <sheetData>
    <row r="1" spans="1:12" x14ac:dyDescent="0.25">
      <c r="A1" s="1" t="s">
        <v>0</v>
      </c>
    </row>
    <row r="2" spans="1:12" x14ac:dyDescent="0.25">
      <c r="A2" t="s">
        <v>126</v>
      </c>
    </row>
    <row r="4" spans="1:12" ht="45" x14ac:dyDescent="0.25"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7</v>
      </c>
      <c r="I4" s="2" t="s">
        <v>8</v>
      </c>
      <c r="K4" s="3" t="s">
        <v>134</v>
      </c>
      <c r="L4" s="76" t="s">
        <v>135</v>
      </c>
    </row>
    <row r="5" spans="1:12" x14ac:dyDescent="0.25">
      <c r="A5" t="s">
        <v>9</v>
      </c>
      <c r="C5">
        <v>1.9119999999999999</v>
      </c>
      <c r="D5">
        <v>1.9750000000000001</v>
      </c>
      <c r="E5">
        <v>1.94</v>
      </c>
      <c r="F5" s="4">
        <f>AVERAGE(C5:E5)</f>
        <v>1.9423333333333332</v>
      </c>
      <c r="G5" s="4">
        <f>F5-0.075</f>
        <v>1.8673333333333333</v>
      </c>
      <c r="H5">
        <v>2000</v>
      </c>
      <c r="K5">
        <f>STDEV(C5:E5)</f>
        <v>3.1564748269760343E-2</v>
      </c>
      <c r="L5">
        <f>100*(K5/F5)</f>
        <v>1.6250942991124258</v>
      </c>
    </row>
    <row r="6" spans="1:12" x14ac:dyDescent="0.25">
      <c r="A6" t="s">
        <v>9</v>
      </c>
      <c r="C6">
        <v>1.5309999999999999</v>
      </c>
      <c r="D6">
        <v>1.5609999999999999</v>
      </c>
      <c r="E6">
        <v>1.516</v>
      </c>
      <c r="F6" s="4">
        <f t="shared" ref="F6:F32" si="0">AVERAGE(C6:E6)</f>
        <v>1.5359999999999998</v>
      </c>
      <c r="G6" s="4">
        <f t="shared" ref="G6:G12" si="1">F6-0.075</f>
        <v>1.4609999999999999</v>
      </c>
      <c r="H6">
        <v>1500</v>
      </c>
      <c r="K6">
        <f t="shared" ref="K6:K34" si="2">STDEV(C6:E6)</f>
        <v>2.2912878474779172E-2</v>
      </c>
      <c r="L6">
        <f t="shared" ref="L6:L34" si="3">100*(K6/F6)</f>
        <v>1.4917238590351025</v>
      </c>
    </row>
    <row r="7" spans="1:12" x14ac:dyDescent="0.25">
      <c r="A7" t="s">
        <v>9</v>
      </c>
      <c r="C7">
        <v>1.1259999999999999</v>
      </c>
      <c r="D7">
        <v>1.1080000000000001</v>
      </c>
      <c r="E7">
        <v>1.0920000000000001</v>
      </c>
      <c r="F7" s="4">
        <f t="shared" si="0"/>
        <v>1.1086666666666667</v>
      </c>
      <c r="G7" s="4">
        <f t="shared" si="1"/>
        <v>1.0336666666666667</v>
      </c>
      <c r="H7">
        <v>1000</v>
      </c>
      <c r="K7">
        <f t="shared" si="2"/>
        <v>1.7009801096230667E-2</v>
      </c>
      <c r="L7">
        <f t="shared" si="3"/>
        <v>1.5342574650839447</v>
      </c>
    </row>
    <row r="8" spans="1:12" x14ac:dyDescent="0.25">
      <c r="A8" t="s">
        <v>9</v>
      </c>
      <c r="C8">
        <v>0.85699999999999998</v>
      </c>
      <c r="D8">
        <v>0.85199999999999998</v>
      </c>
      <c r="E8">
        <v>0.85899999999999999</v>
      </c>
      <c r="F8" s="4">
        <f t="shared" si="0"/>
        <v>0.85599999999999998</v>
      </c>
      <c r="G8" s="4">
        <f t="shared" si="1"/>
        <v>0.78100000000000003</v>
      </c>
      <c r="H8">
        <v>750</v>
      </c>
      <c r="K8">
        <f t="shared" si="2"/>
        <v>3.6055512754639926E-3</v>
      </c>
      <c r="L8">
        <f t="shared" si="3"/>
        <v>0.42120926115233559</v>
      </c>
    </row>
    <row r="9" spans="1:12" x14ac:dyDescent="0.25">
      <c r="A9" t="s">
        <v>9</v>
      </c>
      <c r="C9">
        <v>0.64400000000000002</v>
      </c>
      <c r="D9">
        <v>0.63200000000000001</v>
      </c>
      <c r="E9">
        <v>0.64500000000000002</v>
      </c>
      <c r="F9" s="4">
        <f t="shared" si="0"/>
        <v>0.64033333333333331</v>
      </c>
      <c r="G9" s="4">
        <f t="shared" si="1"/>
        <v>0.56533333333333335</v>
      </c>
      <c r="H9">
        <v>500</v>
      </c>
      <c r="K9">
        <f t="shared" si="2"/>
        <v>7.2341781380702418E-3</v>
      </c>
      <c r="L9">
        <f t="shared" si="3"/>
        <v>1.1297519216143013</v>
      </c>
    </row>
    <row r="10" spans="1:12" x14ac:dyDescent="0.25">
      <c r="A10" t="s">
        <v>9</v>
      </c>
      <c r="C10">
        <v>0.376</v>
      </c>
      <c r="D10">
        <v>0.37</v>
      </c>
      <c r="E10">
        <v>0.375</v>
      </c>
      <c r="F10" s="4">
        <f t="shared" si="0"/>
        <v>0.37366666666666665</v>
      </c>
      <c r="G10" s="4">
        <f t="shared" si="1"/>
        <v>0.29866666666666664</v>
      </c>
      <c r="H10">
        <v>250</v>
      </c>
      <c r="K10">
        <f t="shared" si="2"/>
        <v>3.2145502536643214E-3</v>
      </c>
      <c r="L10">
        <f t="shared" si="3"/>
        <v>0.86027214638652683</v>
      </c>
    </row>
    <row r="11" spans="1:12" x14ac:dyDescent="0.25">
      <c r="A11" t="s">
        <v>9</v>
      </c>
      <c r="C11">
        <v>0.218</v>
      </c>
      <c r="D11">
        <v>0.218</v>
      </c>
      <c r="E11">
        <v>0.22</v>
      </c>
      <c r="F11" s="4">
        <f t="shared" si="0"/>
        <v>0.21866666666666668</v>
      </c>
      <c r="G11" s="4">
        <f t="shared" si="1"/>
        <v>0.14366666666666666</v>
      </c>
      <c r="H11">
        <v>125</v>
      </c>
      <c r="K11">
        <f t="shared" si="2"/>
        <v>1.1547005383792527E-3</v>
      </c>
      <c r="L11">
        <f t="shared" si="3"/>
        <v>0.52806427060026795</v>
      </c>
    </row>
    <row r="12" spans="1:12" x14ac:dyDescent="0.25">
      <c r="A12" t="s">
        <v>9</v>
      </c>
      <c r="C12">
        <v>9.9000000000000005E-2</v>
      </c>
      <c r="D12">
        <v>9.8000000000000004E-2</v>
      </c>
      <c r="E12">
        <v>9.5000000000000001E-2</v>
      </c>
      <c r="F12" s="4">
        <f t="shared" si="0"/>
        <v>9.7333333333333341E-2</v>
      </c>
      <c r="G12" s="4">
        <f t="shared" si="1"/>
        <v>2.2333333333333344E-2</v>
      </c>
      <c r="H12">
        <v>25</v>
      </c>
      <c r="K12">
        <f t="shared" si="2"/>
        <v>2.0816659994661348E-3</v>
      </c>
      <c r="L12">
        <f t="shared" si="3"/>
        <v>2.1386979446569874</v>
      </c>
    </row>
    <row r="13" spans="1:12" x14ac:dyDescent="0.25">
      <c r="A13" t="s">
        <v>10</v>
      </c>
      <c r="B13">
        <v>1</v>
      </c>
      <c r="C13">
        <v>0.97399999999999998</v>
      </c>
      <c r="D13">
        <v>0.97</v>
      </c>
      <c r="E13">
        <v>0.98599999999999999</v>
      </c>
      <c r="F13" s="4">
        <f t="shared" si="0"/>
        <v>0.97666666666666657</v>
      </c>
      <c r="G13" s="4">
        <f>F13-0.0787</f>
        <v>0.89796666666666658</v>
      </c>
      <c r="H13" s="5">
        <f t="shared" ref="H13:H32" si="4">TREND($H$5:$H$12,$G$5:$G$12,G13)</f>
        <v>904.00776350785713</v>
      </c>
      <c r="I13">
        <v>0.37490000000000001</v>
      </c>
      <c r="K13">
        <f t="shared" si="2"/>
        <v>8.326663997864539E-3</v>
      </c>
      <c r="L13">
        <f t="shared" si="3"/>
        <v>0.85255945370626696</v>
      </c>
    </row>
    <row r="14" spans="1:12" x14ac:dyDescent="0.25">
      <c r="A14" t="s">
        <v>10</v>
      </c>
      <c r="B14">
        <v>2</v>
      </c>
      <c r="C14">
        <v>0.83899999999999997</v>
      </c>
      <c r="D14">
        <v>0.84</v>
      </c>
      <c r="E14">
        <v>0.86399999999999999</v>
      </c>
      <c r="F14" s="4">
        <f t="shared" si="0"/>
        <v>0.84766666666666657</v>
      </c>
      <c r="G14" s="4">
        <f t="shared" ref="G14:G32" si="5">F14-0.0787</f>
        <v>0.76896666666666658</v>
      </c>
      <c r="H14" s="5">
        <f t="shared" si="4"/>
        <v>765.90406460266433</v>
      </c>
      <c r="I14">
        <v>0.31929999999999997</v>
      </c>
      <c r="K14">
        <f t="shared" si="2"/>
        <v>1.4153915830374775E-2</v>
      </c>
      <c r="L14">
        <f t="shared" si="3"/>
        <v>1.6697501962691441</v>
      </c>
    </row>
    <row r="15" spans="1:12" x14ac:dyDescent="0.25">
      <c r="A15" t="s">
        <v>10</v>
      </c>
      <c r="B15">
        <v>3</v>
      </c>
      <c r="C15">
        <v>0.95399999999999996</v>
      </c>
      <c r="D15">
        <v>0.93700000000000006</v>
      </c>
      <c r="E15">
        <v>0.99199999999999999</v>
      </c>
      <c r="F15" s="4">
        <f t="shared" si="0"/>
        <v>0.96099999999999997</v>
      </c>
      <c r="G15" s="4">
        <f t="shared" si="5"/>
        <v>0.88229999999999997</v>
      </c>
      <c r="H15" s="5">
        <f t="shared" si="4"/>
        <v>887.2354796614901</v>
      </c>
      <c r="I15">
        <v>0.3639</v>
      </c>
      <c r="K15">
        <f t="shared" si="2"/>
        <v>2.8160255680657425E-2</v>
      </c>
      <c r="L15">
        <f t="shared" si="3"/>
        <v>2.9303075630236655</v>
      </c>
    </row>
    <row r="16" spans="1:12" x14ac:dyDescent="0.25">
      <c r="A16" t="s">
        <v>10</v>
      </c>
      <c r="B16">
        <v>4</v>
      </c>
      <c r="C16">
        <v>0.79300000000000004</v>
      </c>
      <c r="D16">
        <v>0.78900000000000003</v>
      </c>
      <c r="E16">
        <v>0.81</v>
      </c>
      <c r="F16" s="4">
        <f t="shared" si="0"/>
        <v>0.79733333333333345</v>
      </c>
      <c r="G16" s="4">
        <f t="shared" si="5"/>
        <v>0.71863333333333346</v>
      </c>
      <c r="H16" s="5">
        <f t="shared" si="4"/>
        <v>712.01864203242144</v>
      </c>
      <c r="I16">
        <v>0.30669999999999997</v>
      </c>
      <c r="K16">
        <f t="shared" si="2"/>
        <v>1.1150485789118498E-2</v>
      </c>
      <c r="L16">
        <f t="shared" si="3"/>
        <v>1.3984722979663666</v>
      </c>
    </row>
    <row r="17" spans="1:12" x14ac:dyDescent="0.25">
      <c r="A17" t="s">
        <v>10</v>
      </c>
      <c r="B17">
        <v>5</v>
      </c>
      <c r="C17">
        <v>0.79700000000000004</v>
      </c>
      <c r="D17">
        <v>0.81</v>
      </c>
      <c r="E17">
        <v>0.80900000000000005</v>
      </c>
      <c r="F17" s="4">
        <f t="shared" si="0"/>
        <v>0.80533333333333346</v>
      </c>
      <c r="G17" s="4">
        <f t="shared" si="5"/>
        <v>0.72663333333333346</v>
      </c>
      <c r="H17" s="5">
        <f t="shared" si="4"/>
        <v>720.5832125071621</v>
      </c>
      <c r="I17">
        <v>0.30649999999999999</v>
      </c>
      <c r="K17">
        <f t="shared" si="2"/>
        <v>7.234178138070241E-3</v>
      </c>
      <c r="L17">
        <f t="shared" si="3"/>
        <v>0.89828370919746348</v>
      </c>
    </row>
    <row r="18" spans="1:12" x14ac:dyDescent="0.25">
      <c r="A18" t="s">
        <v>10</v>
      </c>
      <c r="B18">
        <v>6</v>
      </c>
      <c r="C18">
        <v>0.75800000000000001</v>
      </c>
      <c r="D18">
        <v>0.77100000000000002</v>
      </c>
      <c r="E18">
        <v>0.77600000000000002</v>
      </c>
      <c r="F18" s="4">
        <f t="shared" si="0"/>
        <v>0.7683333333333332</v>
      </c>
      <c r="G18" s="4">
        <f t="shared" si="5"/>
        <v>0.68963333333333321</v>
      </c>
      <c r="H18" s="5">
        <f t="shared" si="4"/>
        <v>680.97207406148641</v>
      </c>
      <c r="I18">
        <v>0.30559999999999998</v>
      </c>
      <c r="K18">
        <f t="shared" si="2"/>
        <v>9.2915732431775779E-3</v>
      </c>
      <c r="L18">
        <f t="shared" si="3"/>
        <v>1.2093153895675808</v>
      </c>
    </row>
    <row r="19" spans="1:12" x14ac:dyDescent="0.25">
      <c r="A19" t="s">
        <v>10</v>
      </c>
      <c r="B19">
        <v>7</v>
      </c>
      <c r="C19">
        <v>0.79700000000000004</v>
      </c>
      <c r="D19">
        <v>0.80700000000000005</v>
      </c>
      <c r="E19">
        <v>0.80700000000000005</v>
      </c>
      <c r="F19" s="4">
        <f t="shared" si="0"/>
        <v>0.80366666666666664</v>
      </c>
      <c r="G19" s="4">
        <f t="shared" si="5"/>
        <v>0.72496666666666665</v>
      </c>
      <c r="H19" s="5">
        <f t="shared" si="4"/>
        <v>718.79892699159097</v>
      </c>
      <c r="I19">
        <v>0.30470000000000003</v>
      </c>
      <c r="K19">
        <f t="shared" si="2"/>
        <v>5.7735026918962632E-3</v>
      </c>
      <c r="L19">
        <f t="shared" si="3"/>
        <v>0.71839519185768519</v>
      </c>
    </row>
    <row r="20" spans="1:12" x14ac:dyDescent="0.25">
      <c r="A20" t="s">
        <v>10</v>
      </c>
      <c r="B20">
        <v>8</v>
      </c>
      <c r="C20">
        <v>0.80700000000000005</v>
      </c>
      <c r="D20">
        <v>0.82099999999999995</v>
      </c>
      <c r="E20">
        <v>0.81499999999999995</v>
      </c>
      <c r="F20" s="4">
        <f t="shared" si="0"/>
        <v>0.81433333333333335</v>
      </c>
      <c r="G20" s="4">
        <f t="shared" si="5"/>
        <v>0.73563333333333336</v>
      </c>
      <c r="H20" s="5">
        <f t="shared" si="4"/>
        <v>730.21835429124519</v>
      </c>
      <c r="I20">
        <v>0.28410000000000002</v>
      </c>
      <c r="K20">
        <f t="shared" si="2"/>
        <v>7.0237691685684413E-3</v>
      </c>
      <c r="L20">
        <f t="shared" si="3"/>
        <v>0.86251770387659932</v>
      </c>
    </row>
    <row r="21" spans="1:12" x14ac:dyDescent="0.25">
      <c r="A21" t="s">
        <v>10</v>
      </c>
      <c r="B21">
        <v>9</v>
      </c>
      <c r="C21">
        <v>0.81599999999999995</v>
      </c>
      <c r="D21">
        <v>0.83</v>
      </c>
      <c r="E21">
        <v>0.81599999999999995</v>
      </c>
      <c r="F21" s="4">
        <f t="shared" si="0"/>
        <v>0.82066666666666654</v>
      </c>
      <c r="G21" s="4">
        <f t="shared" si="5"/>
        <v>0.74196666666666655</v>
      </c>
      <c r="H21" s="5">
        <f t="shared" si="4"/>
        <v>736.99863925041473</v>
      </c>
      <c r="I21">
        <v>0.28120000000000001</v>
      </c>
      <c r="K21">
        <f t="shared" si="2"/>
        <v>8.0829037686547672E-3</v>
      </c>
      <c r="L21">
        <f t="shared" si="3"/>
        <v>0.9849192244502154</v>
      </c>
    </row>
    <row r="22" spans="1:12" x14ac:dyDescent="0.25">
      <c r="A22" t="s">
        <v>10</v>
      </c>
      <c r="B22">
        <v>10</v>
      </c>
      <c r="C22">
        <v>0.90700000000000003</v>
      </c>
      <c r="D22">
        <v>0.91200000000000003</v>
      </c>
      <c r="E22">
        <v>0.91200000000000003</v>
      </c>
      <c r="F22" s="4">
        <f t="shared" si="0"/>
        <v>0.91033333333333333</v>
      </c>
      <c r="G22" s="4">
        <f t="shared" si="5"/>
        <v>0.83163333333333334</v>
      </c>
      <c r="H22" s="5">
        <f t="shared" si="4"/>
        <v>832.9931999881328</v>
      </c>
      <c r="I22">
        <v>0.35039999999999999</v>
      </c>
      <c r="K22">
        <f t="shared" si="2"/>
        <v>2.8867513459481316E-3</v>
      </c>
      <c r="L22">
        <f t="shared" si="3"/>
        <v>0.31710926539159268</v>
      </c>
    </row>
    <row r="23" spans="1:12" x14ac:dyDescent="0.25">
      <c r="A23" t="s">
        <v>11</v>
      </c>
      <c r="B23">
        <v>1</v>
      </c>
      <c r="C23">
        <v>0.63500000000000001</v>
      </c>
      <c r="D23">
        <v>0.64100000000000001</v>
      </c>
      <c r="E23">
        <v>0.64200000000000002</v>
      </c>
      <c r="F23" s="4">
        <f t="shared" si="0"/>
        <v>0.63933333333333342</v>
      </c>
      <c r="G23" s="4">
        <f t="shared" si="5"/>
        <v>0.56063333333333343</v>
      </c>
      <c r="H23" s="5">
        <f t="shared" si="4"/>
        <v>542.86837515629384</v>
      </c>
      <c r="I23">
        <v>0.22620000000000001</v>
      </c>
      <c r="K23">
        <f t="shared" si="2"/>
        <v>3.7859388972001857E-3</v>
      </c>
      <c r="L23">
        <f t="shared" si="3"/>
        <v>0.59216979622526367</v>
      </c>
    </row>
    <row r="24" spans="1:12" x14ac:dyDescent="0.25">
      <c r="A24" t="s">
        <v>11</v>
      </c>
      <c r="B24">
        <v>2</v>
      </c>
      <c r="C24">
        <v>0.69799999999999995</v>
      </c>
      <c r="D24">
        <v>0.71099999999999997</v>
      </c>
      <c r="E24">
        <v>0.70899999999999996</v>
      </c>
      <c r="F24" s="4">
        <f t="shared" si="0"/>
        <v>0.70599999999999996</v>
      </c>
      <c r="G24" s="4">
        <f t="shared" si="5"/>
        <v>0.62729999999999997</v>
      </c>
      <c r="H24" s="5">
        <f t="shared" si="4"/>
        <v>614.23979577913235</v>
      </c>
      <c r="I24">
        <v>0.24310000000000001</v>
      </c>
      <c r="K24">
        <f t="shared" si="2"/>
        <v>7.0000000000000062E-3</v>
      </c>
      <c r="L24">
        <f t="shared" si="3"/>
        <v>0.99150141643059575</v>
      </c>
    </row>
    <row r="25" spans="1:12" x14ac:dyDescent="0.25">
      <c r="A25" t="s">
        <v>11</v>
      </c>
      <c r="B25">
        <v>3</v>
      </c>
      <c r="C25">
        <v>0.96899999999999997</v>
      </c>
      <c r="D25">
        <v>0.97799999999999998</v>
      </c>
      <c r="E25">
        <v>0.96799999999999997</v>
      </c>
      <c r="F25" s="4">
        <f t="shared" si="0"/>
        <v>0.97166666666666668</v>
      </c>
      <c r="G25" s="4">
        <f t="shared" si="5"/>
        <v>0.89296666666666669</v>
      </c>
      <c r="H25" s="5">
        <f t="shared" si="4"/>
        <v>898.65490696114432</v>
      </c>
      <c r="I25">
        <v>0.38629999999999998</v>
      </c>
      <c r="K25">
        <f t="shared" si="2"/>
        <v>5.5075705472861069E-3</v>
      </c>
      <c r="L25">
        <f t="shared" si="3"/>
        <v>0.5668168659299595</v>
      </c>
    </row>
    <row r="26" spans="1:12" x14ac:dyDescent="0.25">
      <c r="A26" t="s">
        <v>11</v>
      </c>
      <c r="B26">
        <v>4</v>
      </c>
      <c r="C26">
        <v>0.81200000000000006</v>
      </c>
      <c r="D26">
        <v>0.83699999999999997</v>
      </c>
      <c r="E26">
        <v>0.83399999999999996</v>
      </c>
      <c r="F26" s="4">
        <f t="shared" si="0"/>
        <v>0.82766666666666666</v>
      </c>
      <c r="G26" s="4">
        <f t="shared" si="5"/>
        <v>0.74896666666666667</v>
      </c>
      <c r="H26" s="5">
        <f t="shared" si="4"/>
        <v>744.49263841581285</v>
      </c>
      <c r="I26">
        <v>0.30940000000000001</v>
      </c>
      <c r="K26">
        <f t="shared" si="2"/>
        <v>1.3650396819628794E-2</v>
      </c>
      <c r="L26">
        <f t="shared" si="3"/>
        <v>1.6492626040630842</v>
      </c>
    </row>
    <row r="27" spans="1:12" x14ac:dyDescent="0.25">
      <c r="A27" t="s">
        <v>11</v>
      </c>
      <c r="B27">
        <v>5</v>
      </c>
      <c r="C27">
        <v>0.75700000000000001</v>
      </c>
      <c r="D27">
        <v>0.75700000000000001</v>
      </c>
      <c r="E27">
        <v>0.747</v>
      </c>
      <c r="F27" s="4">
        <f t="shared" si="0"/>
        <v>0.75366666666666671</v>
      </c>
      <c r="G27" s="4">
        <f t="shared" si="5"/>
        <v>0.67496666666666671</v>
      </c>
      <c r="H27" s="5">
        <f t="shared" si="4"/>
        <v>665.27036152446203</v>
      </c>
      <c r="I27">
        <v>0.27050000000000002</v>
      </c>
      <c r="K27">
        <f t="shared" si="2"/>
        <v>5.7735026918962623E-3</v>
      </c>
      <c r="L27">
        <f t="shared" si="3"/>
        <v>0.76605520016314843</v>
      </c>
    </row>
    <row r="28" spans="1:12" x14ac:dyDescent="0.25">
      <c r="A28" t="s">
        <v>11</v>
      </c>
      <c r="B28">
        <v>6</v>
      </c>
      <c r="C28">
        <v>0.81399999999999995</v>
      </c>
      <c r="D28">
        <v>0.82499999999999996</v>
      </c>
      <c r="E28">
        <v>0.83199999999999996</v>
      </c>
      <c r="F28" s="4">
        <f t="shared" si="0"/>
        <v>0.82366666666666655</v>
      </c>
      <c r="G28" s="4">
        <f t="shared" si="5"/>
        <v>0.74496666666666655</v>
      </c>
      <c r="H28" s="5">
        <f t="shared" si="4"/>
        <v>740.21035317844246</v>
      </c>
      <c r="I28">
        <v>0.28220000000000001</v>
      </c>
      <c r="K28">
        <f t="shared" si="2"/>
        <v>9.073771725877474E-3</v>
      </c>
      <c r="L28">
        <f t="shared" si="3"/>
        <v>1.1016315328867838</v>
      </c>
    </row>
    <row r="29" spans="1:12" x14ac:dyDescent="0.25">
      <c r="A29" t="s">
        <v>11</v>
      </c>
      <c r="B29">
        <v>7</v>
      </c>
      <c r="C29">
        <v>0.93200000000000005</v>
      </c>
      <c r="D29">
        <v>0.94799999999999995</v>
      </c>
      <c r="E29">
        <v>0.97499999999999998</v>
      </c>
      <c r="F29" s="4">
        <f t="shared" si="0"/>
        <v>0.95166666666666666</v>
      </c>
      <c r="G29" s="4">
        <f t="shared" si="5"/>
        <v>0.87296666666666667</v>
      </c>
      <c r="H29" s="5">
        <f t="shared" si="4"/>
        <v>877.24348077429272</v>
      </c>
      <c r="I29">
        <v>0.34160000000000001</v>
      </c>
      <c r="K29">
        <f t="shared" si="2"/>
        <v>2.1733231083604022E-2</v>
      </c>
      <c r="L29">
        <f t="shared" si="3"/>
        <v>2.2837020403086541</v>
      </c>
    </row>
    <row r="30" spans="1:12" x14ac:dyDescent="0.25">
      <c r="A30" t="s">
        <v>11</v>
      </c>
      <c r="B30">
        <v>8</v>
      </c>
      <c r="C30">
        <v>0.77</v>
      </c>
      <c r="D30">
        <v>0.79200000000000004</v>
      </c>
      <c r="E30">
        <v>0.80200000000000005</v>
      </c>
      <c r="F30" s="4">
        <f t="shared" si="0"/>
        <v>0.78799999999999992</v>
      </c>
      <c r="G30" s="4">
        <f t="shared" si="5"/>
        <v>0.70929999999999993</v>
      </c>
      <c r="H30" s="5">
        <f t="shared" si="4"/>
        <v>702.02664314522383</v>
      </c>
      <c r="I30">
        <v>0.27179999999999999</v>
      </c>
      <c r="K30">
        <f t="shared" si="2"/>
        <v>1.6370705543744916E-2</v>
      </c>
      <c r="L30">
        <f t="shared" si="3"/>
        <v>2.0775007035209287</v>
      </c>
    </row>
    <row r="31" spans="1:12" x14ac:dyDescent="0.25">
      <c r="A31" t="s">
        <v>11</v>
      </c>
      <c r="B31">
        <v>9</v>
      </c>
      <c r="C31">
        <v>0.95799999999999996</v>
      </c>
      <c r="D31">
        <v>0.95899999999999996</v>
      </c>
      <c r="E31">
        <v>0.94899999999999995</v>
      </c>
      <c r="F31" s="4">
        <f t="shared" si="0"/>
        <v>0.95533333333333326</v>
      </c>
      <c r="G31" s="4">
        <f t="shared" si="5"/>
        <v>0.87663333333333326</v>
      </c>
      <c r="H31" s="5">
        <f t="shared" si="4"/>
        <v>881.16890890854881</v>
      </c>
      <c r="I31">
        <v>0.34570000000000001</v>
      </c>
      <c r="K31">
        <f t="shared" si="2"/>
        <v>5.5075705472861069E-3</v>
      </c>
      <c r="L31">
        <f t="shared" si="3"/>
        <v>0.57650773349121853</v>
      </c>
    </row>
    <row r="32" spans="1:12" x14ac:dyDescent="0.25">
      <c r="A32" t="s">
        <v>11</v>
      </c>
      <c r="B32">
        <v>10</v>
      </c>
      <c r="C32">
        <v>0.82899999999999996</v>
      </c>
      <c r="D32">
        <v>0.84599999999999997</v>
      </c>
      <c r="E32">
        <v>0.86099999999999999</v>
      </c>
      <c r="F32" s="4">
        <f t="shared" si="0"/>
        <v>0.84533333333333316</v>
      </c>
      <c r="G32" s="4">
        <f t="shared" si="5"/>
        <v>0.76663333333333317</v>
      </c>
      <c r="H32" s="5">
        <f t="shared" si="4"/>
        <v>763.40606488086496</v>
      </c>
      <c r="I32">
        <v>0.30759999999999998</v>
      </c>
      <c r="K32">
        <f t="shared" si="2"/>
        <v>1.601041327803045E-2</v>
      </c>
      <c r="L32">
        <f t="shared" si="3"/>
        <v>1.8939763341518676</v>
      </c>
    </row>
    <row r="33" spans="1:12" x14ac:dyDescent="0.25">
      <c r="A33" t="s">
        <v>12</v>
      </c>
      <c r="C33">
        <v>7.6999999999999999E-2</v>
      </c>
      <c r="D33">
        <v>0.08</v>
      </c>
      <c r="E33">
        <v>7.9000000000000001E-2</v>
      </c>
      <c r="F33" s="6">
        <f>AVERAGE(C33:E33)</f>
        <v>7.8666666666666663E-2</v>
      </c>
      <c r="K33">
        <f t="shared" si="2"/>
        <v>1.5275252316519479E-3</v>
      </c>
      <c r="L33">
        <f t="shared" si="3"/>
        <v>1.9417693622694254</v>
      </c>
    </row>
    <row r="34" spans="1:12" x14ac:dyDescent="0.25">
      <c r="A34" t="s">
        <v>13</v>
      </c>
      <c r="C34">
        <v>7.4999999999999997E-2</v>
      </c>
      <c r="D34">
        <v>7.4999999999999997E-2</v>
      </c>
      <c r="E34">
        <v>7.4999999999999997E-2</v>
      </c>
      <c r="F34" s="6">
        <f>AVERAGE(C34:E34)</f>
        <v>7.4999999999999997E-2</v>
      </c>
      <c r="K34">
        <f t="shared" si="2"/>
        <v>0</v>
      </c>
      <c r="L34">
        <f t="shared" si="3"/>
        <v>0</v>
      </c>
    </row>
    <row r="37" spans="1:12" ht="30" x14ac:dyDescent="0.25">
      <c r="C37" s="2" t="s">
        <v>2</v>
      </c>
      <c r="D37" s="2" t="s">
        <v>3</v>
      </c>
      <c r="E37" s="2" t="s">
        <v>4</v>
      </c>
      <c r="F37" s="2" t="s">
        <v>5</v>
      </c>
      <c r="G37" s="2" t="s">
        <v>6</v>
      </c>
      <c r="H37" s="3" t="s">
        <v>7</v>
      </c>
      <c r="I37" s="2" t="s">
        <v>8</v>
      </c>
    </row>
    <row r="38" spans="1:12" x14ac:dyDescent="0.25">
      <c r="A38" t="s">
        <v>14</v>
      </c>
      <c r="C38">
        <v>1.8819999999999999</v>
      </c>
      <c r="D38">
        <v>1.927</v>
      </c>
      <c r="E38">
        <v>1.946</v>
      </c>
      <c r="F38" s="4">
        <f>AVERAGE(C38:E38)</f>
        <v>1.9183333333333332</v>
      </c>
      <c r="G38" s="4">
        <f>F38-0.0753</f>
        <v>1.8430333333333333</v>
      </c>
      <c r="H38">
        <v>2000</v>
      </c>
      <c r="K38">
        <f>STDEV(C38:E38)</f>
        <v>3.2868424564212628E-2</v>
      </c>
      <c r="L38">
        <f>100*(K38/F38)</f>
        <v>1.7133844255888426</v>
      </c>
    </row>
    <row r="39" spans="1:12" x14ac:dyDescent="0.25">
      <c r="A39" t="s">
        <v>14</v>
      </c>
      <c r="C39">
        <v>1.5089999999999999</v>
      </c>
      <c r="D39">
        <v>1.5329999999999999</v>
      </c>
      <c r="E39">
        <v>1.5309999999999999</v>
      </c>
      <c r="F39" s="4">
        <f t="shared" ref="F39:F45" si="6">AVERAGE(C39:E39)</f>
        <v>1.5243333333333331</v>
      </c>
      <c r="G39" s="4">
        <f t="shared" ref="G39:G45" si="7">F39-0.0753</f>
        <v>1.4490333333333332</v>
      </c>
      <c r="H39">
        <v>1500</v>
      </c>
      <c r="K39">
        <f t="shared" ref="K39:K67" si="8">STDEV(C39:E39)</f>
        <v>1.3316656236958798E-2</v>
      </c>
      <c r="L39">
        <f t="shared" ref="L39:L67" si="9">100*(K39/F39)</f>
        <v>0.87360526374101033</v>
      </c>
    </row>
    <row r="40" spans="1:12" x14ac:dyDescent="0.25">
      <c r="A40" t="s">
        <v>14</v>
      </c>
      <c r="C40">
        <v>1.097</v>
      </c>
      <c r="D40">
        <v>1.113</v>
      </c>
      <c r="E40">
        <v>1.121</v>
      </c>
      <c r="F40" s="4">
        <f t="shared" si="6"/>
        <v>1.1103333333333334</v>
      </c>
      <c r="G40" s="4">
        <f t="shared" si="7"/>
        <v>1.0350333333333335</v>
      </c>
      <c r="H40">
        <v>1000</v>
      </c>
      <c r="K40">
        <f t="shared" si="8"/>
        <v>1.2220201853215583E-2</v>
      </c>
      <c r="L40">
        <f t="shared" si="9"/>
        <v>1.1005885787945586</v>
      </c>
    </row>
    <row r="41" spans="1:12" x14ac:dyDescent="0.25">
      <c r="A41" t="s">
        <v>14</v>
      </c>
      <c r="C41">
        <v>0.84799999999999998</v>
      </c>
      <c r="D41">
        <v>0.83699999999999997</v>
      </c>
      <c r="E41">
        <v>0.84</v>
      </c>
      <c r="F41" s="4">
        <f t="shared" si="6"/>
        <v>0.84166666666666667</v>
      </c>
      <c r="G41" s="4">
        <f t="shared" si="7"/>
        <v>0.76636666666666664</v>
      </c>
      <c r="H41">
        <v>750</v>
      </c>
      <c r="K41">
        <f t="shared" si="8"/>
        <v>5.686240703077332E-3</v>
      </c>
      <c r="L41">
        <f t="shared" si="9"/>
        <v>0.67559295482106907</v>
      </c>
    </row>
    <row r="42" spans="1:12" x14ac:dyDescent="0.25">
      <c r="A42" t="s">
        <v>14</v>
      </c>
      <c r="C42">
        <v>0.629</v>
      </c>
      <c r="D42">
        <v>0.63700000000000001</v>
      </c>
      <c r="E42">
        <v>0.629</v>
      </c>
      <c r="F42" s="4">
        <f t="shared" si="6"/>
        <v>0.63166666666666671</v>
      </c>
      <c r="G42" s="4">
        <f t="shared" si="7"/>
        <v>0.55636666666666668</v>
      </c>
      <c r="H42">
        <v>500</v>
      </c>
      <c r="K42">
        <f t="shared" si="8"/>
        <v>4.6188021535170107E-3</v>
      </c>
      <c r="L42">
        <f t="shared" si="9"/>
        <v>0.73120878419794355</v>
      </c>
    </row>
    <row r="43" spans="1:12" x14ac:dyDescent="0.25">
      <c r="A43" t="s">
        <v>14</v>
      </c>
      <c r="C43">
        <v>0.371</v>
      </c>
      <c r="D43">
        <v>0.36599999999999999</v>
      </c>
      <c r="E43">
        <v>0.372</v>
      </c>
      <c r="F43" s="4">
        <f t="shared" si="6"/>
        <v>0.36966666666666664</v>
      </c>
      <c r="G43" s="4">
        <f t="shared" si="7"/>
        <v>0.29436666666666667</v>
      </c>
      <c r="H43">
        <v>250</v>
      </c>
      <c r="K43">
        <f t="shared" si="8"/>
        <v>3.2145502536643214E-3</v>
      </c>
      <c r="L43">
        <f t="shared" si="9"/>
        <v>0.86958077195608341</v>
      </c>
    </row>
    <row r="44" spans="1:12" x14ac:dyDescent="0.25">
      <c r="A44" t="s">
        <v>14</v>
      </c>
      <c r="C44">
        <v>0.217</v>
      </c>
      <c r="D44">
        <v>0.216</v>
      </c>
      <c r="E44">
        <v>0.219</v>
      </c>
      <c r="F44" s="4">
        <f t="shared" si="6"/>
        <v>0.21733333333333335</v>
      </c>
      <c r="G44" s="4">
        <f t="shared" si="7"/>
        <v>0.14203333333333334</v>
      </c>
      <c r="H44">
        <v>125</v>
      </c>
      <c r="K44">
        <f t="shared" si="8"/>
        <v>1.5275252316519479E-3</v>
      </c>
      <c r="L44">
        <f t="shared" si="9"/>
        <v>0.70284903296868761</v>
      </c>
    </row>
    <row r="45" spans="1:12" x14ac:dyDescent="0.25">
      <c r="A45" t="s">
        <v>14</v>
      </c>
      <c r="C45">
        <v>0.1</v>
      </c>
      <c r="D45">
        <v>9.8000000000000004E-2</v>
      </c>
      <c r="E45">
        <v>0.10100000000000001</v>
      </c>
      <c r="F45" s="4">
        <f t="shared" si="6"/>
        <v>9.9666666666666681E-2</v>
      </c>
      <c r="G45" s="4">
        <f t="shared" si="7"/>
        <v>2.4366666666666675E-2</v>
      </c>
      <c r="H45">
        <v>25</v>
      </c>
      <c r="K45">
        <f t="shared" si="8"/>
        <v>1.5275252316519479E-3</v>
      </c>
      <c r="L45">
        <f t="shared" si="9"/>
        <v>1.5326340116909174</v>
      </c>
    </row>
    <row r="46" spans="1:12" x14ac:dyDescent="0.25">
      <c r="A46" t="s">
        <v>15</v>
      </c>
      <c r="B46">
        <v>1</v>
      </c>
      <c r="C46">
        <v>0.97899999999999998</v>
      </c>
      <c r="D46">
        <v>0.97799999999999998</v>
      </c>
      <c r="E46">
        <v>0.99399999999999999</v>
      </c>
      <c r="F46" s="4">
        <f>AVERAGE(C46:E46)</f>
        <v>0.98366666666666658</v>
      </c>
      <c r="G46" s="4">
        <f>F46-0.077</f>
        <v>0.90666666666666662</v>
      </c>
      <c r="H46" s="5">
        <f>TREND($H$38:$H$45,$G$38:$G$45,G46)</f>
        <v>923.26760587665751</v>
      </c>
      <c r="I46" s="7">
        <v>0.41049999999999998</v>
      </c>
      <c r="K46">
        <f t="shared" si="8"/>
        <v>8.9628864398325087E-3</v>
      </c>
      <c r="L46">
        <f t="shared" si="9"/>
        <v>0.9111711053709769</v>
      </c>
    </row>
    <row r="47" spans="1:12" x14ac:dyDescent="0.25">
      <c r="A47" t="s">
        <v>15</v>
      </c>
      <c r="B47">
        <v>2</v>
      </c>
      <c r="C47">
        <v>0.97299999999999998</v>
      </c>
      <c r="D47">
        <v>0.97099999999999997</v>
      </c>
      <c r="E47">
        <v>0.99299999999999999</v>
      </c>
      <c r="F47" s="4">
        <f t="shared" ref="F47:F65" si="10">AVERAGE(C47:E47)</f>
        <v>0.97899999999999998</v>
      </c>
      <c r="G47" s="4">
        <f t="shared" ref="G47:G65" si="11">F47-0.077</f>
        <v>0.90200000000000002</v>
      </c>
      <c r="H47" s="5">
        <f t="shared" ref="H47:H65" si="12">TREND($H$38:$H$45,$G$38:$G$45,G47)</f>
        <v>918.21948387146961</v>
      </c>
      <c r="I47">
        <v>0.39150000000000001</v>
      </c>
      <c r="K47">
        <f t="shared" si="8"/>
        <v>1.216552506059645E-2</v>
      </c>
      <c r="L47">
        <f t="shared" si="9"/>
        <v>1.2426481165062768</v>
      </c>
    </row>
    <row r="48" spans="1:12" x14ac:dyDescent="0.25">
      <c r="A48" t="s">
        <v>15</v>
      </c>
      <c r="B48">
        <v>3</v>
      </c>
      <c r="C48">
        <v>1.0169999999999999</v>
      </c>
      <c r="D48">
        <v>1.018</v>
      </c>
      <c r="E48">
        <v>1.0309999999999999</v>
      </c>
      <c r="F48" s="4">
        <f t="shared" si="10"/>
        <v>1.022</v>
      </c>
      <c r="G48" s="4">
        <f t="shared" si="11"/>
        <v>0.94500000000000006</v>
      </c>
      <c r="H48" s="5">
        <f t="shared" si="12"/>
        <v>964.73432234784514</v>
      </c>
      <c r="I48">
        <v>0.42280000000000001</v>
      </c>
      <c r="K48">
        <f t="shared" si="8"/>
        <v>7.8102496759066328E-3</v>
      </c>
      <c r="L48">
        <f t="shared" si="9"/>
        <v>0.76421229705544347</v>
      </c>
    </row>
    <row r="49" spans="1:12" x14ac:dyDescent="0.25">
      <c r="A49" t="s">
        <v>15</v>
      </c>
      <c r="B49">
        <v>4</v>
      </c>
      <c r="C49">
        <v>0.78400000000000003</v>
      </c>
      <c r="D49">
        <v>0.80400000000000005</v>
      </c>
      <c r="E49">
        <v>0.81699999999999995</v>
      </c>
      <c r="F49" s="4">
        <f t="shared" si="10"/>
        <v>0.80166666666666675</v>
      </c>
      <c r="G49" s="4">
        <f t="shared" si="11"/>
        <v>0.72466666666666679</v>
      </c>
      <c r="H49" s="5">
        <f t="shared" si="12"/>
        <v>726.39084767432428</v>
      </c>
      <c r="I49">
        <v>0.32640000000000002</v>
      </c>
      <c r="K49">
        <f t="shared" si="8"/>
        <v>1.6623276853055539E-2</v>
      </c>
      <c r="L49">
        <f t="shared" si="9"/>
        <v>2.0735896282397759</v>
      </c>
    </row>
    <row r="50" spans="1:12" x14ac:dyDescent="0.25">
      <c r="A50" t="s">
        <v>15</v>
      </c>
      <c r="B50">
        <v>5</v>
      </c>
      <c r="C50">
        <v>0.91900000000000004</v>
      </c>
      <c r="D50">
        <v>0.93100000000000005</v>
      </c>
      <c r="E50">
        <v>0.93799999999999994</v>
      </c>
      <c r="F50" s="4">
        <f t="shared" si="10"/>
        <v>0.92933333333333346</v>
      </c>
      <c r="G50" s="4">
        <f t="shared" si="11"/>
        <v>0.8523333333333335</v>
      </c>
      <c r="H50" s="5">
        <f t="shared" si="12"/>
        <v>864.49304253053992</v>
      </c>
      <c r="I50">
        <v>0.38150000000000001</v>
      </c>
      <c r="K50">
        <f t="shared" si="8"/>
        <v>9.609023536933008E-3</v>
      </c>
      <c r="L50">
        <f t="shared" si="9"/>
        <v>1.0339695341032649</v>
      </c>
    </row>
    <row r="51" spans="1:12" x14ac:dyDescent="0.25">
      <c r="A51" t="s">
        <v>15</v>
      </c>
      <c r="B51">
        <v>6</v>
      </c>
      <c r="C51">
        <v>0.85199999999999998</v>
      </c>
      <c r="D51">
        <v>0.83599999999999997</v>
      </c>
      <c r="E51">
        <v>0.872</v>
      </c>
      <c r="F51" s="4">
        <f t="shared" si="10"/>
        <v>0.85333333333333339</v>
      </c>
      <c r="G51" s="4">
        <f t="shared" si="11"/>
        <v>0.77633333333333343</v>
      </c>
      <c r="H51" s="5">
        <f t="shared" si="12"/>
        <v>782.28076987462032</v>
      </c>
      <c r="I51">
        <v>0.37180000000000002</v>
      </c>
      <c r="K51">
        <f t="shared" si="8"/>
        <v>1.8036999011291594E-2</v>
      </c>
      <c r="L51">
        <f t="shared" si="9"/>
        <v>2.1137108216357339</v>
      </c>
    </row>
    <row r="52" spans="1:12" x14ac:dyDescent="0.25">
      <c r="A52" t="s">
        <v>15</v>
      </c>
      <c r="B52">
        <v>7</v>
      </c>
      <c r="C52">
        <v>0.76800000000000002</v>
      </c>
      <c r="D52">
        <v>0.77400000000000002</v>
      </c>
      <c r="E52">
        <v>0.77400000000000002</v>
      </c>
      <c r="F52" s="4">
        <f t="shared" si="10"/>
        <v>0.77199999999999991</v>
      </c>
      <c r="G52" s="4">
        <f t="shared" si="11"/>
        <v>0.69499999999999995</v>
      </c>
      <c r="H52" s="5">
        <f t="shared" si="12"/>
        <v>694.29921492705728</v>
      </c>
      <c r="I52">
        <v>0.2848</v>
      </c>
      <c r="K52">
        <f t="shared" si="8"/>
        <v>3.4641016151377574E-3</v>
      </c>
      <c r="L52">
        <f t="shared" si="9"/>
        <v>0.44871782579504638</v>
      </c>
    </row>
    <row r="53" spans="1:12" x14ac:dyDescent="0.25">
      <c r="A53" t="s">
        <v>15</v>
      </c>
      <c r="B53">
        <v>8</v>
      </c>
      <c r="C53">
        <v>0.81899999999999995</v>
      </c>
      <c r="D53">
        <v>0.83899999999999997</v>
      </c>
      <c r="E53">
        <v>0.84699999999999998</v>
      </c>
      <c r="F53" s="4">
        <f t="shared" si="10"/>
        <v>0.83499999999999996</v>
      </c>
      <c r="G53" s="4">
        <f t="shared" si="11"/>
        <v>0.75800000000000001</v>
      </c>
      <c r="H53" s="5">
        <f t="shared" si="12"/>
        <v>762.44886199709583</v>
      </c>
      <c r="I53">
        <v>0.31809999999999999</v>
      </c>
      <c r="K53">
        <f t="shared" si="8"/>
        <v>1.442220510185597E-2</v>
      </c>
      <c r="L53">
        <f t="shared" si="9"/>
        <v>1.7272101918390383</v>
      </c>
    </row>
    <row r="54" spans="1:12" x14ac:dyDescent="0.25">
      <c r="A54" t="s">
        <v>15</v>
      </c>
      <c r="B54">
        <v>9</v>
      </c>
      <c r="C54">
        <v>0.86499999999999999</v>
      </c>
      <c r="D54">
        <v>0.88800000000000001</v>
      </c>
      <c r="E54">
        <v>0.879</v>
      </c>
      <c r="F54" s="4">
        <f t="shared" si="10"/>
        <v>0.87733333333333341</v>
      </c>
      <c r="G54" s="4">
        <f t="shared" si="11"/>
        <v>0.80033333333333345</v>
      </c>
      <c r="H54" s="5">
        <f t="shared" si="12"/>
        <v>808.24254018701606</v>
      </c>
      <c r="I54">
        <v>0.32469999999999999</v>
      </c>
      <c r="K54">
        <f t="shared" si="8"/>
        <v>1.1590225767142484E-2</v>
      </c>
      <c r="L54">
        <f t="shared" si="9"/>
        <v>1.3210743655557542</v>
      </c>
    </row>
    <row r="55" spans="1:12" x14ac:dyDescent="0.25">
      <c r="A55" t="s">
        <v>15</v>
      </c>
      <c r="B55">
        <v>10</v>
      </c>
      <c r="C55">
        <v>0.85699999999999998</v>
      </c>
      <c r="D55">
        <v>0.877</v>
      </c>
      <c r="E55">
        <v>0.88</v>
      </c>
      <c r="F55" s="4">
        <f t="shared" si="10"/>
        <v>0.87133333333333329</v>
      </c>
      <c r="G55" s="4">
        <f t="shared" si="11"/>
        <v>0.79433333333333334</v>
      </c>
      <c r="H55" s="5">
        <f t="shared" si="12"/>
        <v>801.75209760891698</v>
      </c>
      <c r="I55">
        <v>0.33090000000000003</v>
      </c>
      <c r="K55">
        <f t="shared" si="8"/>
        <v>1.2503332889007379E-2</v>
      </c>
      <c r="L55">
        <f t="shared" si="9"/>
        <v>1.4349655190138537</v>
      </c>
    </row>
    <row r="56" spans="1:12" x14ac:dyDescent="0.25">
      <c r="A56" t="s">
        <v>16</v>
      </c>
      <c r="B56">
        <v>1</v>
      </c>
      <c r="C56">
        <v>0.85099999999999998</v>
      </c>
      <c r="D56">
        <v>0.875</v>
      </c>
      <c r="E56">
        <v>0.86299999999999999</v>
      </c>
      <c r="F56" s="4">
        <f t="shared" si="10"/>
        <v>0.86299999999999999</v>
      </c>
      <c r="G56" s="4">
        <f t="shared" si="11"/>
        <v>0.78600000000000003</v>
      </c>
      <c r="H56" s="5">
        <f t="shared" si="12"/>
        <v>792.73759402822407</v>
      </c>
      <c r="I56" s="8">
        <v>0.31219999999999998</v>
      </c>
      <c r="K56">
        <f t="shared" si="8"/>
        <v>1.2000000000000011E-2</v>
      </c>
      <c r="L56">
        <f t="shared" si="9"/>
        <v>1.3904982618771737</v>
      </c>
    </row>
    <row r="57" spans="1:12" x14ac:dyDescent="0.25">
      <c r="A57" t="s">
        <v>16</v>
      </c>
      <c r="B57">
        <v>2</v>
      </c>
      <c r="C57">
        <v>0.34300000000000003</v>
      </c>
      <c r="D57">
        <v>0.34399999999999997</v>
      </c>
      <c r="E57">
        <v>0.34499999999999997</v>
      </c>
      <c r="F57" s="4">
        <f t="shared" si="10"/>
        <v>0.34400000000000003</v>
      </c>
      <c r="G57" s="4">
        <f t="shared" si="11"/>
        <v>0.26700000000000002</v>
      </c>
      <c r="H57" s="5">
        <f t="shared" si="12"/>
        <v>231.31431102266873</v>
      </c>
      <c r="I57" s="8">
        <v>0.1179</v>
      </c>
      <c r="K57">
        <f t="shared" si="8"/>
        <v>9.9999999999997313E-4</v>
      </c>
      <c r="L57">
        <f t="shared" si="9"/>
        <v>0.29069767441859679</v>
      </c>
    </row>
    <row r="58" spans="1:12" x14ac:dyDescent="0.25">
      <c r="A58" t="s">
        <v>16</v>
      </c>
      <c r="B58">
        <v>3</v>
      </c>
      <c r="C58">
        <v>0.754</v>
      </c>
      <c r="D58">
        <v>0.76800000000000002</v>
      </c>
      <c r="E58">
        <v>0.76100000000000001</v>
      </c>
      <c r="F58" s="4">
        <f t="shared" si="10"/>
        <v>0.76100000000000001</v>
      </c>
      <c r="G58" s="4">
        <f t="shared" si="11"/>
        <v>0.68400000000000005</v>
      </c>
      <c r="H58" s="5">
        <f t="shared" si="12"/>
        <v>682.4000702005427</v>
      </c>
      <c r="I58" s="8">
        <v>0.26850000000000002</v>
      </c>
      <c r="K58">
        <f t="shared" si="8"/>
        <v>7.0000000000000062E-3</v>
      </c>
      <c r="L58">
        <f t="shared" si="9"/>
        <v>0.91984231274638717</v>
      </c>
    </row>
    <row r="59" spans="1:12" x14ac:dyDescent="0.25">
      <c r="A59" t="s">
        <v>16</v>
      </c>
      <c r="B59">
        <v>4</v>
      </c>
      <c r="C59">
        <v>0.86399999999999999</v>
      </c>
      <c r="D59">
        <v>0.86699999999999999</v>
      </c>
      <c r="E59">
        <v>0.87</v>
      </c>
      <c r="F59" s="4">
        <f t="shared" si="10"/>
        <v>0.86699999999999999</v>
      </c>
      <c r="G59" s="4">
        <f t="shared" si="11"/>
        <v>0.79</v>
      </c>
      <c r="H59" s="5">
        <f t="shared" si="12"/>
        <v>797.06455574695667</v>
      </c>
      <c r="I59" s="8">
        <v>0.3387</v>
      </c>
      <c r="K59">
        <f t="shared" si="8"/>
        <v>3.0000000000000027E-3</v>
      </c>
      <c r="L59">
        <f t="shared" si="9"/>
        <v>0.34602076124567505</v>
      </c>
    </row>
    <row r="60" spans="1:12" x14ac:dyDescent="0.25">
      <c r="A60" t="s">
        <v>16</v>
      </c>
      <c r="B60">
        <v>5</v>
      </c>
      <c r="C60">
        <v>0.69799999999999995</v>
      </c>
      <c r="D60">
        <v>0.68899999999999995</v>
      </c>
      <c r="E60">
        <v>0.69299999999999995</v>
      </c>
      <c r="F60" s="4">
        <f t="shared" si="10"/>
        <v>0.69333333333333336</v>
      </c>
      <c r="G60" s="4">
        <f t="shared" si="11"/>
        <v>0.6163333333333334</v>
      </c>
      <c r="H60" s="5">
        <f t="shared" si="12"/>
        <v>609.20230112531613</v>
      </c>
      <c r="I60" s="8">
        <v>0.24859999999999999</v>
      </c>
      <c r="K60">
        <f t="shared" si="8"/>
        <v>4.5092497528228985E-3</v>
      </c>
      <c r="L60">
        <f t="shared" si="9"/>
        <v>0.65037256050330261</v>
      </c>
    </row>
    <row r="61" spans="1:12" x14ac:dyDescent="0.25">
      <c r="A61" t="s">
        <v>16</v>
      </c>
      <c r="B61">
        <v>6</v>
      </c>
      <c r="C61">
        <v>0.86399999999999999</v>
      </c>
      <c r="D61">
        <v>0.88700000000000001</v>
      </c>
      <c r="E61">
        <v>0.89700000000000002</v>
      </c>
      <c r="F61" s="4">
        <f t="shared" si="10"/>
        <v>0.8826666666666666</v>
      </c>
      <c r="G61" s="4">
        <f t="shared" si="11"/>
        <v>0.80566666666666664</v>
      </c>
      <c r="H61" s="5">
        <f t="shared" si="12"/>
        <v>814.01182247865938</v>
      </c>
      <c r="I61" s="8">
        <v>0.3211</v>
      </c>
      <c r="K61">
        <f t="shared" si="8"/>
        <v>1.6921386861996089E-2</v>
      </c>
      <c r="L61">
        <f t="shared" si="9"/>
        <v>1.9170755508303727</v>
      </c>
    </row>
    <row r="62" spans="1:12" x14ac:dyDescent="0.25">
      <c r="A62" t="s">
        <v>16</v>
      </c>
      <c r="B62">
        <v>7</v>
      </c>
      <c r="C62">
        <v>0.86199999999999999</v>
      </c>
      <c r="D62">
        <v>0.88600000000000001</v>
      </c>
      <c r="E62">
        <v>0.89100000000000001</v>
      </c>
      <c r="F62" s="4">
        <f t="shared" si="10"/>
        <v>0.87966666666666671</v>
      </c>
      <c r="G62" s="4">
        <f t="shared" si="11"/>
        <v>0.80266666666666675</v>
      </c>
      <c r="H62" s="5">
        <f t="shared" si="12"/>
        <v>810.76660118961001</v>
      </c>
      <c r="I62" s="8">
        <v>0.3221</v>
      </c>
      <c r="K62">
        <f t="shared" si="8"/>
        <v>1.5502687938977994E-2</v>
      </c>
      <c r="L62">
        <f t="shared" si="9"/>
        <v>1.7623366357307306</v>
      </c>
    </row>
    <row r="63" spans="1:12" x14ac:dyDescent="0.25">
      <c r="A63" t="s">
        <v>16</v>
      </c>
      <c r="B63">
        <v>8</v>
      </c>
      <c r="C63">
        <v>0.82599999999999996</v>
      </c>
      <c r="D63">
        <v>0.83599999999999997</v>
      </c>
      <c r="E63">
        <v>0.871</v>
      </c>
      <c r="F63" s="4">
        <f t="shared" si="10"/>
        <v>0.84433333333333327</v>
      </c>
      <c r="G63" s="4">
        <f t="shared" si="11"/>
        <v>0.76733333333333331</v>
      </c>
      <c r="H63" s="5">
        <f t="shared" si="12"/>
        <v>772.54510600747187</v>
      </c>
      <c r="I63" s="8">
        <v>0.2969</v>
      </c>
      <c r="K63">
        <f t="shared" si="8"/>
        <v>2.3629078131263061E-2</v>
      </c>
      <c r="L63">
        <f t="shared" si="9"/>
        <v>2.7985485350884005</v>
      </c>
    </row>
    <row r="64" spans="1:12" x14ac:dyDescent="0.25">
      <c r="A64" t="s">
        <v>16</v>
      </c>
      <c r="B64">
        <v>9</v>
      </c>
      <c r="C64">
        <v>0.76300000000000001</v>
      </c>
      <c r="D64">
        <v>0.77700000000000002</v>
      </c>
      <c r="E64">
        <v>0.78600000000000003</v>
      </c>
      <c r="F64" s="4">
        <f t="shared" si="10"/>
        <v>0.77533333333333332</v>
      </c>
      <c r="G64" s="4">
        <f t="shared" si="11"/>
        <v>0.69833333333333336</v>
      </c>
      <c r="H64" s="5">
        <f t="shared" si="12"/>
        <v>697.90501635933447</v>
      </c>
      <c r="I64" s="8">
        <v>0.25600000000000001</v>
      </c>
      <c r="K64">
        <f t="shared" si="8"/>
        <v>1.1590225767142482E-2</v>
      </c>
      <c r="L64">
        <f t="shared" si="9"/>
        <v>1.4948700473528567</v>
      </c>
    </row>
    <row r="65" spans="1:12" x14ac:dyDescent="0.25">
      <c r="A65" t="s">
        <v>16</v>
      </c>
      <c r="B65">
        <v>10</v>
      </c>
      <c r="C65">
        <v>0.84599999999999997</v>
      </c>
      <c r="D65">
        <v>0.85499999999999998</v>
      </c>
      <c r="E65">
        <v>0.89200000000000002</v>
      </c>
      <c r="F65" s="4">
        <f t="shared" si="10"/>
        <v>0.86433333333333329</v>
      </c>
      <c r="G65" s="4">
        <f t="shared" si="11"/>
        <v>0.78733333333333333</v>
      </c>
      <c r="H65" s="5">
        <f t="shared" si="12"/>
        <v>794.1799146011349</v>
      </c>
      <c r="I65" s="8">
        <v>0.32090000000000002</v>
      </c>
      <c r="K65">
        <f t="shared" si="8"/>
        <v>2.4378952670968748E-2</v>
      </c>
      <c r="L65">
        <f t="shared" si="9"/>
        <v>2.8205498655189452</v>
      </c>
    </row>
    <row r="66" spans="1:12" x14ac:dyDescent="0.25">
      <c r="A66" t="s">
        <v>12</v>
      </c>
      <c r="C66">
        <v>7.5999999999999998E-2</v>
      </c>
      <c r="D66">
        <v>7.8E-2</v>
      </c>
      <c r="E66">
        <v>7.6999999999999999E-2</v>
      </c>
      <c r="F66" s="6">
        <f>AVERAGE(C66:E66)</f>
        <v>7.6999999999999999E-2</v>
      </c>
      <c r="K66">
        <f t="shared" si="8"/>
        <v>1.0000000000000009E-3</v>
      </c>
      <c r="L66">
        <f t="shared" si="9"/>
        <v>1.2987012987012998</v>
      </c>
    </row>
    <row r="67" spans="1:12" x14ac:dyDescent="0.25">
      <c r="A67" t="s">
        <v>13</v>
      </c>
      <c r="C67">
        <v>7.3999999999999996E-2</v>
      </c>
      <c r="D67">
        <v>7.5999999999999998E-2</v>
      </c>
      <c r="E67">
        <v>7.5999999999999998E-2</v>
      </c>
      <c r="F67" s="6">
        <f>AVERAGE(C67:E67)</f>
        <v>7.5333333333333322E-2</v>
      </c>
      <c r="K67">
        <f t="shared" si="8"/>
        <v>1.1547005383792527E-3</v>
      </c>
      <c r="L67">
        <f t="shared" si="9"/>
        <v>1.5327883252821941</v>
      </c>
    </row>
    <row r="70" spans="1:12" ht="30" x14ac:dyDescent="0.25">
      <c r="C70" s="2" t="s">
        <v>2</v>
      </c>
      <c r="D70" s="2" t="s">
        <v>3</v>
      </c>
      <c r="E70" s="2" t="s">
        <v>4</v>
      </c>
      <c r="F70" s="2" t="s">
        <v>5</v>
      </c>
      <c r="G70" s="2" t="s">
        <v>6</v>
      </c>
      <c r="H70" s="3" t="s">
        <v>7</v>
      </c>
      <c r="I70" s="2" t="s">
        <v>8</v>
      </c>
    </row>
    <row r="71" spans="1:12" x14ac:dyDescent="0.25">
      <c r="A71" t="s">
        <v>17</v>
      </c>
      <c r="C71">
        <v>1.88</v>
      </c>
      <c r="D71">
        <v>1.9119999999999999</v>
      </c>
      <c r="E71">
        <v>1.9450000000000001</v>
      </c>
      <c r="F71" s="4">
        <f>AVERAGE(C71:E71)</f>
        <v>1.9123333333333334</v>
      </c>
      <c r="G71" s="4">
        <f>F71-0.079</f>
        <v>1.8333333333333335</v>
      </c>
      <c r="H71">
        <v>2000</v>
      </c>
      <c r="K71">
        <f>STDEV(C71:E71)</f>
        <v>3.2501282025996128E-2</v>
      </c>
      <c r="L71">
        <f>100*(K71/F71)</f>
        <v>1.6995615492067</v>
      </c>
    </row>
    <row r="72" spans="1:12" x14ac:dyDescent="0.25">
      <c r="A72" t="s">
        <v>17</v>
      </c>
      <c r="C72">
        <v>1.4990000000000001</v>
      </c>
      <c r="D72">
        <v>1.5469999999999999</v>
      </c>
      <c r="E72">
        <v>1.6279999999999999</v>
      </c>
      <c r="F72" s="4">
        <f t="shared" ref="F72:F100" si="13">AVERAGE(C72:E72)</f>
        <v>1.5580000000000001</v>
      </c>
      <c r="G72" s="4">
        <f t="shared" ref="G72:G98" si="14">F72-0.079</f>
        <v>1.4790000000000001</v>
      </c>
      <c r="H72">
        <v>1500</v>
      </c>
      <c r="K72">
        <f t="shared" ref="K72:K100" si="15">STDEV(C72:E72)</f>
        <v>6.5199693250812055E-2</v>
      </c>
      <c r="L72">
        <f t="shared" ref="L72:L100" si="16">100*(K72/F72)</f>
        <v>4.1848326861881935</v>
      </c>
    </row>
    <row r="73" spans="1:12" x14ac:dyDescent="0.25">
      <c r="A73" t="s">
        <v>17</v>
      </c>
      <c r="C73">
        <v>1.0960000000000001</v>
      </c>
      <c r="D73">
        <v>1.1299999999999999</v>
      </c>
      <c r="E73">
        <v>1.0820000000000001</v>
      </c>
      <c r="F73" s="4">
        <f t="shared" si="13"/>
        <v>1.1026666666666667</v>
      </c>
      <c r="G73" s="4">
        <f t="shared" si="14"/>
        <v>1.0236666666666667</v>
      </c>
      <c r="H73">
        <v>1000</v>
      </c>
      <c r="K73">
        <f t="shared" si="15"/>
        <v>2.4684678108764721E-2</v>
      </c>
      <c r="L73">
        <f t="shared" si="16"/>
        <v>2.2386346531527863</v>
      </c>
    </row>
    <row r="74" spans="1:12" x14ac:dyDescent="0.25">
      <c r="A74" t="s">
        <v>17</v>
      </c>
      <c r="C74">
        <v>0.83599999999999997</v>
      </c>
      <c r="D74">
        <v>0.84499999999999997</v>
      </c>
      <c r="E74">
        <v>0.84</v>
      </c>
      <c r="F74" s="4">
        <f t="shared" si="13"/>
        <v>0.84033333333333327</v>
      </c>
      <c r="G74" s="4">
        <f t="shared" si="14"/>
        <v>0.76133333333333331</v>
      </c>
      <c r="H74">
        <v>750</v>
      </c>
      <c r="K74">
        <f t="shared" si="15"/>
        <v>4.5092497528228985E-3</v>
      </c>
      <c r="L74">
        <f t="shared" si="16"/>
        <v>0.53660250926095576</v>
      </c>
    </row>
    <row r="75" spans="1:12" x14ac:dyDescent="0.25">
      <c r="A75" t="s">
        <v>17</v>
      </c>
      <c r="C75">
        <v>0.60799999999999998</v>
      </c>
      <c r="D75">
        <v>0.622</v>
      </c>
      <c r="E75">
        <v>0.60899999999999999</v>
      </c>
      <c r="F75" s="4">
        <f t="shared" si="13"/>
        <v>0.61299999999999999</v>
      </c>
      <c r="G75" s="4">
        <f t="shared" si="14"/>
        <v>0.53400000000000003</v>
      </c>
      <c r="H75">
        <v>500</v>
      </c>
      <c r="K75">
        <f t="shared" si="15"/>
        <v>7.8102496759066614E-3</v>
      </c>
      <c r="L75">
        <f t="shared" si="16"/>
        <v>1.2741027203762907</v>
      </c>
    </row>
    <row r="76" spans="1:12" x14ac:dyDescent="0.25">
      <c r="A76" t="s">
        <v>17</v>
      </c>
      <c r="C76">
        <v>0.371</v>
      </c>
      <c r="D76">
        <v>0.37</v>
      </c>
      <c r="E76">
        <v>0.35899999999999999</v>
      </c>
      <c r="F76" s="4">
        <f t="shared" si="13"/>
        <v>0.3666666666666667</v>
      </c>
      <c r="G76" s="4">
        <f t="shared" si="14"/>
        <v>0.28766666666666668</v>
      </c>
      <c r="H76">
        <v>250</v>
      </c>
      <c r="K76">
        <f t="shared" si="15"/>
        <v>6.6583281184793989E-3</v>
      </c>
      <c r="L76">
        <f t="shared" si="16"/>
        <v>1.8159076686761995</v>
      </c>
    </row>
    <row r="77" spans="1:12" x14ac:dyDescent="0.25">
      <c r="A77" t="s">
        <v>17</v>
      </c>
      <c r="C77">
        <v>0.219</v>
      </c>
      <c r="D77">
        <v>0.217</v>
      </c>
      <c r="E77">
        <v>0.22</v>
      </c>
      <c r="F77" s="4">
        <f t="shared" si="13"/>
        <v>0.21866666666666668</v>
      </c>
      <c r="G77" s="4">
        <f t="shared" si="14"/>
        <v>0.13966666666666666</v>
      </c>
      <c r="H77">
        <v>125</v>
      </c>
      <c r="K77">
        <f t="shared" si="15"/>
        <v>1.5275252316519479E-3</v>
      </c>
      <c r="L77">
        <f t="shared" si="16"/>
        <v>0.69856336813351272</v>
      </c>
    </row>
    <row r="78" spans="1:12" x14ac:dyDescent="0.25">
      <c r="A78" t="s">
        <v>17</v>
      </c>
      <c r="C78">
        <v>0.1</v>
      </c>
      <c r="D78">
        <v>0.1</v>
      </c>
      <c r="E78">
        <v>9.7000000000000003E-2</v>
      </c>
      <c r="F78" s="4">
        <f t="shared" si="13"/>
        <v>9.9000000000000019E-2</v>
      </c>
      <c r="G78" s="4">
        <f t="shared" si="14"/>
        <v>2.0000000000000018E-2</v>
      </c>
      <c r="H78">
        <v>25</v>
      </c>
      <c r="K78">
        <f t="shared" si="15"/>
        <v>1.7320508075688787E-3</v>
      </c>
      <c r="L78">
        <f t="shared" si="16"/>
        <v>1.7495462702715945</v>
      </c>
    </row>
    <row r="79" spans="1:12" x14ac:dyDescent="0.25">
      <c r="A79" t="s">
        <v>18</v>
      </c>
      <c r="B79">
        <v>1</v>
      </c>
      <c r="C79">
        <v>0.86899999999999999</v>
      </c>
      <c r="D79">
        <v>0.88400000000000001</v>
      </c>
      <c r="E79">
        <v>0.88100000000000001</v>
      </c>
      <c r="F79" s="4">
        <f t="shared" si="13"/>
        <v>0.87800000000000011</v>
      </c>
      <c r="G79" s="4">
        <f t="shared" si="14"/>
        <v>0.79900000000000015</v>
      </c>
      <c r="H79" s="5">
        <f>TREND($H$71:$H$78,$G$71:$G$78,G79)</f>
        <v>810.82403611207394</v>
      </c>
      <c r="I79">
        <v>0.29070000000000001</v>
      </c>
      <c r="K79">
        <f t="shared" si="15"/>
        <v>7.9372539331937792E-3</v>
      </c>
      <c r="L79">
        <f t="shared" si="16"/>
        <v>0.90401525435008856</v>
      </c>
    </row>
    <row r="80" spans="1:12" x14ac:dyDescent="0.25">
      <c r="A80" t="s">
        <v>18</v>
      </c>
      <c r="B80">
        <v>2</v>
      </c>
      <c r="C80">
        <v>0.81499999999999995</v>
      </c>
      <c r="D80">
        <v>0.80600000000000005</v>
      </c>
      <c r="E80">
        <v>0.83399999999999996</v>
      </c>
      <c r="F80" s="4">
        <f t="shared" si="13"/>
        <v>0.81833333333333336</v>
      </c>
      <c r="G80" s="4">
        <f t="shared" si="14"/>
        <v>0.7393333333333334</v>
      </c>
      <c r="H80" s="5">
        <f t="shared" ref="H80:H98" si="17">TREND($H$71:$H$78,$G$71:$G$78,G80)</f>
        <v>746.72827046048906</v>
      </c>
      <c r="I80">
        <v>0.30709999999999998</v>
      </c>
      <c r="K80">
        <f t="shared" si="15"/>
        <v>1.4294521094927674E-2</v>
      </c>
      <c r="L80">
        <f t="shared" si="16"/>
        <v>1.7467846551846447</v>
      </c>
    </row>
    <row r="81" spans="1:12" x14ac:dyDescent="0.25">
      <c r="A81" t="s">
        <v>18</v>
      </c>
      <c r="B81">
        <v>3</v>
      </c>
      <c r="C81">
        <v>0.78100000000000003</v>
      </c>
      <c r="D81">
        <v>0.79200000000000004</v>
      </c>
      <c r="E81">
        <v>0.79900000000000004</v>
      </c>
      <c r="F81" s="4">
        <f t="shared" si="13"/>
        <v>0.79066666666666663</v>
      </c>
      <c r="G81" s="4">
        <f t="shared" si="14"/>
        <v>0.71166666666666667</v>
      </c>
      <c r="H81" s="5">
        <f t="shared" si="17"/>
        <v>717.00788750472634</v>
      </c>
      <c r="I81" s="7">
        <v>0.28599999999999998</v>
      </c>
      <c r="K81">
        <f t="shared" si="15"/>
        <v>9.073771725877474E-3</v>
      </c>
      <c r="L81">
        <f t="shared" si="16"/>
        <v>1.1476102520081122</v>
      </c>
    </row>
    <row r="82" spans="1:12" x14ac:dyDescent="0.25">
      <c r="A82" t="s">
        <v>18</v>
      </c>
      <c r="B82">
        <v>4</v>
      </c>
      <c r="C82">
        <v>0.73699999999999999</v>
      </c>
      <c r="D82">
        <v>0.747</v>
      </c>
      <c r="E82">
        <v>0.73899999999999999</v>
      </c>
      <c r="F82" s="4">
        <f t="shared" si="13"/>
        <v>0.74099999999999999</v>
      </c>
      <c r="G82" s="4">
        <f t="shared" si="14"/>
        <v>0.66200000000000003</v>
      </c>
      <c r="H82" s="5">
        <f t="shared" si="17"/>
        <v>663.65442894558589</v>
      </c>
      <c r="I82">
        <v>0.26229999999999998</v>
      </c>
      <c r="K82">
        <f t="shared" si="15"/>
        <v>5.2915026221291859E-3</v>
      </c>
      <c r="L82">
        <f t="shared" si="16"/>
        <v>0.71410291796615188</v>
      </c>
    </row>
    <row r="83" spans="1:12" x14ac:dyDescent="0.25">
      <c r="A83" t="s">
        <v>18</v>
      </c>
      <c r="B83">
        <v>5</v>
      </c>
      <c r="C83">
        <v>0.54300000000000004</v>
      </c>
      <c r="D83">
        <v>0.55200000000000005</v>
      </c>
      <c r="E83">
        <v>0.55700000000000005</v>
      </c>
      <c r="F83" s="4">
        <f t="shared" si="13"/>
        <v>0.55066666666666675</v>
      </c>
      <c r="G83" s="4">
        <f t="shared" si="14"/>
        <v>0.47166666666666673</v>
      </c>
      <c r="H83" s="5">
        <f t="shared" si="17"/>
        <v>459.19251728606145</v>
      </c>
      <c r="I83">
        <v>0.19370000000000001</v>
      </c>
      <c r="K83">
        <f t="shared" si="15"/>
        <v>7.0945988845975937E-3</v>
      </c>
      <c r="L83">
        <f t="shared" si="16"/>
        <v>1.2883654148784975</v>
      </c>
    </row>
    <row r="84" spans="1:12" x14ac:dyDescent="0.25">
      <c r="A84" t="s">
        <v>18</v>
      </c>
      <c r="B84">
        <v>6</v>
      </c>
      <c r="C84">
        <v>0.753</v>
      </c>
      <c r="D84">
        <v>0.76400000000000001</v>
      </c>
      <c r="E84">
        <v>0.76800000000000002</v>
      </c>
      <c r="F84" s="4">
        <f t="shared" si="13"/>
        <v>0.76166666666666671</v>
      </c>
      <c r="G84" s="4">
        <f t="shared" si="14"/>
        <v>0.68266666666666675</v>
      </c>
      <c r="H84" s="5">
        <f t="shared" si="17"/>
        <v>685.85519693663775</v>
      </c>
      <c r="I84">
        <v>0.25490000000000002</v>
      </c>
      <c r="K84">
        <f t="shared" si="15"/>
        <v>7.7674534651540356E-3</v>
      </c>
      <c r="L84">
        <f t="shared" si="16"/>
        <v>1.0197969538495451</v>
      </c>
    </row>
    <row r="85" spans="1:12" x14ac:dyDescent="0.25">
      <c r="A85" t="s">
        <v>18</v>
      </c>
      <c r="B85">
        <v>7</v>
      </c>
      <c r="C85">
        <v>0.58699999999999997</v>
      </c>
      <c r="D85">
        <v>0.76900000000000002</v>
      </c>
      <c r="E85">
        <v>0.56599999999999995</v>
      </c>
      <c r="F85" s="4">
        <f t="shared" si="13"/>
        <v>0.64066666666666661</v>
      </c>
      <c r="G85" s="4">
        <f t="shared" si="14"/>
        <v>0.56166666666666665</v>
      </c>
      <c r="H85" s="5">
        <f t="shared" si="17"/>
        <v>555.87328111806073</v>
      </c>
      <c r="I85">
        <v>0.22109999999999999</v>
      </c>
      <c r="K85">
        <f t="shared" si="15"/>
        <v>0.11163482132978698</v>
      </c>
      <c r="L85">
        <f t="shared" si="16"/>
        <v>17.424790009852291</v>
      </c>
    </row>
    <row r="86" spans="1:12" x14ac:dyDescent="0.25">
      <c r="A86" t="s">
        <v>18</v>
      </c>
      <c r="B86">
        <v>8</v>
      </c>
      <c r="C86">
        <v>0.999</v>
      </c>
      <c r="D86">
        <v>1.0369999999999999</v>
      </c>
      <c r="E86">
        <v>1.024</v>
      </c>
      <c r="F86" s="4">
        <f t="shared" si="13"/>
        <v>1.02</v>
      </c>
      <c r="G86" s="4">
        <f t="shared" si="14"/>
        <v>0.94100000000000006</v>
      </c>
      <c r="H86" s="5">
        <f t="shared" si="17"/>
        <v>963.36479682478387</v>
      </c>
      <c r="I86">
        <v>0.40160000000000001</v>
      </c>
      <c r="K86">
        <f t="shared" si="15"/>
        <v>1.9313207915827937E-2</v>
      </c>
      <c r="L86">
        <f t="shared" si="16"/>
        <v>1.8934517564537192</v>
      </c>
    </row>
    <row r="87" spans="1:12" x14ac:dyDescent="0.25">
      <c r="A87" t="s">
        <v>18</v>
      </c>
      <c r="B87">
        <v>9</v>
      </c>
      <c r="C87">
        <v>0.84399999999999997</v>
      </c>
      <c r="D87">
        <v>0.86899999999999999</v>
      </c>
      <c r="E87">
        <v>0.85699999999999998</v>
      </c>
      <c r="F87" s="4">
        <f t="shared" si="13"/>
        <v>0.8566666666666668</v>
      </c>
      <c r="G87" s="4">
        <f t="shared" si="14"/>
        <v>0.77766666666666684</v>
      </c>
      <c r="H87" s="5">
        <f t="shared" si="17"/>
        <v>787.90711431485931</v>
      </c>
      <c r="I87">
        <v>0.31040000000000001</v>
      </c>
      <c r="K87">
        <f t="shared" si="15"/>
        <v>1.2503332889007379E-2</v>
      </c>
      <c r="L87">
        <f t="shared" si="16"/>
        <v>1.459533022063118</v>
      </c>
    </row>
    <row r="88" spans="1:12" x14ac:dyDescent="0.25">
      <c r="A88" t="s">
        <v>18</v>
      </c>
      <c r="B88">
        <v>10</v>
      </c>
      <c r="C88">
        <v>0.73699999999999999</v>
      </c>
      <c r="D88">
        <v>0.74</v>
      </c>
      <c r="E88">
        <v>0.74</v>
      </c>
      <c r="F88" s="4">
        <f t="shared" si="13"/>
        <v>0.73899999999999988</v>
      </c>
      <c r="G88" s="4">
        <f t="shared" si="14"/>
        <v>0.65999999999999992</v>
      </c>
      <c r="H88" s="5">
        <f t="shared" si="17"/>
        <v>661.50596752709691</v>
      </c>
      <c r="I88">
        <v>0.27139999999999997</v>
      </c>
      <c r="K88">
        <f t="shared" si="15"/>
        <v>1.7320508075688787E-3</v>
      </c>
      <c r="L88">
        <f t="shared" si="16"/>
        <v>0.23437764649105264</v>
      </c>
    </row>
    <row r="89" spans="1:12" x14ac:dyDescent="0.25">
      <c r="A89" t="s">
        <v>19</v>
      </c>
      <c r="B89">
        <v>1</v>
      </c>
      <c r="C89">
        <v>0.85099999999999998</v>
      </c>
      <c r="D89">
        <v>0.876</v>
      </c>
      <c r="E89">
        <v>0.86099999999999999</v>
      </c>
      <c r="F89" s="4">
        <f t="shared" si="13"/>
        <v>0.86266666666666669</v>
      </c>
      <c r="G89" s="4">
        <f t="shared" si="14"/>
        <v>0.78366666666666673</v>
      </c>
      <c r="H89" s="5">
        <f t="shared" si="17"/>
        <v>794.35249857032579</v>
      </c>
      <c r="I89">
        <v>0.30890000000000001</v>
      </c>
      <c r="K89">
        <f t="shared" si="15"/>
        <v>1.2583057392117928E-2</v>
      </c>
      <c r="L89">
        <f t="shared" si="16"/>
        <v>1.4586233452996054</v>
      </c>
    </row>
    <row r="90" spans="1:12" x14ac:dyDescent="0.25">
      <c r="A90" t="s">
        <v>19</v>
      </c>
      <c r="B90">
        <v>2</v>
      </c>
      <c r="C90">
        <v>0.79700000000000004</v>
      </c>
      <c r="D90">
        <v>0.80100000000000005</v>
      </c>
      <c r="E90">
        <v>0.80100000000000005</v>
      </c>
      <c r="F90" s="4">
        <f t="shared" si="13"/>
        <v>0.79966666666666664</v>
      </c>
      <c r="G90" s="4">
        <f t="shared" si="14"/>
        <v>0.72066666666666668</v>
      </c>
      <c r="H90" s="5">
        <f t="shared" si="17"/>
        <v>726.67596388792617</v>
      </c>
      <c r="I90" s="7">
        <v>0.28320000000000001</v>
      </c>
      <c r="K90">
        <f t="shared" si="15"/>
        <v>2.3094010767585054E-3</v>
      </c>
      <c r="L90">
        <f t="shared" si="16"/>
        <v>0.28879546603899608</v>
      </c>
    </row>
    <row r="91" spans="1:12" x14ac:dyDescent="0.25">
      <c r="A91" t="s">
        <v>19</v>
      </c>
      <c r="B91">
        <v>3</v>
      </c>
      <c r="C91">
        <v>0.751</v>
      </c>
      <c r="D91">
        <v>0.76600000000000001</v>
      </c>
      <c r="E91">
        <v>0.76</v>
      </c>
      <c r="F91" s="4">
        <f t="shared" si="13"/>
        <v>0.75900000000000001</v>
      </c>
      <c r="G91" s="4">
        <f t="shared" si="14"/>
        <v>0.68</v>
      </c>
      <c r="H91" s="5">
        <f t="shared" si="17"/>
        <v>682.99058171198578</v>
      </c>
      <c r="I91">
        <v>0.2777</v>
      </c>
      <c r="K91">
        <f t="shared" si="15"/>
        <v>7.5498344352707561E-3</v>
      </c>
      <c r="L91">
        <f t="shared" si="16"/>
        <v>0.99470809423857132</v>
      </c>
    </row>
    <row r="92" spans="1:12" x14ac:dyDescent="0.25">
      <c r="A92" t="s">
        <v>19</v>
      </c>
      <c r="B92">
        <v>4</v>
      </c>
      <c r="C92">
        <v>0.67800000000000005</v>
      </c>
      <c r="D92">
        <v>0.67200000000000004</v>
      </c>
      <c r="E92">
        <v>0.68600000000000005</v>
      </c>
      <c r="F92" s="4">
        <f t="shared" si="13"/>
        <v>0.67866666666666664</v>
      </c>
      <c r="G92" s="4">
        <f t="shared" si="14"/>
        <v>0.59966666666666668</v>
      </c>
      <c r="H92" s="5">
        <f t="shared" si="17"/>
        <v>596.69404806934938</v>
      </c>
      <c r="I92">
        <v>0.24579999999999999</v>
      </c>
      <c r="K92">
        <f t="shared" si="15"/>
        <v>7.0237691685684995E-3</v>
      </c>
      <c r="L92">
        <f t="shared" si="16"/>
        <v>1.0349365179619596</v>
      </c>
    </row>
    <row r="93" spans="1:12" x14ac:dyDescent="0.25">
      <c r="A93" t="s">
        <v>19</v>
      </c>
      <c r="B93">
        <v>5</v>
      </c>
      <c r="C93">
        <v>0.78800000000000003</v>
      </c>
      <c r="D93">
        <v>0.79800000000000004</v>
      </c>
      <c r="E93">
        <v>0.79100000000000004</v>
      </c>
      <c r="F93" s="4">
        <f t="shared" si="13"/>
        <v>0.79233333333333344</v>
      </c>
      <c r="G93" s="4">
        <f t="shared" si="14"/>
        <v>0.71333333333333349</v>
      </c>
      <c r="H93" s="5">
        <f t="shared" si="17"/>
        <v>718.79827202013382</v>
      </c>
      <c r="I93">
        <v>0.28239999999999998</v>
      </c>
      <c r="K93">
        <f t="shared" si="15"/>
        <v>5.131601439446889E-3</v>
      </c>
      <c r="L93">
        <f t="shared" si="16"/>
        <v>0.64765689181071373</v>
      </c>
    </row>
    <row r="94" spans="1:12" x14ac:dyDescent="0.25">
      <c r="A94" t="s">
        <v>19</v>
      </c>
      <c r="B94">
        <v>6</v>
      </c>
      <c r="C94">
        <v>0.90100000000000002</v>
      </c>
      <c r="D94">
        <v>0.89</v>
      </c>
      <c r="E94">
        <v>0.92100000000000004</v>
      </c>
      <c r="F94" s="4">
        <f t="shared" si="13"/>
        <v>0.90399999999999991</v>
      </c>
      <c r="G94" s="4">
        <f t="shared" si="14"/>
        <v>0.82499999999999996</v>
      </c>
      <c r="H94" s="5">
        <f t="shared" si="17"/>
        <v>838.75403455242906</v>
      </c>
      <c r="I94">
        <v>0.3367</v>
      </c>
      <c r="K94">
        <f t="shared" si="15"/>
        <v>1.5716233645501725E-2</v>
      </c>
      <c r="L94">
        <f t="shared" si="16"/>
        <v>1.7385214209625803</v>
      </c>
    </row>
    <row r="95" spans="1:12" x14ac:dyDescent="0.25">
      <c r="A95" t="s">
        <v>19</v>
      </c>
      <c r="B95">
        <v>7</v>
      </c>
      <c r="C95">
        <v>0.85399999999999998</v>
      </c>
      <c r="D95">
        <v>0.84599999999999997</v>
      </c>
      <c r="E95">
        <v>0.86699999999999999</v>
      </c>
      <c r="F95" s="4">
        <f t="shared" si="13"/>
        <v>0.85566666666666669</v>
      </c>
      <c r="G95" s="4">
        <f t="shared" si="14"/>
        <v>0.77666666666666673</v>
      </c>
      <c r="H95" s="5">
        <f t="shared" si="17"/>
        <v>786.83288360561471</v>
      </c>
      <c r="I95">
        <v>0.31940000000000002</v>
      </c>
      <c r="K95">
        <f t="shared" si="15"/>
        <v>1.0598742063723106E-2</v>
      </c>
      <c r="L95">
        <f t="shared" si="16"/>
        <v>1.2386531434035575</v>
      </c>
    </row>
    <row r="96" spans="1:12" x14ac:dyDescent="0.25">
      <c r="A96" t="s">
        <v>19</v>
      </c>
      <c r="B96">
        <v>8</v>
      </c>
      <c r="C96">
        <v>0.81299999999999994</v>
      </c>
      <c r="D96">
        <v>0.82799999999999996</v>
      </c>
      <c r="E96">
        <v>0.83299999999999996</v>
      </c>
      <c r="F96" s="4">
        <f t="shared" si="13"/>
        <v>0.82466666666666677</v>
      </c>
      <c r="G96" s="4">
        <f t="shared" si="14"/>
        <v>0.74566666666666681</v>
      </c>
      <c r="H96" s="5">
        <f t="shared" si="17"/>
        <v>753.53173161903726</v>
      </c>
      <c r="I96">
        <v>0.30320000000000003</v>
      </c>
      <c r="K96">
        <f t="shared" si="15"/>
        <v>1.0408329997330674E-2</v>
      </c>
      <c r="L96">
        <f t="shared" si="16"/>
        <v>1.262125707032822</v>
      </c>
    </row>
    <row r="97" spans="1:13" x14ac:dyDescent="0.25">
      <c r="A97" t="s">
        <v>19</v>
      </c>
      <c r="B97">
        <v>9</v>
      </c>
      <c r="C97">
        <v>0.755</v>
      </c>
      <c r="D97">
        <v>0.78400000000000003</v>
      </c>
      <c r="E97">
        <v>0.77600000000000002</v>
      </c>
      <c r="F97" s="4">
        <f t="shared" si="13"/>
        <v>0.77166666666666683</v>
      </c>
      <c r="G97" s="4">
        <f t="shared" si="14"/>
        <v>0.69266666666666687</v>
      </c>
      <c r="H97" s="5">
        <f t="shared" si="17"/>
        <v>696.59750402908219</v>
      </c>
      <c r="I97">
        <v>0.28420000000000001</v>
      </c>
      <c r="K97">
        <f t="shared" si="15"/>
        <v>1.4977761292440659E-2</v>
      </c>
      <c r="L97">
        <f t="shared" si="16"/>
        <v>1.9409625864933895</v>
      </c>
    </row>
    <row r="98" spans="1:13" x14ac:dyDescent="0.25">
      <c r="A98" t="s">
        <v>19</v>
      </c>
      <c r="B98">
        <v>10</v>
      </c>
      <c r="C98">
        <v>0.55100000000000005</v>
      </c>
      <c r="D98">
        <v>0.54500000000000004</v>
      </c>
      <c r="E98">
        <v>0.57399999999999995</v>
      </c>
      <c r="F98" s="4">
        <f t="shared" si="13"/>
        <v>0.55666666666666664</v>
      </c>
      <c r="G98" s="4">
        <f t="shared" si="14"/>
        <v>0.47766666666666663</v>
      </c>
      <c r="H98" s="5">
        <f t="shared" si="17"/>
        <v>465.63790154152798</v>
      </c>
      <c r="I98">
        <v>0.22720000000000001</v>
      </c>
      <c r="K98">
        <f t="shared" si="15"/>
        <v>1.5307950004273329E-2</v>
      </c>
      <c r="L98">
        <f t="shared" si="16"/>
        <v>2.7499311384922147</v>
      </c>
      <c r="M98" s="9"/>
    </row>
    <row r="99" spans="1:13" x14ac:dyDescent="0.25">
      <c r="A99" t="s">
        <v>12</v>
      </c>
      <c r="C99">
        <v>8.1000000000000003E-2</v>
      </c>
      <c r="D99">
        <v>7.8E-2</v>
      </c>
      <c r="E99">
        <v>7.8E-2</v>
      </c>
      <c r="F99" s="6">
        <f t="shared" si="13"/>
        <v>7.9000000000000001E-2</v>
      </c>
      <c r="G99" s="4"/>
      <c r="K99">
        <f t="shared" si="15"/>
        <v>1.7320508075688791E-3</v>
      </c>
      <c r="L99">
        <f t="shared" si="16"/>
        <v>2.1924693766694672</v>
      </c>
    </row>
    <row r="100" spans="1:13" x14ac:dyDescent="0.25">
      <c r="A100" t="s">
        <v>13</v>
      </c>
      <c r="C100">
        <v>7.5999999999999998E-2</v>
      </c>
      <c r="D100">
        <v>8.1000000000000003E-2</v>
      </c>
      <c r="E100">
        <v>0.08</v>
      </c>
      <c r="F100" s="6">
        <f t="shared" si="13"/>
        <v>7.9000000000000001E-2</v>
      </c>
      <c r="G100" s="4"/>
      <c r="K100">
        <f t="shared" si="15"/>
        <v>2.6457513110645929E-3</v>
      </c>
      <c r="L100">
        <f t="shared" si="16"/>
        <v>3.3490522924868267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1"/>
  <sheetViews>
    <sheetView topLeftCell="A85" workbookViewId="0"/>
  </sheetViews>
  <sheetFormatPr defaultColWidth="8.85546875" defaultRowHeight="15" x14ac:dyDescent="0.25"/>
  <cols>
    <col min="1" max="1" width="10" customWidth="1"/>
    <col min="8" max="8" width="10.42578125" bestFit="1" customWidth="1"/>
  </cols>
  <sheetData>
    <row r="1" spans="1:16" x14ac:dyDescent="0.25">
      <c r="A1" t="s">
        <v>125</v>
      </c>
    </row>
    <row r="3" spans="1:16" x14ac:dyDescent="0.25">
      <c r="A3" t="s">
        <v>20</v>
      </c>
    </row>
    <row r="5" spans="1:16" x14ac:dyDescent="0.25">
      <c r="A5" s="1" t="s">
        <v>21</v>
      </c>
      <c r="B5" s="14" t="s">
        <v>122</v>
      </c>
      <c r="P5" t="s">
        <v>22</v>
      </c>
    </row>
    <row r="6" spans="1:16" x14ac:dyDescent="0.25">
      <c r="B6" s="15">
        <v>2.0569999999999999</v>
      </c>
      <c r="C6" s="16">
        <v>2.1139999999999999</v>
      </c>
      <c r="D6" s="17">
        <v>2.0768</v>
      </c>
      <c r="E6">
        <v>1.014</v>
      </c>
      <c r="F6">
        <v>1.0311999999999999</v>
      </c>
      <c r="G6">
        <v>1.0457000000000001</v>
      </c>
      <c r="H6">
        <v>0.94040000000000001</v>
      </c>
      <c r="I6">
        <v>0.95150000000000001</v>
      </c>
      <c r="J6">
        <v>0.9466</v>
      </c>
      <c r="K6">
        <v>1.0069999999999999</v>
      </c>
      <c r="L6">
        <v>1.0385</v>
      </c>
      <c r="M6">
        <v>1.07</v>
      </c>
      <c r="P6">
        <f>AVERAGE(K13:M13,K25:M25,B36:D36)</f>
        <v>8.1633333333333322E-2</v>
      </c>
    </row>
    <row r="7" spans="1:16" x14ac:dyDescent="0.25">
      <c r="B7" s="66">
        <v>1.6659999999999999</v>
      </c>
      <c r="C7" s="8">
        <v>1.6939</v>
      </c>
      <c r="D7" s="67">
        <v>1.6681999999999999</v>
      </c>
      <c r="E7">
        <v>1.0242</v>
      </c>
      <c r="F7">
        <v>1.0297000000000001</v>
      </c>
      <c r="G7">
        <v>1.0721000000000001</v>
      </c>
      <c r="H7">
        <v>1.0226999999999999</v>
      </c>
      <c r="I7">
        <v>1.0285</v>
      </c>
      <c r="J7" s="10">
        <v>0.62419999999999998</v>
      </c>
      <c r="K7">
        <v>1.1765000000000001</v>
      </c>
      <c r="L7">
        <v>1.2210000000000001</v>
      </c>
      <c r="M7">
        <v>1.2515000000000001</v>
      </c>
    </row>
    <row r="8" spans="1:16" x14ac:dyDescent="0.25">
      <c r="B8" s="66">
        <v>1.2462</v>
      </c>
      <c r="C8" s="8">
        <v>1.2239</v>
      </c>
      <c r="D8" s="67">
        <v>1.2303999999999999</v>
      </c>
      <c r="E8">
        <v>0.93400000000000005</v>
      </c>
      <c r="F8">
        <v>0.95020000000000004</v>
      </c>
      <c r="G8">
        <v>0.96509999999999996</v>
      </c>
      <c r="H8">
        <v>1.0466</v>
      </c>
      <c r="I8">
        <v>1.0547</v>
      </c>
      <c r="J8">
        <v>1.04</v>
      </c>
      <c r="K8">
        <v>0.98160000000000003</v>
      </c>
      <c r="L8">
        <v>1.0354000000000001</v>
      </c>
      <c r="M8">
        <v>1.0459000000000001</v>
      </c>
    </row>
    <row r="9" spans="1:16" x14ac:dyDescent="0.25">
      <c r="B9" s="66">
        <v>0.9879</v>
      </c>
      <c r="C9" s="8">
        <v>0.98540000000000005</v>
      </c>
      <c r="D9" s="67">
        <v>0.99250000000000005</v>
      </c>
      <c r="E9">
        <v>0.99429999999999996</v>
      </c>
      <c r="F9">
        <v>0.99339999999999995</v>
      </c>
      <c r="G9">
        <v>1.0142</v>
      </c>
      <c r="H9">
        <v>0.94350000000000001</v>
      </c>
      <c r="I9">
        <v>0.97540000000000004</v>
      </c>
      <c r="J9">
        <v>0.96579999999999999</v>
      </c>
      <c r="K9">
        <v>1.0005999999999999</v>
      </c>
      <c r="L9">
        <v>1.0403</v>
      </c>
      <c r="M9">
        <v>1.0471999999999999</v>
      </c>
    </row>
    <row r="10" spans="1:16" x14ac:dyDescent="0.25">
      <c r="B10" s="66">
        <v>0.74790000000000001</v>
      </c>
      <c r="C10" s="8">
        <v>0.74970000000000003</v>
      </c>
      <c r="D10" s="67">
        <v>0.73960000000000004</v>
      </c>
      <c r="E10">
        <v>0.95489999999999997</v>
      </c>
      <c r="F10">
        <v>0.97119999999999995</v>
      </c>
      <c r="G10">
        <v>0.98719999999999997</v>
      </c>
      <c r="H10">
        <v>0.93540000000000001</v>
      </c>
      <c r="I10">
        <v>0.94379999999999997</v>
      </c>
      <c r="J10">
        <v>0.92589999999999995</v>
      </c>
      <c r="K10">
        <v>1.0129999999999999</v>
      </c>
      <c r="L10">
        <v>1.0405</v>
      </c>
      <c r="M10">
        <v>1.0660000000000001</v>
      </c>
    </row>
    <row r="11" spans="1:16" x14ac:dyDescent="0.25">
      <c r="B11" s="66">
        <v>0.46899999999999997</v>
      </c>
      <c r="C11" s="8">
        <v>0.45739999999999997</v>
      </c>
      <c r="D11" s="67">
        <v>0.44059999999999999</v>
      </c>
      <c r="E11">
        <v>0.78639999999999999</v>
      </c>
      <c r="F11">
        <v>0.79630000000000001</v>
      </c>
      <c r="G11">
        <v>0.81</v>
      </c>
      <c r="H11">
        <v>0.84279999999999999</v>
      </c>
      <c r="I11">
        <v>0.82620000000000005</v>
      </c>
      <c r="J11">
        <v>0.85429999999999995</v>
      </c>
      <c r="K11">
        <v>1.0848</v>
      </c>
      <c r="L11">
        <v>1.0981000000000001</v>
      </c>
      <c r="M11">
        <v>1.1222000000000001</v>
      </c>
    </row>
    <row r="12" spans="1:16" x14ac:dyDescent="0.25">
      <c r="B12" s="66">
        <v>0.2833</v>
      </c>
      <c r="C12" s="8">
        <v>0.2757</v>
      </c>
      <c r="D12" s="67">
        <v>0.27879999999999999</v>
      </c>
      <c r="E12">
        <v>0.99170000000000003</v>
      </c>
      <c r="F12">
        <v>1.0005999999999999</v>
      </c>
      <c r="G12">
        <v>0.98780000000000001</v>
      </c>
      <c r="H12">
        <v>0.88449999999999995</v>
      </c>
      <c r="I12">
        <v>0.89119999999999999</v>
      </c>
      <c r="J12">
        <v>0.87329999999999997</v>
      </c>
      <c r="K12">
        <v>1.0343</v>
      </c>
      <c r="L12">
        <v>1.0831</v>
      </c>
      <c r="M12">
        <v>1.1273</v>
      </c>
    </row>
    <row r="13" spans="1:16" x14ac:dyDescent="0.25">
      <c r="B13" s="18">
        <v>0.1285</v>
      </c>
      <c r="C13" s="19">
        <v>0.1285</v>
      </c>
      <c r="D13" s="20">
        <v>0.1283</v>
      </c>
      <c r="E13">
        <v>0.93110000000000004</v>
      </c>
      <c r="F13">
        <v>0.9486</v>
      </c>
      <c r="G13">
        <v>0.95499999999999996</v>
      </c>
      <c r="H13">
        <v>0.98950000000000005</v>
      </c>
      <c r="I13">
        <v>1.0167999999999999</v>
      </c>
      <c r="J13">
        <v>1.0146999999999999</v>
      </c>
      <c r="K13" s="11">
        <v>8.3799999999999999E-2</v>
      </c>
      <c r="L13" s="12">
        <v>8.0500000000000002E-2</v>
      </c>
      <c r="M13" s="13">
        <v>8.1100000000000005E-2</v>
      </c>
      <c r="N13" s="14" t="s">
        <v>23</v>
      </c>
    </row>
    <row r="17" spans="1:14" x14ac:dyDescent="0.25">
      <c r="A17" s="1" t="s">
        <v>24</v>
      </c>
    </row>
    <row r="18" spans="1:14" x14ac:dyDescent="0.25">
      <c r="B18">
        <v>1.0170999999999999</v>
      </c>
      <c r="C18">
        <v>1.0294000000000001</v>
      </c>
      <c r="D18">
        <v>1.0308999999999999</v>
      </c>
      <c r="E18">
        <v>0.85460000000000003</v>
      </c>
      <c r="F18">
        <v>0.85829999999999995</v>
      </c>
      <c r="G18">
        <v>0.87170000000000003</v>
      </c>
      <c r="H18">
        <v>0.81669999999999998</v>
      </c>
      <c r="I18">
        <v>0.83399999999999996</v>
      </c>
      <c r="J18">
        <v>0.83830000000000005</v>
      </c>
      <c r="K18">
        <v>0.93899999999999995</v>
      </c>
      <c r="L18">
        <v>0.96079999999999999</v>
      </c>
      <c r="M18">
        <v>0.97350000000000003</v>
      </c>
    </row>
    <row r="19" spans="1:14" x14ac:dyDescent="0.25">
      <c r="B19">
        <v>0.97860000000000003</v>
      </c>
      <c r="C19">
        <v>0.99039999999999995</v>
      </c>
      <c r="D19">
        <v>0.96740000000000004</v>
      </c>
      <c r="E19">
        <v>0.74280000000000002</v>
      </c>
      <c r="F19">
        <v>0.74099999999999999</v>
      </c>
      <c r="G19">
        <v>0.75549999999999995</v>
      </c>
      <c r="H19">
        <v>0.64659999999999995</v>
      </c>
      <c r="I19">
        <v>0.63970000000000005</v>
      </c>
      <c r="J19">
        <v>0.63900000000000001</v>
      </c>
      <c r="K19">
        <v>0.92779999999999996</v>
      </c>
      <c r="L19">
        <v>0.96089999999999998</v>
      </c>
      <c r="M19">
        <v>0.98499999999999999</v>
      </c>
    </row>
    <row r="20" spans="1:14" x14ac:dyDescent="0.25">
      <c r="B20">
        <v>1.1215999999999999</v>
      </c>
      <c r="C20">
        <v>1.1180000000000001</v>
      </c>
      <c r="D20">
        <v>1.1171</v>
      </c>
      <c r="E20">
        <v>0.91620000000000001</v>
      </c>
      <c r="F20">
        <v>0.92510000000000003</v>
      </c>
      <c r="G20">
        <v>0.94299999999999995</v>
      </c>
      <c r="H20">
        <v>0.88939999999999997</v>
      </c>
      <c r="I20">
        <v>0.89510000000000001</v>
      </c>
      <c r="J20">
        <v>0.89449999999999996</v>
      </c>
      <c r="K20">
        <v>0.96630000000000005</v>
      </c>
      <c r="L20">
        <v>0.99039999999999995</v>
      </c>
      <c r="M20">
        <v>0.99050000000000005</v>
      </c>
    </row>
    <row r="21" spans="1:14" x14ac:dyDescent="0.25">
      <c r="B21">
        <v>0.70089999999999997</v>
      </c>
      <c r="C21">
        <v>0.6885</v>
      </c>
      <c r="D21">
        <v>0.69820000000000004</v>
      </c>
      <c r="E21">
        <v>0.68430000000000002</v>
      </c>
      <c r="F21">
        <v>0.68559999999999999</v>
      </c>
      <c r="G21">
        <v>0.69569999999999999</v>
      </c>
      <c r="H21">
        <v>0.83430000000000004</v>
      </c>
      <c r="I21">
        <v>0.84189999999999998</v>
      </c>
      <c r="J21">
        <v>0.83599999999999997</v>
      </c>
      <c r="K21">
        <v>0.83360000000000001</v>
      </c>
      <c r="L21">
        <v>0.84399999999999997</v>
      </c>
      <c r="M21">
        <v>0.87960000000000005</v>
      </c>
    </row>
    <row r="22" spans="1:14" x14ac:dyDescent="0.25">
      <c r="A22" s="14" t="s">
        <v>25</v>
      </c>
      <c r="B22" s="15">
        <v>0.92490000000000006</v>
      </c>
      <c r="C22" s="16">
        <v>0.94040000000000001</v>
      </c>
      <c r="D22" s="17">
        <v>0.93159999999999998</v>
      </c>
      <c r="E22">
        <v>0.92989999999999995</v>
      </c>
      <c r="F22">
        <v>0.93910000000000005</v>
      </c>
      <c r="G22">
        <v>0.94679999999999997</v>
      </c>
      <c r="H22">
        <v>0.97140000000000004</v>
      </c>
      <c r="I22">
        <v>0.96379999999999999</v>
      </c>
      <c r="J22">
        <v>0.96589999999999998</v>
      </c>
      <c r="K22">
        <v>0.8609</v>
      </c>
      <c r="L22">
        <v>0.88749999999999996</v>
      </c>
      <c r="M22">
        <v>0.92169999999999996</v>
      </c>
    </row>
    <row r="23" spans="1:14" x14ac:dyDescent="0.25">
      <c r="A23" s="14" t="s">
        <v>26</v>
      </c>
      <c r="B23" s="18">
        <v>0.95279999999999998</v>
      </c>
      <c r="C23" s="19">
        <v>0.94420000000000004</v>
      </c>
      <c r="D23" s="20">
        <v>0.93669999999999998</v>
      </c>
      <c r="E23">
        <v>0.83279999999999998</v>
      </c>
      <c r="F23">
        <v>0.81610000000000005</v>
      </c>
      <c r="G23">
        <v>0.83350000000000002</v>
      </c>
      <c r="H23">
        <v>1.0395000000000001</v>
      </c>
      <c r="I23">
        <v>1.0524</v>
      </c>
      <c r="J23">
        <v>1.0498000000000001</v>
      </c>
      <c r="K23">
        <v>1.0821000000000001</v>
      </c>
      <c r="L23">
        <v>1.0880000000000001</v>
      </c>
      <c r="M23">
        <v>1.0991</v>
      </c>
    </row>
    <row r="24" spans="1:14" x14ac:dyDescent="0.25">
      <c r="B24">
        <v>1.0443</v>
      </c>
      <c r="C24">
        <v>1.0484</v>
      </c>
      <c r="D24">
        <v>1.0285</v>
      </c>
      <c r="E24">
        <v>0.8679</v>
      </c>
      <c r="F24">
        <v>0.87019999999999997</v>
      </c>
      <c r="G24">
        <v>0.88249999999999995</v>
      </c>
      <c r="H24">
        <v>0.89410000000000001</v>
      </c>
      <c r="I24">
        <v>0.92379999999999995</v>
      </c>
      <c r="J24">
        <v>0.9254</v>
      </c>
      <c r="K24">
        <v>0.98109999999999997</v>
      </c>
      <c r="L24">
        <v>1.0082</v>
      </c>
      <c r="M24">
        <v>1.0246</v>
      </c>
    </row>
    <row r="25" spans="1:14" x14ac:dyDescent="0.25">
      <c r="B25">
        <v>0.89900000000000002</v>
      </c>
      <c r="C25">
        <v>0.8276</v>
      </c>
      <c r="D25">
        <v>0.91149999999999998</v>
      </c>
      <c r="E25">
        <v>0.82240000000000002</v>
      </c>
      <c r="F25">
        <v>0.83360000000000001</v>
      </c>
      <c r="G25">
        <v>0.8427</v>
      </c>
      <c r="H25">
        <v>0.97770000000000001</v>
      </c>
      <c r="I25">
        <v>0.98729999999999996</v>
      </c>
      <c r="J25">
        <v>0.99070000000000003</v>
      </c>
      <c r="K25" s="11">
        <v>8.2199999999999995E-2</v>
      </c>
      <c r="L25" s="12">
        <v>8.1199999999999994E-2</v>
      </c>
      <c r="M25" s="13">
        <v>8.1100000000000005E-2</v>
      </c>
      <c r="N25" s="14" t="s">
        <v>23</v>
      </c>
    </row>
    <row r="28" spans="1:14" x14ac:dyDescent="0.25">
      <c r="A28" s="1" t="s">
        <v>27</v>
      </c>
    </row>
    <row r="29" spans="1:14" x14ac:dyDescent="0.25">
      <c r="B29">
        <v>0.94630000000000003</v>
      </c>
      <c r="C29">
        <v>0.95530000000000004</v>
      </c>
      <c r="D29">
        <v>0.96409999999999996</v>
      </c>
    </row>
    <row r="30" spans="1:14" x14ac:dyDescent="0.25">
      <c r="B30">
        <v>0.77849999999999997</v>
      </c>
      <c r="C30">
        <v>0.78239999999999998</v>
      </c>
      <c r="D30">
        <v>0.79149999999999998</v>
      </c>
    </row>
    <row r="31" spans="1:14" x14ac:dyDescent="0.25">
      <c r="B31">
        <v>1.1514</v>
      </c>
      <c r="C31">
        <v>1.1533</v>
      </c>
      <c r="D31">
        <v>1.1767000000000001</v>
      </c>
    </row>
    <row r="32" spans="1:14" x14ac:dyDescent="0.25">
      <c r="B32">
        <v>1.0149999999999999</v>
      </c>
      <c r="C32">
        <v>0.98070000000000002</v>
      </c>
      <c r="D32">
        <v>1.0206999999999999</v>
      </c>
    </row>
    <row r="33" spans="1:8" x14ac:dyDescent="0.25">
      <c r="B33">
        <v>0.82320000000000004</v>
      </c>
      <c r="C33">
        <v>0.83360000000000001</v>
      </c>
      <c r="D33">
        <v>0.85270000000000001</v>
      </c>
    </row>
    <row r="34" spans="1:8" x14ac:dyDescent="0.25">
      <c r="B34">
        <v>1.0019</v>
      </c>
      <c r="C34">
        <v>1.004</v>
      </c>
      <c r="D34">
        <v>1.0086999999999999</v>
      </c>
    </row>
    <row r="35" spans="1:8" x14ac:dyDescent="0.25">
      <c r="B35">
        <v>0.86909999999999998</v>
      </c>
      <c r="C35">
        <v>0.90910000000000002</v>
      </c>
      <c r="D35">
        <v>0.90659999999999996</v>
      </c>
    </row>
    <row r="36" spans="1:8" x14ac:dyDescent="0.25">
      <c r="B36" s="11">
        <v>7.9699999999999993E-2</v>
      </c>
      <c r="C36" s="12">
        <v>8.3000000000000004E-2</v>
      </c>
      <c r="D36" s="13">
        <v>8.2100000000000006E-2</v>
      </c>
      <c r="E36" s="14" t="s">
        <v>23</v>
      </c>
    </row>
    <row r="39" spans="1:8" x14ac:dyDescent="0.25">
      <c r="F39" t="s">
        <v>5</v>
      </c>
      <c r="G39" t="s">
        <v>6</v>
      </c>
      <c r="H39" t="s">
        <v>28</v>
      </c>
    </row>
    <row r="40" spans="1:8" x14ac:dyDescent="0.25">
      <c r="A40" t="s">
        <v>29</v>
      </c>
      <c r="B40">
        <v>2000</v>
      </c>
      <c r="C40">
        <v>2.0569999999999999</v>
      </c>
      <c r="D40">
        <v>2.1139999999999999</v>
      </c>
      <c r="E40">
        <v>2.0768</v>
      </c>
      <c r="F40" s="6">
        <f>AVERAGE(C40:E40)</f>
        <v>2.0825999999999998</v>
      </c>
      <c r="G40" s="6">
        <f>F40-0.0816</f>
        <v>2.0009999999999999</v>
      </c>
    </row>
    <row r="41" spans="1:8" x14ac:dyDescent="0.25">
      <c r="A41" t="s">
        <v>29</v>
      </c>
      <c r="B41">
        <v>1500</v>
      </c>
      <c r="C41">
        <v>1.6659999999999999</v>
      </c>
      <c r="D41">
        <v>1.6939</v>
      </c>
      <c r="E41">
        <v>1.6681999999999999</v>
      </c>
      <c r="F41" s="6">
        <f t="shared" ref="F41:F104" si="0">AVERAGE(C41:E41)</f>
        <v>1.676033333333333</v>
      </c>
      <c r="G41" s="6">
        <f t="shared" ref="G41:G104" si="1">F41-0.0816</f>
        <v>1.5944333333333329</v>
      </c>
    </row>
    <row r="42" spans="1:8" x14ac:dyDescent="0.25">
      <c r="A42" t="s">
        <v>29</v>
      </c>
      <c r="B42">
        <v>1000</v>
      </c>
      <c r="C42">
        <v>1.2462</v>
      </c>
      <c r="D42">
        <v>1.2239</v>
      </c>
      <c r="E42">
        <v>1.2303999999999999</v>
      </c>
      <c r="F42" s="6">
        <f t="shared" si="0"/>
        <v>1.2335</v>
      </c>
      <c r="G42" s="6">
        <f t="shared" si="1"/>
        <v>1.1518999999999999</v>
      </c>
    </row>
    <row r="43" spans="1:8" x14ac:dyDescent="0.25">
      <c r="A43" t="s">
        <v>29</v>
      </c>
      <c r="B43">
        <v>750</v>
      </c>
      <c r="C43">
        <v>0.9879</v>
      </c>
      <c r="D43">
        <v>0.98540000000000005</v>
      </c>
      <c r="E43">
        <v>0.99250000000000005</v>
      </c>
      <c r="F43" s="6">
        <f t="shared" si="0"/>
        <v>0.98860000000000003</v>
      </c>
      <c r="G43" s="6">
        <f t="shared" si="1"/>
        <v>0.90700000000000003</v>
      </c>
    </row>
    <row r="44" spans="1:8" x14ac:dyDescent="0.25">
      <c r="A44" t="s">
        <v>29</v>
      </c>
      <c r="B44">
        <v>500</v>
      </c>
      <c r="C44">
        <v>0.74790000000000001</v>
      </c>
      <c r="D44">
        <v>0.74970000000000003</v>
      </c>
      <c r="E44">
        <v>0.73960000000000004</v>
      </c>
      <c r="F44" s="6">
        <f t="shared" si="0"/>
        <v>0.74573333333333336</v>
      </c>
      <c r="G44" s="6">
        <f t="shared" si="1"/>
        <v>0.66413333333333335</v>
      </c>
    </row>
    <row r="45" spans="1:8" x14ac:dyDescent="0.25">
      <c r="A45" t="s">
        <v>29</v>
      </c>
      <c r="B45">
        <v>250</v>
      </c>
      <c r="C45">
        <v>0.46899999999999997</v>
      </c>
      <c r="D45">
        <v>0.45739999999999997</v>
      </c>
      <c r="E45">
        <v>0.44059999999999999</v>
      </c>
      <c r="F45" s="6">
        <f t="shared" si="0"/>
        <v>0.45566666666666666</v>
      </c>
      <c r="G45" s="6">
        <f t="shared" si="1"/>
        <v>0.37406666666666666</v>
      </c>
    </row>
    <row r="46" spans="1:8" x14ac:dyDescent="0.25">
      <c r="A46" t="s">
        <v>29</v>
      </c>
      <c r="B46">
        <v>125</v>
      </c>
      <c r="C46">
        <v>0.2833</v>
      </c>
      <c r="D46">
        <v>0.2757</v>
      </c>
      <c r="E46">
        <v>0.27879999999999999</v>
      </c>
      <c r="F46" s="6">
        <f t="shared" si="0"/>
        <v>0.27926666666666661</v>
      </c>
      <c r="G46" s="6">
        <f t="shared" si="1"/>
        <v>0.1976666666666666</v>
      </c>
    </row>
    <row r="47" spans="1:8" x14ac:dyDescent="0.25">
      <c r="A47" t="s">
        <v>29</v>
      </c>
      <c r="B47">
        <v>25</v>
      </c>
      <c r="C47">
        <v>0.1285</v>
      </c>
      <c r="D47">
        <v>0.1285</v>
      </c>
      <c r="E47">
        <v>0.1283</v>
      </c>
      <c r="F47" s="6">
        <f t="shared" si="0"/>
        <v>0.12843333333333332</v>
      </c>
      <c r="G47" s="6">
        <f t="shared" si="1"/>
        <v>4.683333333333331E-2</v>
      </c>
    </row>
    <row r="48" spans="1:8" x14ac:dyDescent="0.25">
      <c r="A48" t="s">
        <v>10</v>
      </c>
      <c r="B48">
        <v>1</v>
      </c>
      <c r="C48">
        <v>1.014</v>
      </c>
      <c r="D48">
        <v>1.0311999999999999</v>
      </c>
      <c r="E48">
        <v>1.0457000000000001</v>
      </c>
      <c r="F48" s="6">
        <f t="shared" si="0"/>
        <v>1.0303</v>
      </c>
      <c r="G48" s="6">
        <f t="shared" si="1"/>
        <v>0.94869999999999999</v>
      </c>
      <c r="H48" s="5">
        <f>TREND($B$40:$B$47,$G$40:$G$47,G48)</f>
        <v>851.35115305555337</v>
      </c>
    </row>
    <row r="49" spans="1:8" x14ac:dyDescent="0.25">
      <c r="A49" t="s">
        <v>10</v>
      </c>
      <c r="B49">
        <v>2</v>
      </c>
      <c r="C49">
        <v>1.0242</v>
      </c>
      <c r="D49">
        <v>1.0297000000000001</v>
      </c>
      <c r="E49">
        <v>1.0721000000000001</v>
      </c>
      <c r="F49" s="6">
        <f t="shared" si="0"/>
        <v>1.042</v>
      </c>
      <c r="G49" s="6">
        <f t="shared" si="1"/>
        <v>0.96040000000000003</v>
      </c>
      <c r="H49" s="5">
        <f t="shared" ref="H49:H110" si="2">TREND($B$40:$B$47,$G$40:$G$47,G49)</f>
        <v>863.19893554418775</v>
      </c>
    </row>
    <row r="50" spans="1:8" x14ac:dyDescent="0.25">
      <c r="A50" t="s">
        <v>10</v>
      </c>
      <c r="B50">
        <v>3</v>
      </c>
      <c r="C50">
        <v>0.93400000000000005</v>
      </c>
      <c r="D50">
        <v>0.95020000000000004</v>
      </c>
      <c r="E50">
        <v>0.96509999999999996</v>
      </c>
      <c r="F50" s="6">
        <f t="shared" si="0"/>
        <v>0.94976666666666665</v>
      </c>
      <c r="G50" s="6">
        <f t="shared" si="1"/>
        <v>0.86816666666666664</v>
      </c>
      <c r="H50" s="5">
        <f t="shared" si="2"/>
        <v>769.80060464375708</v>
      </c>
    </row>
    <row r="51" spans="1:8" x14ac:dyDescent="0.25">
      <c r="A51" t="s">
        <v>10</v>
      </c>
      <c r="B51">
        <v>4</v>
      </c>
      <c r="C51">
        <v>0.99429999999999996</v>
      </c>
      <c r="D51">
        <v>0.99339999999999995</v>
      </c>
      <c r="E51">
        <v>1.0142</v>
      </c>
      <c r="F51" s="6">
        <f t="shared" si="0"/>
        <v>1.0006333333333333</v>
      </c>
      <c r="G51" s="6">
        <f t="shared" si="1"/>
        <v>0.91903333333333326</v>
      </c>
      <c r="H51" s="5">
        <f t="shared" si="2"/>
        <v>821.30976725816151</v>
      </c>
    </row>
    <row r="52" spans="1:8" x14ac:dyDescent="0.25">
      <c r="A52" t="s">
        <v>10</v>
      </c>
      <c r="B52">
        <v>5</v>
      </c>
      <c r="C52">
        <v>0.95489999999999997</v>
      </c>
      <c r="D52">
        <v>0.97119999999999995</v>
      </c>
      <c r="E52">
        <v>0.98719999999999997</v>
      </c>
      <c r="F52" s="6">
        <f t="shared" si="0"/>
        <v>0.97109999999999996</v>
      </c>
      <c r="G52" s="6">
        <f t="shared" si="1"/>
        <v>0.88949999999999996</v>
      </c>
      <c r="H52" s="5">
        <f t="shared" si="2"/>
        <v>791.40339892502766</v>
      </c>
    </row>
    <row r="53" spans="1:8" x14ac:dyDescent="0.25">
      <c r="A53" t="s">
        <v>10</v>
      </c>
      <c r="B53">
        <v>6</v>
      </c>
      <c r="C53">
        <v>0.78639999999999999</v>
      </c>
      <c r="D53">
        <v>0.79630000000000001</v>
      </c>
      <c r="E53">
        <v>0.81</v>
      </c>
      <c r="F53" s="6">
        <f t="shared" si="0"/>
        <v>0.79756666666666665</v>
      </c>
      <c r="G53" s="6">
        <f t="shared" si="1"/>
        <v>0.71596666666666664</v>
      </c>
      <c r="H53" s="5">
        <f t="shared" si="2"/>
        <v>615.67816919331756</v>
      </c>
    </row>
    <row r="54" spans="1:8" x14ac:dyDescent="0.25">
      <c r="A54" t="s">
        <v>10</v>
      </c>
      <c r="B54">
        <v>7</v>
      </c>
      <c r="C54">
        <v>0.99170000000000003</v>
      </c>
      <c r="D54">
        <v>1.0005999999999999</v>
      </c>
      <c r="E54">
        <v>0.98780000000000001</v>
      </c>
      <c r="F54" s="6">
        <f t="shared" si="0"/>
        <v>0.99336666666666673</v>
      </c>
      <c r="G54" s="6">
        <f t="shared" si="1"/>
        <v>0.91176666666666673</v>
      </c>
      <c r="H54" s="5">
        <f t="shared" si="2"/>
        <v>813.95131545610388</v>
      </c>
    </row>
    <row r="55" spans="1:8" x14ac:dyDescent="0.25">
      <c r="A55" t="s">
        <v>10</v>
      </c>
      <c r="B55">
        <v>8</v>
      </c>
      <c r="C55">
        <v>0.93110000000000004</v>
      </c>
      <c r="D55">
        <v>0.9486</v>
      </c>
      <c r="E55">
        <v>0.95499999999999996</v>
      </c>
      <c r="F55" s="6">
        <f t="shared" si="0"/>
        <v>0.94490000000000007</v>
      </c>
      <c r="G55" s="6">
        <f t="shared" si="1"/>
        <v>0.86330000000000007</v>
      </c>
      <c r="H55" s="5">
        <f t="shared" si="2"/>
        <v>764.87246719834229</v>
      </c>
    </row>
    <row r="56" spans="1:8" x14ac:dyDescent="0.25">
      <c r="A56" t="s">
        <v>10</v>
      </c>
      <c r="B56">
        <v>9</v>
      </c>
      <c r="C56">
        <v>0.94040000000000001</v>
      </c>
      <c r="D56">
        <v>0.95150000000000001</v>
      </c>
      <c r="E56">
        <v>0.9466</v>
      </c>
      <c r="F56" s="6">
        <f t="shared" si="0"/>
        <v>0.94616666666666671</v>
      </c>
      <c r="G56" s="6">
        <f t="shared" si="1"/>
        <v>0.86456666666666671</v>
      </c>
      <c r="H56" s="5">
        <f t="shared" si="2"/>
        <v>766.15513310879271</v>
      </c>
    </row>
    <row r="57" spans="1:8" x14ac:dyDescent="0.25">
      <c r="A57" t="s">
        <v>10</v>
      </c>
      <c r="B57">
        <v>10</v>
      </c>
      <c r="C57">
        <v>1.0226999999999999</v>
      </c>
      <c r="D57">
        <v>1.0285</v>
      </c>
      <c r="E57" s="21">
        <v>0.62419999999999998</v>
      </c>
      <c r="F57" s="6">
        <f>AVERAGE(C57:D57)</f>
        <v>1.0255999999999998</v>
      </c>
      <c r="G57" s="6">
        <f t="shared" si="1"/>
        <v>0.94399999999999984</v>
      </c>
      <c r="H57" s="5">
        <f t="shared" si="2"/>
        <v>846.59178744046085</v>
      </c>
    </row>
    <row r="58" spans="1:8" x14ac:dyDescent="0.25">
      <c r="A58" t="s">
        <v>11</v>
      </c>
      <c r="B58">
        <v>1</v>
      </c>
      <c r="C58">
        <v>1.0466</v>
      </c>
      <c r="D58">
        <v>1.0547</v>
      </c>
      <c r="E58">
        <v>1.04</v>
      </c>
      <c r="F58" s="6">
        <f t="shared" si="0"/>
        <v>1.0471000000000001</v>
      </c>
      <c r="G58" s="6">
        <f t="shared" si="1"/>
        <v>0.96550000000000014</v>
      </c>
      <c r="H58" s="5">
        <f t="shared" si="2"/>
        <v>868.36335355205415</v>
      </c>
    </row>
    <row r="59" spans="1:8" x14ac:dyDescent="0.25">
      <c r="A59" t="s">
        <v>11</v>
      </c>
      <c r="B59">
        <v>2</v>
      </c>
      <c r="C59">
        <v>0.94350000000000001</v>
      </c>
      <c r="D59">
        <v>0.97540000000000004</v>
      </c>
      <c r="E59">
        <v>0.96579999999999999</v>
      </c>
      <c r="F59" s="6">
        <f t="shared" si="0"/>
        <v>0.96156666666666668</v>
      </c>
      <c r="G59" s="6">
        <f t="shared" si="1"/>
        <v>0.87996666666666667</v>
      </c>
      <c r="H59" s="5">
        <f t="shared" si="2"/>
        <v>781.74965023058485</v>
      </c>
    </row>
    <row r="60" spans="1:8" x14ac:dyDescent="0.25">
      <c r="A60" t="s">
        <v>11</v>
      </c>
      <c r="B60">
        <v>3</v>
      </c>
      <c r="C60">
        <v>0.93540000000000001</v>
      </c>
      <c r="D60">
        <v>0.94379999999999997</v>
      </c>
      <c r="E60">
        <v>0.92589999999999995</v>
      </c>
      <c r="F60" s="6">
        <f t="shared" si="0"/>
        <v>0.93503333333333327</v>
      </c>
      <c r="G60" s="6">
        <f t="shared" si="1"/>
        <v>0.85343333333333327</v>
      </c>
      <c r="H60" s="5">
        <f t="shared" si="2"/>
        <v>754.8811748432546</v>
      </c>
    </row>
    <row r="61" spans="1:8" x14ac:dyDescent="0.25">
      <c r="A61" t="s">
        <v>11</v>
      </c>
      <c r="B61">
        <v>4</v>
      </c>
      <c r="C61">
        <v>0.84279999999999999</v>
      </c>
      <c r="D61">
        <v>0.82620000000000005</v>
      </c>
      <c r="E61">
        <v>0.85429999999999995</v>
      </c>
      <c r="F61" s="6">
        <f t="shared" si="0"/>
        <v>0.84109999999999996</v>
      </c>
      <c r="G61" s="6">
        <f t="shared" si="1"/>
        <v>0.75949999999999995</v>
      </c>
      <c r="H61" s="5">
        <f t="shared" si="2"/>
        <v>659.76137127353525</v>
      </c>
    </row>
    <row r="62" spans="1:8" x14ac:dyDescent="0.25">
      <c r="A62" t="s">
        <v>11</v>
      </c>
      <c r="B62">
        <v>5</v>
      </c>
      <c r="C62">
        <v>0.88449999999999995</v>
      </c>
      <c r="D62">
        <v>0.89119999999999999</v>
      </c>
      <c r="E62">
        <v>0.87329999999999997</v>
      </c>
      <c r="F62" s="6">
        <f t="shared" si="0"/>
        <v>0.88300000000000001</v>
      </c>
      <c r="G62" s="6">
        <f t="shared" si="1"/>
        <v>0.8014</v>
      </c>
      <c r="H62" s="5">
        <f t="shared" si="2"/>
        <v>702.19060941659313</v>
      </c>
    </row>
    <row r="63" spans="1:8" x14ac:dyDescent="0.25">
      <c r="A63" t="s">
        <v>11</v>
      </c>
      <c r="B63">
        <v>6</v>
      </c>
      <c r="C63">
        <v>0.98950000000000005</v>
      </c>
      <c r="D63">
        <v>1.0167999999999999</v>
      </c>
      <c r="E63">
        <v>1.0146999999999999</v>
      </c>
      <c r="F63" s="6">
        <f t="shared" si="0"/>
        <v>1.0069999999999999</v>
      </c>
      <c r="G63" s="6">
        <f t="shared" si="1"/>
        <v>0.92539999999999989</v>
      </c>
      <c r="H63" s="5">
        <f t="shared" si="2"/>
        <v>827.75685117647811</v>
      </c>
    </row>
    <row r="64" spans="1:8" x14ac:dyDescent="0.25">
      <c r="A64" t="s">
        <v>11</v>
      </c>
      <c r="B64">
        <v>7</v>
      </c>
      <c r="C64">
        <v>1.0069999999999999</v>
      </c>
      <c r="D64">
        <v>1.0385</v>
      </c>
      <c r="E64">
        <v>1.07</v>
      </c>
      <c r="F64" s="6">
        <f t="shared" si="0"/>
        <v>1.0385</v>
      </c>
      <c r="G64" s="6">
        <f t="shared" si="1"/>
        <v>0.95689999999999997</v>
      </c>
      <c r="H64" s="5">
        <f t="shared" si="2"/>
        <v>859.65472710741676</v>
      </c>
    </row>
    <row r="65" spans="1:11" x14ac:dyDescent="0.25">
      <c r="A65" t="s">
        <v>11</v>
      </c>
      <c r="B65">
        <v>8</v>
      </c>
      <c r="C65">
        <v>1.1765000000000001</v>
      </c>
      <c r="D65">
        <v>1.2210000000000001</v>
      </c>
      <c r="E65">
        <v>1.2515000000000001</v>
      </c>
      <c r="F65" s="6">
        <f t="shared" si="0"/>
        <v>1.2163333333333333</v>
      </c>
      <c r="G65" s="6">
        <f t="shared" si="1"/>
        <v>1.1347333333333331</v>
      </c>
      <c r="H65" s="5">
        <f t="shared" si="2"/>
        <v>1039.7342700614454</v>
      </c>
    </row>
    <row r="66" spans="1:11" x14ac:dyDescent="0.25">
      <c r="A66" t="s">
        <v>11</v>
      </c>
      <c r="B66">
        <v>9</v>
      </c>
      <c r="C66">
        <v>0.98160000000000003</v>
      </c>
      <c r="D66">
        <v>1.0354000000000001</v>
      </c>
      <c r="E66">
        <v>1.0459000000000001</v>
      </c>
      <c r="F66" s="6">
        <f t="shared" si="0"/>
        <v>1.0209666666666668</v>
      </c>
      <c r="G66" s="6">
        <f t="shared" si="1"/>
        <v>0.93936666666666679</v>
      </c>
      <c r="H66" s="5">
        <f t="shared" si="2"/>
        <v>841.89993055749767</v>
      </c>
    </row>
    <row r="67" spans="1:11" x14ac:dyDescent="0.25">
      <c r="A67" t="s">
        <v>11</v>
      </c>
      <c r="B67">
        <v>10</v>
      </c>
      <c r="C67">
        <v>1.0005999999999999</v>
      </c>
      <c r="D67">
        <v>1.0403</v>
      </c>
      <c r="E67">
        <v>1.0471999999999999</v>
      </c>
      <c r="F67" s="6">
        <f t="shared" si="0"/>
        <v>1.0293666666666665</v>
      </c>
      <c r="G67" s="6">
        <f t="shared" si="1"/>
        <v>0.94776666666666654</v>
      </c>
      <c r="H67" s="5">
        <f t="shared" si="2"/>
        <v>850.40603080574772</v>
      </c>
    </row>
    <row r="68" spans="1:11" x14ac:dyDescent="0.25">
      <c r="A68" t="s">
        <v>15</v>
      </c>
      <c r="B68">
        <v>1</v>
      </c>
      <c r="C68">
        <v>1.0129999999999999</v>
      </c>
      <c r="D68">
        <v>1.0405</v>
      </c>
      <c r="E68">
        <v>1.0660000000000001</v>
      </c>
      <c r="F68" s="6">
        <f t="shared" si="0"/>
        <v>1.0398333333333332</v>
      </c>
      <c r="G68" s="6">
        <f t="shared" si="1"/>
        <v>0.95823333333333316</v>
      </c>
      <c r="H68" s="5">
        <f t="shared" si="2"/>
        <v>861.00490174999607</v>
      </c>
    </row>
    <row r="69" spans="1:11" x14ac:dyDescent="0.25">
      <c r="A69" t="s">
        <v>15</v>
      </c>
      <c r="B69">
        <v>2</v>
      </c>
      <c r="C69">
        <v>1.0848</v>
      </c>
      <c r="D69">
        <v>1.0981000000000001</v>
      </c>
      <c r="E69">
        <v>1.1222000000000001</v>
      </c>
      <c r="F69" s="6">
        <f t="shared" si="0"/>
        <v>1.1017000000000001</v>
      </c>
      <c r="G69" s="6">
        <f t="shared" si="1"/>
        <v>1.0201000000000002</v>
      </c>
      <c r="H69" s="5">
        <f t="shared" si="2"/>
        <v>923.65300516568107</v>
      </c>
    </row>
    <row r="70" spans="1:11" x14ac:dyDescent="0.25">
      <c r="A70" t="s">
        <v>15</v>
      </c>
      <c r="B70">
        <v>3</v>
      </c>
      <c r="C70">
        <v>1.0343</v>
      </c>
      <c r="D70">
        <v>1.0831</v>
      </c>
      <c r="E70">
        <v>1.1273</v>
      </c>
      <c r="F70" s="6">
        <f t="shared" si="0"/>
        <v>1.0815666666666666</v>
      </c>
      <c r="G70" s="6">
        <f t="shared" si="1"/>
        <v>0.99996666666666656</v>
      </c>
      <c r="H70" s="5">
        <f t="shared" si="2"/>
        <v>903.26536806273157</v>
      </c>
    </row>
    <row r="71" spans="1:11" x14ac:dyDescent="0.25">
      <c r="A71" t="s">
        <v>23</v>
      </c>
      <c r="C71">
        <v>8.3799999999999999E-2</v>
      </c>
      <c r="D71">
        <v>8.0500000000000002E-2</v>
      </c>
      <c r="E71">
        <v>8.1100000000000005E-2</v>
      </c>
      <c r="F71" s="6">
        <f t="shared" si="0"/>
        <v>8.1799999999999998E-2</v>
      </c>
      <c r="G71" s="6">
        <f t="shared" si="1"/>
        <v>1.9999999999999185E-4</v>
      </c>
      <c r="H71" s="5"/>
      <c r="K71" s="6"/>
    </row>
    <row r="72" spans="1:11" x14ac:dyDescent="0.25">
      <c r="A72" t="s">
        <v>15</v>
      </c>
      <c r="B72">
        <v>4</v>
      </c>
      <c r="C72">
        <v>1.0170999999999999</v>
      </c>
      <c r="D72">
        <v>1.0294000000000001</v>
      </c>
      <c r="E72">
        <v>1.0308999999999999</v>
      </c>
      <c r="F72" s="6">
        <f t="shared" si="0"/>
        <v>1.0258</v>
      </c>
      <c r="G72" s="6">
        <f t="shared" si="1"/>
        <v>0.94420000000000004</v>
      </c>
      <c r="H72" s="5">
        <f t="shared" si="2"/>
        <v>846.79431363684796</v>
      </c>
    </row>
    <row r="73" spans="1:11" x14ac:dyDescent="0.25">
      <c r="A73" t="s">
        <v>15</v>
      </c>
      <c r="B73">
        <v>5</v>
      </c>
      <c r="C73">
        <v>0.97860000000000003</v>
      </c>
      <c r="D73">
        <v>0.99039999999999995</v>
      </c>
      <c r="E73">
        <v>0.96740000000000004</v>
      </c>
      <c r="F73" s="6">
        <f t="shared" si="0"/>
        <v>0.9788</v>
      </c>
      <c r="G73" s="6">
        <f t="shared" si="1"/>
        <v>0.8972</v>
      </c>
      <c r="H73" s="5">
        <f t="shared" si="2"/>
        <v>799.20065748592378</v>
      </c>
    </row>
    <row r="74" spans="1:11" x14ac:dyDescent="0.25">
      <c r="A74" t="s">
        <v>15</v>
      </c>
      <c r="B74">
        <v>6</v>
      </c>
      <c r="C74">
        <v>1.1215999999999999</v>
      </c>
      <c r="D74">
        <v>1.1180000000000001</v>
      </c>
      <c r="E74">
        <v>1.1171</v>
      </c>
      <c r="F74" s="6">
        <f t="shared" si="0"/>
        <v>1.1189</v>
      </c>
      <c r="G74" s="6">
        <f t="shared" si="1"/>
        <v>1.0373000000000001</v>
      </c>
      <c r="H74" s="5">
        <f t="shared" si="2"/>
        <v>941.07025805495516</v>
      </c>
    </row>
    <row r="75" spans="1:11" x14ac:dyDescent="0.25">
      <c r="A75" t="s">
        <v>15</v>
      </c>
      <c r="B75">
        <v>7</v>
      </c>
      <c r="C75">
        <v>0.70089999999999997</v>
      </c>
      <c r="D75">
        <v>0.6885</v>
      </c>
      <c r="E75">
        <v>0.69820000000000004</v>
      </c>
      <c r="F75" s="6">
        <f t="shared" si="0"/>
        <v>0.69586666666666674</v>
      </c>
      <c r="G75" s="6">
        <f t="shared" si="1"/>
        <v>0.61426666666666674</v>
      </c>
      <c r="H75" s="5">
        <f t="shared" si="2"/>
        <v>512.6935983305732</v>
      </c>
    </row>
    <row r="76" spans="1:11" x14ac:dyDescent="0.25">
      <c r="A76" s="15" t="s">
        <v>15</v>
      </c>
      <c r="B76" s="16">
        <v>8</v>
      </c>
      <c r="C76" s="16">
        <v>0.92490000000000006</v>
      </c>
      <c r="D76" s="16">
        <v>0.94040000000000001</v>
      </c>
      <c r="E76" s="16">
        <v>0.93159999999999998</v>
      </c>
      <c r="F76" s="22"/>
      <c r="G76" s="22"/>
      <c r="H76" s="23"/>
    </row>
    <row r="77" spans="1:11" x14ac:dyDescent="0.25">
      <c r="A77" s="18" t="s">
        <v>15</v>
      </c>
      <c r="B77" s="19">
        <v>8</v>
      </c>
      <c r="C77" s="19">
        <v>0.95279999999999998</v>
      </c>
      <c r="D77" s="19">
        <v>0.94420000000000004</v>
      </c>
      <c r="E77" s="19">
        <v>0.93669999999999998</v>
      </c>
      <c r="F77" s="24">
        <f>AVERAGE(C76:E77)</f>
        <v>0.93843333333333334</v>
      </c>
      <c r="G77" s="24">
        <f t="shared" si="1"/>
        <v>0.85683333333333334</v>
      </c>
      <c r="H77" s="25">
        <f t="shared" si="2"/>
        <v>758.32412018183209</v>
      </c>
      <c r="I77" s="14" t="s">
        <v>30</v>
      </c>
    </row>
    <row r="78" spans="1:11" x14ac:dyDescent="0.25">
      <c r="A78" t="s">
        <v>15</v>
      </c>
      <c r="B78">
        <v>9</v>
      </c>
      <c r="C78">
        <v>1.0443</v>
      </c>
      <c r="D78">
        <v>1.0484</v>
      </c>
      <c r="E78">
        <v>1.0285</v>
      </c>
      <c r="F78" s="6">
        <f t="shared" si="0"/>
        <v>1.0404</v>
      </c>
      <c r="G78" s="6">
        <f t="shared" si="1"/>
        <v>0.95879999999999999</v>
      </c>
      <c r="H78" s="5">
        <f t="shared" si="2"/>
        <v>861.57872597309245</v>
      </c>
    </row>
    <row r="79" spans="1:11" x14ac:dyDescent="0.25">
      <c r="A79" t="s">
        <v>15</v>
      </c>
      <c r="B79">
        <v>10</v>
      </c>
      <c r="C79">
        <v>0.89900000000000002</v>
      </c>
      <c r="D79">
        <v>0.8276</v>
      </c>
      <c r="E79">
        <v>0.91149999999999998</v>
      </c>
      <c r="F79" s="6">
        <f t="shared" si="0"/>
        <v>0.87936666666666652</v>
      </c>
      <c r="G79" s="6">
        <f t="shared" si="1"/>
        <v>0.79776666666666651</v>
      </c>
      <c r="H79" s="5">
        <f t="shared" si="2"/>
        <v>698.51138351556415</v>
      </c>
    </row>
    <row r="80" spans="1:11" x14ac:dyDescent="0.25">
      <c r="A80" t="s">
        <v>16</v>
      </c>
      <c r="B80">
        <v>1</v>
      </c>
      <c r="C80">
        <v>0.85460000000000003</v>
      </c>
      <c r="D80">
        <v>0.85829999999999995</v>
      </c>
      <c r="E80">
        <v>0.87170000000000003</v>
      </c>
      <c r="F80" s="6">
        <f t="shared" si="0"/>
        <v>0.86153333333333337</v>
      </c>
      <c r="G80" s="6">
        <f t="shared" si="1"/>
        <v>0.77993333333333337</v>
      </c>
      <c r="H80" s="5">
        <f t="shared" si="2"/>
        <v>680.45279767106479</v>
      </c>
    </row>
    <row r="81" spans="1:8" x14ac:dyDescent="0.25">
      <c r="A81" t="s">
        <v>16</v>
      </c>
      <c r="B81">
        <v>2</v>
      </c>
      <c r="C81">
        <v>0.74280000000000002</v>
      </c>
      <c r="D81">
        <v>0.74099999999999999</v>
      </c>
      <c r="E81">
        <v>0.75549999999999995</v>
      </c>
      <c r="F81" s="6">
        <f t="shared" si="0"/>
        <v>0.74643333333333339</v>
      </c>
      <c r="G81" s="6">
        <f t="shared" si="1"/>
        <v>0.66483333333333339</v>
      </c>
      <c r="H81" s="5">
        <f t="shared" si="2"/>
        <v>563.89897165039724</v>
      </c>
    </row>
    <row r="82" spans="1:8" x14ac:dyDescent="0.25">
      <c r="A82" t="s">
        <v>16</v>
      </c>
      <c r="B82">
        <v>3</v>
      </c>
      <c r="C82">
        <v>0.91620000000000001</v>
      </c>
      <c r="D82">
        <v>0.92510000000000003</v>
      </c>
      <c r="E82">
        <v>0.94299999999999995</v>
      </c>
      <c r="F82" s="6">
        <f t="shared" si="0"/>
        <v>0.92810000000000004</v>
      </c>
      <c r="G82" s="6">
        <f t="shared" si="1"/>
        <v>0.84650000000000003</v>
      </c>
      <c r="H82" s="5">
        <f t="shared" si="2"/>
        <v>747.86026670184174</v>
      </c>
    </row>
    <row r="83" spans="1:8" x14ac:dyDescent="0.25">
      <c r="A83" t="s">
        <v>16</v>
      </c>
      <c r="B83">
        <v>4</v>
      </c>
      <c r="C83">
        <v>0.68430000000000002</v>
      </c>
      <c r="D83">
        <v>0.68559999999999999</v>
      </c>
      <c r="E83">
        <v>0.69569999999999999</v>
      </c>
      <c r="F83" s="6">
        <f t="shared" si="0"/>
        <v>0.68853333333333333</v>
      </c>
      <c r="G83" s="6">
        <f t="shared" si="1"/>
        <v>0.60693333333333332</v>
      </c>
      <c r="H83" s="5">
        <f t="shared" si="2"/>
        <v>505.26763779638634</v>
      </c>
    </row>
    <row r="84" spans="1:8" x14ac:dyDescent="0.25">
      <c r="A84" t="s">
        <v>16</v>
      </c>
      <c r="B84">
        <v>5</v>
      </c>
      <c r="C84">
        <v>0.92989999999999995</v>
      </c>
      <c r="D84">
        <v>0.93910000000000005</v>
      </c>
      <c r="E84">
        <v>0.94679999999999997</v>
      </c>
      <c r="F84" s="6">
        <f t="shared" si="0"/>
        <v>0.93859999999999999</v>
      </c>
      <c r="G84" s="6">
        <f t="shared" si="1"/>
        <v>0.85699999999999998</v>
      </c>
      <c r="H84" s="5">
        <f t="shared" si="2"/>
        <v>758.49289201215458</v>
      </c>
    </row>
    <row r="85" spans="1:8" x14ac:dyDescent="0.25">
      <c r="A85" t="s">
        <v>16</v>
      </c>
      <c r="B85">
        <v>6</v>
      </c>
      <c r="C85">
        <v>0.83279999999999998</v>
      </c>
      <c r="D85">
        <v>0.81610000000000005</v>
      </c>
      <c r="E85">
        <v>0.83350000000000002</v>
      </c>
      <c r="F85" s="6">
        <f t="shared" si="0"/>
        <v>0.82746666666666668</v>
      </c>
      <c r="G85" s="6">
        <f t="shared" si="1"/>
        <v>0.74586666666666668</v>
      </c>
      <c r="H85" s="5">
        <f t="shared" si="2"/>
        <v>645.9558355531608</v>
      </c>
    </row>
    <row r="86" spans="1:8" x14ac:dyDescent="0.25">
      <c r="A86" t="s">
        <v>16</v>
      </c>
      <c r="B86">
        <v>7</v>
      </c>
      <c r="C86">
        <v>0.8679</v>
      </c>
      <c r="D86">
        <v>0.87019999999999997</v>
      </c>
      <c r="E86">
        <v>0.88249999999999995</v>
      </c>
      <c r="F86" s="6">
        <f t="shared" si="0"/>
        <v>0.87353333333333338</v>
      </c>
      <c r="G86" s="6">
        <f t="shared" si="1"/>
        <v>0.79193333333333338</v>
      </c>
      <c r="H86" s="5">
        <f t="shared" si="2"/>
        <v>692.60436945427944</v>
      </c>
    </row>
    <row r="87" spans="1:8" x14ac:dyDescent="0.25">
      <c r="A87" t="s">
        <v>16</v>
      </c>
      <c r="B87">
        <v>8</v>
      </c>
      <c r="C87">
        <v>0.82240000000000002</v>
      </c>
      <c r="D87">
        <v>0.83360000000000001</v>
      </c>
      <c r="E87">
        <v>0.8427</v>
      </c>
      <c r="F87" s="6">
        <f t="shared" si="0"/>
        <v>0.83290000000000008</v>
      </c>
      <c r="G87" s="6">
        <f t="shared" si="1"/>
        <v>0.75130000000000008</v>
      </c>
      <c r="H87" s="5">
        <f t="shared" si="2"/>
        <v>651.45779722167197</v>
      </c>
    </row>
    <row r="88" spans="1:8" x14ac:dyDescent="0.25">
      <c r="A88" t="s">
        <v>16</v>
      </c>
      <c r="B88">
        <v>9</v>
      </c>
      <c r="C88">
        <v>0.81669999999999998</v>
      </c>
      <c r="D88">
        <v>0.83399999999999996</v>
      </c>
      <c r="E88">
        <v>0.83830000000000005</v>
      </c>
      <c r="F88" s="6">
        <f t="shared" si="0"/>
        <v>0.82966666666666666</v>
      </c>
      <c r="G88" s="6">
        <f t="shared" si="1"/>
        <v>0.74806666666666666</v>
      </c>
      <c r="H88" s="5">
        <f t="shared" si="2"/>
        <v>648.18362371341686</v>
      </c>
    </row>
    <row r="89" spans="1:8" x14ac:dyDescent="0.25">
      <c r="A89" t="s">
        <v>16</v>
      </c>
      <c r="B89">
        <v>10</v>
      </c>
      <c r="C89">
        <v>0.64659999999999995</v>
      </c>
      <c r="D89">
        <v>0.63970000000000005</v>
      </c>
      <c r="E89">
        <v>0.63900000000000001</v>
      </c>
      <c r="F89" s="6">
        <f t="shared" si="0"/>
        <v>0.64176666666666671</v>
      </c>
      <c r="G89" s="6">
        <f t="shared" si="1"/>
        <v>0.5601666666666667</v>
      </c>
      <c r="H89" s="5">
        <f t="shared" si="2"/>
        <v>457.91026220791366</v>
      </c>
    </row>
    <row r="90" spans="1:8" x14ac:dyDescent="0.25">
      <c r="A90" t="s">
        <v>18</v>
      </c>
      <c r="B90">
        <v>1</v>
      </c>
      <c r="C90">
        <v>0.88939999999999997</v>
      </c>
      <c r="D90">
        <v>0.89510000000000001</v>
      </c>
      <c r="E90">
        <v>0.89449999999999996</v>
      </c>
      <c r="F90" s="6">
        <f t="shared" si="0"/>
        <v>0.8929999999999999</v>
      </c>
      <c r="G90" s="6">
        <f t="shared" si="1"/>
        <v>0.8113999999999999</v>
      </c>
      <c r="H90" s="5">
        <f t="shared" si="2"/>
        <v>712.3169192359386</v>
      </c>
    </row>
    <row r="91" spans="1:8" x14ac:dyDescent="0.25">
      <c r="A91" t="s">
        <v>18</v>
      </c>
      <c r="B91">
        <v>2</v>
      </c>
      <c r="C91">
        <v>0.83430000000000004</v>
      </c>
      <c r="D91">
        <v>0.84189999999999998</v>
      </c>
      <c r="E91">
        <v>0.83599999999999997</v>
      </c>
      <c r="F91" s="6">
        <f t="shared" si="0"/>
        <v>0.83740000000000003</v>
      </c>
      <c r="G91" s="6">
        <f t="shared" si="1"/>
        <v>0.75580000000000003</v>
      </c>
      <c r="H91" s="5">
        <f t="shared" si="2"/>
        <v>656.01463664037738</v>
      </c>
    </row>
    <row r="92" spans="1:8" x14ac:dyDescent="0.25">
      <c r="A92" t="s">
        <v>18</v>
      </c>
      <c r="B92">
        <v>3</v>
      </c>
      <c r="C92">
        <v>0.97140000000000004</v>
      </c>
      <c r="D92">
        <v>0.96379999999999999</v>
      </c>
      <c r="E92">
        <v>0.96589999999999998</v>
      </c>
      <c r="F92" s="6">
        <f t="shared" si="0"/>
        <v>0.9670333333333333</v>
      </c>
      <c r="G92" s="6">
        <f t="shared" si="1"/>
        <v>0.88543333333333329</v>
      </c>
      <c r="H92" s="5">
        <f t="shared" si="2"/>
        <v>787.28536626516041</v>
      </c>
    </row>
    <row r="93" spans="1:8" x14ac:dyDescent="0.25">
      <c r="A93" t="s">
        <v>18</v>
      </c>
      <c r="B93">
        <v>4</v>
      </c>
      <c r="C93">
        <v>1.0395000000000001</v>
      </c>
      <c r="D93">
        <v>1.0524</v>
      </c>
      <c r="E93">
        <v>1.0498000000000001</v>
      </c>
      <c r="F93" s="6">
        <f t="shared" si="0"/>
        <v>1.0472333333333335</v>
      </c>
      <c r="G93" s="6">
        <f t="shared" si="1"/>
        <v>0.96563333333333345</v>
      </c>
      <c r="H93" s="5">
        <f t="shared" si="2"/>
        <v>868.49837101631203</v>
      </c>
    </row>
    <row r="94" spans="1:8" x14ac:dyDescent="0.25">
      <c r="A94" t="s">
        <v>18</v>
      </c>
      <c r="B94">
        <v>5</v>
      </c>
      <c r="C94">
        <v>0.89410000000000001</v>
      </c>
      <c r="D94">
        <v>0.92379999999999995</v>
      </c>
      <c r="E94">
        <v>0.9254</v>
      </c>
      <c r="F94" s="6">
        <f t="shared" si="0"/>
        <v>0.91443333333333321</v>
      </c>
      <c r="G94" s="6">
        <f t="shared" si="1"/>
        <v>0.8328333333333332</v>
      </c>
      <c r="H94" s="5">
        <f t="shared" si="2"/>
        <v>734.02097661540267</v>
      </c>
    </row>
    <row r="95" spans="1:8" x14ac:dyDescent="0.25">
      <c r="A95" t="s">
        <v>18</v>
      </c>
      <c r="B95">
        <v>6</v>
      </c>
      <c r="C95">
        <v>0.97770000000000001</v>
      </c>
      <c r="D95">
        <v>0.98729999999999996</v>
      </c>
      <c r="E95">
        <v>0.99070000000000003</v>
      </c>
      <c r="F95" s="6">
        <f t="shared" si="0"/>
        <v>0.98523333333333329</v>
      </c>
      <c r="G95" s="6">
        <f t="shared" si="1"/>
        <v>0.90363333333333329</v>
      </c>
      <c r="H95" s="5">
        <f t="shared" si="2"/>
        <v>805.71525013636938</v>
      </c>
    </row>
    <row r="96" spans="1:8" x14ac:dyDescent="0.25">
      <c r="A96" t="s">
        <v>18</v>
      </c>
      <c r="B96">
        <v>7</v>
      </c>
      <c r="C96">
        <v>0.93899999999999995</v>
      </c>
      <c r="D96">
        <v>0.96079999999999999</v>
      </c>
      <c r="E96">
        <v>0.97350000000000003</v>
      </c>
      <c r="F96" s="6">
        <f t="shared" si="0"/>
        <v>0.95776666666666666</v>
      </c>
      <c r="G96" s="6">
        <f t="shared" si="1"/>
        <v>0.87616666666666665</v>
      </c>
      <c r="H96" s="5">
        <f t="shared" si="2"/>
        <v>777.90165249923359</v>
      </c>
    </row>
    <row r="97" spans="1:8" x14ac:dyDescent="0.25">
      <c r="A97" t="s">
        <v>18</v>
      </c>
      <c r="B97">
        <v>8</v>
      </c>
      <c r="C97">
        <v>0.92779999999999996</v>
      </c>
      <c r="D97">
        <v>0.96089999999999998</v>
      </c>
      <c r="E97">
        <v>0.98499999999999999</v>
      </c>
      <c r="F97" s="6">
        <f t="shared" si="0"/>
        <v>0.95789999999999997</v>
      </c>
      <c r="G97" s="6">
        <f t="shared" si="1"/>
        <v>0.87629999999999997</v>
      </c>
      <c r="H97" s="5">
        <f t="shared" si="2"/>
        <v>778.03666996349148</v>
      </c>
    </row>
    <row r="98" spans="1:8" x14ac:dyDescent="0.25">
      <c r="A98" t="s">
        <v>18</v>
      </c>
      <c r="B98">
        <v>9</v>
      </c>
      <c r="C98">
        <v>0.96630000000000005</v>
      </c>
      <c r="D98">
        <v>0.99039999999999995</v>
      </c>
      <c r="E98">
        <v>0.99050000000000005</v>
      </c>
      <c r="F98" s="6">
        <f t="shared" si="0"/>
        <v>0.98240000000000005</v>
      </c>
      <c r="G98" s="6">
        <f t="shared" si="1"/>
        <v>0.90080000000000005</v>
      </c>
      <c r="H98" s="5">
        <f t="shared" si="2"/>
        <v>802.84612902088816</v>
      </c>
    </row>
    <row r="99" spans="1:8" x14ac:dyDescent="0.25">
      <c r="A99" t="s">
        <v>18</v>
      </c>
      <c r="B99">
        <v>10</v>
      </c>
      <c r="C99">
        <v>0.83360000000000001</v>
      </c>
      <c r="D99">
        <v>0.84399999999999997</v>
      </c>
      <c r="E99">
        <v>0.87960000000000005</v>
      </c>
      <c r="F99" s="6">
        <f t="shared" si="0"/>
        <v>0.85239999999999994</v>
      </c>
      <c r="G99" s="6">
        <f t="shared" si="1"/>
        <v>0.77079999999999993</v>
      </c>
      <c r="H99" s="5">
        <f t="shared" si="2"/>
        <v>671.20410136939563</v>
      </c>
    </row>
    <row r="100" spans="1:8" x14ac:dyDescent="0.25">
      <c r="A100" t="s">
        <v>19</v>
      </c>
      <c r="B100">
        <v>1</v>
      </c>
      <c r="C100">
        <v>0.8609</v>
      </c>
      <c r="D100">
        <v>0.88749999999999996</v>
      </c>
      <c r="E100">
        <v>0.92169999999999996</v>
      </c>
      <c r="F100" s="6">
        <f t="shared" si="0"/>
        <v>0.89003333333333323</v>
      </c>
      <c r="G100" s="6">
        <f t="shared" si="1"/>
        <v>0.80843333333333323</v>
      </c>
      <c r="H100" s="5">
        <f t="shared" si="2"/>
        <v>709.31278065619949</v>
      </c>
    </row>
    <row r="101" spans="1:8" x14ac:dyDescent="0.25">
      <c r="A101" t="s">
        <v>19</v>
      </c>
      <c r="B101">
        <v>2</v>
      </c>
      <c r="C101">
        <v>1.0821000000000001</v>
      </c>
      <c r="D101">
        <v>1.0880000000000001</v>
      </c>
      <c r="E101">
        <v>1.0991</v>
      </c>
      <c r="F101" s="6">
        <f t="shared" si="0"/>
        <v>1.0897333333333334</v>
      </c>
      <c r="G101" s="6">
        <f t="shared" si="1"/>
        <v>1.0081333333333333</v>
      </c>
      <c r="H101" s="5">
        <f t="shared" si="2"/>
        <v>911.53518774853057</v>
      </c>
    </row>
    <row r="102" spans="1:8" x14ac:dyDescent="0.25">
      <c r="A102" t="s">
        <v>19</v>
      </c>
      <c r="B102">
        <v>3</v>
      </c>
      <c r="C102">
        <v>0.98109999999999997</v>
      </c>
      <c r="D102">
        <v>1.0082</v>
      </c>
      <c r="E102">
        <v>1.0246</v>
      </c>
      <c r="F102" s="6">
        <f t="shared" si="0"/>
        <v>1.0046333333333333</v>
      </c>
      <c r="G102" s="6">
        <f t="shared" si="1"/>
        <v>0.92303333333333326</v>
      </c>
      <c r="H102" s="5">
        <f t="shared" si="2"/>
        <v>825.36029118589977</v>
      </c>
    </row>
    <row r="103" spans="1:8" x14ac:dyDescent="0.25">
      <c r="A103" t="s">
        <v>23</v>
      </c>
      <c r="C103">
        <v>8.2199999999999995E-2</v>
      </c>
      <c r="D103">
        <v>8.1199999999999994E-2</v>
      </c>
      <c r="E103">
        <v>8.1100000000000005E-2</v>
      </c>
      <c r="F103" s="6">
        <f t="shared" si="0"/>
        <v>8.1500000000000003E-2</v>
      </c>
      <c r="G103" s="6">
        <f t="shared" si="1"/>
        <v>-1.0000000000000286E-4</v>
      </c>
      <c r="H103" s="5"/>
    </row>
    <row r="104" spans="1:8" x14ac:dyDescent="0.25">
      <c r="A104" t="s">
        <v>19</v>
      </c>
      <c r="B104">
        <v>4</v>
      </c>
      <c r="C104">
        <v>0.94630000000000003</v>
      </c>
      <c r="D104">
        <v>0.95530000000000004</v>
      </c>
      <c r="E104">
        <v>0.96409999999999996</v>
      </c>
      <c r="F104" s="6">
        <f t="shared" si="0"/>
        <v>0.95523333333333349</v>
      </c>
      <c r="G104" s="6">
        <f t="shared" si="1"/>
        <v>0.87363333333333348</v>
      </c>
      <c r="H104" s="5">
        <f t="shared" si="2"/>
        <v>775.33632067833287</v>
      </c>
    </row>
    <row r="105" spans="1:8" x14ac:dyDescent="0.25">
      <c r="A105" t="s">
        <v>19</v>
      </c>
      <c r="B105">
        <v>5</v>
      </c>
      <c r="C105">
        <v>0.77849999999999997</v>
      </c>
      <c r="D105">
        <v>0.78239999999999998</v>
      </c>
      <c r="E105">
        <v>0.79149999999999998</v>
      </c>
      <c r="F105" s="6">
        <f t="shared" ref="F105:F111" si="3">AVERAGE(C105:E105)</f>
        <v>0.78413333333333324</v>
      </c>
      <c r="G105" s="6">
        <f t="shared" ref="G105:G111" si="4">F105-0.0816</f>
        <v>0.70253333333333323</v>
      </c>
      <c r="H105" s="5">
        <f t="shared" si="2"/>
        <v>602.07515966932988</v>
      </c>
    </row>
    <row r="106" spans="1:8" x14ac:dyDescent="0.25">
      <c r="A106" t="s">
        <v>19</v>
      </c>
      <c r="B106">
        <v>6</v>
      </c>
      <c r="C106">
        <v>1.1514</v>
      </c>
      <c r="D106">
        <v>1.1533</v>
      </c>
      <c r="E106">
        <v>1.1767000000000001</v>
      </c>
      <c r="F106" s="6">
        <f t="shared" si="3"/>
        <v>1.1604666666666665</v>
      </c>
      <c r="G106" s="6">
        <f t="shared" si="4"/>
        <v>1.0788666666666664</v>
      </c>
      <c r="H106" s="5">
        <f t="shared" si="2"/>
        <v>983.16195253736794</v>
      </c>
    </row>
    <row r="107" spans="1:8" x14ac:dyDescent="0.25">
      <c r="A107" t="s">
        <v>19</v>
      </c>
      <c r="B107">
        <v>7</v>
      </c>
      <c r="C107">
        <v>1.0149999999999999</v>
      </c>
      <c r="D107">
        <v>0.98070000000000002</v>
      </c>
      <c r="E107">
        <v>1.0206999999999999</v>
      </c>
      <c r="F107" s="6">
        <f t="shared" si="3"/>
        <v>1.0054666666666667</v>
      </c>
      <c r="G107" s="6">
        <f t="shared" si="4"/>
        <v>0.92386666666666672</v>
      </c>
      <c r="H107" s="5">
        <f t="shared" si="2"/>
        <v>826.20415033751203</v>
      </c>
    </row>
    <row r="108" spans="1:8" x14ac:dyDescent="0.25">
      <c r="A108" t="s">
        <v>19</v>
      </c>
      <c r="B108">
        <v>8</v>
      </c>
      <c r="C108">
        <v>0.82320000000000004</v>
      </c>
      <c r="D108">
        <v>0.83360000000000001</v>
      </c>
      <c r="E108">
        <v>0.85270000000000001</v>
      </c>
      <c r="F108" s="6">
        <f t="shared" si="3"/>
        <v>0.83650000000000002</v>
      </c>
      <c r="G108" s="6">
        <f t="shared" si="4"/>
        <v>0.75490000000000002</v>
      </c>
      <c r="H108" s="5">
        <f t="shared" si="2"/>
        <v>655.10326875663634</v>
      </c>
    </row>
    <row r="109" spans="1:8" x14ac:dyDescent="0.25">
      <c r="A109" t="s">
        <v>19</v>
      </c>
      <c r="B109">
        <v>9</v>
      </c>
      <c r="C109">
        <v>1.0019</v>
      </c>
      <c r="D109">
        <v>1.004</v>
      </c>
      <c r="E109">
        <v>1.0086999999999999</v>
      </c>
      <c r="F109" s="6">
        <f t="shared" si="3"/>
        <v>1.0048666666666666</v>
      </c>
      <c r="G109" s="6">
        <f t="shared" si="4"/>
        <v>0.92326666666666657</v>
      </c>
      <c r="H109" s="5">
        <f t="shared" si="2"/>
        <v>825.59657174835104</v>
      </c>
    </row>
    <row r="110" spans="1:8" x14ac:dyDescent="0.25">
      <c r="A110" t="s">
        <v>19</v>
      </c>
      <c r="B110">
        <v>10</v>
      </c>
      <c r="C110">
        <v>0.86909999999999998</v>
      </c>
      <c r="D110">
        <v>0.90910000000000002</v>
      </c>
      <c r="E110">
        <v>0.90659999999999996</v>
      </c>
      <c r="F110" s="6">
        <f t="shared" si="3"/>
        <v>0.89493333333333336</v>
      </c>
      <c r="G110" s="6">
        <f t="shared" si="4"/>
        <v>0.81333333333333335</v>
      </c>
      <c r="H110" s="5">
        <f t="shared" si="2"/>
        <v>714.2746724676789</v>
      </c>
    </row>
    <row r="111" spans="1:8" x14ac:dyDescent="0.25">
      <c r="A111" t="s">
        <v>23</v>
      </c>
      <c r="C111">
        <v>7.9699999999999993E-2</v>
      </c>
      <c r="D111">
        <v>8.3000000000000004E-2</v>
      </c>
      <c r="E111">
        <v>8.2100000000000006E-2</v>
      </c>
      <c r="F111" s="6">
        <f t="shared" si="3"/>
        <v>8.1600000000000006E-2</v>
      </c>
      <c r="G111" s="6">
        <f t="shared" si="4"/>
        <v>0</v>
      </c>
      <c r="H111" s="5"/>
    </row>
  </sheetData>
  <pageMargins left="0.7" right="0.7" top="0.75" bottom="0.75" header="0.3" footer="0.3"/>
  <pageSetup orientation="portrait" horizontalDpi="4294967293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4"/>
  <sheetViews>
    <sheetView workbookViewId="0">
      <selection activeCell="H45" sqref="H45:H104"/>
    </sheetView>
  </sheetViews>
  <sheetFormatPr defaultColWidth="8.85546875" defaultRowHeight="15" x14ac:dyDescent="0.25"/>
  <cols>
    <col min="1" max="1" width="9.7109375" bestFit="1" customWidth="1"/>
    <col min="2" max="2" width="12.140625" customWidth="1"/>
  </cols>
  <sheetData>
    <row r="1" spans="1:14" x14ac:dyDescent="0.25">
      <c r="A1" t="s">
        <v>31</v>
      </c>
      <c r="B1" s="26"/>
    </row>
    <row r="2" spans="1:14" x14ac:dyDescent="0.25">
      <c r="A2" t="s">
        <v>32</v>
      </c>
      <c r="B2" s="26"/>
    </row>
    <row r="3" spans="1:14" x14ac:dyDescent="0.25">
      <c r="B3" s="27"/>
    </row>
    <row r="4" spans="1:14" x14ac:dyDescent="0.25">
      <c r="A4" t="s">
        <v>33</v>
      </c>
      <c r="B4" s="27"/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>
        <v>12</v>
      </c>
    </row>
    <row r="5" spans="1:14" x14ac:dyDescent="0.25">
      <c r="B5" s="27" t="s">
        <v>34</v>
      </c>
      <c r="C5" s="28">
        <v>2.0633330000000001</v>
      </c>
      <c r="D5" s="28">
        <v>2.0863330000000002</v>
      </c>
      <c r="E5" s="28">
        <v>2.0955330000000001</v>
      </c>
      <c r="F5" s="28">
        <v>0.95733299999999999</v>
      </c>
      <c r="G5" s="28">
        <v>0.96523300000000001</v>
      </c>
      <c r="H5" s="28">
        <v>0.97613300000000003</v>
      </c>
      <c r="I5" s="28">
        <v>1.1941329999999999</v>
      </c>
      <c r="J5" s="28">
        <v>1.192733</v>
      </c>
      <c r="K5" s="28">
        <v>1.1882330000000001</v>
      </c>
      <c r="L5" s="28">
        <v>0.98713300000000004</v>
      </c>
      <c r="M5" s="28">
        <v>1.0125329999999999</v>
      </c>
      <c r="N5" s="28">
        <v>1.023333</v>
      </c>
    </row>
    <row r="6" spans="1:14" x14ac:dyDescent="0.25">
      <c r="B6" s="27" t="s">
        <v>35</v>
      </c>
      <c r="C6" s="28">
        <v>1.6473329999999999</v>
      </c>
      <c r="D6" s="28">
        <v>1.6862330000000001</v>
      </c>
      <c r="E6" s="28">
        <v>1.6472329999999999</v>
      </c>
      <c r="F6" s="28">
        <v>0.89163300000000001</v>
      </c>
      <c r="G6" s="28">
        <v>0.89393299999999998</v>
      </c>
      <c r="H6" s="28">
        <v>0.90223299999999995</v>
      </c>
      <c r="I6" s="28">
        <v>0.90023299999999995</v>
      </c>
      <c r="J6" s="28">
        <v>0.84683299999999995</v>
      </c>
      <c r="K6" s="28">
        <v>0.86743300000000001</v>
      </c>
      <c r="L6" s="28">
        <v>0.97863299999999998</v>
      </c>
      <c r="M6" s="28">
        <v>1.011733</v>
      </c>
      <c r="N6" s="28">
        <v>1.0206329999999999</v>
      </c>
    </row>
    <row r="7" spans="1:14" x14ac:dyDescent="0.25">
      <c r="B7" s="27" t="s">
        <v>36</v>
      </c>
      <c r="C7" s="28">
        <v>1.0789329999999999</v>
      </c>
      <c r="D7" s="28">
        <v>1.045733</v>
      </c>
      <c r="E7" s="28">
        <v>1.0445329999999999</v>
      </c>
      <c r="F7" s="28">
        <v>0.75653300000000001</v>
      </c>
      <c r="G7" s="28">
        <v>0.76133300000000004</v>
      </c>
      <c r="H7" s="28">
        <v>0.742533</v>
      </c>
      <c r="I7" s="28">
        <v>1.0693330000000001</v>
      </c>
      <c r="J7" s="28">
        <v>1.0835330000000001</v>
      </c>
      <c r="K7" s="28">
        <v>1.0848329999999999</v>
      </c>
      <c r="L7" s="28">
        <v>1.3452329999999999</v>
      </c>
      <c r="M7" s="28">
        <v>1.3917330000000001</v>
      </c>
      <c r="N7" s="28">
        <v>1.432933</v>
      </c>
    </row>
    <row r="8" spans="1:14" x14ac:dyDescent="0.25">
      <c r="B8" s="27" t="s">
        <v>37</v>
      </c>
      <c r="C8" s="28">
        <v>0.92773300000000003</v>
      </c>
      <c r="D8" s="28">
        <v>0.90153300000000003</v>
      </c>
      <c r="E8" s="28">
        <v>0.89833300000000005</v>
      </c>
      <c r="F8" s="28">
        <v>1.249333</v>
      </c>
      <c r="G8" s="28">
        <v>1.263733</v>
      </c>
      <c r="H8" s="28">
        <v>1.255733</v>
      </c>
      <c r="I8" s="28">
        <v>0.79283300000000001</v>
      </c>
      <c r="J8" s="28">
        <v>0.80543299999999995</v>
      </c>
      <c r="K8" s="28">
        <v>0.79103299999999999</v>
      </c>
      <c r="L8" s="28">
        <v>1.171133</v>
      </c>
      <c r="M8" s="28">
        <v>1.165133</v>
      </c>
      <c r="N8" s="28">
        <v>1.2289330000000001</v>
      </c>
    </row>
    <row r="9" spans="1:14" x14ac:dyDescent="0.25">
      <c r="B9" s="27" t="s">
        <v>38</v>
      </c>
      <c r="C9" s="28">
        <v>0.60313300000000003</v>
      </c>
      <c r="D9" s="28">
        <v>0.59453299999999998</v>
      </c>
      <c r="E9" s="28">
        <v>0.562033</v>
      </c>
      <c r="F9" s="28">
        <v>0.88233300000000003</v>
      </c>
      <c r="G9" s="28">
        <v>0.88253300000000001</v>
      </c>
      <c r="H9" s="28">
        <v>0.89193299999999998</v>
      </c>
      <c r="I9" s="28">
        <v>0.77303299999999997</v>
      </c>
      <c r="J9" s="28">
        <v>0.78423299999999996</v>
      </c>
      <c r="K9" s="28">
        <v>0.78513299999999997</v>
      </c>
      <c r="L9" s="28">
        <v>1.007333</v>
      </c>
      <c r="M9" s="28">
        <v>1.0388329999999999</v>
      </c>
      <c r="N9" s="28">
        <v>1.060033</v>
      </c>
    </row>
    <row r="10" spans="1:14" x14ac:dyDescent="0.25">
      <c r="B10" s="27" t="s">
        <v>39</v>
      </c>
      <c r="C10" s="28">
        <v>0.333733</v>
      </c>
      <c r="D10" s="28">
        <v>0.33083299999999999</v>
      </c>
      <c r="E10" s="28">
        <v>0.32793299999999997</v>
      </c>
      <c r="F10" s="28">
        <v>0.860433</v>
      </c>
      <c r="G10" s="28">
        <v>0.86523300000000003</v>
      </c>
      <c r="H10" s="28">
        <v>0.86273299999999997</v>
      </c>
      <c r="I10" s="28">
        <v>0.927033</v>
      </c>
      <c r="J10" s="28">
        <v>0.93043299999999995</v>
      </c>
      <c r="K10" s="28">
        <v>0.92923299999999998</v>
      </c>
      <c r="L10" s="28">
        <v>0.94333299999999998</v>
      </c>
      <c r="M10" s="28">
        <v>0.96873299999999996</v>
      </c>
      <c r="N10" s="28">
        <v>1.001333</v>
      </c>
    </row>
    <row r="11" spans="1:14" x14ac:dyDescent="0.25">
      <c r="B11" s="27" t="s">
        <v>40</v>
      </c>
      <c r="C11" s="28">
        <v>0.18183299999999999</v>
      </c>
      <c r="D11" s="28">
        <v>0.18323300000000001</v>
      </c>
      <c r="E11" s="28">
        <v>0.17713300000000001</v>
      </c>
      <c r="F11" s="28">
        <v>1.1654329999999999</v>
      </c>
      <c r="G11" s="28">
        <v>1.157033</v>
      </c>
      <c r="H11" s="28">
        <v>1.154433</v>
      </c>
      <c r="I11" s="28">
        <v>0.90073300000000001</v>
      </c>
      <c r="J11" s="28">
        <v>0.906833</v>
      </c>
      <c r="K11" s="28">
        <v>0.89533300000000005</v>
      </c>
      <c r="L11" s="28">
        <v>1.2042330000000001</v>
      </c>
      <c r="M11" s="28">
        <v>1.252033</v>
      </c>
      <c r="N11" s="28">
        <v>1.235733</v>
      </c>
    </row>
    <row r="12" spans="1:14" x14ac:dyDescent="0.25">
      <c r="B12" s="27" t="s">
        <v>41</v>
      </c>
      <c r="C12" s="28">
        <v>4.1333000000000002E-2</v>
      </c>
      <c r="D12" s="28">
        <v>4.1232999999999999E-2</v>
      </c>
      <c r="E12" s="28">
        <v>4.1333000000000002E-2</v>
      </c>
      <c r="F12" s="28">
        <v>1.142433</v>
      </c>
      <c r="G12" s="28">
        <v>1.172633</v>
      </c>
      <c r="H12" s="28">
        <v>1.108733</v>
      </c>
      <c r="I12" s="28">
        <v>1.3330329999999999</v>
      </c>
      <c r="J12" s="28">
        <v>1.3511329999999999</v>
      </c>
      <c r="K12" s="28">
        <v>1.3512329999999999</v>
      </c>
      <c r="L12" s="28">
        <v>7.3300000000000004E-4</v>
      </c>
      <c r="M12" s="28">
        <v>-1.6699999999999999E-4</v>
      </c>
      <c r="N12" s="28">
        <v>-5.6700000000000001E-4</v>
      </c>
    </row>
    <row r="13" spans="1:14" x14ac:dyDescent="0.25">
      <c r="B13" s="27"/>
    </row>
    <row r="14" spans="1:14" x14ac:dyDescent="0.25">
      <c r="A14" t="s">
        <v>42</v>
      </c>
      <c r="B14" s="27"/>
      <c r="C14">
        <v>1</v>
      </c>
      <c r="D14">
        <v>2</v>
      </c>
      <c r="E14">
        <v>3</v>
      </c>
      <c r="F14">
        <v>4</v>
      </c>
      <c r="G14">
        <v>5</v>
      </c>
      <c r="H14">
        <v>6</v>
      </c>
      <c r="I14">
        <v>7</v>
      </c>
      <c r="J14">
        <v>8</v>
      </c>
      <c r="K14">
        <v>9</v>
      </c>
      <c r="L14">
        <v>10</v>
      </c>
      <c r="M14">
        <v>11</v>
      </c>
      <c r="N14">
        <v>12</v>
      </c>
    </row>
    <row r="15" spans="1:14" x14ac:dyDescent="0.25">
      <c r="B15" s="27" t="s">
        <v>34</v>
      </c>
      <c r="C15" s="28">
        <v>1.3290329999999999</v>
      </c>
      <c r="D15" s="28">
        <v>1.342333</v>
      </c>
      <c r="E15" s="28">
        <v>1.322433</v>
      </c>
      <c r="F15" s="28">
        <v>0.66443300000000005</v>
      </c>
      <c r="G15" s="28">
        <v>0.65553300000000003</v>
      </c>
      <c r="H15" s="28">
        <v>0.667933</v>
      </c>
      <c r="I15" s="28">
        <v>0.90903299999999998</v>
      </c>
      <c r="J15" s="28">
        <v>0.92013299999999998</v>
      </c>
      <c r="K15" s="28">
        <v>0.92673300000000003</v>
      </c>
      <c r="L15" s="28">
        <v>0.71233299999999999</v>
      </c>
      <c r="M15" s="28">
        <v>0.70353299999999996</v>
      </c>
      <c r="N15" s="28">
        <v>0.73313300000000003</v>
      </c>
    </row>
    <row r="16" spans="1:14" x14ac:dyDescent="0.25">
      <c r="B16" s="27" t="s">
        <v>35</v>
      </c>
      <c r="C16" s="28">
        <v>1.1862330000000001</v>
      </c>
      <c r="D16" s="28">
        <v>1.189333</v>
      </c>
      <c r="E16" s="28">
        <v>1.1656329999999999</v>
      </c>
      <c r="F16" s="28">
        <v>0.69743299999999997</v>
      </c>
      <c r="G16" s="28">
        <v>0.693133</v>
      </c>
      <c r="H16" s="28">
        <v>0.70973299999999995</v>
      </c>
      <c r="I16" s="28">
        <v>0.960233</v>
      </c>
      <c r="J16" s="28">
        <v>0.95433299999999999</v>
      </c>
      <c r="K16" s="28">
        <v>0.96903300000000003</v>
      </c>
      <c r="L16" s="28">
        <v>0.64293299999999998</v>
      </c>
      <c r="M16" s="28">
        <v>0.66673300000000002</v>
      </c>
      <c r="N16" s="28">
        <v>0.66773300000000002</v>
      </c>
    </row>
    <row r="17" spans="1:14" x14ac:dyDescent="0.25">
      <c r="B17" s="27" t="s">
        <v>36</v>
      </c>
      <c r="C17" s="28">
        <v>1.061933</v>
      </c>
      <c r="D17" s="28">
        <v>1.056433</v>
      </c>
      <c r="E17" s="28">
        <v>1.049733</v>
      </c>
      <c r="F17" s="28">
        <v>0.87713300000000005</v>
      </c>
      <c r="G17" s="28">
        <v>0.86443300000000001</v>
      </c>
      <c r="H17" s="28">
        <v>0.88653300000000002</v>
      </c>
      <c r="I17" s="28">
        <v>0.70033299999999998</v>
      </c>
      <c r="J17" s="28">
        <v>0.71583300000000005</v>
      </c>
      <c r="K17" s="28">
        <v>0.72393300000000005</v>
      </c>
      <c r="L17" s="28">
        <v>0.98523300000000003</v>
      </c>
      <c r="M17" s="28">
        <v>1.006033</v>
      </c>
      <c r="N17" s="28">
        <v>1.045933</v>
      </c>
    </row>
    <row r="18" spans="1:14" x14ac:dyDescent="0.25">
      <c r="B18" s="27" t="s">
        <v>37</v>
      </c>
      <c r="C18" s="28">
        <v>1.192733</v>
      </c>
      <c r="D18" s="28">
        <v>1.1802330000000001</v>
      </c>
      <c r="E18" s="28">
        <v>1.178833</v>
      </c>
      <c r="F18" s="28">
        <v>0.68383300000000002</v>
      </c>
      <c r="G18" s="28">
        <v>0.67383300000000002</v>
      </c>
      <c r="H18" s="28">
        <v>0.69133299999999998</v>
      </c>
      <c r="I18" s="28">
        <v>0.71503300000000003</v>
      </c>
      <c r="J18" s="28">
        <v>0.726433</v>
      </c>
      <c r="K18" s="28">
        <v>0.72483299999999995</v>
      </c>
      <c r="L18" s="28">
        <v>0.79613299999999998</v>
      </c>
      <c r="M18" s="28">
        <v>0.81183300000000003</v>
      </c>
      <c r="N18" s="28">
        <v>0.84423300000000001</v>
      </c>
    </row>
    <row r="19" spans="1:14" x14ac:dyDescent="0.25">
      <c r="B19" s="27" t="s">
        <v>38</v>
      </c>
      <c r="C19" s="28">
        <v>1.1804330000000001</v>
      </c>
      <c r="D19" s="28">
        <v>1.124333</v>
      </c>
      <c r="E19" s="28">
        <v>1.164833</v>
      </c>
      <c r="F19" s="28">
        <v>0.565133</v>
      </c>
      <c r="G19" s="28">
        <v>0.56213299999999999</v>
      </c>
      <c r="H19" s="28">
        <v>0.56763300000000005</v>
      </c>
      <c r="I19" s="28">
        <v>0.81013299999999999</v>
      </c>
      <c r="J19" s="28">
        <v>0.81153299999999995</v>
      </c>
      <c r="K19" s="28">
        <v>0.80193300000000001</v>
      </c>
      <c r="L19" s="28">
        <v>0.87303299999999995</v>
      </c>
      <c r="M19" s="28">
        <v>0.89813299999999996</v>
      </c>
      <c r="N19" s="28">
        <v>0.91123299999999996</v>
      </c>
    </row>
    <row r="20" spans="1:14" x14ac:dyDescent="0.25">
      <c r="B20" s="27" t="s">
        <v>39</v>
      </c>
      <c r="C20" s="28">
        <v>1.064333</v>
      </c>
      <c r="D20" s="28">
        <v>1.0448329999999999</v>
      </c>
      <c r="E20" s="28">
        <v>1.0647329999999999</v>
      </c>
      <c r="F20" s="28">
        <v>0.76683299999999999</v>
      </c>
      <c r="G20" s="28">
        <v>0.76893299999999998</v>
      </c>
      <c r="H20" s="28">
        <v>0.77503299999999997</v>
      </c>
      <c r="I20" s="28">
        <v>0.80093300000000001</v>
      </c>
      <c r="J20" s="28">
        <v>0.80533299999999997</v>
      </c>
      <c r="K20" s="28">
        <v>0.804033</v>
      </c>
      <c r="L20" s="28">
        <v>0.71613300000000002</v>
      </c>
      <c r="M20" s="28">
        <v>0.70803300000000002</v>
      </c>
      <c r="N20" s="28">
        <v>0.73403300000000005</v>
      </c>
    </row>
    <row r="21" spans="1:14" x14ac:dyDescent="0.25">
      <c r="B21" s="27" t="s">
        <v>40</v>
      </c>
      <c r="C21" s="28">
        <v>1.1396329999999999</v>
      </c>
      <c r="D21" s="28">
        <v>1.1311329999999999</v>
      </c>
      <c r="E21" s="28">
        <v>1.1341330000000001</v>
      </c>
      <c r="F21" s="28">
        <v>0.88293299999999997</v>
      </c>
      <c r="G21" s="28">
        <v>0.886633</v>
      </c>
      <c r="H21" s="28">
        <v>0.86563299999999999</v>
      </c>
      <c r="I21" s="28">
        <v>0.96463299999999996</v>
      </c>
      <c r="J21" s="28">
        <v>0.97113300000000002</v>
      </c>
      <c r="K21" s="28">
        <v>0.95013300000000001</v>
      </c>
      <c r="L21" s="28">
        <v>0.73573299999999997</v>
      </c>
      <c r="M21" s="28">
        <v>0.75853300000000001</v>
      </c>
      <c r="N21" s="28">
        <v>0.78033300000000005</v>
      </c>
    </row>
    <row r="22" spans="1:14" x14ac:dyDescent="0.25">
      <c r="B22" s="27" t="s">
        <v>41</v>
      </c>
      <c r="C22" s="28">
        <v>0.78213299999999997</v>
      </c>
      <c r="D22" s="28">
        <v>0.76503299999999996</v>
      </c>
      <c r="E22" s="28">
        <v>0.76913299999999996</v>
      </c>
      <c r="F22" s="28">
        <v>0.68773300000000004</v>
      </c>
      <c r="G22" s="28">
        <v>0.64903299999999997</v>
      </c>
      <c r="H22" s="28">
        <v>0.69173300000000004</v>
      </c>
      <c r="I22" s="28">
        <v>0.69703300000000001</v>
      </c>
      <c r="J22" s="28">
        <v>0.70503300000000002</v>
      </c>
      <c r="K22" s="28">
        <v>0.70383300000000004</v>
      </c>
      <c r="L22" s="28">
        <v>-5.6700000000000001E-4</v>
      </c>
      <c r="M22" s="28">
        <v>8.3299999999999997E-4</v>
      </c>
      <c r="N22" s="28">
        <v>-2.6699999999999998E-4</v>
      </c>
    </row>
    <row r="23" spans="1:14" x14ac:dyDescent="0.25">
      <c r="B23" s="27"/>
    </row>
    <row r="24" spans="1:14" x14ac:dyDescent="0.25">
      <c r="A24" t="s">
        <v>43</v>
      </c>
      <c r="B24" s="27"/>
      <c r="C24">
        <v>1</v>
      </c>
      <c r="D24">
        <v>2</v>
      </c>
      <c r="E24">
        <v>3</v>
      </c>
    </row>
    <row r="25" spans="1:14" x14ac:dyDescent="0.25">
      <c r="B25" s="27" t="s">
        <v>34</v>
      </c>
      <c r="C25" s="28">
        <v>0.71236699999999997</v>
      </c>
      <c r="D25" s="28">
        <v>0.73096700000000003</v>
      </c>
      <c r="E25" s="28">
        <v>0.72456699999999996</v>
      </c>
    </row>
    <row r="26" spans="1:14" x14ac:dyDescent="0.25">
      <c r="B26" s="27" t="s">
        <v>35</v>
      </c>
      <c r="C26" s="28">
        <v>1.022367</v>
      </c>
      <c r="D26" s="28">
        <v>0.993367</v>
      </c>
      <c r="E26" s="28">
        <v>1.020267</v>
      </c>
    </row>
    <row r="27" spans="1:14" x14ac:dyDescent="0.25">
      <c r="B27" s="27" t="s">
        <v>36</v>
      </c>
      <c r="C27" s="28">
        <v>0.75156699999999999</v>
      </c>
      <c r="D27" s="28">
        <v>0.74656699999999998</v>
      </c>
      <c r="E27" s="28">
        <v>0.74646699999999999</v>
      </c>
    </row>
    <row r="28" spans="1:14" x14ac:dyDescent="0.25">
      <c r="B28" s="27" t="s">
        <v>37</v>
      </c>
      <c r="C28" s="28">
        <v>0.72176700000000005</v>
      </c>
      <c r="D28" s="28">
        <v>0.70216699999999999</v>
      </c>
      <c r="E28" s="28">
        <v>0.70486700000000002</v>
      </c>
    </row>
    <row r="29" spans="1:14" x14ac:dyDescent="0.25">
      <c r="B29" s="27" t="s">
        <v>38</v>
      </c>
      <c r="C29" s="28">
        <v>0.81126699999999996</v>
      </c>
      <c r="D29" s="28">
        <v>0.821967</v>
      </c>
      <c r="E29" s="28">
        <v>0.79956700000000003</v>
      </c>
    </row>
    <row r="30" spans="1:14" x14ac:dyDescent="0.25">
      <c r="B30" s="27" t="s">
        <v>39</v>
      </c>
      <c r="C30" s="28">
        <v>0.70546699999999996</v>
      </c>
      <c r="D30" s="28">
        <v>0.70616699999999999</v>
      </c>
      <c r="E30" s="28">
        <v>0.731267</v>
      </c>
    </row>
    <row r="31" spans="1:14" x14ac:dyDescent="0.25">
      <c r="B31" s="27" t="s">
        <v>40</v>
      </c>
      <c r="C31" s="28">
        <v>-3.3300000000000002E-4</v>
      </c>
      <c r="D31" s="28">
        <v>1.6699999999999999E-4</v>
      </c>
      <c r="E31" s="28">
        <v>1.6699999999999999E-4</v>
      </c>
    </row>
    <row r="32" spans="1:14" x14ac:dyDescent="0.25">
      <c r="B32" s="27" t="s">
        <v>41</v>
      </c>
      <c r="C32" s="29"/>
      <c r="D32" s="29"/>
      <c r="E32" s="29"/>
    </row>
    <row r="33" spans="1:8" x14ac:dyDescent="0.25">
      <c r="B33" s="27"/>
      <c r="C33" s="8"/>
      <c r="D33" s="8"/>
      <c r="E33" s="8"/>
    </row>
    <row r="34" spans="1:8" x14ac:dyDescent="0.25">
      <c r="A34" t="s">
        <v>44</v>
      </c>
    </row>
    <row r="36" spans="1:8" x14ac:dyDescent="0.25">
      <c r="B36" s="29" t="s">
        <v>45</v>
      </c>
      <c r="C36" s="29" t="s">
        <v>26</v>
      </c>
      <c r="D36" s="30" t="s">
        <v>2</v>
      </c>
      <c r="E36" s="30" t="s">
        <v>3</v>
      </c>
      <c r="F36" s="30" t="s">
        <v>4</v>
      </c>
      <c r="G36" s="30" t="s">
        <v>46</v>
      </c>
      <c r="H36" s="30" t="s">
        <v>47</v>
      </c>
    </row>
    <row r="37" spans="1:8" x14ac:dyDescent="0.25">
      <c r="B37" s="29"/>
      <c r="C37" s="29" t="s">
        <v>29</v>
      </c>
      <c r="D37" s="28">
        <v>2.0633330000000001</v>
      </c>
      <c r="E37" s="28">
        <v>2.0863330000000002</v>
      </c>
      <c r="F37" s="28">
        <v>2.0955330000000001</v>
      </c>
      <c r="G37" s="28">
        <f>AVERAGE(D37:F37)</f>
        <v>2.0817329999999998</v>
      </c>
      <c r="H37" s="29">
        <v>2000</v>
      </c>
    </row>
    <row r="38" spans="1:8" x14ac:dyDescent="0.25">
      <c r="B38" s="29"/>
      <c r="C38" s="29" t="s">
        <v>29</v>
      </c>
      <c r="D38" s="28">
        <v>1.6473329999999999</v>
      </c>
      <c r="E38" s="28">
        <v>1.6862330000000001</v>
      </c>
      <c r="F38" s="28">
        <v>1.6472329999999999</v>
      </c>
      <c r="G38" s="28">
        <f t="shared" ref="G38:G101" si="0">AVERAGE(D38:F38)</f>
        <v>1.6602663333333334</v>
      </c>
      <c r="H38" s="29">
        <v>1500</v>
      </c>
    </row>
    <row r="39" spans="1:8" x14ac:dyDescent="0.25">
      <c r="B39" s="29"/>
      <c r="C39" s="29" t="s">
        <v>29</v>
      </c>
      <c r="D39" s="28">
        <v>1.0789329999999999</v>
      </c>
      <c r="E39" s="28">
        <v>1.045733</v>
      </c>
      <c r="F39" s="28">
        <v>1.0445329999999999</v>
      </c>
      <c r="G39" s="28">
        <f t="shared" si="0"/>
        <v>1.0563996666666666</v>
      </c>
      <c r="H39" s="29">
        <v>1000</v>
      </c>
    </row>
    <row r="40" spans="1:8" x14ac:dyDescent="0.25">
      <c r="B40" s="29"/>
      <c r="C40" s="29" t="s">
        <v>29</v>
      </c>
      <c r="D40" s="28">
        <v>0.92773300000000003</v>
      </c>
      <c r="E40" s="28">
        <v>0.90153300000000003</v>
      </c>
      <c r="F40" s="28">
        <v>0.89833300000000005</v>
      </c>
      <c r="G40" s="28">
        <f t="shared" si="0"/>
        <v>0.90919966666666674</v>
      </c>
      <c r="H40" s="29">
        <v>750</v>
      </c>
    </row>
    <row r="41" spans="1:8" x14ac:dyDescent="0.25">
      <c r="B41" s="29"/>
      <c r="C41" s="29" t="s">
        <v>29</v>
      </c>
      <c r="D41" s="28">
        <v>0.60313300000000003</v>
      </c>
      <c r="E41" s="28">
        <v>0.59453299999999998</v>
      </c>
      <c r="F41" s="28">
        <v>0.562033</v>
      </c>
      <c r="G41" s="28">
        <f t="shared" si="0"/>
        <v>0.5865663333333333</v>
      </c>
      <c r="H41" s="29">
        <v>500</v>
      </c>
    </row>
    <row r="42" spans="1:8" x14ac:dyDescent="0.25">
      <c r="B42" s="29"/>
      <c r="C42" s="29" t="s">
        <v>29</v>
      </c>
      <c r="D42" s="28">
        <v>0.333733</v>
      </c>
      <c r="E42" s="28">
        <v>0.33083299999999999</v>
      </c>
      <c r="F42" s="28">
        <v>0.32793299999999997</v>
      </c>
      <c r="G42" s="28">
        <f t="shared" si="0"/>
        <v>0.33083299999999999</v>
      </c>
      <c r="H42" s="29">
        <v>250</v>
      </c>
    </row>
    <row r="43" spans="1:8" x14ac:dyDescent="0.25">
      <c r="B43" s="29"/>
      <c r="C43" s="29" t="s">
        <v>29</v>
      </c>
      <c r="D43" s="28">
        <v>0.18183299999999999</v>
      </c>
      <c r="E43" s="28">
        <v>0.18323300000000001</v>
      </c>
      <c r="F43" s="28">
        <v>0.17713300000000001</v>
      </c>
      <c r="G43" s="28">
        <f t="shared" si="0"/>
        <v>0.180733</v>
      </c>
      <c r="H43" s="29">
        <v>125</v>
      </c>
    </row>
    <row r="44" spans="1:8" x14ac:dyDescent="0.25">
      <c r="B44" s="29"/>
      <c r="C44" s="29" t="s">
        <v>29</v>
      </c>
      <c r="D44" s="28">
        <v>4.1333000000000002E-2</v>
      </c>
      <c r="E44" s="28">
        <v>4.1232999999999999E-2</v>
      </c>
      <c r="F44" s="28">
        <v>4.1333000000000002E-2</v>
      </c>
      <c r="G44" s="28">
        <f t="shared" si="0"/>
        <v>4.1299666666666672E-2</v>
      </c>
      <c r="H44" s="29">
        <v>25</v>
      </c>
    </row>
    <row r="45" spans="1:8" x14ac:dyDescent="0.25">
      <c r="B45" s="31">
        <v>42838</v>
      </c>
      <c r="C45" s="29" t="s">
        <v>48</v>
      </c>
      <c r="D45" s="28">
        <v>0.95733299999999999</v>
      </c>
      <c r="E45" s="28">
        <v>0.96523300000000001</v>
      </c>
      <c r="F45" s="28">
        <v>0.97613300000000003</v>
      </c>
      <c r="G45" s="28">
        <f t="shared" si="0"/>
        <v>0.96623300000000001</v>
      </c>
      <c r="H45" s="32">
        <f>TREND($H37:$H44,$G37:$G44,G45)</f>
        <v>875.117131765772</v>
      </c>
    </row>
    <row r="46" spans="1:8" x14ac:dyDescent="0.25">
      <c r="B46" s="31">
        <v>42838</v>
      </c>
      <c r="C46" s="29" t="s">
        <v>49</v>
      </c>
      <c r="D46" s="28">
        <v>0.89163300000000001</v>
      </c>
      <c r="E46" s="28">
        <v>0.89393299999999998</v>
      </c>
      <c r="F46" s="28">
        <v>0.90223299999999995</v>
      </c>
      <c r="G46" s="28">
        <f t="shared" si="0"/>
        <v>0.89593299999999998</v>
      </c>
      <c r="H46" s="32">
        <f t="shared" ref="H46:H104" si="1">TREND($H38:$H45,$G38:$G45,G46)</f>
        <v>795.10166522880547</v>
      </c>
    </row>
    <row r="47" spans="1:8" x14ac:dyDescent="0.25">
      <c r="B47" s="31">
        <v>42838</v>
      </c>
      <c r="C47" s="29" t="s">
        <v>50</v>
      </c>
      <c r="D47" s="28">
        <v>0.75653300000000001</v>
      </c>
      <c r="E47" s="28">
        <v>0.76133300000000004</v>
      </c>
      <c r="F47" s="28">
        <v>0.742533</v>
      </c>
      <c r="G47" s="28">
        <f t="shared" si="0"/>
        <v>0.75346633333333335</v>
      </c>
      <c r="H47" s="32">
        <f t="shared" si="1"/>
        <v>664.11376318023338</v>
      </c>
    </row>
    <row r="48" spans="1:8" x14ac:dyDescent="0.25">
      <c r="B48" s="31">
        <v>42838</v>
      </c>
      <c r="C48" s="29" t="s">
        <v>51</v>
      </c>
      <c r="D48" s="28">
        <v>1.249333</v>
      </c>
      <c r="E48" s="28">
        <v>1.263733</v>
      </c>
      <c r="F48" s="28">
        <v>1.255733</v>
      </c>
      <c r="G48" s="28">
        <f t="shared" si="0"/>
        <v>1.2562663333333335</v>
      </c>
      <c r="H48" s="32">
        <f t="shared" si="1"/>
        <v>1109.6598331037785</v>
      </c>
    </row>
    <row r="49" spans="2:8" x14ac:dyDescent="0.25">
      <c r="B49" s="31">
        <v>42838</v>
      </c>
      <c r="C49" s="29" t="s">
        <v>52</v>
      </c>
      <c r="D49" s="28">
        <v>0.88233300000000003</v>
      </c>
      <c r="E49" s="28">
        <v>0.88253300000000001</v>
      </c>
      <c r="F49" s="28">
        <v>0.89193299999999998</v>
      </c>
      <c r="G49" s="28">
        <f t="shared" si="0"/>
        <v>0.88559966666666667</v>
      </c>
      <c r="H49" s="32">
        <f t="shared" si="1"/>
        <v>781.10278964639713</v>
      </c>
    </row>
    <row r="50" spans="2:8" x14ac:dyDescent="0.25">
      <c r="B50" s="31">
        <v>42838</v>
      </c>
      <c r="C50" s="29" t="s">
        <v>53</v>
      </c>
      <c r="D50" s="28">
        <v>0.860433</v>
      </c>
      <c r="E50" s="28">
        <v>0.86523300000000003</v>
      </c>
      <c r="F50" s="28">
        <v>0.86273299999999997</v>
      </c>
      <c r="G50" s="28">
        <f t="shared" si="0"/>
        <v>0.86279966666666663</v>
      </c>
      <c r="H50" s="32">
        <f t="shared" si="1"/>
        <v>760.87948525321531</v>
      </c>
    </row>
    <row r="51" spans="2:8" x14ac:dyDescent="0.25">
      <c r="B51" s="31">
        <v>42838</v>
      </c>
      <c r="C51" s="29" t="s">
        <v>54</v>
      </c>
      <c r="D51" s="28">
        <v>1.1654329999999999</v>
      </c>
      <c r="E51" s="28">
        <v>1.157033</v>
      </c>
      <c r="F51" s="28">
        <v>1.154433</v>
      </c>
      <c r="G51" s="28">
        <f t="shared" si="0"/>
        <v>1.1589663333333333</v>
      </c>
      <c r="H51" s="32">
        <f t="shared" si="1"/>
        <v>1032.3911057382152</v>
      </c>
    </row>
    <row r="52" spans="2:8" x14ac:dyDescent="0.25">
      <c r="B52" s="31">
        <v>42838</v>
      </c>
      <c r="C52" s="29" t="s">
        <v>55</v>
      </c>
      <c r="D52" s="28">
        <v>1.142433</v>
      </c>
      <c r="E52" s="28">
        <v>1.172633</v>
      </c>
      <c r="F52" s="28">
        <v>1.108733</v>
      </c>
      <c r="G52" s="28">
        <f t="shared" si="0"/>
        <v>1.1412663333333333</v>
      </c>
      <c r="H52" s="32">
        <f t="shared" si="1"/>
        <v>1014.9315009092078</v>
      </c>
    </row>
    <row r="53" spans="2:8" x14ac:dyDescent="0.25">
      <c r="B53" s="31">
        <v>42838</v>
      </c>
      <c r="C53" s="29" t="s">
        <v>56</v>
      </c>
      <c r="D53" s="28">
        <v>1.1941329999999999</v>
      </c>
      <c r="E53" s="28">
        <v>1.192733</v>
      </c>
      <c r="F53" s="28">
        <v>1.1882330000000001</v>
      </c>
      <c r="G53" s="28">
        <f t="shared" si="0"/>
        <v>1.1916996666666666</v>
      </c>
      <c r="H53" s="32">
        <f t="shared" si="1"/>
        <v>1059.3754702354324</v>
      </c>
    </row>
    <row r="54" spans="2:8" x14ac:dyDescent="0.25">
      <c r="B54" s="31">
        <v>42838</v>
      </c>
      <c r="C54" s="29" t="s">
        <v>57</v>
      </c>
      <c r="D54" s="28">
        <v>0.90023299999999995</v>
      </c>
      <c r="E54" s="28">
        <v>0.84683299999999995</v>
      </c>
      <c r="F54" s="28">
        <v>0.86743300000000001</v>
      </c>
      <c r="G54" s="28">
        <f t="shared" si="0"/>
        <v>0.87149966666666667</v>
      </c>
      <c r="H54" s="32">
        <f t="shared" si="1"/>
        <v>770.50400055076273</v>
      </c>
    </row>
    <row r="55" spans="2:8" x14ac:dyDescent="0.25">
      <c r="B55" s="31">
        <v>42838</v>
      </c>
      <c r="C55" s="29" t="s">
        <v>58</v>
      </c>
      <c r="D55" s="28">
        <v>1.0693330000000001</v>
      </c>
      <c r="E55" s="28">
        <v>1.0835330000000001</v>
      </c>
      <c r="F55" s="28">
        <v>1.0848329999999999</v>
      </c>
      <c r="G55" s="28">
        <f t="shared" si="0"/>
        <v>1.0792330000000001</v>
      </c>
      <c r="H55" s="32">
        <f t="shared" si="1"/>
        <v>956.66570387733304</v>
      </c>
    </row>
    <row r="56" spans="2:8" x14ac:dyDescent="0.25">
      <c r="B56" s="31">
        <v>42838</v>
      </c>
      <c r="C56" s="29" t="s">
        <v>59</v>
      </c>
      <c r="D56" s="28">
        <v>0.79283300000000001</v>
      </c>
      <c r="E56" s="28">
        <v>0.80543299999999995</v>
      </c>
      <c r="F56" s="28">
        <v>0.79103299999999999</v>
      </c>
      <c r="G56" s="28">
        <f t="shared" si="0"/>
        <v>0.79643299999999995</v>
      </c>
      <c r="H56" s="32">
        <f t="shared" si="1"/>
        <v>702.42473237030924</v>
      </c>
    </row>
    <row r="57" spans="2:8" x14ac:dyDescent="0.25">
      <c r="B57" s="31">
        <v>42838</v>
      </c>
      <c r="C57" s="29" t="s">
        <v>60</v>
      </c>
      <c r="D57" s="28">
        <v>0.77303299999999997</v>
      </c>
      <c r="E57" s="28">
        <v>0.78423299999999996</v>
      </c>
      <c r="F57" s="28">
        <v>0.78513299999999997</v>
      </c>
      <c r="G57" s="28">
        <f t="shared" si="0"/>
        <v>0.78079966666666667</v>
      </c>
      <c r="H57" s="32">
        <f t="shared" si="1"/>
        <v>687.20503207345075</v>
      </c>
    </row>
    <row r="58" spans="2:8" x14ac:dyDescent="0.25">
      <c r="B58" s="31">
        <v>42838</v>
      </c>
      <c r="C58" s="29" t="s">
        <v>61</v>
      </c>
      <c r="D58" s="28">
        <v>0.927033</v>
      </c>
      <c r="E58" s="28">
        <v>0.93043299999999995</v>
      </c>
      <c r="F58" s="28">
        <v>0.92923299999999998</v>
      </c>
      <c r="G58" s="28">
        <f t="shared" si="0"/>
        <v>0.92889966666666668</v>
      </c>
      <c r="H58" s="32">
        <f t="shared" si="1"/>
        <v>821.84421145714282</v>
      </c>
    </row>
    <row r="59" spans="2:8" x14ac:dyDescent="0.25">
      <c r="B59" s="31">
        <v>42838</v>
      </c>
      <c r="C59" s="29" t="s">
        <v>62</v>
      </c>
      <c r="D59" s="28">
        <v>0.90073300000000001</v>
      </c>
      <c r="E59" s="28">
        <v>0.906833</v>
      </c>
      <c r="F59" s="28">
        <v>0.89533300000000005</v>
      </c>
      <c r="G59" s="28">
        <f t="shared" si="0"/>
        <v>0.90096633333333331</v>
      </c>
      <c r="H59" s="32">
        <f t="shared" si="1"/>
        <v>796.68675403232498</v>
      </c>
    </row>
    <row r="60" spans="2:8" x14ac:dyDescent="0.25">
      <c r="B60" s="31">
        <v>42838</v>
      </c>
      <c r="C60" s="29" t="s">
        <v>63</v>
      </c>
      <c r="D60" s="28">
        <v>1.3330329999999999</v>
      </c>
      <c r="E60" s="28">
        <v>1.3511329999999999</v>
      </c>
      <c r="F60" s="28">
        <v>1.3512329999999999</v>
      </c>
      <c r="G60" s="28">
        <f t="shared" si="0"/>
        <v>1.3451329999999999</v>
      </c>
      <c r="H60" s="32">
        <f t="shared" si="1"/>
        <v>1198.3455577957343</v>
      </c>
    </row>
    <row r="61" spans="2:8" x14ac:dyDescent="0.25">
      <c r="B61" s="31">
        <v>42838</v>
      </c>
      <c r="C61" s="29" t="s">
        <v>64</v>
      </c>
      <c r="D61" s="28">
        <v>0.98713300000000004</v>
      </c>
      <c r="E61" s="28">
        <v>1.0125329999999999</v>
      </c>
      <c r="F61" s="28">
        <v>1.023333</v>
      </c>
      <c r="G61" s="28">
        <f t="shared" si="0"/>
        <v>1.0076663333333333</v>
      </c>
      <c r="H61" s="32">
        <f t="shared" si="1"/>
        <v>892.96437566868917</v>
      </c>
    </row>
    <row r="62" spans="2:8" x14ac:dyDescent="0.25">
      <c r="B62" s="31">
        <v>42838</v>
      </c>
      <c r="C62" s="29" t="s">
        <v>65</v>
      </c>
      <c r="D62" s="28">
        <v>0.97863299999999998</v>
      </c>
      <c r="E62" s="28">
        <v>1.011733</v>
      </c>
      <c r="F62" s="28">
        <v>1.0206329999999999</v>
      </c>
      <c r="G62" s="28">
        <f t="shared" si="0"/>
        <v>1.0036663333333333</v>
      </c>
      <c r="H62" s="32">
        <f t="shared" si="1"/>
        <v>889.3405360300535</v>
      </c>
    </row>
    <row r="63" spans="2:8" x14ac:dyDescent="0.25">
      <c r="B63" s="31">
        <v>42838</v>
      </c>
      <c r="C63" s="29" t="s">
        <v>66</v>
      </c>
      <c r="D63" s="28">
        <v>1.3452329999999999</v>
      </c>
      <c r="E63" s="28">
        <v>1.3917330000000001</v>
      </c>
      <c r="F63" s="28">
        <v>1.432933</v>
      </c>
      <c r="G63" s="28">
        <f t="shared" si="0"/>
        <v>1.3899663333333334</v>
      </c>
      <c r="H63" s="32">
        <f t="shared" si="1"/>
        <v>1238.5758173626923</v>
      </c>
    </row>
    <row r="64" spans="2:8" x14ac:dyDescent="0.25">
      <c r="B64" s="31">
        <v>42838</v>
      </c>
      <c r="C64" s="29" t="s">
        <v>67</v>
      </c>
      <c r="D64" s="28">
        <v>1.171133</v>
      </c>
      <c r="E64" s="28">
        <v>1.165133</v>
      </c>
      <c r="F64" s="28">
        <v>1.2289330000000001</v>
      </c>
      <c r="G64" s="28">
        <f t="shared" si="0"/>
        <v>1.1883996666666667</v>
      </c>
      <c r="H64" s="32">
        <f t="shared" si="1"/>
        <v>1056.4535210490749</v>
      </c>
    </row>
    <row r="65" spans="2:8" x14ac:dyDescent="0.25">
      <c r="B65" s="31">
        <v>42838</v>
      </c>
      <c r="C65" s="29" t="s">
        <v>68</v>
      </c>
      <c r="D65" s="28">
        <v>1.007333</v>
      </c>
      <c r="E65" s="28">
        <v>1.0388329999999999</v>
      </c>
      <c r="F65" s="28">
        <v>1.060033</v>
      </c>
      <c r="G65" s="28">
        <f t="shared" si="0"/>
        <v>1.0353996666666667</v>
      </c>
      <c r="H65" s="32">
        <f t="shared" si="1"/>
        <v>918.01195483683614</v>
      </c>
    </row>
    <row r="66" spans="2:8" x14ac:dyDescent="0.25">
      <c r="B66" s="31">
        <v>42838</v>
      </c>
      <c r="C66" s="29" t="s">
        <v>69</v>
      </c>
      <c r="D66" s="28">
        <v>0.94333299999999998</v>
      </c>
      <c r="E66" s="28">
        <v>0.96873299999999996</v>
      </c>
      <c r="F66" s="28">
        <v>1.001333</v>
      </c>
      <c r="G66" s="28">
        <f t="shared" si="0"/>
        <v>0.97113300000000002</v>
      </c>
      <c r="H66" s="32">
        <f t="shared" si="1"/>
        <v>859.99914695574716</v>
      </c>
    </row>
    <row r="67" spans="2:8" x14ac:dyDescent="0.25">
      <c r="B67" s="31">
        <v>42838</v>
      </c>
      <c r="C67" s="29" t="s">
        <v>70</v>
      </c>
      <c r="D67" s="28">
        <v>1.2042330000000001</v>
      </c>
      <c r="E67" s="28">
        <v>1.252033</v>
      </c>
      <c r="F67" s="28">
        <v>1.235733</v>
      </c>
      <c r="G67" s="28">
        <f t="shared" si="0"/>
        <v>1.2306663333333334</v>
      </c>
      <c r="H67" s="32">
        <f t="shared" si="1"/>
        <v>1094.6605380473775</v>
      </c>
    </row>
    <row r="68" spans="2:8" x14ac:dyDescent="0.25">
      <c r="B68" s="31">
        <v>42838</v>
      </c>
      <c r="C68" s="29" t="s">
        <v>71</v>
      </c>
      <c r="D68" s="28">
        <v>1.3290329999999999</v>
      </c>
      <c r="E68" s="28">
        <v>1.342333</v>
      </c>
      <c r="F68" s="28">
        <v>1.322433</v>
      </c>
      <c r="G68" s="28">
        <f t="shared" si="0"/>
        <v>1.3312663333333334</v>
      </c>
      <c r="H68" s="32">
        <f t="shared" si="1"/>
        <v>1185.6382139875013</v>
      </c>
    </row>
    <row r="69" spans="2:8" x14ac:dyDescent="0.25">
      <c r="B69" s="31">
        <v>42838</v>
      </c>
      <c r="C69" s="29" t="s">
        <v>72</v>
      </c>
      <c r="D69" s="28">
        <v>1.1862330000000001</v>
      </c>
      <c r="E69" s="28">
        <v>1.189333</v>
      </c>
      <c r="F69" s="28">
        <v>1.1656329999999999</v>
      </c>
      <c r="G69" s="28">
        <f t="shared" si="0"/>
        <v>1.1803996666666665</v>
      </c>
      <c r="H69" s="32">
        <f t="shared" si="1"/>
        <v>1049.1711497064798</v>
      </c>
    </row>
    <row r="70" spans="2:8" x14ac:dyDescent="0.25">
      <c r="B70" s="31">
        <v>42838</v>
      </c>
      <c r="C70" s="29" t="s">
        <v>73</v>
      </c>
      <c r="D70" s="28">
        <v>1.061933</v>
      </c>
      <c r="E70" s="28">
        <v>1.056433</v>
      </c>
      <c r="F70" s="28">
        <v>1.049733</v>
      </c>
      <c r="G70" s="28">
        <f t="shared" si="0"/>
        <v>1.056033</v>
      </c>
      <c r="H70" s="32">
        <f t="shared" si="1"/>
        <v>936.72492881254379</v>
      </c>
    </row>
    <row r="71" spans="2:8" x14ac:dyDescent="0.25">
      <c r="B71" s="31">
        <v>42838</v>
      </c>
      <c r="C71" s="29" t="s">
        <v>74</v>
      </c>
      <c r="D71" s="28">
        <v>1.192733</v>
      </c>
      <c r="E71" s="28">
        <v>1.1802330000000001</v>
      </c>
      <c r="F71" s="28">
        <v>1.178833</v>
      </c>
      <c r="G71" s="28">
        <f t="shared" si="0"/>
        <v>1.1839329999999999</v>
      </c>
      <c r="H71" s="32">
        <f t="shared" si="1"/>
        <v>1052.3724437630647</v>
      </c>
    </row>
    <row r="72" spans="2:8" x14ac:dyDescent="0.25">
      <c r="B72" s="31">
        <v>42838</v>
      </c>
      <c r="C72" s="29" t="s">
        <v>75</v>
      </c>
      <c r="D72" s="28">
        <v>1.1804330000000001</v>
      </c>
      <c r="E72" s="28">
        <v>1.124333</v>
      </c>
      <c r="F72" s="28">
        <v>1.164833</v>
      </c>
      <c r="G72" s="28">
        <f t="shared" si="0"/>
        <v>1.1565329999999998</v>
      </c>
      <c r="H72" s="32">
        <f t="shared" si="1"/>
        <v>1027.6107994886661</v>
      </c>
    </row>
    <row r="73" spans="2:8" x14ac:dyDescent="0.25">
      <c r="B73" s="31">
        <v>42838</v>
      </c>
      <c r="C73" s="29" t="s">
        <v>76</v>
      </c>
      <c r="D73" s="28">
        <v>1.064333</v>
      </c>
      <c r="E73" s="28">
        <v>1.0448329999999999</v>
      </c>
      <c r="F73" s="28">
        <v>1.0647329999999999</v>
      </c>
      <c r="G73" s="28">
        <f t="shared" si="0"/>
        <v>1.0579663333333333</v>
      </c>
      <c r="H73" s="32">
        <f t="shared" si="1"/>
        <v>938.47242176808163</v>
      </c>
    </row>
    <row r="74" spans="2:8" x14ac:dyDescent="0.25">
      <c r="B74" s="31">
        <v>42838</v>
      </c>
      <c r="C74" s="29" t="s">
        <v>77</v>
      </c>
      <c r="D74" s="28">
        <v>1.1396329999999999</v>
      </c>
      <c r="E74" s="28">
        <v>1.1311329999999999</v>
      </c>
      <c r="F74" s="28">
        <v>1.1341330000000001</v>
      </c>
      <c r="G74" s="28">
        <f t="shared" si="0"/>
        <v>1.1349663333333335</v>
      </c>
      <c r="H74" s="32">
        <f t="shared" si="1"/>
        <v>1008.1118706002497</v>
      </c>
    </row>
    <row r="75" spans="2:8" x14ac:dyDescent="0.25">
      <c r="B75" s="31">
        <v>42838</v>
      </c>
      <c r="C75" s="29" t="s">
        <v>78</v>
      </c>
      <c r="D75" s="28">
        <v>0.78213299999999997</v>
      </c>
      <c r="E75" s="28">
        <v>0.76503299999999996</v>
      </c>
      <c r="F75" s="28">
        <v>0.76913299999999996</v>
      </c>
      <c r="G75" s="28">
        <f t="shared" si="0"/>
        <v>0.77209966666666663</v>
      </c>
      <c r="H75" s="32">
        <f t="shared" si="1"/>
        <v>679.94117776343137</v>
      </c>
    </row>
    <row r="76" spans="2:8" x14ac:dyDescent="0.25">
      <c r="B76" s="31">
        <v>42838</v>
      </c>
      <c r="C76" s="29" t="s">
        <v>79</v>
      </c>
      <c r="D76" s="28">
        <v>0.66443300000000005</v>
      </c>
      <c r="E76" s="28">
        <v>0.65553300000000003</v>
      </c>
      <c r="F76" s="28">
        <v>0.667933</v>
      </c>
      <c r="G76" s="28">
        <f t="shared" si="0"/>
        <v>0.66263300000000003</v>
      </c>
      <c r="H76" s="32">
        <f t="shared" si="1"/>
        <v>580.94520027230305</v>
      </c>
    </row>
    <row r="77" spans="2:8" x14ac:dyDescent="0.25">
      <c r="B77" s="31">
        <v>42838</v>
      </c>
      <c r="C77" s="29" t="s">
        <v>80</v>
      </c>
      <c r="D77" s="28">
        <v>0.69743299999999997</v>
      </c>
      <c r="E77" s="28">
        <v>0.693133</v>
      </c>
      <c r="F77" s="28">
        <v>0.70973299999999995</v>
      </c>
      <c r="G77" s="28">
        <f t="shared" si="0"/>
        <v>0.70009966666666656</v>
      </c>
      <c r="H77" s="32">
        <f t="shared" si="1"/>
        <v>614.8308236329666</v>
      </c>
    </row>
    <row r="78" spans="2:8" x14ac:dyDescent="0.25">
      <c r="B78" s="31">
        <v>42838</v>
      </c>
      <c r="C78" s="29" t="s">
        <v>81</v>
      </c>
      <c r="D78" s="28">
        <v>0.87713300000000005</v>
      </c>
      <c r="E78" s="28">
        <v>0.86443300000000001</v>
      </c>
      <c r="F78" s="28">
        <v>0.88653300000000002</v>
      </c>
      <c r="G78" s="28">
        <f t="shared" si="0"/>
        <v>0.87603300000000006</v>
      </c>
      <c r="H78" s="32">
        <f t="shared" si="1"/>
        <v>773.93636082768614</v>
      </c>
    </row>
    <row r="79" spans="2:8" x14ac:dyDescent="0.25">
      <c r="B79" s="31">
        <v>42838</v>
      </c>
      <c r="C79" s="29" t="s">
        <v>82</v>
      </c>
      <c r="D79" s="28">
        <v>0.68383300000000002</v>
      </c>
      <c r="E79" s="28">
        <v>0.67383300000000002</v>
      </c>
      <c r="F79" s="28">
        <v>0.69133299999999998</v>
      </c>
      <c r="G79" s="28">
        <f t="shared" si="0"/>
        <v>0.68299966666666678</v>
      </c>
      <c r="H79" s="32">
        <f t="shared" si="1"/>
        <v>599.3653827820774</v>
      </c>
    </row>
    <row r="80" spans="2:8" x14ac:dyDescent="0.25">
      <c r="B80" s="31">
        <v>42838</v>
      </c>
      <c r="C80" s="29" t="s">
        <v>83</v>
      </c>
      <c r="D80" s="28">
        <v>0.565133</v>
      </c>
      <c r="E80" s="28">
        <v>0.56213299999999999</v>
      </c>
      <c r="F80" s="28">
        <v>0.56763300000000005</v>
      </c>
      <c r="G80" s="28">
        <f t="shared" si="0"/>
        <v>0.56496633333333335</v>
      </c>
      <c r="H80" s="32">
        <f t="shared" si="1"/>
        <v>492.61873766997866</v>
      </c>
    </row>
    <row r="81" spans="2:8" x14ac:dyDescent="0.25">
      <c r="B81" s="31">
        <v>42838</v>
      </c>
      <c r="C81" s="29" t="s">
        <v>84</v>
      </c>
      <c r="D81" s="28">
        <v>0.76683299999999999</v>
      </c>
      <c r="E81" s="28">
        <v>0.76893299999999998</v>
      </c>
      <c r="F81" s="28">
        <v>0.77503299999999997</v>
      </c>
      <c r="G81" s="28">
        <f t="shared" si="0"/>
        <v>0.77026633333333328</v>
      </c>
      <c r="H81" s="32">
        <f t="shared" si="1"/>
        <v>678.28574576966992</v>
      </c>
    </row>
    <row r="82" spans="2:8" x14ac:dyDescent="0.25">
      <c r="B82" s="31">
        <v>42838</v>
      </c>
      <c r="C82" s="29" t="s">
        <v>85</v>
      </c>
      <c r="D82" s="28">
        <v>0.88293299999999997</v>
      </c>
      <c r="E82" s="28">
        <v>0.886633</v>
      </c>
      <c r="F82" s="28">
        <v>0.86563299999999999</v>
      </c>
      <c r="G82" s="28">
        <f t="shared" si="0"/>
        <v>0.87839966666666669</v>
      </c>
      <c r="H82" s="32">
        <f t="shared" si="1"/>
        <v>776.07864506485123</v>
      </c>
    </row>
    <row r="83" spans="2:8" x14ac:dyDescent="0.25">
      <c r="B83" s="31">
        <v>42838</v>
      </c>
      <c r="C83" s="29" t="s">
        <v>86</v>
      </c>
      <c r="D83" s="28">
        <v>0.68773300000000004</v>
      </c>
      <c r="E83" s="28">
        <v>0.64903299999999997</v>
      </c>
      <c r="F83" s="28">
        <v>0.69173300000000004</v>
      </c>
      <c r="G83" s="28">
        <f t="shared" si="0"/>
        <v>0.67616633333333331</v>
      </c>
      <c r="H83" s="32">
        <f t="shared" si="1"/>
        <v>593.18468359889948</v>
      </c>
    </row>
    <row r="84" spans="2:8" x14ac:dyDescent="0.25">
      <c r="B84" s="31">
        <v>42838</v>
      </c>
      <c r="C84" s="29" t="s">
        <v>87</v>
      </c>
      <c r="D84" s="28">
        <v>0.90903299999999998</v>
      </c>
      <c r="E84" s="28">
        <v>0.92013299999999998</v>
      </c>
      <c r="F84" s="28">
        <v>0.92673300000000003</v>
      </c>
      <c r="G84" s="28">
        <f t="shared" si="0"/>
        <v>0.91863299999999992</v>
      </c>
      <c r="H84" s="32">
        <f t="shared" si="1"/>
        <v>812.46362894853303</v>
      </c>
    </row>
    <row r="85" spans="2:8" x14ac:dyDescent="0.25">
      <c r="B85" s="31">
        <v>42838</v>
      </c>
      <c r="C85" s="29" t="s">
        <v>88</v>
      </c>
      <c r="D85" s="28">
        <v>0.960233</v>
      </c>
      <c r="E85" s="28">
        <v>0.95433299999999999</v>
      </c>
      <c r="F85" s="28">
        <v>0.96903300000000003</v>
      </c>
      <c r="G85" s="28">
        <f t="shared" si="0"/>
        <v>0.96119966666666679</v>
      </c>
      <c r="H85" s="32">
        <f t="shared" si="1"/>
        <v>850.95946087786513</v>
      </c>
    </row>
    <row r="86" spans="2:8" x14ac:dyDescent="0.25">
      <c r="B86" s="31">
        <v>42838</v>
      </c>
      <c r="C86" s="29" t="s">
        <v>89</v>
      </c>
      <c r="D86" s="28">
        <v>0.70033299999999998</v>
      </c>
      <c r="E86" s="28">
        <v>0.71583300000000005</v>
      </c>
      <c r="F86" s="28">
        <v>0.72393300000000005</v>
      </c>
      <c r="G86" s="28">
        <f t="shared" si="0"/>
        <v>0.71336633333333344</v>
      </c>
      <c r="H86" s="32">
        <f t="shared" si="1"/>
        <v>626.82720775287726</v>
      </c>
    </row>
    <row r="87" spans="2:8" x14ac:dyDescent="0.25">
      <c r="B87" s="31">
        <v>42838</v>
      </c>
      <c r="C87" s="29" t="s">
        <v>90</v>
      </c>
      <c r="D87" s="28">
        <v>0.71503300000000003</v>
      </c>
      <c r="E87" s="28">
        <v>0.726433</v>
      </c>
      <c r="F87" s="28">
        <v>0.72483299999999995</v>
      </c>
      <c r="G87" s="28">
        <f t="shared" si="0"/>
        <v>0.7220996666666667</v>
      </c>
      <c r="H87" s="32">
        <f t="shared" si="1"/>
        <v>634.72544610787031</v>
      </c>
    </row>
    <row r="88" spans="2:8" x14ac:dyDescent="0.25">
      <c r="B88" s="31">
        <v>42838</v>
      </c>
      <c r="C88" s="29" t="s">
        <v>91</v>
      </c>
      <c r="D88" s="28">
        <v>0.81013299999999999</v>
      </c>
      <c r="E88" s="28">
        <v>0.81153299999999995</v>
      </c>
      <c r="F88" s="28">
        <v>0.80193300000000001</v>
      </c>
      <c r="G88" s="28">
        <f t="shared" si="0"/>
        <v>0.80786633333333324</v>
      </c>
      <c r="H88" s="32">
        <f t="shared" si="1"/>
        <v>712.28997990936136</v>
      </c>
    </row>
    <row r="89" spans="2:8" x14ac:dyDescent="0.25">
      <c r="B89" s="31">
        <v>42838</v>
      </c>
      <c r="C89" s="29" t="s">
        <v>92</v>
      </c>
      <c r="D89" s="28">
        <v>0.80093300000000001</v>
      </c>
      <c r="E89" s="28">
        <v>0.80533299999999997</v>
      </c>
      <c r="F89" s="28">
        <v>0.804033</v>
      </c>
      <c r="G89" s="28">
        <f t="shared" si="0"/>
        <v>0.80343300000000006</v>
      </c>
      <c r="H89" s="32">
        <f t="shared" si="1"/>
        <v>708.28063944518021</v>
      </c>
    </row>
    <row r="90" spans="2:8" x14ac:dyDescent="0.25">
      <c r="B90" s="31">
        <v>42838</v>
      </c>
      <c r="C90" s="29" t="s">
        <v>93</v>
      </c>
      <c r="D90" s="28">
        <v>0.96463299999999996</v>
      </c>
      <c r="E90" s="28">
        <v>0.97113300000000002</v>
      </c>
      <c r="F90" s="28">
        <v>0.95013300000000001</v>
      </c>
      <c r="G90" s="28">
        <f t="shared" si="0"/>
        <v>0.96196633333333337</v>
      </c>
      <c r="H90" s="32">
        <f t="shared" si="1"/>
        <v>851.65305943108672</v>
      </c>
    </row>
    <row r="91" spans="2:8" x14ac:dyDescent="0.25">
      <c r="B91" s="31">
        <v>42838</v>
      </c>
      <c r="C91" s="29" t="s">
        <v>94</v>
      </c>
      <c r="D91" s="28">
        <v>0.69703300000000001</v>
      </c>
      <c r="E91" s="28">
        <v>0.70503300000000002</v>
      </c>
      <c r="F91" s="28">
        <v>0.70383300000000004</v>
      </c>
      <c r="G91" s="28">
        <f t="shared" si="0"/>
        <v>0.70196633333333336</v>
      </c>
      <c r="H91" s="32">
        <f t="shared" si="1"/>
        <v>616.51744543444534</v>
      </c>
    </row>
    <row r="92" spans="2:8" x14ac:dyDescent="0.25">
      <c r="B92" s="31">
        <v>42838</v>
      </c>
      <c r="C92" s="29" t="s">
        <v>95</v>
      </c>
      <c r="D92" s="28">
        <v>0.71233299999999999</v>
      </c>
      <c r="E92" s="28">
        <v>0.70353299999999996</v>
      </c>
      <c r="F92" s="28">
        <v>0.73313300000000003</v>
      </c>
      <c r="G92" s="28">
        <f t="shared" si="0"/>
        <v>0.716333</v>
      </c>
      <c r="H92" s="32">
        <f t="shared" si="1"/>
        <v>629.51021545746721</v>
      </c>
    </row>
    <row r="93" spans="2:8" x14ac:dyDescent="0.25">
      <c r="B93" s="31">
        <v>42838</v>
      </c>
      <c r="C93" s="29" t="s">
        <v>96</v>
      </c>
      <c r="D93" s="28">
        <v>0.64293299999999998</v>
      </c>
      <c r="E93" s="28">
        <v>0.66673300000000002</v>
      </c>
      <c r="F93" s="28">
        <v>0.66773300000000002</v>
      </c>
      <c r="G93" s="28">
        <f t="shared" si="0"/>
        <v>0.65913300000000008</v>
      </c>
      <c r="H93" s="32">
        <f t="shared" si="1"/>
        <v>577.78041162793772</v>
      </c>
    </row>
    <row r="94" spans="2:8" x14ac:dyDescent="0.25">
      <c r="B94" s="31">
        <v>42838</v>
      </c>
      <c r="C94" s="29" t="s">
        <v>97</v>
      </c>
      <c r="D94" s="28">
        <v>0.98523300000000003</v>
      </c>
      <c r="E94" s="28">
        <v>1.006033</v>
      </c>
      <c r="F94" s="28">
        <v>1.045933</v>
      </c>
      <c r="G94" s="28">
        <f t="shared" si="0"/>
        <v>1.0123996666666668</v>
      </c>
      <c r="H94" s="32">
        <f t="shared" si="1"/>
        <v>897.26332533515267</v>
      </c>
    </row>
    <row r="95" spans="2:8" x14ac:dyDescent="0.25">
      <c r="B95" s="31">
        <v>42838</v>
      </c>
      <c r="C95" s="29" t="s">
        <v>98</v>
      </c>
      <c r="D95" s="28">
        <v>0.79613299999999998</v>
      </c>
      <c r="E95" s="28">
        <v>0.81183300000000003</v>
      </c>
      <c r="F95" s="28">
        <v>0.84423300000000001</v>
      </c>
      <c r="G95" s="28">
        <f t="shared" si="0"/>
        <v>0.81739966666666675</v>
      </c>
      <c r="H95" s="32">
        <f t="shared" si="1"/>
        <v>720.9116416446717</v>
      </c>
    </row>
    <row r="96" spans="2:8" x14ac:dyDescent="0.25">
      <c r="B96" s="31">
        <v>42838</v>
      </c>
      <c r="C96" s="29" t="s">
        <v>99</v>
      </c>
      <c r="D96" s="28">
        <v>0.87303299999999995</v>
      </c>
      <c r="E96" s="28">
        <v>0.89813299999999996</v>
      </c>
      <c r="F96" s="28">
        <v>0.91123299999999996</v>
      </c>
      <c r="G96" s="28">
        <f t="shared" si="0"/>
        <v>0.89413300000000007</v>
      </c>
      <c r="H96" s="32">
        <f t="shared" si="1"/>
        <v>790.30678009328915</v>
      </c>
    </row>
    <row r="97" spans="2:8" x14ac:dyDescent="0.25">
      <c r="B97" s="31">
        <v>42838</v>
      </c>
      <c r="C97" s="29" t="s">
        <v>100</v>
      </c>
      <c r="D97" s="28">
        <v>0.71613300000000002</v>
      </c>
      <c r="E97" s="28">
        <v>0.70803300000000002</v>
      </c>
      <c r="F97" s="28">
        <v>0.73403300000000005</v>
      </c>
      <c r="G97" s="28">
        <f t="shared" si="0"/>
        <v>0.71939966666666677</v>
      </c>
      <c r="H97" s="32">
        <f t="shared" si="1"/>
        <v>632.28361215067684</v>
      </c>
    </row>
    <row r="98" spans="2:8" x14ac:dyDescent="0.25">
      <c r="B98" s="31">
        <v>42838</v>
      </c>
      <c r="C98" s="29" t="s">
        <v>101</v>
      </c>
      <c r="D98" s="28">
        <v>0.73573299999999997</v>
      </c>
      <c r="E98" s="28">
        <v>0.75853300000000001</v>
      </c>
      <c r="F98" s="28">
        <v>0.78033300000000005</v>
      </c>
      <c r="G98" s="28">
        <f t="shared" si="0"/>
        <v>0.75819966666666672</v>
      </c>
      <c r="H98" s="32">
        <f t="shared" si="1"/>
        <v>667.37307599287021</v>
      </c>
    </row>
    <row r="99" spans="2:8" x14ac:dyDescent="0.25">
      <c r="B99" s="31">
        <v>42838</v>
      </c>
      <c r="C99" s="29" t="s">
        <v>102</v>
      </c>
      <c r="D99" s="28">
        <v>0.71236699999999997</v>
      </c>
      <c r="E99" s="28">
        <v>0.73096700000000003</v>
      </c>
      <c r="F99" s="28">
        <v>0.72456699999999996</v>
      </c>
      <c r="G99" s="28">
        <f t="shared" si="0"/>
        <v>0.72263366666666673</v>
      </c>
      <c r="H99" s="32">
        <f t="shared" si="1"/>
        <v>635.20833686067806</v>
      </c>
    </row>
    <row r="100" spans="2:8" x14ac:dyDescent="0.25">
      <c r="B100" s="31">
        <v>42838</v>
      </c>
      <c r="C100" s="29" t="s">
        <v>103</v>
      </c>
      <c r="D100" s="28">
        <v>1.022367</v>
      </c>
      <c r="E100" s="28">
        <v>0.993367</v>
      </c>
      <c r="F100" s="28">
        <v>1.020267</v>
      </c>
      <c r="G100" s="28">
        <f t="shared" si="0"/>
        <v>1.0120003333333334</v>
      </c>
      <c r="H100" s="32">
        <f t="shared" si="1"/>
        <v>896.90217749296619</v>
      </c>
    </row>
    <row r="101" spans="2:8" x14ac:dyDescent="0.25">
      <c r="B101" s="31">
        <v>42838</v>
      </c>
      <c r="C101" s="29" t="s">
        <v>104</v>
      </c>
      <c r="D101" s="28">
        <v>0.75156699999999999</v>
      </c>
      <c r="E101" s="28">
        <v>0.74656699999999998</v>
      </c>
      <c r="F101" s="28">
        <v>0.74646699999999999</v>
      </c>
      <c r="G101" s="28">
        <f t="shared" si="0"/>
        <v>0.74820033333333325</v>
      </c>
      <c r="H101" s="32">
        <f t="shared" si="1"/>
        <v>658.33000752844725</v>
      </c>
    </row>
    <row r="102" spans="2:8" x14ac:dyDescent="0.25">
      <c r="B102" s="31">
        <v>42838</v>
      </c>
      <c r="C102" s="29" t="s">
        <v>105</v>
      </c>
      <c r="D102" s="28">
        <v>0.72176700000000005</v>
      </c>
      <c r="E102" s="28">
        <v>0.70216699999999999</v>
      </c>
      <c r="F102" s="28">
        <v>0.70486700000000002</v>
      </c>
      <c r="G102" s="28">
        <f t="shared" ref="G102:G104" si="2">AVERAGE(D102:F102)</f>
        <v>0.70960033333333339</v>
      </c>
      <c r="H102" s="32">
        <f t="shared" si="1"/>
        <v>623.42141410567513</v>
      </c>
    </row>
    <row r="103" spans="2:8" x14ac:dyDescent="0.25">
      <c r="B103" s="31">
        <v>42838</v>
      </c>
      <c r="C103" s="29" t="s">
        <v>106</v>
      </c>
      <c r="D103" s="28">
        <v>0.81126699999999996</v>
      </c>
      <c r="E103" s="28">
        <v>0.821967</v>
      </c>
      <c r="F103" s="28">
        <v>0.79956700000000003</v>
      </c>
      <c r="G103" s="28">
        <f t="shared" si="2"/>
        <v>0.81093366666666666</v>
      </c>
      <c r="H103" s="32">
        <f t="shared" si="1"/>
        <v>715.06399837454876</v>
      </c>
    </row>
    <row r="104" spans="2:8" x14ac:dyDescent="0.25">
      <c r="B104" s="31">
        <v>42838</v>
      </c>
      <c r="C104" s="29" t="s">
        <v>107</v>
      </c>
      <c r="D104" s="28">
        <v>0.70546699999999996</v>
      </c>
      <c r="E104" s="28">
        <v>0.70616699999999999</v>
      </c>
      <c r="F104" s="28">
        <v>0.731267</v>
      </c>
      <c r="G104" s="28">
        <f t="shared" si="2"/>
        <v>0.7143003333333332</v>
      </c>
      <c r="H104" s="32">
        <f t="shared" si="1"/>
        <v>627.67194180254774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8"/>
  <sheetViews>
    <sheetView topLeftCell="A103" workbookViewId="0">
      <selection activeCell="H49" sqref="H49:H108"/>
    </sheetView>
  </sheetViews>
  <sheetFormatPr defaultColWidth="8.85546875" defaultRowHeight="15" x14ac:dyDescent="0.25"/>
  <cols>
    <col min="1" max="1" width="10.7109375" customWidth="1"/>
    <col min="2" max="2" width="11" customWidth="1"/>
  </cols>
  <sheetData>
    <row r="1" spans="1:14" x14ac:dyDescent="0.25">
      <c r="A1" t="s">
        <v>108</v>
      </c>
      <c r="B1" s="26"/>
    </row>
    <row r="2" spans="1:14" x14ac:dyDescent="0.25">
      <c r="A2" t="s">
        <v>109</v>
      </c>
      <c r="B2" s="26"/>
    </row>
    <row r="4" spans="1:14" x14ac:dyDescent="0.25">
      <c r="A4" t="s">
        <v>33</v>
      </c>
      <c r="C4" s="27">
        <v>1</v>
      </c>
      <c r="D4" s="27">
        <v>2</v>
      </c>
      <c r="E4" s="27">
        <v>3</v>
      </c>
      <c r="F4" s="27">
        <v>4</v>
      </c>
      <c r="G4" s="27">
        <v>5</v>
      </c>
      <c r="H4" s="27">
        <v>6</v>
      </c>
      <c r="I4" s="27">
        <v>7</v>
      </c>
      <c r="J4" s="27">
        <v>8</v>
      </c>
      <c r="K4" s="27">
        <v>9</v>
      </c>
      <c r="L4" s="27">
        <v>10</v>
      </c>
      <c r="M4" s="27">
        <v>11</v>
      </c>
      <c r="N4" s="27">
        <v>12</v>
      </c>
    </row>
    <row r="5" spans="1:14" x14ac:dyDescent="0.25">
      <c r="B5" s="27" t="s">
        <v>34</v>
      </c>
      <c r="C5" s="28">
        <v>1.995933</v>
      </c>
      <c r="D5" s="28">
        <v>1.9438329999999999</v>
      </c>
      <c r="E5" s="28">
        <v>1.9118329999999999</v>
      </c>
      <c r="F5" s="28">
        <v>0.915933</v>
      </c>
      <c r="G5" s="28">
        <v>0.90013299999999996</v>
      </c>
      <c r="H5" s="28">
        <v>0.89593299999999998</v>
      </c>
      <c r="I5" s="28">
        <v>0.92633299999999996</v>
      </c>
      <c r="J5" s="28">
        <v>0.91013299999999997</v>
      </c>
      <c r="K5" s="28">
        <v>0.83233299999999999</v>
      </c>
      <c r="L5" s="28">
        <v>1.068333</v>
      </c>
      <c r="M5" s="28">
        <v>1.050333</v>
      </c>
      <c r="N5" s="28">
        <v>1.074033</v>
      </c>
    </row>
    <row r="6" spans="1:14" x14ac:dyDescent="0.25">
      <c r="B6" s="27" t="s">
        <v>35</v>
      </c>
      <c r="C6" s="28">
        <v>1.598333</v>
      </c>
      <c r="D6" s="28">
        <v>1.5575330000000001</v>
      </c>
      <c r="E6" s="28">
        <v>1.5263329999999999</v>
      </c>
      <c r="F6" s="28">
        <v>0.96723300000000001</v>
      </c>
      <c r="G6" s="28">
        <v>0.92173300000000002</v>
      </c>
      <c r="H6" s="28">
        <v>0.95363299999999995</v>
      </c>
      <c r="I6" s="28">
        <v>1.0385329999999999</v>
      </c>
      <c r="J6" s="28">
        <v>1.009633</v>
      </c>
      <c r="K6" s="28">
        <v>0.99723300000000004</v>
      </c>
      <c r="L6" s="28">
        <v>1.0142329999999999</v>
      </c>
      <c r="M6" s="28">
        <v>0.99913300000000005</v>
      </c>
      <c r="N6" s="28">
        <v>1.046333</v>
      </c>
    </row>
    <row r="7" spans="1:14" x14ac:dyDescent="0.25">
      <c r="B7" s="27" t="s">
        <v>36</v>
      </c>
      <c r="C7" s="28">
        <v>1.0427329999999999</v>
      </c>
      <c r="D7" s="28">
        <v>0.98433300000000001</v>
      </c>
      <c r="E7" s="28">
        <v>0.97733300000000001</v>
      </c>
      <c r="F7" s="28">
        <v>0.73263299999999998</v>
      </c>
      <c r="G7" s="28">
        <v>0.70203300000000002</v>
      </c>
      <c r="H7" s="28">
        <v>0.72093300000000005</v>
      </c>
      <c r="I7" s="28">
        <v>1.009933</v>
      </c>
      <c r="J7" s="28">
        <v>0.96703300000000003</v>
      </c>
      <c r="K7" s="28">
        <v>0.95793300000000003</v>
      </c>
      <c r="L7" s="28">
        <v>1.0149330000000001</v>
      </c>
      <c r="M7" s="28">
        <v>1.0123329999999999</v>
      </c>
      <c r="N7" s="28">
        <v>1.0410330000000001</v>
      </c>
    </row>
    <row r="8" spans="1:14" x14ac:dyDescent="0.25">
      <c r="B8" s="27" t="s">
        <v>37</v>
      </c>
      <c r="C8" s="28">
        <v>0.87953300000000001</v>
      </c>
      <c r="D8" s="28">
        <v>0.88743300000000003</v>
      </c>
      <c r="E8" s="28">
        <v>0.88193299999999997</v>
      </c>
      <c r="F8" s="28">
        <v>0.70293300000000003</v>
      </c>
      <c r="G8" s="28">
        <v>0.68463300000000005</v>
      </c>
      <c r="H8" s="28">
        <v>0.67313299999999998</v>
      </c>
      <c r="I8" s="28">
        <v>1.0408329999999999</v>
      </c>
      <c r="J8" s="28">
        <v>1.0108330000000001</v>
      </c>
      <c r="K8" s="28">
        <v>1.0265329999999999</v>
      </c>
      <c r="L8" s="28">
        <v>1.094033</v>
      </c>
      <c r="M8" s="28">
        <v>1.0688329999999999</v>
      </c>
      <c r="N8" s="28">
        <v>1.1458330000000001</v>
      </c>
    </row>
    <row r="9" spans="1:14" x14ac:dyDescent="0.25">
      <c r="B9" s="27" t="s">
        <v>38</v>
      </c>
      <c r="C9" s="28">
        <v>0.58823300000000001</v>
      </c>
      <c r="D9" s="28">
        <v>0.55863300000000005</v>
      </c>
      <c r="E9" s="28">
        <v>0.54663300000000004</v>
      </c>
      <c r="F9" s="28">
        <v>1.1679330000000001</v>
      </c>
      <c r="G9" s="28">
        <v>1.1515329999999999</v>
      </c>
      <c r="H9" s="28">
        <v>1.0470330000000001</v>
      </c>
      <c r="I9" s="28">
        <v>1.192833</v>
      </c>
      <c r="J9" s="28">
        <v>1.158433</v>
      </c>
      <c r="K9" s="28">
        <v>1.1702330000000001</v>
      </c>
      <c r="L9" s="28">
        <v>0.82373300000000005</v>
      </c>
      <c r="M9" s="28">
        <v>0.88623300000000005</v>
      </c>
      <c r="N9" s="28">
        <v>0.87733300000000003</v>
      </c>
    </row>
    <row r="10" spans="1:14" x14ac:dyDescent="0.25">
      <c r="B10" s="27" t="s">
        <v>39</v>
      </c>
      <c r="C10" s="28">
        <v>0.32533299999999998</v>
      </c>
      <c r="D10" s="28">
        <v>0.30383300000000002</v>
      </c>
      <c r="E10" s="28">
        <v>0.298933</v>
      </c>
      <c r="F10" s="28">
        <v>1.219533</v>
      </c>
      <c r="G10" s="28">
        <v>1.1738329999999999</v>
      </c>
      <c r="H10" s="28">
        <v>1.1843330000000001</v>
      </c>
      <c r="I10" s="28">
        <v>1.2118329999999999</v>
      </c>
      <c r="J10" s="28">
        <v>1.1760330000000001</v>
      </c>
      <c r="K10" s="28">
        <v>1.0893330000000001</v>
      </c>
      <c r="L10" s="28">
        <v>0.93623299999999998</v>
      </c>
      <c r="M10" s="28">
        <v>0.92793300000000001</v>
      </c>
      <c r="N10" s="28">
        <v>0.965333</v>
      </c>
    </row>
    <row r="11" spans="1:14" x14ac:dyDescent="0.25">
      <c r="B11" s="27" t="s">
        <v>40</v>
      </c>
      <c r="C11" s="28">
        <v>0.17683299999999999</v>
      </c>
      <c r="D11" s="28">
        <v>0.16373299999999999</v>
      </c>
      <c r="E11" s="28">
        <v>0.153033</v>
      </c>
      <c r="F11" s="28">
        <v>1.1757329999999999</v>
      </c>
      <c r="G11" s="28">
        <v>1.1575329999999999</v>
      </c>
      <c r="H11" s="28">
        <v>1.1795329999999999</v>
      </c>
      <c r="I11" s="28">
        <v>1.051933</v>
      </c>
      <c r="J11" s="28">
        <v>1.040233</v>
      </c>
      <c r="K11" s="28">
        <v>0.96093300000000004</v>
      </c>
      <c r="L11" s="28">
        <v>1.2066330000000001</v>
      </c>
      <c r="M11" s="28">
        <v>1.189233</v>
      </c>
      <c r="N11" s="28">
        <v>1.2203329999999999</v>
      </c>
    </row>
    <row r="12" spans="1:14" x14ac:dyDescent="0.25">
      <c r="B12" s="27" t="s">
        <v>41</v>
      </c>
      <c r="C12" s="28">
        <v>4.0333000000000001E-2</v>
      </c>
      <c r="D12" s="28">
        <v>3.7532999999999997E-2</v>
      </c>
      <c r="E12" s="28">
        <v>3.8233000000000003E-2</v>
      </c>
      <c r="F12" s="28">
        <v>0.87613300000000005</v>
      </c>
      <c r="G12" s="28">
        <v>0.88513299999999995</v>
      </c>
      <c r="H12" s="28">
        <v>0.86703300000000005</v>
      </c>
      <c r="I12" s="28">
        <v>0.72013300000000002</v>
      </c>
      <c r="J12" s="28">
        <v>0.67863300000000004</v>
      </c>
      <c r="K12" s="28">
        <v>0.677033</v>
      </c>
      <c r="L12" s="28">
        <v>-5.6700000000000001E-4</v>
      </c>
      <c r="M12" s="28">
        <v>9.3300000000000002E-4</v>
      </c>
      <c r="N12" s="28">
        <v>-3.6699999999999998E-4</v>
      </c>
    </row>
    <row r="13" spans="1:14" x14ac:dyDescent="0.25">
      <c r="B13" s="27"/>
    </row>
    <row r="14" spans="1:14" x14ac:dyDescent="0.25">
      <c r="B14" s="27"/>
    </row>
    <row r="15" spans="1:14" x14ac:dyDescent="0.25">
      <c r="B15" s="27"/>
    </row>
    <row r="16" spans="1:14" x14ac:dyDescent="0.25">
      <c r="A16" t="s">
        <v>42</v>
      </c>
      <c r="B16" s="27"/>
      <c r="C16" s="27">
        <v>1</v>
      </c>
      <c r="D16" s="27">
        <v>2</v>
      </c>
      <c r="E16" s="27">
        <v>3</v>
      </c>
      <c r="F16" s="27">
        <v>4</v>
      </c>
      <c r="G16" s="27">
        <v>5</v>
      </c>
      <c r="H16" s="27">
        <v>6</v>
      </c>
      <c r="I16" s="27">
        <v>7</v>
      </c>
      <c r="J16" s="27">
        <v>8</v>
      </c>
      <c r="K16" s="27">
        <v>9</v>
      </c>
      <c r="L16" s="27">
        <v>10</v>
      </c>
      <c r="M16" s="27">
        <v>11</v>
      </c>
      <c r="N16" s="27">
        <v>12</v>
      </c>
    </row>
    <row r="17" spans="1:14" x14ac:dyDescent="0.25">
      <c r="B17" s="27" t="s">
        <v>34</v>
      </c>
      <c r="C17" s="28">
        <v>1.231867</v>
      </c>
      <c r="D17" s="28">
        <v>1.178067</v>
      </c>
      <c r="E17" s="28">
        <v>1.165467</v>
      </c>
      <c r="F17" s="28">
        <v>0.60346699999999998</v>
      </c>
      <c r="G17" s="28">
        <v>0.61146699999999998</v>
      </c>
      <c r="H17" s="28">
        <v>0.61466699999999996</v>
      </c>
      <c r="I17" s="28">
        <v>1.061167</v>
      </c>
      <c r="J17" s="28">
        <v>1.046867</v>
      </c>
      <c r="K17" s="28">
        <v>1.0331669999999999</v>
      </c>
      <c r="L17" s="28">
        <v>0.72006700000000001</v>
      </c>
      <c r="M17" s="28">
        <v>0.70006699999999999</v>
      </c>
      <c r="N17" s="28">
        <v>0.71156699999999995</v>
      </c>
    </row>
    <row r="18" spans="1:14" x14ac:dyDescent="0.25">
      <c r="B18" s="27" t="s">
        <v>35</v>
      </c>
      <c r="C18" s="28">
        <v>0.71536699999999998</v>
      </c>
      <c r="D18" s="28">
        <v>0.69676700000000003</v>
      </c>
      <c r="E18" s="28">
        <v>0.67356700000000003</v>
      </c>
      <c r="F18" s="28">
        <v>0.63476699999999997</v>
      </c>
      <c r="G18" s="28">
        <v>0.60946699999999998</v>
      </c>
      <c r="H18" s="28">
        <v>0.61326700000000001</v>
      </c>
      <c r="I18" s="28">
        <v>1.0804670000000001</v>
      </c>
      <c r="J18" s="28">
        <v>1.059267</v>
      </c>
      <c r="K18" s="28">
        <v>0.97456699999999996</v>
      </c>
      <c r="L18" s="28">
        <v>0.77036700000000002</v>
      </c>
      <c r="M18" s="28">
        <v>0.76036700000000002</v>
      </c>
      <c r="N18" s="28">
        <v>0.77936700000000003</v>
      </c>
    </row>
    <row r="19" spans="1:14" x14ac:dyDescent="0.25">
      <c r="B19" s="27" t="s">
        <v>36</v>
      </c>
      <c r="C19" s="28">
        <v>0.92146700000000004</v>
      </c>
      <c r="D19" s="28">
        <v>0.87416700000000003</v>
      </c>
      <c r="E19" s="28">
        <v>0.867367</v>
      </c>
      <c r="F19" s="28">
        <v>0.80426699999999995</v>
      </c>
      <c r="G19" s="28">
        <v>0.76056699999999999</v>
      </c>
      <c r="H19" s="28">
        <v>0.78046700000000002</v>
      </c>
      <c r="I19" s="28">
        <v>0.67026699999999995</v>
      </c>
      <c r="J19" s="28">
        <v>0.65106699999999995</v>
      </c>
      <c r="K19" s="28">
        <v>0.638567</v>
      </c>
      <c r="L19" s="28">
        <v>0.87956699999999999</v>
      </c>
      <c r="M19" s="28">
        <v>0.87766699999999997</v>
      </c>
      <c r="N19" s="28">
        <v>0.88276699999999997</v>
      </c>
    </row>
    <row r="20" spans="1:14" x14ac:dyDescent="0.25">
      <c r="B20" s="27" t="s">
        <v>37</v>
      </c>
      <c r="C20" s="28">
        <v>0.75206700000000004</v>
      </c>
      <c r="D20" s="28">
        <v>0.71536699999999998</v>
      </c>
      <c r="E20" s="28">
        <v>0.70766700000000005</v>
      </c>
      <c r="F20" s="28">
        <v>0.89986699999999997</v>
      </c>
      <c r="G20" s="28">
        <v>0.85116700000000001</v>
      </c>
      <c r="H20" s="28">
        <v>0.86726700000000001</v>
      </c>
      <c r="I20" s="28">
        <v>0.93326699999999996</v>
      </c>
      <c r="J20" s="28">
        <v>0.90076699999999998</v>
      </c>
      <c r="K20" s="28">
        <v>0.88676699999999997</v>
      </c>
      <c r="L20" s="28">
        <v>0.86396700000000004</v>
      </c>
      <c r="M20" s="28">
        <v>0.86586700000000005</v>
      </c>
      <c r="N20" s="28">
        <v>0.88316700000000004</v>
      </c>
    </row>
    <row r="21" spans="1:14" x14ac:dyDescent="0.25">
      <c r="B21" s="27" t="s">
        <v>38</v>
      </c>
      <c r="C21" s="28">
        <v>0.75126700000000002</v>
      </c>
      <c r="D21" s="28">
        <v>0.76396699999999995</v>
      </c>
      <c r="E21" s="28">
        <v>0.75256699999999999</v>
      </c>
      <c r="F21" s="28">
        <v>0.74956699999999998</v>
      </c>
      <c r="G21" s="28">
        <v>0.72666699999999995</v>
      </c>
      <c r="H21" s="28">
        <v>0.73396700000000004</v>
      </c>
      <c r="I21" s="28">
        <v>1.2612669999999999</v>
      </c>
      <c r="J21" s="28">
        <v>1.238367</v>
      </c>
      <c r="K21" s="28">
        <v>1.2073670000000001</v>
      </c>
      <c r="L21" s="28">
        <v>0.71636699999999998</v>
      </c>
      <c r="M21" s="28">
        <v>0.72086700000000004</v>
      </c>
      <c r="N21" s="28">
        <v>0.71386700000000003</v>
      </c>
    </row>
    <row r="22" spans="1:14" x14ac:dyDescent="0.25">
      <c r="B22" s="27" t="s">
        <v>39</v>
      </c>
      <c r="C22" s="28">
        <v>0.83706700000000001</v>
      </c>
      <c r="D22" s="28">
        <v>0.81046700000000005</v>
      </c>
      <c r="E22" s="28">
        <v>0.81256700000000004</v>
      </c>
      <c r="F22" s="28">
        <v>0.480267</v>
      </c>
      <c r="G22" s="28">
        <v>0.46096700000000002</v>
      </c>
      <c r="H22" s="28">
        <v>0.48496699999999998</v>
      </c>
      <c r="I22" s="28">
        <v>1.0396669999999999</v>
      </c>
      <c r="J22" s="28">
        <v>1.008467</v>
      </c>
      <c r="K22" s="28">
        <v>0.98996700000000004</v>
      </c>
      <c r="L22" s="28">
        <v>0.68326699999999996</v>
      </c>
      <c r="M22" s="28">
        <v>0.65506699999999995</v>
      </c>
      <c r="N22" s="28">
        <v>0.68816699999999997</v>
      </c>
    </row>
    <row r="23" spans="1:14" x14ac:dyDescent="0.25">
      <c r="B23" s="27" t="s">
        <v>40</v>
      </c>
      <c r="C23" s="28">
        <v>1.119467</v>
      </c>
      <c r="D23" s="28">
        <v>1.0795669999999999</v>
      </c>
      <c r="E23" s="28">
        <v>1.0579670000000001</v>
      </c>
      <c r="F23" s="28">
        <v>0.77856700000000001</v>
      </c>
      <c r="G23" s="28">
        <v>0.77996699999999997</v>
      </c>
      <c r="H23" s="28">
        <v>0.77906699999999995</v>
      </c>
      <c r="I23" s="28">
        <v>0.56366700000000003</v>
      </c>
      <c r="J23" s="28">
        <v>0.54586699999999999</v>
      </c>
      <c r="K23" s="28">
        <v>0.55896699999999999</v>
      </c>
      <c r="L23" s="28">
        <v>0.87936700000000001</v>
      </c>
      <c r="M23" s="28">
        <v>0.818967</v>
      </c>
      <c r="N23" s="28">
        <v>0.90046700000000002</v>
      </c>
    </row>
    <row r="24" spans="1:14" x14ac:dyDescent="0.25">
      <c r="B24" s="27" t="s">
        <v>41</v>
      </c>
      <c r="C24" s="28">
        <v>1.0336669999999999</v>
      </c>
      <c r="D24" s="28">
        <v>0.98136699999999999</v>
      </c>
      <c r="E24" s="28">
        <v>0.97956699999999997</v>
      </c>
      <c r="F24" s="28">
        <v>0.69416699999999998</v>
      </c>
      <c r="G24" s="28">
        <v>0.69136699999999995</v>
      </c>
      <c r="H24" s="28">
        <v>0.62396700000000005</v>
      </c>
      <c r="I24" s="28">
        <v>1.0581670000000001</v>
      </c>
      <c r="J24" s="28">
        <v>1.022767</v>
      </c>
      <c r="K24" s="28">
        <v>0.99756699999999998</v>
      </c>
      <c r="L24" s="28">
        <v>-1.3300000000000001E-4</v>
      </c>
      <c r="M24" s="28">
        <v>-2.33E-4</v>
      </c>
      <c r="N24" s="28">
        <v>3.6699999999999998E-4</v>
      </c>
    </row>
    <row r="25" spans="1:14" x14ac:dyDescent="0.25">
      <c r="B25" s="27"/>
    </row>
    <row r="26" spans="1:14" x14ac:dyDescent="0.25">
      <c r="B26" s="27"/>
    </row>
    <row r="27" spans="1:14" x14ac:dyDescent="0.25">
      <c r="B27" s="27"/>
    </row>
    <row r="28" spans="1:14" x14ac:dyDescent="0.25">
      <c r="A28" t="s">
        <v>43</v>
      </c>
      <c r="B28" s="27"/>
      <c r="C28" s="27">
        <v>1</v>
      </c>
      <c r="D28" s="27">
        <v>2</v>
      </c>
      <c r="E28" s="27">
        <v>3</v>
      </c>
    </row>
    <row r="29" spans="1:14" x14ac:dyDescent="0.25">
      <c r="B29" s="27" t="s">
        <v>34</v>
      </c>
      <c r="C29" s="28">
        <v>0.53086699999999998</v>
      </c>
      <c r="D29" s="28">
        <v>0.50426700000000002</v>
      </c>
      <c r="E29" s="28">
        <v>0.50806700000000005</v>
      </c>
    </row>
    <row r="30" spans="1:14" x14ac:dyDescent="0.25">
      <c r="B30" s="27" t="s">
        <v>35</v>
      </c>
      <c r="C30" s="28">
        <v>0.87316700000000003</v>
      </c>
      <c r="D30" s="28">
        <v>0.84296700000000002</v>
      </c>
      <c r="E30" s="28">
        <v>0.83596700000000002</v>
      </c>
    </row>
    <row r="31" spans="1:14" x14ac:dyDescent="0.25">
      <c r="B31" s="27" t="s">
        <v>36</v>
      </c>
      <c r="C31" s="28">
        <v>1.0137670000000001</v>
      </c>
      <c r="D31" s="28">
        <v>0.97286700000000004</v>
      </c>
      <c r="E31" s="28">
        <v>0.95846699999999996</v>
      </c>
    </row>
    <row r="32" spans="1:14" x14ac:dyDescent="0.25">
      <c r="B32" s="27" t="s">
        <v>37</v>
      </c>
      <c r="C32" s="28">
        <v>0.489867</v>
      </c>
      <c r="D32" s="28">
        <v>0.46756700000000001</v>
      </c>
      <c r="E32" s="28">
        <v>0.47846699999999998</v>
      </c>
    </row>
    <row r="33" spans="1:8" x14ac:dyDescent="0.25">
      <c r="B33" s="27" t="s">
        <v>38</v>
      </c>
      <c r="C33" s="28">
        <v>0.62046699999999999</v>
      </c>
      <c r="D33" s="28">
        <v>0.53656700000000002</v>
      </c>
      <c r="E33" s="28">
        <v>0.58066700000000004</v>
      </c>
    </row>
    <row r="34" spans="1:8" x14ac:dyDescent="0.25">
      <c r="B34" s="27" t="s">
        <v>39</v>
      </c>
      <c r="C34" s="28">
        <v>0.65356700000000001</v>
      </c>
      <c r="D34" s="28">
        <v>0.62586699999999995</v>
      </c>
      <c r="E34" s="28">
        <v>0.63316700000000004</v>
      </c>
    </row>
    <row r="35" spans="1:8" x14ac:dyDescent="0.25">
      <c r="B35" s="27" t="s">
        <v>40</v>
      </c>
      <c r="C35" s="28">
        <v>-2.833E-3</v>
      </c>
      <c r="D35" s="28">
        <v>4.9670000000000001E-3</v>
      </c>
      <c r="E35" s="28">
        <v>-2.1329999999999999E-3</v>
      </c>
    </row>
    <row r="36" spans="1:8" x14ac:dyDescent="0.25">
      <c r="B36" s="27" t="s">
        <v>41</v>
      </c>
      <c r="C36" s="29"/>
      <c r="D36" s="29"/>
      <c r="E36" s="29"/>
    </row>
    <row r="38" spans="1:8" x14ac:dyDescent="0.25">
      <c r="A38" t="s">
        <v>44</v>
      </c>
    </row>
    <row r="40" spans="1:8" x14ac:dyDescent="0.25">
      <c r="B40" s="29" t="s">
        <v>45</v>
      </c>
      <c r="C40" s="29" t="s">
        <v>26</v>
      </c>
      <c r="D40" s="30" t="s">
        <v>2</v>
      </c>
      <c r="E40" s="30" t="s">
        <v>3</v>
      </c>
      <c r="F40" s="30" t="s">
        <v>4</v>
      </c>
      <c r="G40" s="30" t="s">
        <v>46</v>
      </c>
      <c r="H40" s="30" t="s">
        <v>47</v>
      </c>
    </row>
    <row r="41" spans="1:8" x14ac:dyDescent="0.25">
      <c r="B41" s="29"/>
      <c r="C41" s="29" t="s">
        <v>29</v>
      </c>
      <c r="D41" s="28">
        <v>1.995933</v>
      </c>
      <c r="E41" s="28">
        <v>1.9438329999999999</v>
      </c>
      <c r="F41" s="28">
        <v>1.9118329999999999</v>
      </c>
      <c r="G41" s="28">
        <f>AVERAGE(D41:F41)</f>
        <v>1.9505329999999999</v>
      </c>
      <c r="H41" s="29">
        <v>2000</v>
      </c>
    </row>
    <row r="42" spans="1:8" x14ac:dyDescent="0.25">
      <c r="B42" s="29"/>
      <c r="C42" s="29" t="s">
        <v>29</v>
      </c>
      <c r="D42" s="28">
        <v>1.598333</v>
      </c>
      <c r="E42" s="28">
        <v>1.5575330000000001</v>
      </c>
      <c r="F42" s="28">
        <v>1.5263329999999999</v>
      </c>
      <c r="G42" s="28">
        <f t="shared" ref="G42:G105" si="0">AVERAGE(D42:F42)</f>
        <v>1.5607329999999999</v>
      </c>
      <c r="H42" s="29">
        <v>1500</v>
      </c>
    </row>
    <row r="43" spans="1:8" x14ac:dyDescent="0.25">
      <c r="B43" s="29"/>
      <c r="C43" s="29" t="s">
        <v>29</v>
      </c>
      <c r="D43" s="28">
        <v>1.0427329999999999</v>
      </c>
      <c r="E43" s="28">
        <v>0.98433300000000001</v>
      </c>
      <c r="F43" s="28">
        <v>0.97733300000000001</v>
      </c>
      <c r="G43" s="28">
        <f t="shared" si="0"/>
        <v>1.0014663333333333</v>
      </c>
      <c r="H43" s="29">
        <v>1000</v>
      </c>
    </row>
    <row r="44" spans="1:8" x14ac:dyDescent="0.25">
      <c r="B44" s="29"/>
      <c r="C44" s="29" t="s">
        <v>29</v>
      </c>
      <c r="D44" s="28">
        <v>0.87953300000000001</v>
      </c>
      <c r="E44" s="28">
        <v>0.88743300000000003</v>
      </c>
      <c r="F44" s="28">
        <v>0.88193299999999997</v>
      </c>
      <c r="G44" s="28">
        <f t="shared" si="0"/>
        <v>0.88296633333333341</v>
      </c>
      <c r="H44" s="29">
        <v>750</v>
      </c>
    </row>
    <row r="45" spans="1:8" x14ac:dyDescent="0.25">
      <c r="B45" s="29"/>
      <c r="C45" s="29" t="s">
        <v>29</v>
      </c>
      <c r="D45" s="28">
        <v>0.58823300000000001</v>
      </c>
      <c r="E45" s="28">
        <v>0.55863300000000005</v>
      </c>
      <c r="F45" s="28">
        <v>0.54663300000000004</v>
      </c>
      <c r="G45" s="28">
        <f t="shared" si="0"/>
        <v>0.56449966666666673</v>
      </c>
      <c r="H45" s="29">
        <v>500</v>
      </c>
    </row>
    <row r="46" spans="1:8" x14ac:dyDescent="0.25">
      <c r="B46" s="29"/>
      <c r="C46" s="29" t="s">
        <v>29</v>
      </c>
      <c r="D46" s="28">
        <v>0.32533299999999998</v>
      </c>
      <c r="E46" s="28">
        <v>0.30383300000000002</v>
      </c>
      <c r="F46" s="28">
        <v>0.298933</v>
      </c>
      <c r="G46" s="28">
        <f t="shared" si="0"/>
        <v>0.30936633333333335</v>
      </c>
      <c r="H46" s="29">
        <v>250</v>
      </c>
    </row>
    <row r="47" spans="1:8" x14ac:dyDescent="0.25">
      <c r="B47" s="29"/>
      <c r="C47" s="29" t="s">
        <v>29</v>
      </c>
      <c r="D47" s="28">
        <v>0.17683299999999999</v>
      </c>
      <c r="E47" s="28">
        <v>0.16373299999999999</v>
      </c>
      <c r="F47" s="28">
        <v>0.153033</v>
      </c>
      <c r="G47" s="28">
        <f t="shared" si="0"/>
        <v>0.16453300000000001</v>
      </c>
      <c r="H47" s="29">
        <v>125</v>
      </c>
    </row>
    <row r="48" spans="1:8" x14ac:dyDescent="0.25">
      <c r="B48" s="29"/>
      <c r="C48" s="29" t="s">
        <v>29</v>
      </c>
      <c r="D48" s="28">
        <v>4.0333000000000001E-2</v>
      </c>
      <c r="E48" s="28">
        <v>3.7532999999999997E-2</v>
      </c>
      <c r="F48" s="28">
        <v>3.8233000000000003E-2</v>
      </c>
      <c r="G48" s="28">
        <f t="shared" si="0"/>
        <v>3.8699666666666667E-2</v>
      </c>
      <c r="H48" s="29">
        <v>25</v>
      </c>
    </row>
    <row r="49" spans="2:8" x14ac:dyDescent="0.25">
      <c r="B49" s="31">
        <v>42839</v>
      </c>
      <c r="C49" s="29" t="s">
        <v>48</v>
      </c>
      <c r="D49" s="28">
        <v>0.915933</v>
      </c>
      <c r="E49" s="28">
        <v>0.90013299999999996</v>
      </c>
      <c r="F49" s="28">
        <v>0.89593299999999998</v>
      </c>
      <c r="G49" s="28">
        <f t="shared" si="0"/>
        <v>0.90399966666666665</v>
      </c>
      <c r="H49" s="32">
        <f>TREND($H41:$H48,$G41:$G48,G49)</f>
        <v>866.06569345717458</v>
      </c>
    </row>
    <row r="50" spans="2:8" x14ac:dyDescent="0.25">
      <c r="B50" s="31">
        <v>42839</v>
      </c>
      <c r="C50" s="29" t="s">
        <v>49</v>
      </c>
      <c r="D50" s="28">
        <v>0.96723300000000001</v>
      </c>
      <c r="E50" s="28">
        <v>0.92173300000000002</v>
      </c>
      <c r="F50" s="28">
        <v>0.95363299999999995</v>
      </c>
      <c r="G50" s="28">
        <f t="shared" si="0"/>
        <v>0.94753299999999996</v>
      </c>
      <c r="H50" s="32">
        <f t="shared" ref="H50:H108" si="1">TREND($H42:$H49,$G42:$G49,G50)</f>
        <v>891.5362117807008</v>
      </c>
    </row>
    <row r="51" spans="2:8" x14ac:dyDescent="0.25">
      <c r="B51" s="31">
        <v>42839</v>
      </c>
      <c r="C51" s="29" t="s">
        <v>50</v>
      </c>
      <c r="D51" s="28">
        <v>0.73263299999999998</v>
      </c>
      <c r="E51" s="28">
        <v>0.70203300000000002</v>
      </c>
      <c r="F51" s="28">
        <v>0.72093300000000005</v>
      </c>
      <c r="G51" s="28">
        <f t="shared" si="0"/>
        <v>0.71853299999999998</v>
      </c>
      <c r="H51" s="32">
        <f t="shared" si="1"/>
        <v>665.15433218369378</v>
      </c>
    </row>
    <row r="52" spans="2:8" x14ac:dyDescent="0.25">
      <c r="B52" s="31">
        <v>42839</v>
      </c>
      <c r="C52" s="29" t="s">
        <v>51</v>
      </c>
      <c r="D52" s="28">
        <v>0.70293300000000003</v>
      </c>
      <c r="E52" s="28">
        <v>0.68463300000000005</v>
      </c>
      <c r="F52" s="28">
        <v>0.67313299999999998</v>
      </c>
      <c r="G52" s="28">
        <f t="shared" si="0"/>
        <v>0.68689966666666669</v>
      </c>
      <c r="H52" s="32">
        <f t="shared" si="1"/>
        <v>623.4934261507517</v>
      </c>
    </row>
    <row r="53" spans="2:8" x14ac:dyDescent="0.25">
      <c r="B53" s="31">
        <v>42839</v>
      </c>
      <c r="C53" s="29" t="s">
        <v>52</v>
      </c>
      <c r="D53" s="28">
        <v>1.1679330000000001</v>
      </c>
      <c r="E53" s="28">
        <v>1.1515329999999999</v>
      </c>
      <c r="F53" s="28">
        <v>1.0470330000000001</v>
      </c>
      <c r="G53" s="28">
        <f t="shared" si="0"/>
        <v>1.1221663333333334</v>
      </c>
      <c r="H53" s="32">
        <f t="shared" si="1"/>
        <v>1058.4401827199972</v>
      </c>
    </row>
    <row r="54" spans="2:8" x14ac:dyDescent="0.25">
      <c r="B54" s="31">
        <v>42839</v>
      </c>
      <c r="C54" s="29" t="s">
        <v>53</v>
      </c>
      <c r="D54" s="28">
        <v>1.219533</v>
      </c>
      <c r="E54" s="28">
        <v>1.1738329999999999</v>
      </c>
      <c r="F54" s="28">
        <v>1.1843330000000001</v>
      </c>
      <c r="G54" s="28">
        <f t="shared" si="0"/>
        <v>1.1925663333333334</v>
      </c>
      <c r="H54" s="32">
        <f t="shared" si="1"/>
        <v>1128.5344265308431</v>
      </c>
    </row>
    <row r="55" spans="2:8" x14ac:dyDescent="0.25">
      <c r="B55" s="31">
        <v>42839</v>
      </c>
      <c r="C55" s="29" t="s">
        <v>54</v>
      </c>
      <c r="D55" s="28">
        <v>1.1757329999999999</v>
      </c>
      <c r="E55" s="28">
        <v>1.1575329999999999</v>
      </c>
      <c r="F55" s="28">
        <v>1.1795329999999999</v>
      </c>
      <c r="G55" s="28">
        <f t="shared" si="0"/>
        <v>1.170933</v>
      </c>
      <c r="H55" s="32">
        <f t="shared" si="1"/>
        <v>1107.027677801374</v>
      </c>
    </row>
    <row r="56" spans="2:8" x14ac:dyDescent="0.25">
      <c r="B56" s="31">
        <v>42839</v>
      </c>
      <c r="C56" s="29" t="s">
        <v>55</v>
      </c>
      <c r="D56" s="28">
        <v>0.87613300000000005</v>
      </c>
      <c r="E56" s="28">
        <v>0.88513299999999995</v>
      </c>
      <c r="F56" s="28">
        <v>0.86703300000000005</v>
      </c>
      <c r="G56" s="28">
        <f t="shared" si="0"/>
        <v>0.87609966666666672</v>
      </c>
      <c r="H56" s="32">
        <f t="shared" si="1"/>
        <v>822.96828184239018</v>
      </c>
    </row>
    <row r="57" spans="2:8" x14ac:dyDescent="0.25">
      <c r="B57" s="31">
        <v>42839</v>
      </c>
      <c r="C57" s="29" t="s">
        <v>56</v>
      </c>
      <c r="D57" s="28">
        <v>0.92633299999999996</v>
      </c>
      <c r="E57" s="28">
        <v>0.91013299999999997</v>
      </c>
      <c r="F57" s="28">
        <v>0.83233299999999999</v>
      </c>
      <c r="G57" s="28">
        <f t="shared" si="0"/>
        <v>0.88959966666666668</v>
      </c>
      <c r="H57" s="32">
        <f t="shared" si="1"/>
        <v>833.76472873256989</v>
      </c>
    </row>
    <row r="58" spans="2:8" x14ac:dyDescent="0.25">
      <c r="B58" s="31">
        <v>42839</v>
      </c>
      <c r="C58" s="29" t="s">
        <v>57</v>
      </c>
      <c r="D58" s="28">
        <v>1.0385329999999999</v>
      </c>
      <c r="E58" s="28">
        <v>1.009633</v>
      </c>
      <c r="F58" s="28">
        <v>0.99723300000000004</v>
      </c>
      <c r="G58" s="28">
        <f t="shared" si="0"/>
        <v>1.0151330000000001</v>
      </c>
      <c r="H58" s="32">
        <f t="shared" si="1"/>
        <v>955.02289037245725</v>
      </c>
    </row>
    <row r="59" spans="2:8" x14ac:dyDescent="0.25">
      <c r="B59" s="31">
        <v>42839</v>
      </c>
      <c r="C59" s="29" t="s">
        <v>58</v>
      </c>
      <c r="D59" s="28">
        <v>1.009933</v>
      </c>
      <c r="E59" s="28">
        <v>0.96703300000000003</v>
      </c>
      <c r="F59" s="28">
        <v>0.95793300000000003</v>
      </c>
      <c r="G59" s="28">
        <f t="shared" si="0"/>
        <v>0.97829966666666668</v>
      </c>
      <c r="H59" s="32">
        <f t="shared" si="1"/>
        <v>918.33251448602527</v>
      </c>
    </row>
    <row r="60" spans="2:8" x14ac:dyDescent="0.25">
      <c r="B60" s="31">
        <v>42839</v>
      </c>
      <c r="C60" s="29" t="s">
        <v>59</v>
      </c>
      <c r="D60" s="28">
        <v>1.0408329999999999</v>
      </c>
      <c r="E60" s="28">
        <v>1.0108330000000001</v>
      </c>
      <c r="F60" s="28">
        <v>1.0265329999999999</v>
      </c>
      <c r="G60" s="28">
        <f t="shared" si="0"/>
        <v>1.0260663333333333</v>
      </c>
      <c r="H60" s="32">
        <f t="shared" si="1"/>
        <v>965.18742820448915</v>
      </c>
    </row>
    <row r="61" spans="2:8" x14ac:dyDescent="0.25">
      <c r="B61" s="31">
        <v>42839</v>
      </c>
      <c r="C61" s="29" t="s">
        <v>60</v>
      </c>
      <c r="D61" s="28">
        <v>1.192833</v>
      </c>
      <c r="E61" s="28">
        <v>1.158433</v>
      </c>
      <c r="F61" s="28">
        <v>1.1702330000000001</v>
      </c>
      <c r="G61" s="28">
        <f t="shared" si="0"/>
        <v>1.1738329999999999</v>
      </c>
      <c r="H61" s="32">
        <f t="shared" si="1"/>
        <v>1109.2241985326395</v>
      </c>
    </row>
    <row r="62" spans="2:8" x14ac:dyDescent="0.25">
      <c r="B62" s="31">
        <v>42839</v>
      </c>
      <c r="C62" s="29" t="s">
        <v>61</v>
      </c>
      <c r="D62" s="28">
        <v>1.2118329999999999</v>
      </c>
      <c r="E62" s="28">
        <v>1.1760330000000001</v>
      </c>
      <c r="F62" s="28">
        <v>1.0893330000000001</v>
      </c>
      <c r="G62" s="28">
        <f t="shared" si="0"/>
        <v>1.1590663333333333</v>
      </c>
      <c r="H62" s="32">
        <f t="shared" si="1"/>
        <v>1095.08042776395</v>
      </c>
    </row>
    <row r="63" spans="2:8" x14ac:dyDescent="0.25">
      <c r="B63" s="31">
        <v>42839</v>
      </c>
      <c r="C63" s="29" t="s">
        <v>62</v>
      </c>
      <c r="D63" s="28">
        <v>1.051933</v>
      </c>
      <c r="E63" s="28">
        <v>1.040233</v>
      </c>
      <c r="F63" s="28">
        <v>0.96093300000000004</v>
      </c>
      <c r="G63" s="28">
        <f t="shared" si="0"/>
        <v>1.0176996666666664</v>
      </c>
      <c r="H63" s="32">
        <f t="shared" si="1"/>
        <v>957.99524112026882</v>
      </c>
    </row>
    <row r="64" spans="2:8" x14ac:dyDescent="0.25">
      <c r="B64" s="31">
        <v>42839</v>
      </c>
      <c r="C64" s="29" t="s">
        <v>63</v>
      </c>
      <c r="D64" s="28">
        <v>0.72013300000000002</v>
      </c>
      <c r="E64" s="28">
        <v>0.67863300000000004</v>
      </c>
      <c r="F64" s="28">
        <v>0.677033</v>
      </c>
      <c r="G64" s="28">
        <f t="shared" si="0"/>
        <v>0.69193300000000002</v>
      </c>
      <c r="H64" s="32">
        <f t="shared" si="1"/>
        <v>643.17942282743002</v>
      </c>
    </row>
    <row r="65" spans="2:8" x14ac:dyDescent="0.25">
      <c r="B65" s="31">
        <v>42839</v>
      </c>
      <c r="C65" s="29" t="s">
        <v>64</v>
      </c>
      <c r="D65" s="28">
        <v>1.068333</v>
      </c>
      <c r="E65" s="28">
        <v>1.050333</v>
      </c>
      <c r="F65" s="28">
        <v>1.074033</v>
      </c>
      <c r="G65" s="28">
        <f t="shared" si="0"/>
        <v>1.064233</v>
      </c>
      <c r="H65" s="32">
        <f t="shared" si="1"/>
        <v>1002.7132862653276</v>
      </c>
    </row>
    <row r="66" spans="2:8" x14ac:dyDescent="0.25">
      <c r="B66" s="31">
        <v>42839</v>
      </c>
      <c r="C66" s="29" t="s">
        <v>65</v>
      </c>
      <c r="D66" s="28">
        <v>1.0142329999999999</v>
      </c>
      <c r="E66" s="28">
        <v>0.99913300000000005</v>
      </c>
      <c r="F66" s="28">
        <v>1.046333</v>
      </c>
      <c r="G66" s="28">
        <f t="shared" si="0"/>
        <v>1.0198996666666666</v>
      </c>
      <c r="H66" s="32">
        <f t="shared" si="1"/>
        <v>959.82448645551301</v>
      </c>
    </row>
    <row r="67" spans="2:8" x14ac:dyDescent="0.25">
      <c r="B67" s="31">
        <v>42839</v>
      </c>
      <c r="C67" s="29" t="s">
        <v>66</v>
      </c>
      <c r="D67" s="28">
        <v>1.0149330000000001</v>
      </c>
      <c r="E67" s="28">
        <v>1.0123329999999999</v>
      </c>
      <c r="F67" s="28">
        <v>1.0410330000000001</v>
      </c>
      <c r="G67" s="28">
        <f t="shared" si="0"/>
        <v>1.0227663333333334</v>
      </c>
      <c r="H67" s="32">
        <f t="shared" si="1"/>
        <v>962.62153378657831</v>
      </c>
    </row>
    <row r="68" spans="2:8" x14ac:dyDescent="0.25">
      <c r="B68" s="31">
        <v>42839</v>
      </c>
      <c r="C68" s="29" t="s">
        <v>67</v>
      </c>
      <c r="D68" s="28">
        <v>1.094033</v>
      </c>
      <c r="E68" s="28">
        <v>1.0688329999999999</v>
      </c>
      <c r="F68" s="28">
        <v>1.1458330000000001</v>
      </c>
      <c r="G68" s="28">
        <f t="shared" si="0"/>
        <v>1.1028996666666668</v>
      </c>
      <c r="H68" s="32">
        <f t="shared" si="1"/>
        <v>1040.2737331369435</v>
      </c>
    </row>
    <row r="69" spans="2:8" x14ac:dyDescent="0.25">
      <c r="B69" s="31">
        <v>42839</v>
      </c>
      <c r="C69" s="29" t="s">
        <v>68</v>
      </c>
      <c r="D69" s="28">
        <v>0.82373300000000005</v>
      </c>
      <c r="E69" s="28">
        <v>0.88623300000000005</v>
      </c>
      <c r="F69" s="28">
        <v>0.87733300000000003</v>
      </c>
      <c r="G69" s="28">
        <f t="shared" si="0"/>
        <v>0.86243300000000012</v>
      </c>
      <c r="H69" s="32">
        <f t="shared" si="1"/>
        <v>807.83095926325188</v>
      </c>
    </row>
    <row r="70" spans="2:8" x14ac:dyDescent="0.25">
      <c r="B70" s="31">
        <v>42839</v>
      </c>
      <c r="C70" s="29" t="s">
        <v>69</v>
      </c>
      <c r="D70" s="28">
        <v>0.93623299999999998</v>
      </c>
      <c r="E70" s="28">
        <v>0.92793300000000001</v>
      </c>
      <c r="F70" s="28">
        <v>0.965333</v>
      </c>
      <c r="G70" s="28">
        <f t="shared" si="0"/>
        <v>0.94316633333333344</v>
      </c>
      <c r="H70" s="32">
        <f t="shared" si="1"/>
        <v>885.88522537438769</v>
      </c>
    </row>
    <row r="71" spans="2:8" x14ac:dyDescent="0.25">
      <c r="B71" s="31">
        <v>42839</v>
      </c>
      <c r="C71" s="29" t="s">
        <v>70</v>
      </c>
      <c r="D71" s="28">
        <v>1.2066330000000001</v>
      </c>
      <c r="E71" s="28">
        <v>1.189233</v>
      </c>
      <c r="F71" s="28">
        <v>1.2203329999999999</v>
      </c>
      <c r="G71" s="28">
        <f t="shared" si="0"/>
        <v>1.2053996666666666</v>
      </c>
      <c r="H71" s="32">
        <f t="shared" si="1"/>
        <v>1139.1537379856072</v>
      </c>
    </row>
    <row r="72" spans="2:8" x14ac:dyDescent="0.25">
      <c r="B72" s="31">
        <v>42839</v>
      </c>
      <c r="C72" s="29" t="s">
        <v>71</v>
      </c>
      <c r="D72" s="28">
        <v>1.231867</v>
      </c>
      <c r="E72" s="28">
        <v>1.178067</v>
      </c>
      <c r="F72" s="28">
        <v>1.165467</v>
      </c>
      <c r="G72" s="28">
        <f t="shared" si="0"/>
        <v>1.1918003333333334</v>
      </c>
      <c r="H72" s="32">
        <f t="shared" si="1"/>
        <v>1125.9924649106479</v>
      </c>
    </row>
    <row r="73" spans="2:8" x14ac:dyDescent="0.25">
      <c r="B73" s="31">
        <v>42839</v>
      </c>
      <c r="C73" s="29" t="s">
        <v>72</v>
      </c>
      <c r="D73" s="28">
        <v>0.71536699999999998</v>
      </c>
      <c r="E73" s="28">
        <v>0.69676700000000003</v>
      </c>
      <c r="F73" s="28">
        <v>0.67356700000000003</v>
      </c>
      <c r="G73" s="28">
        <f t="shared" si="0"/>
        <v>0.69523366666666675</v>
      </c>
      <c r="H73" s="32">
        <f t="shared" si="1"/>
        <v>646.28181169677771</v>
      </c>
    </row>
    <row r="74" spans="2:8" x14ac:dyDescent="0.25">
      <c r="B74" s="31">
        <v>42839</v>
      </c>
      <c r="C74" s="29" t="s">
        <v>73</v>
      </c>
      <c r="D74" s="28">
        <v>0.92146700000000004</v>
      </c>
      <c r="E74" s="28">
        <v>0.87416700000000003</v>
      </c>
      <c r="F74" s="28">
        <v>0.867367</v>
      </c>
      <c r="G74" s="28">
        <f t="shared" si="0"/>
        <v>0.88766700000000009</v>
      </c>
      <c r="H74" s="32">
        <f t="shared" si="1"/>
        <v>832.19321040158411</v>
      </c>
    </row>
    <row r="75" spans="2:8" x14ac:dyDescent="0.25">
      <c r="B75" s="31">
        <v>42839</v>
      </c>
      <c r="C75" s="29" t="s">
        <v>74</v>
      </c>
      <c r="D75" s="28">
        <v>0.75206700000000004</v>
      </c>
      <c r="E75" s="28">
        <v>0.71536699999999998</v>
      </c>
      <c r="F75" s="28">
        <v>0.70766700000000005</v>
      </c>
      <c r="G75" s="28">
        <f t="shared" si="0"/>
        <v>0.72503366666666658</v>
      </c>
      <c r="H75" s="32">
        <f t="shared" si="1"/>
        <v>675.08377955887283</v>
      </c>
    </row>
    <row r="76" spans="2:8" x14ac:dyDescent="0.25">
      <c r="B76" s="31">
        <v>42839</v>
      </c>
      <c r="C76" s="29" t="s">
        <v>75</v>
      </c>
      <c r="D76" s="28">
        <v>0.75126700000000002</v>
      </c>
      <c r="E76" s="28">
        <v>0.76396699999999995</v>
      </c>
      <c r="F76" s="28">
        <v>0.75256699999999999</v>
      </c>
      <c r="G76" s="28">
        <f t="shared" si="0"/>
        <v>0.75593366666666661</v>
      </c>
      <c r="H76" s="32">
        <f t="shared" si="1"/>
        <v>704.94462940468588</v>
      </c>
    </row>
    <row r="77" spans="2:8" x14ac:dyDescent="0.25">
      <c r="B77" s="31">
        <v>42839</v>
      </c>
      <c r="C77" s="29" t="s">
        <v>76</v>
      </c>
      <c r="D77" s="28">
        <v>0.83706700000000001</v>
      </c>
      <c r="E77" s="28">
        <v>0.81046700000000005</v>
      </c>
      <c r="F77" s="28">
        <v>0.81256700000000004</v>
      </c>
      <c r="G77" s="28">
        <f t="shared" si="0"/>
        <v>0.82003366666666666</v>
      </c>
      <c r="H77" s="32">
        <f t="shared" si="1"/>
        <v>766.86748015642183</v>
      </c>
    </row>
    <row r="78" spans="2:8" x14ac:dyDescent="0.25">
      <c r="B78" s="31">
        <v>42839</v>
      </c>
      <c r="C78" s="29" t="s">
        <v>77</v>
      </c>
      <c r="D78" s="28">
        <v>1.119467</v>
      </c>
      <c r="E78" s="28">
        <v>1.0795669999999999</v>
      </c>
      <c r="F78" s="28">
        <v>1.0579670000000001</v>
      </c>
      <c r="G78" s="28">
        <f t="shared" si="0"/>
        <v>1.0856670000000002</v>
      </c>
      <c r="H78" s="32">
        <f t="shared" si="1"/>
        <v>1023.4860987182559</v>
      </c>
    </row>
    <row r="79" spans="2:8" x14ac:dyDescent="0.25">
      <c r="B79" s="31">
        <v>42839</v>
      </c>
      <c r="C79" s="29" t="s">
        <v>78</v>
      </c>
      <c r="D79" s="28">
        <v>1.0336669999999999</v>
      </c>
      <c r="E79" s="28">
        <v>0.98136699999999999</v>
      </c>
      <c r="F79" s="28">
        <v>0.97956699999999997</v>
      </c>
      <c r="G79" s="28">
        <f t="shared" si="0"/>
        <v>0.99820033333333325</v>
      </c>
      <c r="H79" s="32">
        <f t="shared" si="1"/>
        <v>938.97926678044632</v>
      </c>
    </row>
    <row r="80" spans="2:8" x14ac:dyDescent="0.25">
      <c r="B80" s="31">
        <v>42839</v>
      </c>
      <c r="C80" s="29" t="s">
        <v>79</v>
      </c>
      <c r="D80" s="28">
        <v>0.60346699999999998</v>
      </c>
      <c r="E80" s="28">
        <v>0.61146699999999998</v>
      </c>
      <c r="F80" s="28">
        <v>0.61466699999999996</v>
      </c>
      <c r="G80" s="28">
        <f t="shared" si="0"/>
        <v>0.60986699999999994</v>
      </c>
      <c r="H80" s="32">
        <f t="shared" si="1"/>
        <v>563.82781933364936</v>
      </c>
    </row>
    <row r="81" spans="2:8" x14ac:dyDescent="0.25">
      <c r="B81" s="31">
        <v>42839</v>
      </c>
      <c r="C81" s="29" t="s">
        <v>80</v>
      </c>
      <c r="D81" s="28">
        <v>0.63476699999999997</v>
      </c>
      <c r="E81" s="28">
        <v>0.60946699999999998</v>
      </c>
      <c r="F81" s="28">
        <v>0.61326700000000001</v>
      </c>
      <c r="G81" s="28">
        <f t="shared" si="0"/>
        <v>0.61916700000000002</v>
      </c>
      <c r="H81" s="32">
        <f t="shared" si="1"/>
        <v>572.8085337292049</v>
      </c>
    </row>
    <row r="82" spans="2:8" x14ac:dyDescent="0.25">
      <c r="B82" s="31">
        <v>42839</v>
      </c>
      <c r="C82" s="29" t="s">
        <v>81</v>
      </c>
      <c r="D82" s="28">
        <v>0.80426699999999995</v>
      </c>
      <c r="E82" s="28">
        <v>0.76056699999999999</v>
      </c>
      <c r="F82" s="28">
        <v>0.78046700000000002</v>
      </c>
      <c r="G82" s="28">
        <f t="shared" si="0"/>
        <v>0.78176699999999999</v>
      </c>
      <c r="H82" s="32">
        <f t="shared" si="1"/>
        <v>729.89418218798846</v>
      </c>
    </row>
    <row r="83" spans="2:8" x14ac:dyDescent="0.25">
      <c r="B83" s="31">
        <v>42839</v>
      </c>
      <c r="C83" s="29" t="s">
        <v>82</v>
      </c>
      <c r="D83" s="28">
        <v>0.89986699999999997</v>
      </c>
      <c r="E83" s="28">
        <v>0.85116700000000001</v>
      </c>
      <c r="F83" s="28">
        <v>0.86726700000000001</v>
      </c>
      <c r="G83" s="28">
        <f t="shared" si="0"/>
        <v>0.87276699999999996</v>
      </c>
      <c r="H83" s="32">
        <f t="shared" si="1"/>
        <v>817.80753585056493</v>
      </c>
    </row>
    <row r="84" spans="2:8" x14ac:dyDescent="0.25">
      <c r="B84" s="31">
        <v>42839</v>
      </c>
      <c r="C84" s="29" t="s">
        <v>83</v>
      </c>
      <c r="D84" s="28">
        <v>0.74956699999999998</v>
      </c>
      <c r="E84" s="28">
        <v>0.72666699999999995</v>
      </c>
      <c r="F84" s="28">
        <v>0.73396700000000004</v>
      </c>
      <c r="G84" s="28">
        <f t="shared" si="0"/>
        <v>0.73673366666666651</v>
      </c>
      <c r="H84" s="32">
        <f t="shared" si="1"/>
        <v>686.39013091304491</v>
      </c>
    </row>
    <row r="85" spans="2:8" x14ac:dyDescent="0.25">
      <c r="B85" s="31">
        <v>42839</v>
      </c>
      <c r="C85" s="29" t="s">
        <v>84</v>
      </c>
      <c r="D85" s="28">
        <v>0.480267</v>
      </c>
      <c r="E85" s="28">
        <v>0.46096700000000002</v>
      </c>
      <c r="F85" s="28">
        <v>0.48496699999999998</v>
      </c>
      <c r="G85" s="28">
        <f t="shared" si="0"/>
        <v>0.47540033333333337</v>
      </c>
      <c r="H85" s="32">
        <f t="shared" si="1"/>
        <v>433.92254989569579</v>
      </c>
    </row>
    <row r="86" spans="2:8" x14ac:dyDescent="0.25">
      <c r="B86" s="31">
        <v>42839</v>
      </c>
      <c r="C86" s="29" t="s">
        <v>85</v>
      </c>
      <c r="D86" s="28">
        <v>0.77856700000000001</v>
      </c>
      <c r="E86" s="28">
        <v>0.77996699999999997</v>
      </c>
      <c r="F86" s="28">
        <v>0.77906699999999995</v>
      </c>
      <c r="G86" s="28">
        <f t="shared" si="0"/>
        <v>0.77920033333333327</v>
      </c>
      <c r="H86" s="32">
        <f t="shared" si="1"/>
        <v>727.4145180220786</v>
      </c>
    </row>
    <row r="87" spans="2:8" x14ac:dyDescent="0.25">
      <c r="B87" s="31">
        <v>42839</v>
      </c>
      <c r="C87" s="29" t="s">
        <v>86</v>
      </c>
      <c r="D87" s="28">
        <v>0.69416699999999998</v>
      </c>
      <c r="E87" s="28">
        <v>0.69136699999999995</v>
      </c>
      <c r="F87" s="28">
        <v>0.62396700000000005</v>
      </c>
      <c r="G87" s="28">
        <f t="shared" si="0"/>
        <v>0.66983366666666655</v>
      </c>
      <c r="H87" s="32">
        <f t="shared" si="1"/>
        <v>621.75855608691768</v>
      </c>
    </row>
    <row r="88" spans="2:8" x14ac:dyDescent="0.25">
      <c r="B88" s="31">
        <v>42839</v>
      </c>
      <c r="C88" s="29" t="s">
        <v>87</v>
      </c>
      <c r="D88" s="28">
        <v>1.061167</v>
      </c>
      <c r="E88" s="28">
        <v>1.046867</v>
      </c>
      <c r="F88" s="28">
        <v>1.0331669999999999</v>
      </c>
      <c r="G88" s="28">
        <f t="shared" si="0"/>
        <v>1.047067</v>
      </c>
      <c r="H88" s="32">
        <f t="shared" si="1"/>
        <v>986.19368926149775</v>
      </c>
    </row>
    <row r="89" spans="2:8" x14ac:dyDescent="0.25">
      <c r="B89" s="31">
        <v>42839</v>
      </c>
      <c r="C89" s="29" t="s">
        <v>88</v>
      </c>
      <c r="D89" s="28">
        <v>1.0804670000000001</v>
      </c>
      <c r="E89" s="28">
        <v>1.059267</v>
      </c>
      <c r="F89" s="28">
        <v>0.97456699999999996</v>
      </c>
      <c r="G89" s="28">
        <f t="shared" si="0"/>
        <v>1.0381003333333332</v>
      </c>
      <c r="H89" s="32">
        <f t="shared" si="1"/>
        <v>977.53132441771743</v>
      </c>
    </row>
    <row r="90" spans="2:8" x14ac:dyDescent="0.25">
      <c r="B90" s="31">
        <v>42839</v>
      </c>
      <c r="C90" s="29" t="s">
        <v>89</v>
      </c>
      <c r="D90" s="28">
        <v>0.67026699999999995</v>
      </c>
      <c r="E90" s="28">
        <v>0.65106699999999995</v>
      </c>
      <c r="F90" s="28">
        <v>0.638567</v>
      </c>
      <c r="G90" s="28">
        <f t="shared" si="0"/>
        <v>0.65330033333333326</v>
      </c>
      <c r="H90" s="32">
        <f t="shared" si="1"/>
        <v>605.78659544686798</v>
      </c>
    </row>
    <row r="91" spans="2:8" x14ac:dyDescent="0.25">
      <c r="B91" s="31">
        <v>42839</v>
      </c>
      <c r="C91" s="29" t="s">
        <v>90</v>
      </c>
      <c r="D91" s="28">
        <v>0.93326699999999996</v>
      </c>
      <c r="E91" s="28">
        <v>0.90076699999999998</v>
      </c>
      <c r="F91" s="28">
        <v>0.88676699999999997</v>
      </c>
      <c r="G91" s="28">
        <f t="shared" si="0"/>
        <v>0.90693366666666664</v>
      </c>
      <c r="H91" s="32">
        <f t="shared" si="1"/>
        <v>850.81479738254529</v>
      </c>
    </row>
    <row r="92" spans="2:8" x14ac:dyDescent="0.25">
      <c r="B92" s="31">
        <v>42839</v>
      </c>
      <c r="C92" s="29" t="s">
        <v>91</v>
      </c>
      <c r="D92" s="28">
        <v>1.2612669999999999</v>
      </c>
      <c r="E92" s="28">
        <v>1.238367</v>
      </c>
      <c r="F92" s="28">
        <v>1.2073670000000001</v>
      </c>
      <c r="G92" s="28">
        <f t="shared" si="0"/>
        <v>1.2356670000000001</v>
      </c>
      <c r="H92" s="32">
        <f t="shared" si="1"/>
        <v>1168.3949113015867</v>
      </c>
    </row>
    <row r="93" spans="2:8" x14ac:dyDescent="0.25">
      <c r="B93" s="31">
        <v>42839</v>
      </c>
      <c r="C93" s="29" t="s">
        <v>92</v>
      </c>
      <c r="D93" s="28">
        <v>1.0396669999999999</v>
      </c>
      <c r="E93" s="28">
        <v>1.008467</v>
      </c>
      <c r="F93" s="28">
        <v>0.98996700000000004</v>
      </c>
      <c r="G93" s="28">
        <f t="shared" si="0"/>
        <v>1.0127003333333333</v>
      </c>
      <c r="H93" s="32">
        <f t="shared" si="1"/>
        <v>952.99293242553881</v>
      </c>
    </row>
    <row r="94" spans="2:8" x14ac:dyDescent="0.25">
      <c r="B94" s="31">
        <v>42839</v>
      </c>
      <c r="C94" s="29" t="s">
        <v>93</v>
      </c>
      <c r="D94" s="28">
        <v>0.56366700000000003</v>
      </c>
      <c r="E94" s="28">
        <v>0.54586699999999999</v>
      </c>
      <c r="F94" s="28">
        <v>0.55896699999999999</v>
      </c>
      <c r="G94" s="28">
        <f t="shared" si="0"/>
        <v>0.55616699999999997</v>
      </c>
      <c r="H94" s="32">
        <f t="shared" si="1"/>
        <v>511.94841492738385</v>
      </c>
    </row>
    <row r="95" spans="2:8" x14ac:dyDescent="0.25">
      <c r="B95" s="31">
        <v>42839</v>
      </c>
      <c r="C95" s="29" t="s">
        <v>94</v>
      </c>
      <c r="D95" s="28">
        <v>1.0581670000000001</v>
      </c>
      <c r="E95" s="28">
        <v>1.022767</v>
      </c>
      <c r="F95" s="28">
        <v>0.99756699999999998</v>
      </c>
      <c r="G95" s="28">
        <f t="shared" si="0"/>
        <v>1.0261670000000001</v>
      </c>
      <c r="H95" s="32">
        <f t="shared" si="1"/>
        <v>966.00275478751325</v>
      </c>
    </row>
    <row r="96" spans="2:8" x14ac:dyDescent="0.25">
      <c r="B96" s="31">
        <v>42839</v>
      </c>
      <c r="C96" s="29" t="s">
        <v>95</v>
      </c>
      <c r="D96" s="28">
        <v>0.72006700000000001</v>
      </c>
      <c r="E96" s="28">
        <v>0.70006699999999999</v>
      </c>
      <c r="F96" s="28">
        <v>0.71156699999999995</v>
      </c>
      <c r="G96" s="28">
        <f t="shared" si="0"/>
        <v>0.71056700000000006</v>
      </c>
      <c r="H96" s="32">
        <f t="shared" si="1"/>
        <v>661.11021749073927</v>
      </c>
    </row>
    <row r="97" spans="2:8" x14ac:dyDescent="0.25">
      <c r="B97" s="31">
        <v>42839</v>
      </c>
      <c r="C97" s="29" t="s">
        <v>96</v>
      </c>
      <c r="D97" s="28">
        <v>0.77036700000000002</v>
      </c>
      <c r="E97" s="28">
        <v>0.76036700000000002</v>
      </c>
      <c r="F97" s="28">
        <v>0.77936700000000003</v>
      </c>
      <c r="G97" s="28">
        <f t="shared" si="0"/>
        <v>0.77003366666666662</v>
      </c>
      <c r="H97" s="32">
        <f t="shared" si="1"/>
        <v>718.55934166809129</v>
      </c>
    </row>
    <row r="98" spans="2:8" x14ac:dyDescent="0.25">
      <c r="B98" s="31">
        <v>42839</v>
      </c>
      <c r="C98" s="29" t="s">
        <v>97</v>
      </c>
      <c r="D98" s="28">
        <v>0.87956699999999999</v>
      </c>
      <c r="E98" s="28">
        <v>0.87766699999999997</v>
      </c>
      <c r="F98" s="28">
        <v>0.88276699999999997</v>
      </c>
      <c r="G98" s="28">
        <f t="shared" si="0"/>
        <v>0.88000033333333327</v>
      </c>
      <c r="H98" s="32">
        <f t="shared" si="1"/>
        <v>824.79512605224443</v>
      </c>
    </row>
    <row r="99" spans="2:8" x14ac:dyDescent="0.25">
      <c r="B99" s="31">
        <v>42839</v>
      </c>
      <c r="C99" s="29" t="s">
        <v>98</v>
      </c>
      <c r="D99" s="28">
        <v>0.86396700000000004</v>
      </c>
      <c r="E99" s="28">
        <v>0.86586700000000005</v>
      </c>
      <c r="F99" s="28">
        <v>0.88316700000000004</v>
      </c>
      <c r="G99" s="28">
        <f t="shared" si="0"/>
        <v>0.87100033333333338</v>
      </c>
      <c r="H99" s="32">
        <f t="shared" si="1"/>
        <v>816.10045218189998</v>
      </c>
    </row>
    <row r="100" spans="2:8" x14ac:dyDescent="0.25">
      <c r="B100" s="31">
        <v>42839</v>
      </c>
      <c r="C100" s="29" t="s">
        <v>99</v>
      </c>
      <c r="D100" s="28">
        <v>0.71636699999999998</v>
      </c>
      <c r="E100" s="28">
        <v>0.72086700000000004</v>
      </c>
      <c r="F100" s="28">
        <v>0.71386700000000003</v>
      </c>
      <c r="G100" s="28">
        <f t="shared" si="0"/>
        <v>0.71703366666666668</v>
      </c>
      <c r="H100" s="32">
        <f t="shared" si="1"/>
        <v>667.35743168461693</v>
      </c>
    </row>
    <row r="101" spans="2:8" x14ac:dyDescent="0.25">
      <c r="B101" s="31">
        <v>42839</v>
      </c>
      <c r="C101" s="29" t="s">
        <v>100</v>
      </c>
      <c r="D101" s="28">
        <v>0.68326699999999996</v>
      </c>
      <c r="E101" s="28">
        <v>0.65506699999999995</v>
      </c>
      <c r="F101" s="28">
        <v>0.68816699999999997</v>
      </c>
      <c r="G101" s="28">
        <f t="shared" si="0"/>
        <v>0.67550033333333326</v>
      </c>
      <c r="H101" s="32">
        <f t="shared" si="1"/>
        <v>627.23319653685758</v>
      </c>
    </row>
    <row r="102" spans="2:8" x14ac:dyDescent="0.25">
      <c r="B102" s="31">
        <v>42839</v>
      </c>
      <c r="C102" s="29" t="s">
        <v>101</v>
      </c>
      <c r="D102" s="28">
        <v>0.87936700000000001</v>
      </c>
      <c r="E102" s="28">
        <v>0.818967</v>
      </c>
      <c r="F102" s="28">
        <v>0.90046700000000002</v>
      </c>
      <c r="G102" s="28">
        <f t="shared" si="0"/>
        <v>0.86626700000000001</v>
      </c>
      <c r="H102" s="32">
        <f t="shared" si="1"/>
        <v>811.52772006049861</v>
      </c>
    </row>
    <row r="103" spans="2:8" x14ac:dyDescent="0.25">
      <c r="B103" s="31">
        <v>42839</v>
      </c>
      <c r="C103" s="29" t="s">
        <v>102</v>
      </c>
      <c r="D103" s="28">
        <v>0.53086699999999998</v>
      </c>
      <c r="E103" s="28">
        <v>0.50426700000000002</v>
      </c>
      <c r="F103" s="28">
        <v>0.50806700000000005</v>
      </c>
      <c r="G103" s="28">
        <f t="shared" si="0"/>
        <v>0.51440033333333335</v>
      </c>
      <c r="H103" s="32">
        <f t="shared" si="1"/>
        <v>471.5988989801063</v>
      </c>
    </row>
    <row r="104" spans="2:8" x14ac:dyDescent="0.25">
      <c r="B104" s="31">
        <v>42839</v>
      </c>
      <c r="C104" s="29" t="s">
        <v>103</v>
      </c>
      <c r="D104" s="28">
        <v>0.87316700000000003</v>
      </c>
      <c r="E104" s="28">
        <v>0.84296700000000002</v>
      </c>
      <c r="F104" s="28">
        <v>0.83596700000000002</v>
      </c>
      <c r="G104" s="28">
        <f t="shared" si="0"/>
        <v>0.85070033333333328</v>
      </c>
      <c r="H104" s="32">
        <f t="shared" si="1"/>
        <v>796.48918834843653</v>
      </c>
    </row>
    <row r="105" spans="2:8" x14ac:dyDescent="0.25">
      <c r="B105" s="31">
        <v>42839</v>
      </c>
      <c r="C105" s="29" t="s">
        <v>104</v>
      </c>
      <c r="D105" s="28">
        <v>1.0137670000000001</v>
      </c>
      <c r="E105" s="28">
        <v>0.97286700000000004</v>
      </c>
      <c r="F105" s="28">
        <v>0.95846699999999996</v>
      </c>
      <c r="G105" s="28">
        <f t="shared" si="0"/>
        <v>0.9817003333333334</v>
      </c>
      <c r="H105" s="32">
        <f t="shared" si="1"/>
        <v>923.0447284184454</v>
      </c>
    </row>
    <row r="106" spans="2:8" x14ac:dyDescent="0.25">
      <c r="B106" s="31">
        <v>42839</v>
      </c>
      <c r="C106" s="29" t="s">
        <v>105</v>
      </c>
      <c r="D106" s="28">
        <v>0.489867</v>
      </c>
      <c r="E106" s="28">
        <v>0.46756700000000001</v>
      </c>
      <c r="F106" s="28">
        <v>0.47846699999999998</v>
      </c>
      <c r="G106" s="28">
        <f t="shared" ref="G106:G108" si="2">AVERAGE(D106:F106)</f>
        <v>0.47863366666666662</v>
      </c>
      <c r="H106" s="32">
        <f t="shared" si="1"/>
        <v>437.045675640806</v>
      </c>
    </row>
    <row r="107" spans="2:8" x14ac:dyDescent="0.25">
      <c r="B107" s="31">
        <v>42839</v>
      </c>
      <c r="C107" s="29" t="s">
        <v>106</v>
      </c>
      <c r="D107" s="28">
        <v>0.62046699999999999</v>
      </c>
      <c r="E107" s="28">
        <v>0.53656700000000002</v>
      </c>
      <c r="F107" s="28">
        <v>0.58066700000000004</v>
      </c>
      <c r="G107" s="28">
        <f t="shared" si="2"/>
        <v>0.57923366666666665</v>
      </c>
      <c r="H107" s="32">
        <f t="shared" si="1"/>
        <v>534.2326043414073</v>
      </c>
    </row>
    <row r="108" spans="2:8" x14ac:dyDescent="0.25">
      <c r="B108" s="31">
        <v>42839</v>
      </c>
      <c r="C108" s="29" t="s">
        <v>107</v>
      </c>
      <c r="D108" s="28">
        <v>0.65356700000000001</v>
      </c>
      <c r="E108" s="28">
        <v>0.62586699999999995</v>
      </c>
      <c r="F108" s="28">
        <v>0.63316700000000004</v>
      </c>
      <c r="G108" s="28">
        <f t="shared" si="2"/>
        <v>0.63753366666666667</v>
      </c>
      <c r="H108" s="32">
        <f t="shared" si="1"/>
        <v>590.55465177694316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13"/>
  <sheetViews>
    <sheetView topLeftCell="A88" workbookViewId="0">
      <selection activeCell="P21" sqref="P21"/>
    </sheetView>
  </sheetViews>
  <sheetFormatPr defaultColWidth="8.85546875" defaultRowHeight="15" x14ac:dyDescent="0.25"/>
  <cols>
    <col min="1" max="1" width="9.7109375" bestFit="1" customWidth="1"/>
    <col min="2" max="2" width="11.28515625" style="27" customWidth="1"/>
  </cols>
  <sheetData>
    <row r="1" spans="1:14" x14ac:dyDescent="0.25">
      <c r="A1" t="s">
        <v>123</v>
      </c>
    </row>
    <row r="3" spans="1:14" x14ac:dyDescent="0.25">
      <c r="A3" t="s">
        <v>33</v>
      </c>
      <c r="C3" s="27">
        <v>1</v>
      </c>
      <c r="D3" s="27">
        <v>2</v>
      </c>
      <c r="E3" s="27">
        <v>3</v>
      </c>
      <c r="F3" s="27">
        <v>4</v>
      </c>
      <c r="G3" s="27">
        <v>5</v>
      </c>
      <c r="H3" s="27">
        <v>6</v>
      </c>
      <c r="I3" s="27">
        <v>7</v>
      </c>
      <c r="J3" s="27">
        <v>8</v>
      </c>
      <c r="K3" s="27">
        <v>9</v>
      </c>
      <c r="L3" s="27">
        <v>10</v>
      </c>
      <c r="M3" s="27">
        <v>11</v>
      </c>
      <c r="N3" s="27">
        <v>12</v>
      </c>
    </row>
    <row r="4" spans="1:14" x14ac:dyDescent="0.25">
      <c r="B4" s="27" t="s">
        <v>34</v>
      </c>
      <c r="C4" s="28">
        <v>2.0908329999999999</v>
      </c>
      <c r="D4" s="28">
        <v>2.1614330000000002</v>
      </c>
      <c r="E4" s="28">
        <v>2.1174330000000001</v>
      </c>
      <c r="F4" s="28">
        <v>0.80953299999999995</v>
      </c>
      <c r="G4" s="28">
        <v>0.830233</v>
      </c>
      <c r="H4" s="28">
        <v>0.84443299999999999</v>
      </c>
      <c r="I4" s="28">
        <v>0.87023300000000003</v>
      </c>
      <c r="J4" s="28">
        <v>0.88103299999999996</v>
      </c>
      <c r="K4" s="28">
        <v>0.89313299999999995</v>
      </c>
      <c r="L4" s="28">
        <v>0.753633</v>
      </c>
      <c r="M4" s="28">
        <v>0.76233300000000004</v>
      </c>
      <c r="N4" s="28">
        <v>0.77533300000000005</v>
      </c>
    </row>
    <row r="5" spans="1:14" x14ac:dyDescent="0.25">
      <c r="B5" s="27" t="s">
        <v>35</v>
      </c>
      <c r="C5" s="28">
        <v>1.681333</v>
      </c>
      <c r="D5" s="28">
        <v>1.7104330000000001</v>
      </c>
      <c r="E5" s="28">
        <v>1.685233</v>
      </c>
      <c r="F5" s="28">
        <v>1.0046330000000001</v>
      </c>
      <c r="G5" s="28">
        <v>1.0305329999999999</v>
      </c>
      <c r="H5" s="28">
        <v>1.0449329999999999</v>
      </c>
      <c r="I5" s="28">
        <v>0.73073299999999997</v>
      </c>
      <c r="J5" s="28">
        <v>0.73523300000000003</v>
      </c>
      <c r="K5" s="28">
        <v>0.73363299999999998</v>
      </c>
      <c r="L5" s="28">
        <v>0.917933</v>
      </c>
      <c r="M5" s="28">
        <v>0.93253299999999995</v>
      </c>
      <c r="N5" s="28">
        <v>0.951233</v>
      </c>
    </row>
    <row r="6" spans="1:14" x14ac:dyDescent="0.25">
      <c r="B6" s="27" t="s">
        <v>36</v>
      </c>
      <c r="C6" s="28">
        <v>1.218933</v>
      </c>
      <c r="D6" s="28">
        <v>1.190733</v>
      </c>
      <c r="E6" s="28">
        <v>1.1963330000000001</v>
      </c>
      <c r="F6" s="28">
        <v>0.72883299999999995</v>
      </c>
      <c r="G6" s="28">
        <v>0.749533</v>
      </c>
      <c r="H6" s="28">
        <v>0.74483299999999997</v>
      </c>
      <c r="I6" s="28">
        <v>0.89633300000000005</v>
      </c>
      <c r="J6" s="28">
        <v>0.904833</v>
      </c>
      <c r="K6" s="28">
        <v>0.916933</v>
      </c>
      <c r="L6" s="28">
        <v>0.80973300000000004</v>
      </c>
      <c r="M6" s="28">
        <v>0.80163300000000004</v>
      </c>
      <c r="N6" s="28">
        <v>0.86503300000000005</v>
      </c>
    </row>
    <row r="7" spans="1:14" x14ac:dyDescent="0.25">
      <c r="B7" s="27" t="s">
        <v>37</v>
      </c>
      <c r="C7" s="28">
        <v>1.023733</v>
      </c>
      <c r="D7" s="28">
        <v>0.95893300000000004</v>
      </c>
      <c r="E7" s="28">
        <v>0.97103300000000004</v>
      </c>
      <c r="F7" s="28">
        <v>0.855433</v>
      </c>
      <c r="G7" s="28">
        <v>0.87943300000000002</v>
      </c>
      <c r="H7" s="28">
        <v>0.89753300000000003</v>
      </c>
      <c r="I7" s="28">
        <v>0.79843299999999995</v>
      </c>
      <c r="J7" s="28">
        <v>0.81623299999999999</v>
      </c>
      <c r="K7" s="28">
        <v>0.81453299999999995</v>
      </c>
      <c r="L7" s="28">
        <v>0.567133</v>
      </c>
      <c r="M7" s="28">
        <v>0.57303300000000001</v>
      </c>
      <c r="N7" s="28">
        <v>0.60363299999999998</v>
      </c>
    </row>
    <row r="8" spans="1:14" x14ac:dyDescent="0.25">
      <c r="B8" s="27" t="s">
        <v>38</v>
      </c>
      <c r="C8" s="28">
        <v>0.68433299999999997</v>
      </c>
      <c r="D8" s="28">
        <v>0.678033</v>
      </c>
      <c r="E8" s="28">
        <v>0.68313299999999999</v>
      </c>
      <c r="F8" s="28">
        <v>0.87103299999999995</v>
      </c>
      <c r="G8" s="28">
        <v>0.911833</v>
      </c>
      <c r="H8" s="28">
        <v>0.91703299999999999</v>
      </c>
      <c r="I8" s="28">
        <v>0.82283300000000004</v>
      </c>
      <c r="J8" s="28">
        <v>0.83983300000000005</v>
      </c>
      <c r="K8" s="28">
        <v>0.85233300000000001</v>
      </c>
      <c r="L8" s="28">
        <v>0.78313299999999997</v>
      </c>
      <c r="M8" s="28">
        <v>0.78063300000000002</v>
      </c>
      <c r="N8" s="28">
        <v>0.81773300000000004</v>
      </c>
    </row>
    <row r="9" spans="1:14" x14ac:dyDescent="0.25">
      <c r="B9" s="27" t="s">
        <v>39</v>
      </c>
      <c r="C9" s="28">
        <v>0.37843300000000002</v>
      </c>
      <c r="D9" s="28">
        <v>0.37893300000000002</v>
      </c>
      <c r="E9" s="28">
        <v>0.37383300000000003</v>
      </c>
      <c r="F9" s="28">
        <v>0.99503299999999995</v>
      </c>
      <c r="G9" s="28">
        <v>1.021833</v>
      </c>
      <c r="H9" s="28">
        <v>0.99663299999999999</v>
      </c>
      <c r="I9" s="28">
        <v>1.0525329999999999</v>
      </c>
      <c r="J9" s="28">
        <v>1.0566329999999999</v>
      </c>
      <c r="K9" s="28">
        <v>1.068433</v>
      </c>
      <c r="L9" s="28">
        <v>0.76743300000000003</v>
      </c>
      <c r="M9" s="28">
        <v>0.81023299999999998</v>
      </c>
      <c r="N9" s="28">
        <v>0.81453299999999995</v>
      </c>
    </row>
    <row r="10" spans="1:14" x14ac:dyDescent="0.25">
      <c r="B10" s="27" t="s">
        <v>40</v>
      </c>
      <c r="C10" s="28">
        <v>0.206233</v>
      </c>
      <c r="D10" s="28">
        <v>0.20683299999999999</v>
      </c>
      <c r="E10" s="28">
        <v>0.203733</v>
      </c>
      <c r="F10" s="28">
        <v>0.81653299999999995</v>
      </c>
      <c r="G10" s="28">
        <v>0.82993300000000003</v>
      </c>
      <c r="H10" s="28">
        <v>0.83763299999999996</v>
      </c>
      <c r="I10" s="28">
        <v>0.86053299999999999</v>
      </c>
      <c r="J10" s="28">
        <v>0.87323300000000004</v>
      </c>
      <c r="K10" s="28">
        <v>0.75743300000000002</v>
      </c>
      <c r="L10" s="28">
        <v>0.84003300000000003</v>
      </c>
      <c r="M10" s="28">
        <v>0.86843300000000001</v>
      </c>
      <c r="N10" s="28">
        <v>0.89433300000000004</v>
      </c>
    </row>
    <row r="11" spans="1:14" x14ac:dyDescent="0.25">
      <c r="B11" s="27" t="s">
        <v>41</v>
      </c>
      <c r="C11" s="28">
        <v>5.0333000000000003E-2</v>
      </c>
      <c r="D11" s="28">
        <v>5.1533000000000002E-2</v>
      </c>
      <c r="E11" s="28">
        <v>5.0233E-2</v>
      </c>
      <c r="F11" s="28">
        <v>1.0686329999999999</v>
      </c>
      <c r="G11" s="28">
        <v>1.114233</v>
      </c>
      <c r="H11" s="28">
        <v>1.114633</v>
      </c>
      <c r="I11" s="28">
        <v>0.97963299999999998</v>
      </c>
      <c r="J11" s="28">
        <v>0.99373299999999998</v>
      </c>
      <c r="K11" s="28">
        <v>0.99993299999999996</v>
      </c>
      <c r="L11" s="28">
        <v>3.3000000000000003E-5</v>
      </c>
      <c r="M11" s="28">
        <v>3.3000000000000003E-5</v>
      </c>
      <c r="N11" s="28">
        <v>-6.7000000000000002E-5</v>
      </c>
    </row>
    <row r="15" spans="1:14" x14ac:dyDescent="0.25">
      <c r="A15" t="s">
        <v>42</v>
      </c>
      <c r="C15" s="27">
        <v>1</v>
      </c>
      <c r="D15" s="27">
        <v>2</v>
      </c>
      <c r="E15" s="27">
        <v>3</v>
      </c>
      <c r="F15" s="27">
        <v>4</v>
      </c>
      <c r="G15" s="27">
        <v>5</v>
      </c>
      <c r="H15" s="27">
        <v>6</v>
      </c>
      <c r="I15" s="27">
        <v>7</v>
      </c>
      <c r="J15" s="27">
        <v>8</v>
      </c>
      <c r="K15" s="27">
        <v>9</v>
      </c>
      <c r="L15" s="27">
        <v>10</v>
      </c>
      <c r="M15" s="27">
        <v>11</v>
      </c>
      <c r="N15" s="27">
        <v>12</v>
      </c>
    </row>
    <row r="16" spans="1:14" x14ac:dyDescent="0.25">
      <c r="B16" s="27" t="s">
        <v>34</v>
      </c>
      <c r="C16" s="28">
        <v>1.179967</v>
      </c>
      <c r="D16" s="28">
        <v>1.1705669999999999</v>
      </c>
      <c r="E16" s="28">
        <v>1.181467</v>
      </c>
      <c r="F16" s="28">
        <v>0.69476700000000002</v>
      </c>
      <c r="G16" s="28">
        <v>0.71826699999999999</v>
      </c>
      <c r="H16" s="28">
        <v>0.70756699999999995</v>
      </c>
      <c r="I16" s="28">
        <v>0.802867</v>
      </c>
      <c r="J16" s="28">
        <v>0.798767</v>
      </c>
      <c r="K16" s="28">
        <v>0.82566700000000004</v>
      </c>
      <c r="L16" s="28">
        <v>0.65196699999999996</v>
      </c>
      <c r="M16" s="28">
        <v>0.66996699999999998</v>
      </c>
      <c r="N16" s="28">
        <v>0.66906699999999997</v>
      </c>
    </row>
    <row r="17" spans="1:14" x14ac:dyDescent="0.25">
      <c r="B17" s="27" t="s">
        <v>35</v>
      </c>
      <c r="C17" s="28">
        <v>0.82656700000000005</v>
      </c>
      <c r="D17" s="28">
        <v>0.82656700000000005</v>
      </c>
      <c r="E17" s="28">
        <v>0.81216699999999997</v>
      </c>
      <c r="F17" s="28">
        <v>0.73606700000000003</v>
      </c>
      <c r="G17" s="28">
        <v>0.75206700000000004</v>
      </c>
      <c r="H17" s="28">
        <v>0.772567</v>
      </c>
      <c r="I17" s="28">
        <v>0.73866699999999996</v>
      </c>
      <c r="J17" s="28">
        <v>0.74766699999999997</v>
      </c>
      <c r="K17" s="28">
        <v>0.76436700000000002</v>
      </c>
      <c r="L17" s="28">
        <v>0.72916700000000001</v>
      </c>
      <c r="M17" s="28">
        <v>0.73726700000000001</v>
      </c>
      <c r="N17" s="28">
        <v>0.76636700000000002</v>
      </c>
    </row>
    <row r="18" spans="1:14" x14ac:dyDescent="0.25">
      <c r="B18" s="27" t="s">
        <v>36</v>
      </c>
      <c r="C18" s="28">
        <v>0.66486699999999999</v>
      </c>
      <c r="D18" s="28">
        <v>0.669767</v>
      </c>
      <c r="E18" s="28">
        <v>0.66726700000000005</v>
      </c>
      <c r="F18" s="28">
        <v>0.78996699999999997</v>
      </c>
      <c r="G18" s="28">
        <v>0.82246699999999995</v>
      </c>
      <c r="H18" s="28">
        <v>0.84056699999999995</v>
      </c>
      <c r="I18" s="28">
        <v>1.0886670000000001</v>
      </c>
      <c r="J18" s="28">
        <v>1.0841670000000001</v>
      </c>
      <c r="K18" s="28">
        <v>1.1203669999999999</v>
      </c>
      <c r="L18" s="28">
        <v>0.68116699999999997</v>
      </c>
      <c r="M18" s="28">
        <v>0.69716699999999998</v>
      </c>
      <c r="N18" s="28">
        <v>0.71556699999999995</v>
      </c>
    </row>
    <row r="19" spans="1:14" x14ac:dyDescent="0.25">
      <c r="B19" s="27" t="s">
        <v>37</v>
      </c>
      <c r="C19" s="28">
        <v>0.94526699999999997</v>
      </c>
      <c r="D19" s="28">
        <v>0.944967</v>
      </c>
      <c r="E19" s="28">
        <v>0.93466700000000003</v>
      </c>
      <c r="F19" s="28">
        <v>0.28906700000000002</v>
      </c>
      <c r="G19" s="28">
        <v>0.277167</v>
      </c>
      <c r="H19" s="28">
        <v>0.28676699999999999</v>
      </c>
      <c r="I19" s="28">
        <v>0.595167</v>
      </c>
      <c r="J19" s="28">
        <v>0.58016699999999999</v>
      </c>
      <c r="K19" s="28">
        <v>0.60896700000000004</v>
      </c>
      <c r="L19" s="28">
        <v>0.50326700000000002</v>
      </c>
      <c r="M19" s="28">
        <v>0.522567</v>
      </c>
      <c r="N19" s="28">
        <v>0.53126700000000004</v>
      </c>
    </row>
    <row r="20" spans="1:14" x14ac:dyDescent="0.25">
      <c r="B20" s="27" t="s">
        <v>38</v>
      </c>
      <c r="C20" s="28">
        <v>0.55456700000000003</v>
      </c>
      <c r="D20" s="28">
        <v>0.54986699999999999</v>
      </c>
      <c r="E20" s="28">
        <v>0.54956700000000003</v>
      </c>
      <c r="F20" s="28">
        <v>0.88966699999999999</v>
      </c>
      <c r="G20" s="28">
        <v>0.92326699999999995</v>
      </c>
      <c r="H20" s="28">
        <v>0.93096699999999999</v>
      </c>
      <c r="I20" s="28">
        <v>0.92606699999999997</v>
      </c>
      <c r="J20" s="28">
        <v>0.90926700000000005</v>
      </c>
      <c r="K20" s="28">
        <v>0.94806699999999999</v>
      </c>
      <c r="L20" s="28">
        <v>0.597167</v>
      </c>
      <c r="M20" s="28">
        <v>0.60886700000000005</v>
      </c>
      <c r="N20" s="28">
        <v>0.62606700000000004</v>
      </c>
    </row>
    <row r="21" spans="1:14" x14ac:dyDescent="0.25">
      <c r="B21" s="27" t="s">
        <v>39</v>
      </c>
      <c r="C21" s="28">
        <v>0.66176699999999999</v>
      </c>
      <c r="D21" s="28">
        <v>0.67596699999999998</v>
      </c>
      <c r="E21" s="28">
        <v>0.63506700000000005</v>
      </c>
      <c r="F21" s="28">
        <v>0.92626699999999995</v>
      </c>
      <c r="G21" s="28">
        <v>0.94566700000000004</v>
      </c>
      <c r="H21" s="28">
        <v>0.96126699999999998</v>
      </c>
      <c r="I21" s="28">
        <v>0.52026700000000003</v>
      </c>
      <c r="J21" s="28">
        <v>0.52636700000000003</v>
      </c>
      <c r="K21" s="28">
        <v>0.54026700000000005</v>
      </c>
      <c r="L21" s="28">
        <v>0.84006700000000001</v>
      </c>
      <c r="M21" s="28">
        <v>0.86076699999999995</v>
      </c>
      <c r="N21" s="28">
        <v>0.866367</v>
      </c>
    </row>
    <row r="22" spans="1:14" x14ac:dyDescent="0.25">
      <c r="B22" s="27" t="s">
        <v>40</v>
      </c>
      <c r="C22" s="28">
        <v>0.94146700000000005</v>
      </c>
      <c r="D22" s="28">
        <v>0.94426699999999997</v>
      </c>
      <c r="E22" s="28">
        <v>0.92036700000000005</v>
      </c>
      <c r="F22" s="28">
        <v>0.63876699999999997</v>
      </c>
      <c r="G22" s="28">
        <v>0.66086699999999998</v>
      </c>
      <c r="H22" s="28">
        <v>0.645567</v>
      </c>
      <c r="I22" s="28">
        <v>0.19076699999999999</v>
      </c>
      <c r="J22" s="28">
        <v>0.16566700000000001</v>
      </c>
      <c r="K22" s="28">
        <v>0.18356700000000001</v>
      </c>
      <c r="L22" s="28">
        <v>0.61726700000000001</v>
      </c>
      <c r="M22" s="28">
        <v>0.64616700000000005</v>
      </c>
      <c r="N22" s="28">
        <v>0.65436700000000003</v>
      </c>
    </row>
    <row r="23" spans="1:14" x14ac:dyDescent="0.25">
      <c r="B23" s="27" t="s">
        <v>41</v>
      </c>
      <c r="C23" s="28">
        <v>0.70196700000000001</v>
      </c>
      <c r="D23" s="28">
        <v>0.701067</v>
      </c>
      <c r="E23" s="28">
        <v>0.70446699999999995</v>
      </c>
      <c r="F23" s="28">
        <v>0.53886699999999998</v>
      </c>
      <c r="G23" s="28">
        <v>0.56186700000000001</v>
      </c>
      <c r="H23" s="28">
        <v>0.56446700000000005</v>
      </c>
      <c r="I23" s="28">
        <v>0.71266700000000005</v>
      </c>
      <c r="J23" s="28">
        <v>0.719167</v>
      </c>
      <c r="K23" s="28">
        <v>0.71376700000000004</v>
      </c>
      <c r="L23" s="28">
        <v>2.6670000000000001E-3</v>
      </c>
      <c r="M23" s="28">
        <v>6.6699999999999995E-4</v>
      </c>
      <c r="N23" s="28">
        <v>-3.333E-3</v>
      </c>
    </row>
    <row r="27" spans="1:14" x14ac:dyDescent="0.25">
      <c r="A27" t="s">
        <v>43</v>
      </c>
      <c r="C27" s="27">
        <v>1</v>
      </c>
      <c r="D27" s="27">
        <v>2</v>
      </c>
      <c r="E27" s="27">
        <v>3</v>
      </c>
    </row>
    <row r="28" spans="1:14" x14ac:dyDescent="0.25">
      <c r="B28" s="27" t="s">
        <v>34</v>
      </c>
      <c r="C28" s="28">
        <v>0.86780000000000002</v>
      </c>
      <c r="D28" s="28">
        <v>0.87180000000000002</v>
      </c>
      <c r="E28" s="28">
        <v>0.8911</v>
      </c>
    </row>
    <row r="29" spans="1:14" x14ac:dyDescent="0.25">
      <c r="B29" s="27" t="s">
        <v>35</v>
      </c>
      <c r="C29" s="28">
        <v>0.72619999999999996</v>
      </c>
      <c r="D29" s="28">
        <v>0.72119999999999995</v>
      </c>
      <c r="E29" s="28">
        <v>0.7389</v>
      </c>
    </row>
    <row r="30" spans="1:14" x14ac:dyDescent="0.25">
      <c r="B30" s="27" t="s">
        <v>36</v>
      </c>
      <c r="C30" s="28">
        <v>0.71950000000000003</v>
      </c>
      <c r="D30" s="28">
        <v>0.72430000000000005</v>
      </c>
      <c r="E30" s="28">
        <v>0.77529999999999999</v>
      </c>
    </row>
    <row r="31" spans="1:14" x14ac:dyDescent="0.25">
      <c r="B31" s="27" t="s">
        <v>37</v>
      </c>
      <c r="C31" s="28">
        <v>0.98509999999999998</v>
      </c>
      <c r="D31" s="28">
        <v>1.0089999999999999</v>
      </c>
      <c r="E31" s="28">
        <v>1.0143</v>
      </c>
    </row>
    <row r="32" spans="1:14" x14ac:dyDescent="0.25">
      <c r="B32" s="27" t="s">
        <v>38</v>
      </c>
      <c r="C32" s="28">
        <v>0.68659999999999999</v>
      </c>
      <c r="D32" s="28">
        <v>0.6956</v>
      </c>
      <c r="E32" s="28">
        <v>0.68310000000000004</v>
      </c>
    </row>
    <row r="33" spans="1:8" x14ac:dyDescent="0.25">
      <c r="B33" s="27" t="s">
        <v>39</v>
      </c>
      <c r="C33" s="28">
        <v>0.78969999999999996</v>
      </c>
      <c r="D33" s="28">
        <v>0.81089999999999995</v>
      </c>
      <c r="E33" s="28">
        <v>0.82010000000000005</v>
      </c>
    </row>
    <row r="34" spans="1:8" x14ac:dyDescent="0.25">
      <c r="B34" s="27" t="s">
        <v>40</v>
      </c>
      <c r="C34" s="28">
        <v>2.0000000000000001E-4</v>
      </c>
      <c r="D34" s="28">
        <v>2.0000000000000001E-4</v>
      </c>
      <c r="E34" s="28">
        <v>-4.0000000000000002E-4</v>
      </c>
    </row>
    <row r="35" spans="1:8" x14ac:dyDescent="0.25">
      <c r="B35" s="27" t="s">
        <v>41</v>
      </c>
      <c r="C35" s="33"/>
      <c r="D35" s="33"/>
      <c r="E35" s="33"/>
    </row>
    <row r="38" spans="1:8" x14ac:dyDescent="0.25">
      <c r="A38" t="s">
        <v>44</v>
      </c>
    </row>
    <row r="39" spans="1:8" x14ac:dyDescent="0.25">
      <c r="B39"/>
      <c r="C39" s="27"/>
    </row>
    <row r="40" spans="1:8" x14ac:dyDescent="0.25">
      <c r="B40" s="29" t="s">
        <v>110</v>
      </c>
      <c r="C40" s="34" t="s">
        <v>111</v>
      </c>
      <c r="D40" s="30" t="s">
        <v>112</v>
      </c>
      <c r="E40" s="30" t="s">
        <v>113</v>
      </c>
      <c r="F40" s="30" t="s">
        <v>114</v>
      </c>
      <c r="G40" s="30" t="s">
        <v>46</v>
      </c>
      <c r="H40" s="30" t="s">
        <v>115</v>
      </c>
    </row>
    <row r="41" spans="1:8" x14ac:dyDescent="0.25">
      <c r="B41" s="31">
        <v>42840</v>
      </c>
      <c r="C41" s="34" t="s">
        <v>116</v>
      </c>
      <c r="D41" s="28">
        <v>2.0908329999999999</v>
      </c>
      <c r="E41" s="28">
        <v>2.1614330000000002</v>
      </c>
      <c r="F41" s="28">
        <v>2.1174330000000001</v>
      </c>
      <c r="G41" s="28">
        <f>AVERAGE(D41:F41)</f>
        <v>2.1232330000000004</v>
      </c>
      <c r="H41" s="32">
        <v>2000</v>
      </c>
    </row>
    <row r="42" spans="1:8" x14ac:dyDescent="0.25">
      <c r="B42" s="31">
        <v>42840</v>
      </c>
      <c r="C42" s="34" t="s">
        <v>116</v>
      </c>
      <c r="D42" s="28">
        <v>1.681333</v>
      </c>
      <c r="E42" s="28">
        <v>1.7104330000000001</v>
      </c>
      <c r="F42" s="28">
        <v>1.685233</v>
      </c>
      <c r="G42" s="28">
        <f t="shared" ref="G42:G105" si="0">AVERAGE(D42:F42)</f>
        <v>1.6923329999999999</v>
      </c>
      <c r="H42" s="32">
        <v>1500</v>
      </c>
    </row>
    <row r="43" spans="1:8" x14ac:dyDescent="0.25">
      <c r="B43" s="31">
        <v>42840</v>
      </c>
      <c r="C43" s="34" t="s">
        <v>116</v>
      </c>
      <c r="D43" s="28">
        <v>1.218933</v>
      </c>
      <c r="E43" s="28">
        <v>1.190733</v>
      </c>
      <c r="F43" s="28">
        <v>1.1963330000000001</v>
      </c>
      <c r="G43" s="28">
        <f t="shared" si="0"/>
        <v>1.2019996666666668</v>
      </c>
      <c r="H43" s="32">
        <v>1000</v>
      </c>
    </row>
    <row r="44" spans="1:8" x14ac:dyDescent="0.25">
      <c r="B44" s="31">
        <v>42840</v>
      </c>
      <c r="C44" s="34" t="s">
        <v>116</v>
      </c>
      <c r="D44" s="28">
        <v>1.023733</v>
      </c>
      <c r="E44" s="28">
        <v>0.95893300000000004</v>
      </c>
      <c r="F44" s="28">
        <v>0.97103300000000004</v>
      </c>
      <c r="G44" s="28">
        <f t="shared" si="0"/>
        <v>0.98456633333333343</v>
      </c>
      <c r="H44" s="32">
        <v>750</v>
      </c>
    </row>
    <row r="45" spans="1:8" x14ac:dyDescent="0.25">
      <c r="B45" s="31">
        <v>42840</v>
      </c>
      <c r="C45" s="34" t="s">
        <v>116</v>
      </c>
      <c r="D45" s="28">
        <v>0.68433299999999997</v>
      </c>
      <c r="E45" s="28">
        <v>0.678033</v>
      </c>
      <c r="F45" s="28">
        <v>0.68313299999999999</v>
      </c>
      <c r="G45" s="28">
        <f t="shared" si="0"/>
        <v>0.68183300000000002</v>
      </c>
      <c r="H45" s="32">
        <v>500</v>
      </c>
    </row>
    <row r="46" spans="1:8" x14ac:dyDescent="0.25">
      <c r="B46" s="31">
        <v>42840</v>
      </c>
      <c r="C46" s="34" t="s">
        <v>116</v>
      </c>
      <c r="D46" s="28">
        <v>0.37843300000000002</v>
      </c>
      <c r="E46" s="28">
        <v>0.37893300000000002</v>
      </c>
      <c r="F46" s="28">
        <v>0.37383300000000003</v>
      </c>
      <c r="G46" s="28">
        <f t="shared" si="0"/>
        <v>0.37706633333333334</v>
      </c>
      <c r="H46" s="32">
        <v>250</v>
      </c>
    </row>
    <row r="47" spans="1:8" x14ac:dyDescent="0.25">
      <c r="B47" s="31">
        <v>42840</v>
      </c>
      <c r="C47" s="34" t="s">
        <v>116</v>
      </c>
      <c r="D47" s="28">
        <v>0.206233</v>
      </c>
      <c r="E47" s="28">
        <v>0.20683299999999999</v>
      </c>
      <c r="F47" s="28">
        <v>0.203733</v>
      </c>
      <c r="G47" s="28">
        <f t="shared" si="0"/>
        <v>0.20559966666666665</v>
      </c>
      <c r="H47" s="32">
        <v>125</v>
      </c>
    </row>
    <row r="48" spans="1:8" x14ac:dyDescent="0.25">
      <c r="B48" s="31">
        <v>42840</v>
      </c>
      <c r="C48" s="34" t="s">
        <v>116</v>
      </c>
      <c r="D48" s="28">
        <v>5.0333000000000003E-2</v>
      </c>
      <c r="E48" s="28">
        <v>5.1533000000000002E-2</v>
      </c>
      <c r="F48" s="28">
        <v>5.0233E-2</v>
      </c>
      <c r="G48" s="28">
        <f t="shared" si="0"/>
        <v>5.0699666666666671E-2</v>
      </c>
      <c r="H48" s="32">
        <v>25</v>
      </c>
    </row>
    <row r="49" spans="2:8" x14ac:dyDescent="0.25">
      <c r="B49" s="31">
        <v>42840</v>
      </c>
      <c r="C49" s="34" t="s">
        <v>48</v>
      </c>
      <c r="D49" s="28">
        <v>0.80953299999999995</v>
      </c>
      <c r="E49" s="28">
        <v>0.830233</v>
      </c>
      <c r="F49" s="28">
        <v>0.84443299999999999</v>
      </c>
      <c r="G49" s="28">
        <f t="shared" si="0"/>
        <v>0.82806633333333324</v>
      </c>
      <c r="H49" s="32">
        <f>TREND($H$41:$H$48,$G$41:$G$48,G49)</f>
        <v>686.38005637353888</v>
      </c>
    </row>
    <row r="50" spans="2:8" x14ac:dyDescent="0.25">
      <c r="B50" s="31">
        <v>42840</v>
      </c>
      <c r="C50" s="34" t="s">
        <v>49</v>
      </c>
      <c r="D50" s="28">
        <v>1.0046330000000001</v>
      </c>
      <c r="E50" s="28">
        <v>1.0305329999999999</v>
      </c>
      <c r="F50" s="28">
        <v>1.0449329999999999</v>
      </c>
      <c r="G50" s="28">
        <f t="shared" si="0"/>
        <v>1.0266996666666668</v>
      </c>
      <c r="H50" s="32">
        <f t="shared" ref="H50:H108" si="1">TREND($H$41:$H$48,$G$41:$G$48,G50)</f>
        <v>875.3109624821152</v>
      </c>
    </row>
    <row r="51" spans="2:8" x14ac:dyDescent="0.25">
      <c r="B51" s="31">
        <v>42840</v>
      </c>
      <c r="C51" s="34" t="s">
        <v>50</v>
      </c>
      <c r="D51" s="28">
        <v>0.72883299999999995</v>
      </c>
      <c r="E51" s="28">
        <v>0.749533</v>
      </c>
      <c r="F51" s="28">
        <v>0.74483299999999997</v>
      </c>
      <c r="G51" s="28">
        <f t="shared" si="0"/>
        <v>0.74106633333333327</v>
      </c>
      <c r="H51" s="32">
        <f t="shared" si="1"/>
        <v>603.62965111369942</v>
      </c>
    </row>
    <row r="52" spans="2:8" x14ac:dyDescent="0.25">
      <c r="B52" s="31">
        <v>42840</v>
      </c>
      <c r="C52" s="34" t="s">
        <v>51</v>
      </c>
      <c r="D52" s="28">
        <v>0.855433</v>
      </c>
      <c r="E52" s="28">
        <v>0.87943300000000002</v>
      </c>
      <c r="F52" s="28">
        <v>0.89753300000000003</v>
      </c>
      <c r="G52" s="28">
        <f t="shared" si="0"/>
        <v>0.87746633333333335</v>
      </c>
      <c r="H52" s="32">
        <f t="shared" si="1"/>
        <v>733.36706809579266</v>
      </c>
    </row>
    <row r="53" spans="2:8" x14ac:dyDescent="0.25">
      <c r="B53" s="31">
        <v>42840</v>
      </c>
      <c r="C53" s="34" t="s">
        <v>52</v>
      </c>
      <c r="D53" s="28">
        <v>0.87103299999999995</v>
      </c>
      <c r="E53" s="28">
        <v>0.911833</v>
      </c>
      <c r="F53" s="28">
        <v>0.91703299999999999</v>
      </c>
      <c r="G53" s="28">
        <f t="shared" si="0"/>
        <v>0.89996633333333331</v>
      </c>
      <c r="H53" s="32">
        <f t="shared" si="1"/>
        <v>754.76803497333731</v>
      </c>
    </row>
    <row r="54" spans="2:8" x14ac:dyDescent="0.25">
      <c r="B54" s="31">
        <v>42840</v>
      </c>
      <c r="C54" s="34" t="s">
        <v>53</v>
      </c>
      <c r="D54" s="28">
        <v>0.99503299999999995</v>
      </c>
      <c r="E54" s="28">
        <v>1.021833</v>
      </c>
      <c r="F54" s="28">
        <v>0.99663299999999999</v>
      </c>
      <c r="G54" s="28">
        <f t="shared" si="0"/>
        <v>1.0044996666666666</v>
      </c>
      <c r="H54" s="32">
        <f t="shared" si="1"/>
        <v>854.19534182960422</v>
      </c>
    </row>
    <row r="55" spans="2:8" x14ac:dyDescent="0.25">
      <c r="B55" s="31">
        <v>42840</v>
      </c>
      <c r="C55" s="34" t="s">
        <v>54</v>
      </c>
      <c r="D55" s="28">
        <v>0.81653299999999995</v>
      </c>
      <c r="E55" s="28">
        <v>0.82993300000000003</v>
      </c>
      <c r="F55" s="28">
        <v>0.83763299999999996</v>
      </c>
      <c r="G55" s="28">
        <f t="shared" si="0"/>
        <v>0.82803300000000002</v>
      </c>
      <c r="H55" s="32">
        <f t="shared" si="1"/>
        <v>686.34835123742414</v>
      </c>
    </row>
    <row r="56" spans="2:8" x14ac:dyDescent="0.25">
      <c r="B56" s="31">
        <v>42840</v>
      </c>
      <c r="C56" s="34" t="s">
        <v>55</v>
      </c>
      <c r="D56" s="28">
        <v>1.0686329999999999</v>
      </c>
      <c r="E56" s="28">
        <v>1.114233</v>
      </c>
      <c r="F56" s="28">
        <v>1.114633</v>
      </c>
      <c r="G56" s="28">
        <f t="shared" si="0"/>
        <v>1.0991663333333332</v>
      </c>
      <c r="H56" s="32">
        <f t="shared" si="1"/>
        <v>944.23792839586633</v>
      </c>
    </row>
    <row r="57" spans="2:8" x14ac:dyDescent="0.25">
      <c r="B57" s="31">
        <v>42840</v>
      </c>
      <c r="C57" s="34" t="s">
        <v>56</v>
      </c>
      <c r="D57" s="28">
        <v>0.87023300000000003</v>
      </c>
      <c r="E57" s="28">
        <v>0.88103299999999996</v>
      </c>
      <c r="F57" s="28">
        <v>0.89313299999999995</v>
      </c>
      <c r="G57" s="28">
        <f t="shared" si="0"/>
        <v>0.88146633333333335</v>
      </c>
      <c r="H57" s="32">
        <f t="shared" si="1"/>
        <v>737.17168442957836</v>
      </c>
    </row>
    <row r="58" spans="2:8" x14ac:dyDescent="0.25">
      <c r="B58" s="31">
        <v>42840</v>
      </c>
      <c r="C58" s="34" t="s">
        <v>57</v>
      </c>
      <c r="D58" s="28">
        <v>0.73073299999999997</v>
      </c>
      <c r="E58" s="28">
        <v>0.73523300000000003</v>
      </c>
      <c r="F58" s="28">
        <v>0.73363299999999998</v>
      </c>
      <c r="G58" s="28">
        <f t="shared" si="0"/>
        <v>0.73319966666666669</v>
      </c>
      <c r="H58" s="32">
        <f t="shared" si="1"/>
        <v>596.14723899058754</v>
      </c>
    </row>
    <row r="59" spans="2:8" x14ac:dyDescent="0.25">
      <c r="B59" s="31">
        <v>42840</v>
      </c>
      <c r="C59" s="34" t="s">
        <v>58</v>
      </c>
      <c r="D59" s="28">
        <v>0.89633300000000005</v>
      </c>
      <c r="E59" s="28">
        <v>0.904833</v>
      </c>
      <c r="F59" s="28">
        <v>0.916933</v>
      </c>
      <c r="G59" s="28">
        <f t="shared" si="0"/>
        <v>0.90603299999999998</v>
      </c>
      <c r="H59" s="32">
        <f t="shared" si="1"/>
        <v>760.53836974624562</v>
      </c>
    </row>
    <row r="60" spans="2:8" x14ac:dyDescent="0.25">
      <c r="B60" s="31">
        <v>42840</v>
      </c>
      <c r="C60" s="34" t="s">
        <v>59</v>
      </c>
      <c r="D60" s="28">
        <v>0.79843299999999995</v>
      </c>
      <c r="E60" s="28">
        <v>0.81623299999999999</v>
      </c>
      <c r="F60" s="28">
        <v>0.81453299999999995</v>
      </c>
      <c r="G60" s="28">
        <f t="shared" si="0"/>
        <v>0.80973299999999993</v>
      </c>
      <c r="H60" s="32">
        <f t="shared" si="1"/>
        <v>668.9422315103543</v>
      </c>
    </row>
    <row r="61" spans="2:8" x14ac:dyDescent="0.25">
      <c r="B61" s="31">
        <v>42840</v>
      </c>
      <c r="C61" s="34" t="s">
        <v>60</v>
      </c>
      <c r="D61" s="28">
        <v>0.82283300000000004</v>
      </c>
      <c r="E61" s="28">
        <v>0.83983300000000005</v>
      </c>
      <c r="F61" s="28">
        <v>0.85233300000000001</v>
      </c>
      <c r="G61" s="28">
        <f t="shared" si="0"/>
        <v>0.83833300000000011</v>
      </c>
      <c r="H61" s="32">
        <f t="shared" si="1"/>
        <v>696.14523829692246</v>
      </c>
    </row>
    <row r="62" spans="2:8" x14ac:dyDescent="0.25">
      <c r="B62" s="31">
        <v>42840</v>
      </c>
      <c r="C62" s="34" t="s">
        <v>61</v>
      </c>
      <c r="D62" s="28">
        <v>1.0525329999999999</v>
      </c>
      <c r="E62" s="28">
        <v>1.0566329999999999</v>
      </c>
      <c r="F62" s="28">
        <v>1.068433</v>
      </c>
      <c r="G62" s="28">
        <f t="shared" si="0"/>
        <v>1.0591996666666665</v>
      </c>
      <c r="H62" s="32">
        <f t="shared" si="1"/>
        <v>906.22347019412393</v>
      </c>
    </row>
    <row r="63" spans="2:8" x14ac:dyDescent="0.25">
      <c r="B63" s="31">
        <v>42840</v>
      </c>
      <c r="C63" s="34" t="s">
        <v>62</v>
      </c>
      <c r="D63" s="28">
        <v>0.86053299999999999</v>
      </c>
      <c r="E63" s="28">
        <v>0.87323300000000004</v>
      </c>
      <c r="F63" s="28">
        <v>0.75743300000000002</v>
      </c>
      <c r="G63" s="28">
        <f t="shared" si="0"/>
        <v>0.83039966666666665</v>
      </c>
      <c r="H63" s="32">
        <f t="shared" si="1"/>
        <v>688.59941590158064</v>
      </c>
    </row>
    <row r="64" spans="2:8" x14ac:dyDescent="0.25">
      <c r="B64" s="31">
        <v>42840</v>
      </c>
      <c r="C64" s="34" t="s">
        <v>63</v>
      </c>
      <c r="D64" s="28">
        <v>0.97963299999999998</v>
      </c>
      <c r="E64" s="28">
        <v>0.99373299999999998</v>
      </c>
      <c r="F64" s="28">
        <v>0.99993299999999996</v>
      </c>
      <c r="G64" s="28">
        <f t="shared" si="0"/>
        <v>0.9910996666666666</v>
      </c>
      <c r="H64" s="32">
        <f t="shared" si="1"/>
        <v>841.4498771114221</v>
      </c>
    </row>
    <row r="65" spans="2:8" x14ac:dyDescent="0.25">
      <c r="B65" s="31">
        <v>42840</v>
      </c>
      <c r="C65" s="34" t="s">
        <v>64</v>
      </c>
      <c r="D65" s="28">
        <v>0.753633</v>
      </c>
      <c r="E65" s="28">
        <v>0.76233300000000004</v>
      </c>
      <c r="F65" s="28">
        <v>0.77533300000000005</v>
      </c>
      <c r="G65" s="28">
        <f t="shared" si="0"/>
        <v>0.76376633333333344</v>
      </c>
      <c r="H65" s="32">
        <f t="shared" si="1"/>
        <v>625.22084880793352</v>
      </c>
    </row>
    <row r="66" spans="2:8" x14ac:dyDescent="0.25">
      <c r="B66" s="31">
        <v>42840</v>
      </c>
      <c r="C66" s="34" t="s">
        <v>65</v>
      </c>
      <c r="D66" s="28">
        <v>0.917933</v>
      </c>
      <c r="E66" s="28">
        <v>0.93253299999999995</v>
      </c>
      <c r="F66" s="28">
        <v>0.951233</v>
      </c>
      <c r="G66" s="28">
        <f t="shared" si="0"/>
        <v>0.93389966666666668</v>
      </c>
      <c r="H66" s="32">
        <f t="shared" si="1"/>
        <v>787.04386353828625</v>
      </c>
    </row>
    <row r="67" spans="2:8" x14ac:dyDescent="0.25">
      <c r="B67" s="31">
        <v>42840</v>
      </c>
      <c r="C67" s="34" t="s">
        <v>66</v>
      </c>
      <c r="D67" s="28">
        <v>0.80973300000000004</v>
      </c>
      <c r="E67" s="28">
        <v>0.80163300000000004</v>
      </c>
      <c r="F67" s="28">
        <v>0.86503300000000005</v>
      </c>
      <c r="G67" s="28">
        <f t="shared" si="0"/>
        <v>0.82546633333333341</v>
      </c>
      <c r="H67" s="32">
        <f t="shared" si="1"/>
        <v>683.9070557565783</v>
      </c>
    </row>
    <row r="68" spans="2:8" x14ac:dyDescent="0.25">
      <c r="B68" s="31">
        <v>42840</v>
      </c>
      <c r="C68" s="34" t="s">
        <v>67</v>
      </c>
      <c r="D68" s="28">
        <v>0.567133</v>
      </c>
      <c r="E68" s="28">
        <v>0.57303300000000001</v>
      </c>
      <c r="F68" s="28">
        <v>0.60363299999999998</v>
      </c>
      <c r="G68" s="28">
        <f t="shared" si="0"/>
        <v>0.58126633333333333</v>
      </c>
      <c r="H68" s="32">
        <f t="shared" si="1"/>
        <v>451.63522857895975</v>
      </c>
    </row>
    <row r="69" spans="2:8" x14ac:dyDescent="0.25">
      <c r="B69" s="31">
        <v>42840</v>
      </c>
      <c r="C69" s="34" t="s">
        <v>68</v>
      </c>
      <c r="D69" s="28">
        <v>0.78313299999999997</v>
      </c>
      <c r="E69" s="28">
        <v>0.78063300000000002</v>
      </c>
      <c r="F69" s="28">
        <v>0.81773300000000004</v>
      </c>
      <c r="G69" s="28">
        <f t="shared" si="0"/>
        <v>0.7938329999999999</v>
      </c>
      <c r="H69" s="32">
        <f t="shared" si="1"/>
        <v>653.81888158355605</v>
      </c>
    </row>
    <row r="70" spans="2:8" x14ac:dyDescent="0.25">
      <c r="B70" s="31">
        <v>42840</v>
      </c>
      <c r="C70" s="34" t="s">
        <v>69</v>
      </c>
      <c r="D70" s="28">
        <v>0.76743300000000003</v>
      </c>
      <c r="E70" s="28">
        <v>0.81023299999999998</v>
      </c>
      <c r="F70" s="28">
        <v>0.81453299999999995</v>
      </c>
      <c r="G70" s="28">
        <f t="shared" si="0"/>
        <v>0.79739966666666662</v>
      </c>
      <c r="H70" s="32">
        <f t="shared" si="1"/>
        <v>657.21133114784834</v>
      </c>
    </row>
    <row r="71" spans="2:8" x14ac:dyDescent="0.25">
      <c r="B71" s="31">
        <v>42840</v>
      </c>
      <c r="C71" s="34" t="s">
        <v>70</v>
      </c>
      <c r="D71" s="28">
        <v>0.84003300000000003</v>
      </c>
      <c r="E71" s="28">
        <v>0.86843300000000001</v>
      </c>
      <c r="F71" s="28">
        <v>0.89433300000000004</v>
      </c>
      <c r="G71" s="28">
        <f t="shared" si="0"/>
        <v>0.86759966666666666</v>
      </c>
      <c r="H71" s="32">
        <f t="shared" si="1"/>
        <v>723.98234780578787</v>
      </c>
    </row>
    <row r="72" spans="2:8" x14ac:dyDescent="0.25">
      <c r="B72" s="31">
        <v>42840</v>
      </c>
      <c r="C72" s="34" t="s">
        <v>71</v>
      </c>
      <c r="D72" s="28">
        <v>1.179967</v>
      </c>
      <c r="E72" s="28">
        <v>1.1705669999999999</v>
      </c>
      <c r="F72" s="28">
        <v>1.181467</v>
      </c>
      <c r="G72" s="28">
        <f t="shared" si="0"/>
        <v>1.1773336666666665</v>
      </c>
      <c r="H72" s="32">
        <f t="shared" si="1"/>
        <v>1018.5871066879846</v>
      </c>
    </row>
    <row r="73" spans="2:8" x14ac:dyDescent="0.25">
      <c r="B73" s="31">
        <v>42840</v>
      </c>
      <c r="C73" s="34" t="s">
        <v>72</v>
      </c>
      <c r="D73" s="28">
        <v>0.82656700000000005</v>
      </c>
      <c r="E73" s="28">
        <v>0.82656700000000005</v>
      </c>
      <c r="F73" s="28">
        <v>0.81216699999999997</v>
      </c>
      <c r="G73" s="28">
        <f t="shared" si="0"/>
        <v>0.82176700000000003</v>
      </c>
      <c r="H73" s="32">
        <f t="shared" si="1"/>
        <v>680.38841975054879</v>
      </c>
    </row>
    <row r="74" spans="2:8" x14ac:dyDescent="0.25">
      <c r="B74" s="31">
        <v>42840</v>
      </c>
      <c r="C74" s="34" t="s">
        <v>73</v>
      </c>
      <c r="D74" s="28">
        <v>0.66486699999999999</v>
      </c>
      <c r="E74" s="28">
        <v>0.669767</v>
      </c>
      <c r="F74" s="28">
        <v>0.66726700000000005</v>
      </c>
      <c r="G74" s="28">
        <f t="shared" si="0"/>
        <v>0.66730033333333338</v>
      </c>
      <c r="H74" s="32">
        <f t="shared" si="1"/>
        <v>533.46681899419002</v>
      </c>
    </row>
    <row r="75" spans="2:8" x14ac:dyDescent="0.25">
      <c r="B75" s="31">
        <v>42840</v>
      </c>
      <c r="C75" s="34" t="s">
        <v>74</v>
      </c>
      <c r="D75" s="28">
        <v>0.94526699999999997</v>
      </c>
      <c r="E75" s="28">
        <v>0.944967</v>
      </c>
      <c r="F75" s="28">
        <v>0.93466700000000003</v>
      </c>
      <c r="G75" s="28">
        <f t="shared" si="0"/>
        <v>0.9416336666666667</v>
      </c>
      <c r="H75" s="32">
        <f t="shared" si="1"/>
        <v>794.40008921966103</v>
      </c>
    </row>
    <row r="76" spans="2:8" x14ac:dyDescent="0.25">
      <c r="B76" s="31">
        <v>42840</v>
      </c>
      <c r="C76" s="34" t="s">
        <v>75</v>
      </c>
      <c r="D76" s="28">
        <v>0.55456700000000003</v>
      </c>
      <c r="E76" s="28">
        <v>0.54986699999999999</v>
      </c>
      <c r="F76" s="28">
        <v>0.54956700000000003</v>
      </c>
      <c r="G76" s="28">
        <f t="shared" si="0"/>
        <v>0.55133366666666672</v>
      </c>
      <c r="H76" s="32">
        <f t="shared" si="1"/>
        <v>423.16465045051893</v>
      </c>
    </row>
    <row r="77" spans="2:8" x14ac:dyDescent="0.25">
      <c r="B77" s="31">
        <v>42840</v>
      </c>
      <c r="C77" s="34" t="s">
        <v>76</v>
      </c>
      <c r="D77" s="28">
        <v>0.66176699999999999</v>
      </c>
      <c r="E77" s="28">
        <v>0.67596699999999998</v>
      </c>
      <c r="F77" s="28">
        <v>0.63506700000000005</v>
      </c>
      <c r="G77" s="28">
        <f t="shared" si="0"/>
        <v>0.65760033333333334</v>
      </c>
      <c r="H77" s="32">
        <f t="shared" si="1"/>
        <v>524.2406243847596</v>
      </c>
    </row>
    <row r="78" spans="2:8" x14ac:dyDescent="0.25">
      <c r="B78" s="31">
        <v>42840</v>
      </c>
      <c r="C78" s="34" t="s">
        <v>77</v>
      </c>
      <c r="D78" s="28">
        <v>0.94146700000000005</v>
      </c>
      <c r="E78" s="28">
        <v>0.94426699999999997</v>
      </c>
      <c r="F78" s="28">
        <v>0.92036700000000005</v>
      </c>
      <c r="G78" s="28">
        <f t="shared" si="0"/>
        <v>0.93536699999999995</v>
      </c>
      <c r="H78" s="32">
        <f t="shared" si="1"/>
        <v>788.43952363006326</v>
      </c>
    </row>
    <row r="79" spans="2:8" x14ac:dyDescent="0.25">
      <c r="B79" s="31">
        <v>42840</v>
      </c>
      <c r="C79" s="34" t="s">
        <v>78</v>
      </c>
      <c r="D79" s="28">
        <v>0.70196700000000001</v>
      </c>
      <c r="E79" s="28">
        <v>0.701067</v>
      </c>
      <c r="F79" s="28">
        <v>0.70446699999999995</v>
      </c>
      <c r="G79" s="28">
        <f t="shared" si="0"/>
        <v>0.70250033333333339</v>
      </c>
      <c r="H79" s="32">
        <f t="shared" si="1"/>
        <v>566.94744273150445</v>
      </c>
    </row>
    <row r="80" spans="2:8" x14ac:dyDescent="0.25">
      <c r="B80" s="31">
        <v>42840</v>
      </c>
      <c r="C80" s="34" t="s">
        <v>79</v>
      </c>
      <c r="D80" s="28">
        <v>0.69476700000000002</v>
      </c>
      <c r="E80" s="28">
        <v>0.71826699999999999</v>
      </c>
      <c r="F80" s="28">
        <v>0.70756699999999995</v>
      </c>
      <c r="G80" s="28">
        <f t="shared" si="0"/>
        <v>0.70686700000000002</v>
      </c>
      <c r="H80" s="32">
        <f t="shared" si="1"/>
        <v>571.10081556255386</v>
      </c>
    </row>
    <row r="81" spans="2:8" x14ac:dyDescent="0.25">
      <c r="B81" s="31">
        <v>42840</v>
      </c>
      <c r="C81" s="34" t="s">
        <v>80</v>
      </c>
      <c r="D81" s="28">
        <v>0.73606700000000003</v>
      </c>
      <c r="E81" s="28">
        <v>0.75206700000000004</v>
      </c>
      <c r="F81" s="28">
        <v>0.772567</v>
      </c>
      <c r="G81" s="28">
        <f t="shared" si="0"/>
        <v>0.75356699999999999</v>
      </c>
      <c r="H81" s="32">
        <f t="shared" si="1"/>
        <v>615.51971125950206</v>
      </c>
    </row>
    <row r="82" spans="2:8" x14ac:dyDescent="0.25">
      <c r="B82" s="31">
        <v>42840</v>
      </c>
      <c r="C82" s="34" t="s">
        <v>81</v>
      </c>
      <c r="D82" s="28">
        <v>0.78996699999999997</v>
      </c>
      <c r="E82" s="28">
        <v>0.82246699999999995</v>
      </c>
      <c r="F82" s="28">
        <v>0.84056699999999995</v>
      </c>
      <c r="G82" s="28">
        <f t="shared" si="0"/>
        <v>0.81766700000000003</v>
      </c>
      <c r="H82" s="32">
        <f t="shared" si="1"/>
        <v>676.48868800841842</v>
      </c>
    </row>
    <row r="83" spans="2:8" x14ac:dyDescent="0.25">
      <c r="B83" s="31">
        <v>42840</v>
      </c>
      <c r="C83" s="34" t="s">
        <v>82</v>
      </c>
      <c r="D83" s="28">
        <v>0.28906700000000002</v>
      </c>
      <c r="E83" s="28">
        <v>0.277167</v>
      </c>
      <c r="F83" s="28">
        <v>0.28676699999999999</v>
      </c>
      <c r="G83" s="28">
        <f t="shared" si="0"/>
        <v>0.28433366666666665</v>
      </c>
      <c r="H83" s="32">
        <f t="shared" si="1"/>
        <v>169.20651017032174</v>
      </c>
    </row>
    <row r="84" spans="2:8" x14ac:dyDescent="0.25">
      <c r="B84" s="31">
        <v>42840</v>
      </c>
      <c r="C84" s="34" t="s">
        <v>83</v>
      </c>
      <c r="D84" s="28">
        <v>0.88966699999999999</v>
      </c>
      <c r="E84" s="28">
        <v>0.92326699999999995</v>
      </c>
      <c r="F84" s="28">
        <v>0.93096699999999999</v>
      </c>
      <c r="G84" s="28">
        <f t="shared" si="0"/>
        <v>0.91463366666666657</v>
      </c>
      <c r="H84" s="32">
        <f t="shared" si="1"/>
        <v>768.71892896660722</v>
      </c>
    </row>
    <row r="85" spans="2:8" x14ac:dyDescent="0.25">
      <c r="B85" s="31">
        <v>42840</v>
      </c>
      <c r="C85" s="34" t="s">
        <v>84</v>
      </c>
      <c r="D85" s="28">
        <v>0.92626699999999995</v>
      </c>
      <c r="E85" s="28">
        <v>0.94566700000000004</v>
      </c>
      <c r="F85" s="28">
        <v>0.96126699999999998</v>
      </c>
      <c r="G85" s="28">
        <f t="shared" si="0"/>
        <v>0.94440033333333329</v>
      </c>
      <c r="H85" s="32">
        <f t="shared" si="1"/>
        <v>797.03161551719597</v>
      </c>
    </row>
    <row r="86" spans="2:8" x14ac:dyDescent="0.25">
      <c r="B86" s="31">
        <v>42840</v>
      </c>
      <c r="C86" s="34" t="s">
        <v>85</v>
      </c>
      <c r="D86" s="28">
        <v>0.63876699999999997</v>
      </c>
      <c r="E86" s="28">
        <v>0.66086699999999998</v>
      </c>
      <c r="F86" s="28">
        <v>0.645567</v>
      </c>
      <c r="G86" s="28">
        <f t="shared" si="0"/>
        <v>0.64840033333333336</v>
      </c>
      <c r="H86" s="32">
        <f t="shared" si="1"/>
        <v>515.49000681705252</v>
      </c>
    </row>
    <row r="87" spans="2:8" x14ac:dyDescent="0.25">
      <c r="B87" s="31">
        <v>42840</v>
      </c>
      <c r="C87" s="34" t="s">
        <v>86</v>
      </c>
      <c r="D87" s="28">
        <v>0.53886699999999998</v>
      </c>
      <c r="E87" s="28">
        <v>0.56186700000000001</v>
      </c>
      <c r="F87" s="28">
        <v>0.56446700000000005</v>
      </c>
      <c r="G87" s="28">
        <f t="shared" si="0"/>
        <v>0.55506700000000009</v>
      </c>
      <c r="H87" s="32">
        <f t="shared" si="1"/>
        <v>426.7156256953856</v>
      </c>
    </row>
    <row r="88" spans="2:8" x14ac:dyDescent="0.25">
      <c r="B88" s="31">
        <v>42840</v>
      </c>
      <c r="C88" s="34" t="s">
        <v>87</v>
      </c>
      <c r="D88" s="28">
        <v>0.802867</v>
      </c>
      <c r="E88" s="28">
        <v>0.798767</v>
      </c>
      <c r="F88" s="28">
        <v>0.82566700000000004</v>
      </c>
      <c r="G88" s="28">
        <f t="shared" si="0"/>
        <v>0.80910033333333331</v>
      </c>
      <c r="H88" s="32">
        <f t="shared" si="1"/>
        <v>668.34046802689386</v>
      </c>
    </row>
    <row r="89" spans="2:8" x14ac:dyDescent="0.25">
      <c r="B89" s="31">
        <v>42840</v>
      </c>
      <c r="C89" s="34" t="s">
        <v>88</v>
      </c>
      <c r="D89" s="28">
        <v>0.73866699999999996</v>
      </c>
      <c r="E89" s="28">
        <v>0.74766699999999997</v>
      </c>
      <c r="F89" s="28">
        <v>0.76436700000000002</v>
      </c>
      <c r="G89" s="28">
        <f t="shared" si="0"/>
        <v>0.75023366666666658</v>
      </c>
      <c r="H89" s="32">
        <f t="shared" si="1"/>
        <v>612.34919764801396</v>
      </c>
    </row>
    <row r="90" spans="2:8" x14ac:dyDescent="0.25">
      <c r="B90" s="31">
        <v>42840</v>
      </c>
      <c r="C90" s="34" t="s">
        <v>89</v>
      </c>
      <c r="D90" s="28">
        <v>1.0886670000000001</v>
      </c>
      <c r="E90" s="28">
        <v>1.0841670000000001</v>
      </c>
      <c r="F90" s="28">
        <v>1.1203669999999999</v>
      </c>
      <c r="G90" s="28">
        <f t="shared" si="0"/>
        <v>1.0977336666666666</v>
      </c>
      <c r="H90" s="32">
        <f t="shared" si="1"/>
        <v>942.87524164564877</v>
      </c>
    </row>
    <row r="91" spans="2:8" x14ac:dyDescent="0.25">
      <c r="B91" s="31">
        <v>42840</v>
      </c>
      <c r="C91" s="34" t="s">
        <v>90</v>
      </c>
      <c r="D91" s="28">
        <v>0.595167</v>
      </c>
      <c r="E91" s="28">
        <v>0.58016699999999999</v>
      </c>
      <c r="F91" s="28">
        <v>0.60896700000000004</v>
      </c>
      <c r="G91" s="28">
        <f t="shared" si="0"/>
        <v>0.59476699999999993</v>
      </c>
      <c r="H91" s="32">
        <f t="shared" si="1"/>
        <v>464.47644280820884</v>
      </c>
    </row>
    <row r="92" spans="2:8" x14ac:dyDescent="0.25">
      <c r="B92" s="31">
        <v>42840</v>
      </c>
      <c r="C92" s="34" t="s">
        <v>91</v>
      </c>
      <c r="D92" s="28">
        <v>0.92606699999999997</v>
      </c>
      <c r="E92" s="28">
        <v>0.90926700000000005</v>
      </c>
      <c r="F92" s="28">
        <v>0.94806699999999999</v>
      </c>
      <c r="G92" s="28">
        <f t="shared" si="0"/>
        <v>0.92780033333333334</v>
      </c>
      <c r="H92" s="32">
        <f t="shared" si="1"/>
        <v>781.24245773198527</v>
      </c>
    </row>
    <row r="93" spans="2:8" x14ac:dyDescent="0.25">
      <c r="B93" s="31">
        <v>42840</v>
      </c>
      <c r="C93" s="34" t="s">
        <v>92</v>
      </c>
      <c r="D93" s="28">
        <v>0.52026700000000003</v>
      </c>
      <c r="E93" s="28">
        <v>0.52636700000000003</v>
      </c>
      <c r="F93" s="28">
        <v>0.54026700000000005</v>
      </c>
      <c r="G93" s="28">
        <f t="shared" si="0"/>
        <v>0.52896700000000008</v>
      </c>
      <c r="H93" s="32">
        <f t="shared" si="1"/>
        <v>401.89050411743375</v>
      </c>
    </row>
    <row r="94" spans="2:8" x14ac:dyDescent="0.25">
      <c r="B94" s="31">
        <v>42840</v>
      </c>
      <c r="C94" s="34" t="s">
        <v>93</v>
      </c>
      <c r="D94" s="28">
        <v>0.19076699999999999</v>
      </c>
      <c r="E94" s="28">
        <v>0.16566700000000001</v>
      </c>
      <c r="F94" s="28">
        <v>0.18356700000000001</v>
      </c>
      <c r="G94" s="28">
        <f t="shared" si="0"/>
        <v>0.18000033333333335</v>
      </c>
      <c r="H94" s="32">
        <f t="shared" si="1"/>
        <v>69.969434130744105</v>
      </c>
    </row>
    <row r="95" spans="2:8" x14ac:dyDescent="0.25">
      <c r="B95" s="31">
        <v>42840</v>
      </c>
      <c r="C95" s="34" t="s">
        <v>94</v>
      </c>
      <c r="D95" s="28">
        <v>0.71266700000000005</v>
      </c>
      <c r="E95" s="28">
        <v>0.719167</v>
      </c>
      <c r="F95" s="28">
        <v>0.71376700000000004</v>
      </c>
      <c r="G95" s="28">
        <f t="shared" si="0"/>
        <v>0.71520033333333333</v>
      </c>
      <c r="H95" s="32">
        <f t="shared" si="1"/>
        <v>579.02709959127401</v>
      </c>
    </row>
    <row r="96" spans="2:8" x14ac:dyDescent="0.25">
      <c r="B96" s="31">
        <v>42840</v>
      </c>
      <c r="C96" s="34" t="s">
        <v>95</v>
      </c>
      <c r="D96" s="28">
        <v>0.65196699999999996</v>
      </c>
      <c r="E96" s="28">
        <v>0.66996699999999998</v>
      </c>
      <c r="F96" s="28">
        <v>0.66906699999999997</v>
      </c>
      <c r="G96" s="28">
        <f t="shared" si="0"/>
        <v>0.6636669999999999</v>
      </c>
      <c r="H96" s="32">
        <f t="shared" si="1"/>
        <v>530.01095915766791</v>
      </c>
    </row>
    <row r="97" spans="2:8" x14ac:dyDescent="0.25">
      <c r="B97" s="31">
        <v>42840</v>
      </c>
      <c r="C97" s="34" t="s">
        <v>96</v>
      </c>
      <c r="D97" s="28">
        <v>0.72916700000000001</v>
      </c>
      <c r="E97" s="28">
        <v>0.73726700000000001</v>
      </c>
      <c r="F97" s="28">
        <v>0.76636700000000002</v>
      </c>
      <c r="G97" s="28">
        <f t="shared" si="0"/>
        <v>0.74426700000000012</v>
      </c>
      <c r="H97" s="32">
        <f t="shared" si="1"/>
        <v>606.67397828345042</v>
      </c>
    </row>
    <row r="98" spans="2:8" x14ac:dyDescent="0.25">
      <c r="B98" s="31">
        <v>42840</v>
      </c>
      <c r="C98" s="34" t="s">
        <v>97</v>
      </c>
      <c r="D98" s="28">
        <v>0.68116699999999997</v>
      </c>
      <c r="E98" s="28">
        <v>0.69716699999999998</v>
      </c>
      <c r="F98" s="28">
        <v>0.71556699999999995</v>
      </c>
      <c r="G98" s="28">
        <f t="shared" si="0"/>
        <v>0.69796699999999989</v>
      </c>
      <c r="H98" s="32">
        <f t="shared" si="1"/>
        <v>562.63554421988044</v>
      </c>
    </row>
    <row r="99" spans="2:8" x14ac:dyDescent="0.25">
      <c r="B99" s="31">
        <v>42840</v>
      </c>
      <c r="C99" s="34" t="s">
        <v>98</v>
      </c>
      <c r="D99" s="28">
        <v>0.50326700000000002</v>
      </c>
      <c r="E99" s="28">
        <v>0.522567</v>
      </c>
      <c r="F99" s="28">
        <v>0.53126700000000004</v>
      </c>
      <c r="G99" s="28">
        <f t="shared" si="0"/>
        <v>0.51903366666666673</v>
      </c>
      <c r="H99" s="32">
        <f t="shared" si="1"/>
        <v>392.4423735551992</v>
      </c>
    </row>
    <row r="100" spans="2:8" x14ac:dyDescent="0.25">
      <c r="B100" s="31">
        <v>42840</v>
      </c>
      <c r="C100" s="34" t="s">
        <v>99</v>
      </c>
      <c r="D100" s="28">
        <v>0.597167</v>
      </c>
      <c r="E100" s="28">
        <v>0.60886700000000005</v>
      </c>
      <c r="F100" s="28">
        <v>0.62606700000000004</v>
      </c>
      <c r="G100" s="28">
        <f t="shared" si="0"/>
        <v>0.6107003333333334</v>
      </c>
      <c r="H100" s="32">
        <f t="shared" si="1"/>
        <v>479.63149787112206</v>
      </c>
    </row>
    <row r="101" spans="2:8" x14ac:dyDescent="0.25">
      <c r="B101" s="31">
        <v>42840</v>
      </c>
      <c r="C101" s="34" t="s">
        <v>100</v>
      </c>
      <c r="D101" s="28">
        <v>0.84006700000000001</v>
      </c>
      <c r="E101" s="28">
        <v>0.86076699999999995</v>
      </c>
      <c r="F101" s="28">
        <v>0.866367</v>
      </c>
      <c r="G101" s="28">
        <f t="shared" si="0"/>
        <v>0.85573366666666661</v>
      </c>
      <c r="H101" s="32">
        <f t="shared" si="1"/>
        <v>712.69595345161247</v>
      </c>
    </row>
    <row r="102" spans="2:8" x14ac:dyDescent="0.25">
      <c r="B102" s="31">
        <v>42840</v>
      </c>
      <c r="C102" s="34" t="s">
        <v>101</v>
      </c>
      <c r="D102" s="28">
        <v>0.61726700000000001</v>
      </c>
      <c r="E102" s="28">
        <v>0.64616700000000005</v>
      </c>
      <c r="F102" s="28">
        <v>0.65436700000000003</v>
      </c>
      <c r="G102" s="28">
        <f t="shared" si="0"/>
        <v>0.63926700000000014</v>
      </c>
      <c r="H102" s="32">
        <f t="shared" si="1"/>
        <v>506.80279952157514</v>
      </c>
    </row>
    <row r="103" spans="2:8" x14ac:dyDescent="0.25">
      <c r="B103" s="31">
        <v>42840</v>
      </c>
      <c r="C103" s="34" t="s">
        <v>102</v>
      </c>
      <c r="D103" s="28">
        <v>0.86780000000000002</v>
      </c>
      <c r="E103" s="28">
        <v>0.87180000000000002</v>
      </c>
      <c r="F103" s="28">
        <v>0.8911</v>
      </c>
      <c r="G103" s="28">
        <f t="shared" si="0"/>
        <v>0.87690000000000001</v>
      </c>
      <c r="H103" s="32">
        <f t="shared" si="1"/>
        <v>732.82839783320082</v>
      </c>
    </row>
    <row r="104" spans="2:8" x14ac:dyDescent="0.25">
      <c r="B104" s="31">
        <v>42840</v>
      </c>
      <c r="C104" s="34" t="s">
        <v>103</v>
      </c>
      <c r="D104" s="28">
        <v>0.72619999999999996</v>
      </c>
      <c r="E104" s="28">
        <v>0.72119999999999995</v>
      </c>
      <c r="F104" s="28">
        <v>0.7389</v>
      </c>
      <c r="G104" s="28">
        <f t="shared" si="0"/>
        <v>0.72876666666666667</v>
      </c>
      <c r="H104" s="32">
        <f t="shared" si="1"/>
        <v>591.93077293866952</v>
      </c>
    </row>
    <row r="105" spans="2:8" x14ac:dyDescent="0.25">
      <c r="B105" s="31">
        <v>42840</v>
      </c>
      <c r="C105" s="34" t="s">
        <v>104</v>
      </c>
      <c r="D105" s="28">
        <v>0.71950000000000003</v>
      </c>
      <c r="E105" s="28">
        <v>0.72430000000000005</v>
      </c>
      <c r="F105" s="28">
        <v>0.77529999999999999</v>
      </c>
      <c r="G105" s="28">
        <f t="shared" si="0"/>
        <v>0.73970000000000002</v>
      </c>
      <c r="H105" s="32">
        <f t="shared" si="1"/>
        <v>602.33005758435047</v>
      </c>
    </row>
    <row r="106" spans="2:8" x14ac:dyDescent="0.25">
      <c r="B106" s="31">
        <v>42840</v>
      </c>
      <c r="C106" s="34" t="s">
        <v>105</v>
      </c>
      <c r="D106" s="28">
        <v>0.98509999999999998</v>
      </c>
      <c r="E106" s="28">
        <v>1.0089999999999999</v>
      </c>
      <c r="F106" s="28">
        <v>1.0143</v>
      </c>
      <c r="G106" s="28">
        <f t="shared" ref="G106:G108" si="2">AVERAGE(D106:F106)</f>
        <v>1.0027999999999999</v>
      </c>
      <c r="H106" s="32">
        <f t="shared" si="1"/>
        <v>852.57869693910641</v>
      </c>
    </row>
    <row r="107" spans="2:8" x14ac:dyDescent="0.25">
      <c r="B107" s="31">
        <v>42840</v>
      </c>
      <c r="C107" s="34" t="s">
        <v>106</v>
      </c>
      <c r="D107" s="28">
        <v>0.68659999999999999</v>
      </c>
      <c r="E107" s="28">
        <v>0.6956</v>
      </c>
      <c r="F107" s="28">
        <v>0.68310000000000004</v>
      </c>
      <c r="G107" s="28">
        <f t="shared" si="2"/>
        <v>0.68843333333333334</v>
      </c>
      <c r="H107" s="32">
        <f t="shared" si="1"/>
        <v>553.56755823966341</v>
      </c>
    </row>
    <row r="108" spans="2:8" x14ac:dyDescent="0.25">
      <c r="B108" s="31">
        <v>42840</v>
      </c>
      <c r="C108" s="34" t="s">
        <v>107</v>
      </c>
      <c r="D108" s="28">
        <v>0.78969999999999996</v>
      </c>
      <c r="E108" s="28">
        <v>0.81089999999999995</v>
      </c>
      <c r="F108" s="28">
        <v>0.82010000000000005</v>
      </c>
      <c r="G108" s="28">
        <f t="shared" si="2"/>
        <v>0.80690000000000006</v>
      </c>
      <c r="H108" s="32">
        <f t="shared" si="1"/>
        <v>666.24761199195075</v>
      </c>
    </row>
    <row r="109" spans="2:8" x14ac:dyDescent="0.25">
      <c r="B109"/>
      <c r="C109" s="27"/>
      <c r="D109" s="4"/>
      <c r="E109" s="4"/>
      <c r="F109" s="4"/>
    </row>
    <row r="110" spans="2:8" x14ac:dyDescent="0.25">
      <c r="B110"/>
      <c r="C110" s="27"/>
    </row>
    <row r="111" spans="2:8" x14ac:dyDescent="0.25">
      <c r="B111"/>
      <c r="C111" s="27"/>
    </row>
    <row r="112" spans="2:8" x14ac:dyDescent="0.25">
      <c r="B112"/>
      <c r="C112" s="27"/>
    </row>
    <row r="113" spans="2:3" x14ac:dyDescent="0.25">
      <c r="B113"/>
      <c r="C113" s="27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09"/>
  <sheetViews>
    <sheetView workbookViewId="0">
      <selection activeCell="Q9" sqref="Q9"/>
    </sheetView>
  </sheetViews>
  <sheetFormatPr defaultColWidth="8.85546875" defaultRowHeight="15" x14ac:dyDescent="0.25"/>
  <cols>
    <col min="1" max="1" width="9.7109375" bestFit="1" customWidth="1"/>
    <col min="2" max="2" width="11" style="27" customWidth="1"/>
  </cols>
  <sheetData>
    <row r="1" spans="1:14" x14ac:dyDescent="0.25">
      <c r="A1" t="s">
        <v>124</v>
      </c>
    </row>
    <row r="3" spans="1:14" x14ac:dyDescent="0.25">
      <c r="A3" t="s">
        <v>33</v>
      </c>
    </row>
    <row r="4" spans="1:14" s="27" customFormat="1" x14ac:dyDescent="0.25">
      <c r="B4" s="35"/>
      <c r="C4" s="35">
        <v>1</v>
      </c>
      <c r="D4" s="35">
        <v>2</v>
      </c>
      <c r="E4" s="35">
        <v>3</v>
      </c>
      <c r="F4" s="35">
        <v>4</v>
      </c>
      <c r="G4" s="35">
        <v>5</v>
      </c>
      <c r="H4" s="35">
        <v>6</v>
      </c>
      <c r="I4" s="35">
        <v>7</v>
      </c>
      <c r="J4" s="35">
        <v>8</v>
      </c>
      <c r="K4" s="35">
        <v>9</v>
      </c>
      <c r="L4" s="35">
        <v>10</v>
      </c>
      <c r="M4" s="35">
        <v>11</v>
      </c>
      <c r="N4" s="35">
        <v>12</v>
      </c>
    </row>
    <row r="5" spans="1:14" x14ac:dyDescent="0.25">
      <c r="B5" s="35" t="s">
        <v>34</v>
      </c>
      <c r="C5" s="28">
        <v>2.0360999999999998</v>
      </c>
      <c r="D5" s="28">
        <v>2.0032999999999999</v>
      </c>
      <c r="E5" s="28">
        <v>2.0146000000000002</v>
      </c>
      <c r="F5" s="28">
        <v>0.93779999999999997</v>
      </c>
      <c r="G5" s="28">
        <v>0.96209999999999996</v>
      </c>
      <c r="H5" s="28">
        <v>0.84889999999999999</v>
      </c>
      <c r="I5" s="28">
        <v>0.54159999999999997</v>
      </c>
      <c r="J5" s="28">
        <v>0.54930000000000001</v>
      </c>
      <c r="K5" s="28">
        <v>0.55569999999999997</v>
      </c>
      <c r="L5" s="28">
        <v>0.77559999999999996</v>
      </c>
      <c r="M5" s="28">
        <v>0.78849999999999998</v>
      </c>
      <c r="N5" s="28">
        <v>0.81540000000000001</v>
      </c>
    </row>
    <row r="6" spans="1:14" x14ac:dyDescent="0.25">
      <c r="B6" s="35" t="s">
        <v>35</v>
      </c>
      <c r="C6" s="28">
        <v>1.6041000000000001</v>
      </c>
      <c r="D6" s="28">
        <v>1.63</v>
      </c>
      <c r="E6" s="28">
        <v>1.6152</v>
      </c>
      <c r="F6" s="28">
        <v>0.70489999999999997</v>
      </c>
      <c r="G6" s="28">
        <v>0.71989999999999998</v>
      </c>
      <c r="H6" s="28">
        <v>0.71899999999999997</v>
      </c>
      <c r="I6" s="28">
        <v>0.74729999999999996</v>
      </c>
      <c r="J6" s="28">
        <v>0.75480000000000003</v>
      </c>
      <c r="K6" s="28">
        <v>0.76519999999999999</v>
      </c>
      <c r="L6" s="28">
        <v>0.74529999999999996</v>
      </c>
      <c r="M6" s="28">
        <v>0.77039999999999997</v>
      </c>
      <c r="N6" s="28">
        <v>0.78810000000000002</v>
      </c>
    </row>
    <row r="7" spans="1:14" x14ac:dyDescent="0.25">
      <c r="B7" s="35" t="s">
        <v>36</v>
      </c>
      <c r="C7" s="28">
        <v>1.1798</v>
      </c>
      <c r="D7" s="28">
        <v>1.1641999999999999</v>
      </c>
      <c r="E7" s="28">
        <v>1.1488</v>
      </c>
      <c r="F7" s="28">
        <v>0.35909999999999997</v>
      </c>
      <c r="G7" s="28">
        <v>0.37069999999999997</v>
      </c>
      <c r="H7" s="28">
        <v>0.36849999999999999</v>
      </c>
      <c r="I7" s="28">
        <v>0.70709999999999995</v>
      </c>
      <c r="J7" s="28">
        <v>0.73670000000000002</v>
      </c>
      <c r="K7" s="28">
        <v>0.73660000000000003</v>
      </c>
      <c r="L7" s="28">
        <v>0.66690000000000005</v>
      </c>
      <c r="M7" s="28">
        <v>0.68159999999999998</v>
      </c>
      <c r="N7" s="28">
        <v>0.70899999999999996</v>
      </c>
    </row>
    <row r="8" spans="1:14" x14ac:dyDescent="0.25">
      <c r="B8" s="35" t="s">
        <v>37</v>
      </c>
      <c r="C8" s="28">
        <v>0.93210000000000004</v>
      </c>
      <c r="D8" s="28">
        <v>0.9234</v>
      </c>
      <c r="E8" s="28">
        <v>0.89449999999999996</v>
      </c>
      <c r="F8" s="28">
        <v>0.67610000000000003</v>
      </c>
      <c r="G8" s="28">
        <v>0.70479999999999998</v>
      </c>
      <c r="H8" s="28">
        <v>0.7036</v>
      </c>
      <c r="I8" s="28">
        <v>0.74250000000000005</v>
      </c>
      <c r="J8" s="28">
        <v>0.75029999999999997</v>
      </c>
      <c r="K8" s="28">
        <v>0.7641</v>
      </c>
      <c r="L8" s="28">
        <v>0.66180000000000005</v>
      </c>
      <c r="M8" s="28">
        <v>0.68410000000000004</v>
      </c>
      <c r="N8" s="28">
        <v>0.70269999999999999</v>
      </c>
    </row>
    <row r="9" spans="1:14" x14ac:dyDescent="0.25">
      <c r="B9" s="35" t="s">
        <v>38</v>
      </c>
      <c r="C9" s="28">
        <v>0.65380000000000005</v>
      </c>
      <c r="D9" s="28">
        <v>0.64329999999999998</v>
      </c>
      <c r="E9" s="28">
        <v>0.63280000000000003</v>
      </c>
      <c r="F9" s="28">
        <v>0.82210000000000005</v>
      </c>
      <c r="G9" s="28">
        <v>0.83919999999999995</v>
      </c>
      <c r="H9" s="28">
        <v>0.84319999999999995</v>
      </c>
      <c r="I9" s="28">
        <v>0.66679999999999995</v>
      </c>
      <c r="J9" s="28">
        <v>0.66910000000000003</v>
      </c>
      <c r="K9" s="28">
        <v>0.6835</v>
      </c>
      <c r="L9" s="28">
        <v>0.57569999999999999</v>
      </c>
      <c r="M9" s="28">
        <v>0.60229999999999995</v>
      </c>
      <c r="N9" s="28">
        <v>0.61099999999999999</v>
      </c>
    </row>
    <row r="10" spans="1:14" x14ac:dyDescent="0.25">
      <c r="B10" s="35" t="s">
        <v>39</v>
      </c>
      <c r="C10" s="28">
        <v>0.33989999999999998</v>
      </c>
      <c r="D10" s="28">
        <v>0.3493</v>
      </c>
      <c r="E10" s="28">
        <v>0.35520000000000002</v>
      </c>
      <c r="F10" s="28">
        <v>0.60780000000000001</v>
      </c>
      <c r="G10" s="28">
        <v>0.61329999999999996</v>
      </c>
      <c r="H10" s="28">
        <v>0.63849999999999996</v>
      </c>
      <c r="I10" s="28">
        <v>0.69889999999999997</v>
      </c>
      <c r="J10" s="28">
        <v>0.70920000000000005</v>
      </c>
      <c r="K10" s="28">
        <v>0.73480000000000001</v>
      </c>
      <c r="L10" s="28">
        <v>0.81369999999999998</v>
      </c>
      <c r="M10" s="28">
        <v>0.83350000000000002</v>
      </c>
      <c r="N10" s="28">
        <v>0.89259999999999995</v>
      </c>
    </row>
    <row r="11" spans="1:14" x14ac:dyDescent="0.25">
      <c r="B11" s="35" t="s">
        <v>40</v>
      </c>
      <c r="C11" s="28">
        <v>0.19539999999999999</v>
      </c>
      <c r="D11" s="28">
        <v>0.19670000000000001</v>
      </c>
      <c r="E11" s="28">
        <v>0.18909999999999999</v>
      </c>
      <c r="F11" s="28">
        <v>0.71240000000000003</v>
      </c>
      <c r="G11" s="28">
        <v>0.74170000000000003</v>
      </c>
      <c r="H11" s="28">
        <v>0.74339999999999995</v>
      </c>
      <c r="I11" s="28">
        <v>0.56559999999999999</v>
      </c>
      <c r="J11" s="28">
        <v>0.57099999999999995</v>
      </c>
      <c r="K11" s="28">
        <v>0.58540000000000003</v>
      </c>
      <c r="L11" s="28">
        <v>0.53949999999999998</v>
      </c>
      <c r="M11" s="28">
        <v>0.56299999999999994</v>
      </c>
      <c r="N11" s="28">
        <v>0.57879999999999998</v>
      </c>
    </row>
    <row r="12" spans="1:14" x14ac:dyDescent="0.25">
      <c r="B12" s="35" t="s">
        <v>41</v>
      </c>
      <c r="C12" s="28">
        <v>4.6399999999999997E-2</v>
      </c>
      <c r="D12" s="28">
        <v>4.6300000000000001E-2</v>
      </c>
      <c r="E12" s="28">
        <v>4.4499999999999998E-2</v>
      </c>
      <c r="F12" s="28">
        <v>0.8619</v>
      </c>
      <c r="G12" s="28">
        <v>0.89080000000000004</v>
      </c>
      <c r="H12" s="28">
        <v>0.89759999999999995</v>
      </c>
      <c r="I12" s="28">
        <v>0.78800000000000003</v>
      </c>
      <c r="J12" s="28">
        <v>0.78920000000000001</v>
      </c>
      <c r="K12" s="28">
        <v>0.80620000000000003</v>
      </c>
      <c r="L12" s="28">
        <v>0</v>
      </c>
      <c r="M12" s="28">
        <v>2.0000000000000001E-4</v>
      </c>
      <c r="N12" s="28">
        <v>-2.0000000000000001E-4</v>
      </c>
    </row>
    <row r="14" spans="1:14" x14ac:dyDescent="0.25">
      <c r="A14" t="s">
        <v>42</v>
      </c>
    </row>
    <row r="15" spans="1:14" s="27" customFormat="1" x14ac:dyDescent="0.25">
      <c r="B15" s="35"/>
      <c r="C15" s="35">
        <v>1</v>
      </c>
      <c r="D15" s="35">
        <v>2</v>
      </c>
      <c r="E15" s="35">
        <v>3</v>
      </c>
      <c r="F15" s="35">
        <v>4</v>
      </c>
      <c r="G15" s="35">
        <v>5</v>
      </c>
      <c r="H15" s="35">
        <v>6</v>
      </c>
      <c r="I15" s="35">
        <v>7</v>
      </c>
      <c r="J15" s="35">
        <v>8</v>
      </c>
      <c r="K15" s="35">
        <v>9</v>
      </c>
      <c r="L15" s="35">
        <v>10</v>
      </c>
      <c r="M15" s="35">
        <v>11</v>
      </c>
      <c r="N15" s="35">
        <v>12</v>
      </c>
    </row>
    <row r="16" spans="1:14" x14ac:dyDescent="0.25">
      <c r="B16" s="35" t="s">
        <v>34</v>
      </c>
      <c r="C16" s="28">
        <v>0.22309999999999999</v>
      </c>
      <c r="D16" s="28">
        <v>0.22370000000000001</v>
      </c>
      <c r="E16" s="28">
        <v>0.22209999999999999</v>
      </c>
      <c r="F16" s="28">
        <v>0.50970000000000004</v>
      </c>
      <c r="G16" s="28">
        <v>0.52980000000000005</v>
      </c>
      <c r="H16" s="28">
        <v>0.53500000000000003</v>
      </c>
      <c r="I16" s="28">
        <v>0.53569999999999995</v>
      </c>
      <c r="J16" s="28">
        <v>0.54900000000000004</v>
      </c>
      <c r="K16" s="28">
        <v>0.54810000000000003</v>
      </c>
      <c r="L16" s="28">
        <v>0.74960000000000004</v>
      </c>
      <c r="M16" s="28">
        <v>0.78620000000000001</v>
      </c>
      <c r="N16" s="28">
        <v>0.80369999999999997</v>
      </c>
    </row>
    <row r="17" spans="1:14" x14ac:dyDescent="0.25">
      <c r="B17" s="35" t="s">
        <v>35</v>
      </c>
      <c r="C17" s="28">
        <v>0.60580000000000001</v>
      </c>
      <c r="D17" s="28">
        <v>0.60850000000000004</v>
      </c>
      <c r="E17" s="28">
        <v>0.60719999999999996</v>
      </c>
      <c r="F17" s="28">
        <v>0.63590000000000002</v>
      </c>
      <c r="G17" s="28">
        <v>0.64910000000000001</v>
      </c>
      <c r="H17" s="28">
        <v>0.65869999999999995</v>
      </c>
      <c r="I17" s="28">
        <v>0.65129999999999999</v>
      </c>
      <c r="J17" s="28">
        <v>0.66320000000000001</v>
      </c>
      <c r="K17" s="28">
        <v>0.67400000000000004</v>
      </c>
      <c r="L17" s="28">
        <v>0.70840000000000003</v>
      </c>
      <c r="M17" s="28">
        <v>0.748</v>
      </c>
      <c r="N17" s="28">
        <v>0.77759999999999996</v>
      </c>
    </row>
    <row r="18" spans="1:14" x14ac:dyDescent="0.25">
      <c r="B18" s="35" t="s">
        <v>36</v>
      </c>
      <c r="C18" s="28">
        <v>0.75970000000000004</v>
      </c>
      <c r="D18" s="28">
        <v>0.76470000000000005</v>
      </c>
      <c r="E18" s="28">
        <v>0.75439999999999996</v>
      </c>
      <c r="F18" s="28">
        <v>0.25659999999999999</v>
      </c>
      <c r="G18" s="28">
        <v>0.2636</v>
      </c>
      <c r="H18" s="28">
        <v>0.2676</v>
      </c>
      <c r="I18" s="28">
        <v>0.64810000000000001</v>
      </c>
      <c r="J18" s="28">
        <v>0.66200000000000003</v>
      </c>
      <c r="K18" s="28">
        <v>0.6744</v>
      </c>
      <c r="L18" s="28">
        <v>0.60740000000000005</v>
      </c>
      <c r="M18" s="28">
        <v>0.63719999999999999</v>
      </c>
      <c r="N18" s="28">
        <v>0.65049999999999997</v>
      </c>
    </row>
    <row r="19" spans="1:14" x14ac:dyDescent="0.25">
      <c r="B19" s="35" t="s">
        <v>37</v>
      </c>
      <c r="C19" s="28">
        <v>0.66549999999999998</v>
      </c>
      <c r="D19" s="28">
        <v>0.6603</v>
      </c>
      <c r="E19" s="28">
        <v>0.6734</v>
      </c>
      <c r="F19" s="28">
        <v>0.43709999999999999</v>
      </c>
      <c r="G19" s="28">
        <v>0.44740000000000002</v>
      </c>
      <c r="H19" s="28">
        <v>0.45569999999999999</v>
      </c>
      <c r="I19" s="28">
        <v>0.53810000000000002</v>
      </c>
      <c r="J19" s="28">
        <v>0.54690000000000005</v>
      </c>
      <c r="K19" s="28">
        <v>0.56410000000000005</v>
      </c>
      <c r="L19" s="28">
        <v>0.7369</v>
      </c>
      <c r="M19" s="28">
        <v>0.75690000000000002</v>
      </c>
      <c r="N19" s="28">
        <v>0.77880000000000005</v>
      </c>
    </row>
    <row r="20" spans="1:14" x14ac:dyDescent="0.25">
      <c r="B20" s="35" t="s">
        <v>38</v>
      </c>
      <c r="C20" s="28">
        <v>0.35880000000000001</v>
      </c>
      <c r="D20" s="28">
        <v>0.35709999999999997</v>
      </c>
      <c r="E20" s="28">
        <v>0.35880000000000001</v>
      </c>
      <c r="F20" s="28">
        <v>0.69610000000000005</v>
      </c>
      <c r="G20" s="28">
        <v>0.72499999999999998</v>
      </c>
      <c r="H20" s="28">
        <v>0.72270000000000001</v>
      </c>
      <c r="I20" s="28">
        <v>0.56299999999999994</v>
      </c>
      <c r="J20" s="28">
        <v>0.56710000000000005</v>
      </c>
      <c r="K20" s="28">
        <v>0.57509999999999994</v>
      </c>
      <c r="L20" s="28">
        <v>0.35970000000000002</v>
      </c>
      <c r="M20" s="28">
        <v>0.37219999999999998</v>
      </c>
      <c r="N20" s="28">
        <v>0.38100000000000001</v>
      </c>
    </row>
    <row r="21" spans="1:14" x14ac:dyDescent="0.25">
      <c r="B21" s="35" t="s">
        <v>39</v>
      </c>
      <c r="C21" s="28">
        <v>0.51280000000000003</v>
      </c>
      <c r="D21" s="28">
        <v>0.50380000000000003</v>
      </c>
      <c r="E21" s="28">
        <v>0.51070000000000004</v>
      </c>
      <c r="F21" s="28">
        <v>0.78339999999999999</v>
      </c>
      <c r="G21" s="28">
        <v>0.81169999999999998</v>
      </c>
      <c r="H21" s="28">
        <v>0.80069999999999997</v>
      </c>
      <c r="I21" s="28">
        <v>0.58409999999999995</v>
      </c>
      <c r="J21" s="28">
        <v>0.59699999999999998</v>
      </c>
      <c r="K21" s="28">
        <v>0.61160000000000003</v>
      </c>
      <c r="L21" s="28">
        <v>0.45040000000000002</v>
      </c>
      <c r="M21" s="28">
        <v>0.46700000000000003</v>
      </c>
      <c r="N21" s="28">
        <v>0.4869</v>
      </c>
    </row>
    <row r="22" spans="1:14" x14ac:dyDescent="0.25">
      <c r="B22" s="35" t="s">
        <v>40</v>
      </c>
      <c r="C22" s="28">
        <v>0.60909999999999997</v>
      </c>
      <c r="D22" s="28">
        <v>0.60529999999999995</v>
      </c>
      <c r="E22" s="28">
        <v>0.61160000000000003</v>
      </c>
      <c r="F22" s="28">
        <v>0.33139999999999997</v>
      </c>
      <c r="G22" s="28">
        <v>0.3448</v>
      </c>
      <c r="H22" s="28">
        <v>0.35289999999999999</v>
      </c>
      <c r="I22" s="28">
        <v>0.63539999999999996</v>
      </c>
      <c r="J22" s="28">
        <v>0.63149999999999995</v>
      </c>
      <c r="K22" s="28">
        <v>0.65710000000000002</v>
      </c>
      <c r="L22" s="28">
        <v>0.46939999999999998</v>
      </c>
      <c r="M22" s="28">
        <v>0.48630000000000001</v>
      </c>
      <c r="N22" s="28">
        <v>0.49480000000000002</v>
      </c>
    </row>
    <row r="23" spans="1:14" x14ac:dyDescent="0.25">
      <c r="B23" s="35" t="s">
        <v>41</v>
      </c>
      <c r="C23" s="28">
        <v>0.55830000000000002</v>
      </c>
      <c r="D23" s="28">
        <v>0.56420000000000003</v>
      </c>
      <c r="E23" s="28">
        <v>0.55630000000000002</v>
      </c>
      <c r="F23" s="28">
        <v>0.59279999999999999</v>
      </c>
      <c r="G23" s="28">
        <v>0.6139</v>
      </c>
      <c r="H23" s="28">
        <v>0.62909999999999999</v>
      </c>
      <c r="I23" s="28">
        <v>0.56969999999999998</v>
      </c>
      <c r="J23" s="28">
        <v>0.5645</v>
      </c>
      <c r="K23" s="28">
        <v>0.59050000000000002</v>
      </c>
      <c r="L23" s="28">
        <v>5.9999999999999995E-4</v>
      </c>
      <c r="M23" s="28">
        <v>2.9999999999999997E-4</v>
      </c>
      <c r="N23" s="28">
        <v>-8.9999999999999998E-4</v>
      </c>
    </row>
    <row r="25" spans="1:14" x14ac:dyDescent="0.25">
      <c r="A25" t="s">
        <v>43</v>
      </c>
    </row>
    <row r="26" spans="1:14" s="27" customFormat="1" x14ac:dyDescent="0.25">
      <c r="B26" s="35"/>
      <c r="C26" s="35">
        <v>1</v>
      </c>
      <c r="D26" s="35">
        <v>2</v>
      </c>
      <c r="E26" s="35">
        <v>3</v>
      </c>
    </row>
    <row r="27" spans="1:14" x14ac:dyDescent="0.25">
      <c r="B27" s="35" t="s">
        <v>34</v>
      </c>
      <c r="C27" s="28">
        <v>0.78910000000000002</v>
      </c>
      <c r="D27" s="28">
        <v>0.78910000000000002</v>
      </c>
      <c r="E27" s="28">
        <v>0.80420000000000003</v>
      </c>
    </row>
    <row r="28" spans="1:14" x14ac:dyDescent="0.25">
      <c r="B28" s="35" t="s">
        <v>35</v>
      </c>
      <c r="C28" s="28">
        <v>0.64549999999999996</v>
      </c>
      <c r="D28" s="28">
        <v>0.64900000000000002</v>
      </c>
      <c r="E28" s="28">
        <v>0.64990000000000003</v>
      </c>
    </row>
    <row r="29" spans="1:14" x14ac:dyDescent="0.25">
      <c r="B29" s="35" t="s">
        <v>36</v>
      </c>
      <c r="C29" s="28">
        <v>0.4456</v>
      </c>
      <c r="D29" s="28">
        <v>0.44929999999999998</v>
      </c>
      <c r="E29" s="28">
        <v>0.45319999999999999</v>
      </c>
    </row>
    <row r="30" spans="1:14" x14ac:dyDescent="0.25">
      <c r="B30" s="35" t="s">
        <v>37</v>
      </c>
      <c r="C30" s="28">
        <v>0.42109999999999997</v>
      </c>
      <c r="D30" s="28">
        <v>0.42259999999999998</v>
      </c>
      <c r="E30" s="28">
        <v>0.42899999999999999</v>
      </c>
    </row>
    <row r="31" spans="1:14" x14ac:dyDescent="0.25">
      <c r="B31" s="35" t="s">
        <v>38</v>
      </c>
      <c r="C31" s="28">
        <v>0.67800000000000005</v>
      </c>
      <c r="D31" s="28">
        <v>0.67730000000000001</v>
      </c>
      <c r="E31" s="28">
        <v>0.69440000000000002</v>
      </c>
    </row>
    <row r="32" spans="1:14" x14ac:dyDescent="0.25">
      <c r="B32" s="35" t="s">
        <v>39</v>
      </c>
      <c r="C32" s="28">
        <v>0.62190000000000001</v>
      </c>
      <c r="D32" s="28">
        <v>0.62670000000000003</v>
      </c>
      <c r="E32" s="28">
        <v>0.63319999999999999</v>
      </c>
    </row>
    <row r="33" spans="1:8" x14ac:dyDescent="0.25">
      <c r="B33" s="35" t="s">
        <v>40</v>
      </c>
      <c r="C33" s="28">
        <v>-1.5E-3</v>
      </c>
      <c r="D33" s="28">
        <v>5.0000000000000001E-4</v>
      </c>
      <c r="E33" s="28">
        <v>1E-3</v>
      </c>
    </row>
    <row r="34" spans="1:8" x14ac:dyDescent="0.25">
      <c r="B34" s="35" t="s">
        <v>41</v>
      </c>
      <c r="C34" s="36"/>
      <c r="D34" s="36"/>
      <c r="E34" s="36"/>
    </row>
    <row r="37" spans="1:8" x14ac:dyDescent="0.25">
      <c r="A37" t="s">
        <v>44</v>
      </c>
      <c r="B37"/>
      <c r="C37" s="27"/>
    </row>
    <row r="38" spans="1:8" x14ac:dyDescent="0.25">
      <c r="B38"/>
      <c r="C38" s="27"/>
    </row>
    <row r="39" spans="1:8" x14ac:dyDescent="0.25">
      <c r="B39" s="37" t="s">
        <v>110</v>
      </c>
      <c r="C39" s="34" t="s">
        <v>111</v>
      </c>
      <c r="D39" s="30" t="s">
        <v>112</v>
      </c>
      <c r="E39" s="30" t="s">
        <v>113</v>
      </c>
      <c r="F39" s="30" t="s">
        <v>114</v>
      </c>
      <c r="G39" s="30" t="s">
        <v>46</v>
      </c>
      <c r="H39" s="30" t="s">
        <v>115</v>
      </c>
    </row>
    <row r="40" spans="1:8" x14ac:dyDescent="0.25">
      <c r="B40" s="31">
        <v>42841</v>
      </c>
      <c r="C40" s="34" t="s">
        <v>117</v>
      </c>
      <c r="D40" s="28">
        <v>2.0360999999999998</v>
      </c>
      <c r="E40" s="28">
        <v>2.0032999999999999</v>
      </c>
      <c r="F40" s="28">
        <v>2.0146000000000002</v>
      </c>
      <c r="G40" s="28">
        <f>AVERAGE(D40:F40)</f>
        <v>2.0180000000000002</v>
      </c>
      <c r="H40" s="29">
        <v>2000</v>
      </c>
    </row>
    <row r="41" spans="1:8" x14ac:dyDescent="0.25">
      <c r="B41" s="31">
        <v>42841</v>
      </c>
      <c r="C41" s="34" t="s">
        <v>117</v>
      </c>
      <c r="D41" s="28">
        <v>1.6041000000000001</v>
      </c>
      <c r="E41" s="28">
        <v>1.63</v>
      </c>
      <c r="F41" s="28">
        <v>1.6152</v>
      </c>
      <c r="G41" s="28">
        <f t="shared" ref="G41:G104" si="0">AVERAGE(D41:F41)</f>
        <v>1.6164333333333332</v>
      </c>
      <c r="H41" s="29">
        <v>1500</v>
      </c>
    </row>
    <row r="42" spans="1:8" x14ac:dyDescent="0.25">
      <c r="B42" s="31">
        <v>42841</v>
      </c>
      <c r="C42" s="34" t="s">
        <v>117</v>
      </c>
      <c r="D42" s="28">
        <v>1.1798</v>
      </c>
      <c r="E42" s="28">
        <v>1.1641999999999999</v>
      </c>
      <c r="F42" s="28">
        <v>1.1488</v>
      </c>
      <c r="G42" s="28">
        <f t="shared" si="0"/>
        <v>1.1642666666666666</v>
      </c>
      <c r="H42" s="29">
        <v>1000</v>
      </c>
    </row>
    <row r="43" spans="1:8" x14ac:dyDescent="0.25">
      <c r="B43" s="31">
        <v>42841</v>
      </c>
      <c r="C43" s="34" t="s">
        <v>117</v>
      </c>
      <c r="D43" s="28">
        <v>0.93210000000000004</v>
      </c>
      <c r="E43" s="28">
        <v>0.9234</v>
      </c>
      <c r="F43" s="28">
        <v>0.89449999999999996</v>
      </c>
      <c r="G43" s="28">
        <f t="shared" si="0"/>
        <v>0.91666666666666663</v>
      </c>
      <c r="H43" s="29">
        <v>750</v>
      </c>
    </row>
    <row r="44" spans="1:8" x14ac:dyDescent="0.25">
      <c r="B44" s="31">
        <v>42841</v>
      </c>
      <c r="C44" s="34" t="s">
        <v>117</v>
      </c>
      <c r="D44" s="28">
        <v>0.65380000000000005</v>
      </c>
      <c r="E44" s="28">
        <v>0.64329999999999998</v>
      </c>
      <c r="F44" s="28">
        <v>0.63280000000000003</v>
      </c>
      <c r="G44" s="28">
        <f t="shared" si="0"/>
        <v>0.64329999999999998</v>
      </c>
      <c r="H44" s="29">
        <v>500</v>
      </c>
    </row>
    <row r="45" spans="1:8" x14ac:dyDescent="0.25">
      <c r="B45" s="31">
        <v>42841</v>
      </c>
      <c r="C45" s="34" t="s">
        <v>117</v>
      </c>
      <c r="D45" s="28">
        <v>0.33989999999999998</v>
      </c>
      <c r="E45" s="28">
        <v>0.3493</v>
      </c>
      <c r="F45" s="28">
        <v>0.35520000000000002</v>
      </c>
      <c r="G45" s="28">
        <f t="shared" si="0"/>
        <v>0.34813333333333335</v>
      </c>
      <c r="H45" s="29">
        <v>250</v>
      </c>
    </row>
    <row r="46" spans="1:8" x14ac:dyDescent="0.25">
      <c r="B46" s="31">
        <v>42841</v>
      </c>
      <c r="C46" s="34" t="s">
        <v>117</v>
      </c>
      <c r="D46" s="28">
        <v>0.19539999999999999</v>
      </c>
      <c r="E46" s="28">
        <v>0.19670000000000001</v>
      </c>
      <c r="F46" s="28">
        <v>0.18909999999999999</v>
      </c>
      <c r="G46" s="28">
        <f t="shared" si="0"/>
        <v>0.19373333333333331</v>
      </c>
      <c r="H46" s="29">
        <v>125</v>
      </c>
    </row>
    <row r="47" spans="1:8" x14ac:dyDescent="0.25">
      <c r="B47" s="31">
        <v>42841</v>
      </c>
      <c r="C47" s="34" t="s">
        <v>117</v>
      </c>
      <c r="D47" s="28">
        <v>4.6399999999999997E-2</v>
      </c>
      <c r="E47" s="28">
        <v>4.6300000000000001E-2</v>
      </c>
      <c r="F47" s="28">
        <v>4.4499999999999998E-2</v>
      </c>
      <c r="G47" s="28">
        <f t="shared" si="0"/>
        <v>4.5733333333333327E-2</v>
      </c>
      <c r="H47" s="29">
        <v>25</v>
      </c>
    </row>
    <row r="48" spans="1:8" x14ac:dyDescent="0.25">
      <c r="B48" s="31">
        <v>42841</v>
      </c>
      <c r="C48" s="34" t="s">
        <v>48</v>
      </c>
      <c r="D48" s="28">
        <v>0.93779999999999997</v>
      </c>
      <c r="E48" s="28">
        <v>0.96209999999999996</v>
      </c>
      <c r="F48" s="28">
        <v>0.84889999999999999</v>
      </c>
      <c r="G48" s="28">
        <f t="shared" si="0"/>
        <v>0.91626666666666667</v>
      </c>
      <c r="H48" s="32">
        <f>TREND($H$40:$H$47,$G$40:$G$47,G48)</f>
        <v>816.48410353767042</v>
      </c>
    </row>
    <row r="49" spans="2:8" x14ac:dyDescent="0.25">
      <c r="B49" s="31">
        <v>42841</v>
      </c>
      <c r="C49" s="34" t="s">
        <v>49</v>
      </c>
      <c r="D49" s="28">
        <v>0.70489999999999997</v>
      </c>
      <c r="E49" s="28">
        <v>0.71989999999999998</v>
      </c>
      <c r="F49" s="28">
        <v>0.71899999999999997</v>
      </c>
      <c r="G49" s="28">
        <f t="shared" si="0"/>
        <v>0.7145999999999999</v>
      </c>
      <c r="H49" s="32">
        <f t="shared" ref="H49:H107" si="1">TREND($H$40:$H$47,$G$40:$G$47,G49)</f>
        <v>615.86491187187937</v>
      </c>
    </row>
    <row r="50" spans="2:8" x14ac:dyDescent="0.25">
      <c r="B50" s="31">
        <v>42841</v>
      </c>
      <c r="C50" s="34" t="s">
        <v>50</v>
      </c>
      <c r="D50" s="28">
        <v>0.35909999999999997</v>
      </c>
      <c r="E50" s="28">
        <v>0.37069999999999997</v>
      </c>
      <c r="F50" s="28">
        <v>0.36849999999999999</v>
      </c>
      <c r="G50" s="28">
        <f t="shared" si="0"/>
        <v>0.36610000000000004</v>
      </c>
      <c r="H50" s="32">
        <f t="shared" si="1"/>
        <v>269.17505255521087</v>
      </c>
    </row>
    <row r="51" spans="2:8" x14ac:dyDescent="0.25">
      <c r="B51" s="31">
        <v>42841</v>
      </c>
      <c r="C51" s="34" t="s">
        <v>51</v>
      </c>
      <c r="D51" s="28">
        <v>0.67610000000000003</v>
      </c>
      <c r="E51" s="28">
        <v>0.70479999999999998</v>
      </c>
      <c r="F51" s="28">
        <v>0.7036</v>
      </c>
      <c r="G51" s="28">
        <f t="shared" si="0"/>
        <v>0.69483333333333341</v>
      </c>
      <c r="H51" s="32">
        <f t="shared" si="1"/>
        <v>596.20091506893505</v>
      </c>
    </row>
    <row r="52" spans="2:8" x14ac:dyDescent="0.25">
      <c r="B52" s="31">
        <v>42841</v>
      </c>
      <c r="C52" s="34" t="s">
        <v>52</v>
      </c>
      <c r="D52" s="28">
        <v>0.82210000000000005</v>
      </c>
      <c r="E52" s="28">
        <v>0.83919999999999995</v>
      </c>
      <c r="F52" s="28">
        <v>0.84319999999999995</v>
      </c>
      <c r="G52" s="28">
        <f t="shared" si="0"/>
        <v>0.83483333333333343</v>
      </c>
      <c r="H52" s="32">
        <f t="shared" si="1"/>
        <v>735.47374234105439</v>
      </c>
    </row>
    <row r="53" spans="2:8" x14ac:dyDescent="0.25">
      <c r="B53" s="31">
        <v>42841</v>
      </c>
      <c r="C53" s="34" t="s">
        <v>53</v>
      </c>
      <c r="D53" s="28">
        <v>0.60780000000000001</v>
      </c>
      <c r="E53" s="28">
        <v>0.61329999999999996</v>
      </c>
      <c r="F53" s="28">
        <v>0.63849999999999996</v>
      </c>
      <c r="G53" s="28">
        <f t="shared" si="0"/>
        <v>0.61986666666666668</v>
      </c>
      <c r="H53" s="32">
        <f t="shared" si="1"/>
        <v>521.62363208441195</v>
      </c>
    </row>
    <row r="54" spans="2:8" x14ac:dyDescent="0.25">
      <c r="B54" s="31">
        <v>42841</v>
      </c>
      <c r="C54" s="34" t="s">
        <v>54</v>
      </c>
      <c r="D54" s="28">
        <v>0.71240000000000003</v>
      </c>
      <c r="E54" s="28">
        <v>0.74170000000000003</v>
      </c>
      <c r="F54" s="28">
        <v>0.74339999999999995</v>
      </c>
      <c r="G54" s="28">
        <f t="shared" si="0"/>
        <v>0.73249999999999993</v>
      </c>
      <c r="H54" s="32">
        <f t="shared" si="1"/>
        <v>633.67193764452884</v>
      </c>
    </row>
    <row r="55" spans="2:8" x14ac:dyDescent="0.25">
      <c r="B55" s="31">
        <v>42841</v>
      </c>
      <c r="C55" s="34" t="s">
        <v>55</v>
      </c>
      <c r="D55" s="28">
        <v>0.8619</v>
      </c>
      <c r="E55" s="28">
        <v>0.89080000000000004</v>
      </c>
      <c r="F55" s="28">
        <v>0.89759999999999995</v>
      </c>
      <c r="G55" s="28">
        <f t="shared" si="0"/>
        <v>0.88343333333333318</v>
      </c>
      <c r="H55" s="32">
        <f t="shared" si="1"/>
        <v>783.82130952266129</v>
      </c>
    </row>
    <row r="56" spans="2:8" x14ac:dyDescent="0.25">
      <c r="B56" s="31">
        <v>42841</v>
      </c>
      <c r="C56" s="34" t="s">
        <v>56</v>
      </c>
      <c r="D56" s="28">
        <v>0.54159999999999997</v>
      </c>
      <c r="E56" s="28">
        <v>0.54930000000000001</v>
      </c>
      <c r="F56" s="28">
        <v>0.55569999999999997</v>
      </c>
      <c r="G56" s="28">
        <f t="shared" si="0"/>
        <v>0.54886666666666661</v>
      </c>
      <c r="H56" s="32">
        <f t="shared" si="1"/>
        <v>450.99241253926573</v>
      </c>
    </row>
    <row r="57" spans="2:8" x14ac:dyDescent="0.25">
      <c r="B57" s="31">
        <v>42841</v>
      </c>
      <c r="C57" s="34" t="s">
        <v>57</v>
      </c>
      <c r="D57" s="28">
        <v>0.74729999999999996</v>
      </c>
      <c r="E57" s="28">
        <v>0.75480000000000003</v>
      </c>
      <c r="F57" s="28">
        <v>0.76519999999999999</v>
      </c>
      <c r="G57" s="28">
        <f t="shared" si="0"/>
        <v>0.7557666666666667</v>
      </c>
      <c r="H57" s="32">
        <f t="shared" si="1"/>
        <v>656.81775512927641</v>
      </c>
    </row>
    <row r="58" spans="2:8" x14ac:dyDescent="0.25">
      <c r="B58" s="31">
        <v>42841</v>
      </c>
      <c r="C58" s="34" t="s">
        <v>58</v>
      </c>
      <c r="D58" s="28">
        <v>0.70709999999999995</v>
      </c>
      <c r="E58" s="28">
        <v>0.73670000000000002</v>
      </c>
      <c r="F58" s="28">
        <v>0.73660000000000003</v>
      </c>
      <c r="G58" s="28">
        <f t="shared" si="0"/>
        <v>0.7268</v>
      </c>
      <c r="H58" s="32">
        <f t="shared" si="1"/>
        <v>628.00154396273558</v>
      </c>
    </row>
    <row r="59" spans="2:8" x14ac:dyDescent="0.25">
      <c r="B59" s="31">
        <v>42841</v>
      </c>
      <c r="C59" s="34" t="s">
        <v>59</v>
      </c>
      <c r="D59" s="28">
        <v>0.74250000000000005</v>
      </c>
      <c r="E59" s="28">
        <v>0.75029999999999997</v>
      </c>
      <c r="F59" s="28">
        <v>0.7641</v>
      </c>
      <c r="G59" s="28">
        <f t="shared" si="0"/>
        <v>0.75229999999999997</v>
      </c>
      <c r="H59" s="32">
        <f t="shared" si="1"/>
        <v>653.36909464444295</v>
      </c>
    </row>
    <row r="60" spans="2:8" x14ac:dyDescent="0.25">
      <c r="B60" s="31">
        <v>42841</v>
      </c>
      <c r="C60" s="34" t="s">
        <v>60</v>
      </c>
      <c r="D60" s="28">
        <v>0.66679999999999995</v>
      </c>
      <c r="E60" s="28">
        <v>0.66910000000000003</v>
      </c>
      <c r="F60" s="28">
        <v>0.6835</v>
      </c>
      <c r="G60" s="28">
        <f t="shared" si="0"/>
        <v>0.67313333333333336</v>
      </c>
      <c r="H60" s="32">
        <f t="shared" si="1"/>
        <v>574.61362684175651</v>
      </c>
    </row>
    <row r="61" spans="2:8" x14ac:dyDescent="0.25">
      <c r="B61" s="31">
        <v>42841</v>
      </c>
      <c r="C61" s="34" t="s">
        <v>61</v>
      </c>
      <c r="D61" s="28">
        <v>0.69889999999999997</v>
      </c>
      <c r="E61" s="28">
        <v>0.70920000000000005</v>
      </c>
      <c r="F61" s="28">
        <v>0.73480000000000001</v>
      </c>
      <c r="G61" s="28">
        <f t="shared" si="0"/>
        <v>0.71430000000000005</v>
      </c>
      <c r="H61" s="32">
        <f t="shared" si="1"/>
        <v>615.56647009915355</v>
      </c>
    </row>
    <row r="62" spans="2:8" x14ac:dyDescent="0.25">
      <c r="B62" s="31">
        <v>42841</v>
      </c>
      <c r="C62" s="34" t="s">
        <v>62</v>
      </c>
      <c r="D62" s="28">
        <v>0.56559999999999999</v>
      </c>
      <c r="E62" s="28">
        <v>0.57099999999999995</v>
      </c>
      <c r="F62" s="28">
        <v>0.58540000000000003</v>
      </c>
      <c r="G62" s="28">
        <f t="shared" si="0"/>
        <v>0.57399999999999995</v>
      </c>
      <c r="H62" s="32">
        <f t="shared" si="1"/>
        <v>475.99520105430804</v>
      </c>
    </row>
    <row r="63" spans="2:8" x14ac:dyDescent="0.25">
      <c r="B63" s="31">
        <v>42841</v>
      </c>
      <c r="C63" s="34" t="s">
        <v>63</v>
      </c>
      <c r="D63" s="28">
        <v>0.78800000000000003</v>
      </c>
      <c r="E63" s="28">
        <v>0.78920000000000001</v>
      </c>
      <c r="F63" s="28">
        <v>0.80620000000000003</v>
      </c>
      <c r="G63" s="28">
        <f t="shared" si="0"/>
        <v>0.79446666666666665</v>
      </c>
      <c r="H63" s="32">
        <f t="shared" si="1"/>
        <v>695.3167438109266</v>
      </c>
    </row>
    <row r="64" spans="2:8" x14ac:dyDescent="0.25">
      <c r="B64" s="31">
        <v>42841</v>
      </c>
      <c r="C64" s="34" t="s">
        <v>64</v>
      </c>
      <c r="D64" s="28">
        <v>0.77559999999999996</v>
      </c>
      <c r="E64" s="28">
        <v>0.78849999999999998</v>
      </c>
      <c r="F64" s="28">
        <v>0.81540000000000001</v>
      </c>
      <c r="G64" s="28">
        <f t="shared" si="0"/>
        <v>0.79316666666666658</v>
      </c>
      <c r="H64" s="32">
        <f t="shared" si="1"/>
        <v>694.02349612911394</v>
      </c>
    </row>
    <row r="65" spans="2:8" x14ac:dyDescent="0.25">
      <c r="B65" s="31">
        <v>42841</v>
      </c>
      <c r="C65" s="34" t="s">
        <v>65</v>
      </c>
      <c r="D65" s="28">
        <v>0.74529999999999996</v>
      </c>
      <c r="E65" s="28">
        <v>0.77039999999999997</v>
      </c>
      <c r="F65" s="28">
        <v>0.78810000000000002</v>
      </c>
      <c r="G65" s="28">
        <f t="shared" si="0"/>
        <v>0.76793333333333325</v>
      </c>
      <c r="H65" s="32">
        <f t="shared" si="1"/>
        <v>668.92122702316294</v>
      </c>
    </row>
    <row r="66" spans="2:8" x14ac:dyDescent="0.25">
      <c r="B66" s="31">
        <v>42841</v>
      </c>
      <c r="C66" s="34" t="s">
        <v>66</v>
      </c>
      <c r="D66" s="28">
        <v>0.66690000000000005</v>
      </c>
      <c r="E66" s="28">
        <v>0.68159999999999998</v>
      </c>
      <c r="F66" s="28">
        <v>0.70899999999999996</v>
      </c>
      <c r="G66" s="28">
        <f t="shared" si="0"/>
        <v>0.68583333333333341</v>
      </c>
      <c r="H66" s="32">
        <f t="shared" si="1"/>
        <v>587.24766188715591</v>
      </c>
    </row>
    <row r="67" spans="2:8" x14ac:dyDescent="0.25">
      <c r="B67" s="31">
        <v>42841</v>
      </c>
      <c r="C67" s="34" t="s">
        <v>67</v>
      </c>
      <c r="D67" s="28">
        <v>0.66180000000000005</v>
      </c>
      <c r="E67" s="28">
        <v>0.68410000000000004</v>
      </c>
      <c r="F67" s="28">
        <v>0.70269999999999999</v>
      </c>
      <c r="G67" s="28">
        <f t="shared" si="0"/>
        <v>0.68286666666666662</v>
      </c>
      <c r="H67" s="32">
        <f t="shared" si="1"/>
        <v>584.29640435686565</v>
      </c>
    </row>
    <row r="68" spans="2:8" x14ac:dyDescent="0.25">
      <c r="B68" s="31">
        <v>42841</v>
      </c>
      <c r="C68" s="34" t="s">
        <v>68</v>
      </c>
      <c r="D68" s="28">
        <v>0.57569999999999999</v>
      </c>
      <c r="E68" s="28">
        <v>0.60229999999999995</v>
      </c>
      <c r="F68" s="28">
        <v>0.61099999999999999</v>
      </c>
      <c r="G68" s="28">
        <f t="shared" si="0"/>
        <v>0.59633333333333327</v>
      </c>
      <c r="H68" s="32">
        <f t="shared" si="1"/>
        <v>498.21253302390801</v>
      </c>
    </row>
    <row r="69" spans="2:8" x14ac:dyDescent="0.25">
      <c r="B69" s="31">
        <v>42841</v>
      </c>
      <c r="C69" s="34" t="s">
        <v>69</v>
      </c>
      <c r="D69" s="28">
        <v>0.81369999999999998</v>
      </c>
      <c r="E69" s="28">
        <v>0.83350000000000002</v>
      </c>
      <c r="F69" s="28">
        <v>0.89259999999999995</v>
      </c>
      <c r="G69" s="28">
        <f t="shared" si="0"/>
        <v>0.84660000000000002</v>
      </c>
      <c r="H69" s="32">
        <f t="shared" si="1"/>
        <v>747.1792918713063</v>
      </c>
    </row>
    <row r="70" spans="2:8" x14ac:dyDescent="0.25">
      <c r="B70" s="31">
        <v>42841</v>
      </c>
      <c r="C70" s="34" t="s">
        <v>70</v>
      </c>
      <c r="D70" s="28">
        <v>0.53949999999999998</v>
      </c>
      <c r="E70" s="28">
        <v>0.56299999999999994</v>
      </c>
      <c r="F70" s="28">
        <v>0.57879999999999998</v>
      </c>
      <c r="G70" s="28">
        <f t="shared" si="0"/>
        <v>0.56043333333333334</v>
      </c>
      <c r="H70" s="32">
        <f t="shared" si="1"/>
        <v>462.49900088770039</v>
      </c>
    </row>
    <row r="71" spans="2:8" x14ac:dyDescent="0.25">
      <c r="B71" s="31">
        <v>42841</v>
      </c>
      <c r="C71" s="34" t="s">
        <v>71</v>
      </c>
      <c r="D71" s="28">
        <v>0.22309999999999999</v>
      </c>
      <c r="E71" s="28">
        <v>0.22370000000000001</v>
      </c>
      <c r="F71" s="28">
        <v>0.22209999999999999</v>
      </c>
      <c r="G71" s="28">
        <f t="shared" si="0"/>
        <v>0.22296666666666665</v>
      </c>
      <c r="H71" s="32">
        <f t="shared" si="1"/>
        <v>126.78516676795357</v>
      </c>
    </row>
    <row r="72" spans="2:8" x14ac:dyDescent="0.25">
      <c r="B72" s="31">
        <v>42841</v>
      </c>
      <c r="C72" s="34" t="s">
        <v>72</v>
      </c>
      <c r="D72" s="28">
        <v>0.60580000000000001</v>
      </c>
      <c r="E72" s="28">
        <v>0.60850000000000004</v>
      </c>
      <c r="F72" s="28">
        <v>0.60719999999999996</v>
      </c>
      <c r="G72" s="28">
        <f t="shared" si="0"/>
        <v>0.60716666666666674</v>
      </c>
      <c r="H72" s="32">
        <f t="shared" si="1"/>
        <v>508.98959703901266</v>
      </c>
    </row>
    <row r="73" spans="2:8" x14ac:dyDescent="0.25">
      <c r="B73" s="31">
        <v>42841</v>
      </c>
      <c r="C73" s="34" t="s">
        <v>73</v>
      </c>
      <c r="D73" s="28">
        <v>0.75970000000000004</v>
      </c>
      <c r="E73" s="28">
        <v>0.76470000000000005</v>
      </c>
      <c r="F73" s="28">
        <v>0.75439999999999996</v>
      </c>
      <c r="G73" s="28">
        <f t="shared" si="0"/>
        <v>0.75959999999999994</v>
      </c>
      <c r="H73" s="32">
        <f t="shared" si="1"/>
        <v>660.63117778077492</v>
      </c>
    </row>
    <row r="74" spans="2:8" x14ac:dyDescent="0.25">
      <c r="B74" s="31">
        <v>42841</v>
      </c>
      <c r="C74" s="34" t="s">
        <v>74</v>
      </c>
      <c r="D74" s="28">
        <v>0.66549999999999998</v>
      </c>
      <c r="E74" s="28">
        <v>0.6603</v>
      </c>
      <c r="F74" s="28">
        <v>0.6734</v>
      </c>
      <c r="G74" s="28">
        <f t="shared" si="0"/>
        <v>0.66639999999999999</v>
      </c>
      <c r="H74" s="32">
        <f t="shared" si="1"/>
        <v>567.91526705390686</v>
      </c>
    </row>
    <row r="75" spans="2:8" x14ac:dyDescent="0.25">
      <c r="B75" s="31">
        <v>42841</v>
      </c>
      <c r="C75" s="34" t="s">
        <v>75</v>
      </c>
      <c r="D75" s="28">
        <v>0.35880000000000001</v>
      </c>
      <c r="E75" s="28">
        <v>0.35709999999999997</v>
      </c>
      <c r="F75" s="28">
        <v>0.35880000000000001</v>
      </c>
      <c r="G75" s="28">
        <f t="shared" si="0"/>
        <v>0.35823333333333335</v>
      </c>
      <c r="H75" s="32">
        <f t="shared" si="1"/>
        <v>261.34924607039653</v>
      </c>
    </row>
    <row r="76" spans="2:8" x14ac:dyDescent="0.25">
      <c r="B76" s="31">
        <v>42841</v>
      </c>
      <c r="C76" s="34" t="s">
        <v>76</v>
      </c>
      <c r="D76" s="28">
        <v>0.51280000000000003</v>
      </c>
      <c r="E76" s="28">
        <v>0.50380000000000003</v>
      </c>
      <c r="F76" s="28">
        <v>0.51070000000000004</v>
      </c>
      <c r="G76" s="28">
        <f t="shared" si="0"/>
        <v>0.5091</v>
      </c>
      <c r="H76" s="32">
        <f t="shared" si="1"/>
        <v>411.43229755458992</v>
      </c>
    </row>
    <row r="77" spans="2:8" x14ac:dyDescent="0.25">
      <c r="B77" s="31">
        <v>42841</v>
      </c>
      <c r="C77" s="34" t="s">
        <v>77</v>
      </c>
      <c r="D77" s="28">
        <v>0.60909999999999997</v>
      </c>
      <c r="E77" s="28">
        <v>0.60529999999999995</v>
      </c>
      <c r="F77" s="28">
        <v>0.61160000000000003</v>
      </c>
      <c r="G77" s="28">
        <f t="shared" si="0"/>
        <v>0.60866666666666669</v>
      </c>
      <c r="H77" s="32">
        <f t="shared" si="1"/>
        <v>510.48180590264246</v>
      </c>
    </row>
    <row r="78" spans="2:8" x14ac:dyDescent="0.25">
      <c r="B78" s="31">
        <v>42841</v>
      </c>
      <c r="C78" s="34" t="s">
        <v>78</v>
      </c>
      <c r="D78" s="28">
        <v>0.55830000000000002</v>
      </c>
      <c r="E78" s="28">
        <v>0.56420000000000003</v>
      </c>
      <c r="F78" s="28">
        <v>0.55630000000000002</v>
      </c>
      <c r="G78" s="28">
        <f t="shared" si="0"/>
        <v>0.55959999999999999</v>
      </c>
      <c r="H78" s="32">
        <f t="shared" si="1"/>
        <v>461.66999596346159</v>
      </c>
    </row>
    <row r="79" spans="2:8" x14ac:dyDescent="0.25">
      <c r="B79" s="31">
        <v>42841</v>
      </c>
      <c r="C79" s="34" t="s">
        <v>79</v>
      </c>
      <c r="D79" s="28">
        <v>0.50970000000000004</v>
      </c>
      <c r="E79" s="28">
        <v>0.52980000000000005</v>
      </c>
      <c r="F79" s="28">
        <v>0.53500000000000003</v>
      </c>
      <c r="G79" s="28">
        <f t="shared" si="0"/>
        <v>0.52483333333333337</v>
      </c>
      <c r="H79" s="32">
        <f t="shared" si="1"/>
        <v>427.0839105242186</v>
      </c>
    </row>
    <row r="80" spans="2:8" x14ac:dyDescent="0.25">
      <c r="B80" s="31">
        <v>42841</v>
      </c>
      <c r="C80" s="34" t="s">
        <v>80</v>
      </c>
      <c r="D80" s="28">
        <v>0.63590000000000002</v>
      </c>
      <c r="E80" s="28">
        <v>0.64910000000000001</v>
      </c>
      <c r="F80" s="28">
        <v>0.65869999999999995</v>
      </c>
      <c r="G80" s="28">
        <f t="shared" si="0"/>
        <v>0.64790000000000003</v>
      </c>
      <c r="H80" s="32">
        <f t="shared" si="1"/>
        <v>549.5113577358054</v>
      </c>
    </row>
    <row r="81" spans="2:8" x14ac:dyDescent="0.25">
      <c r="B81" s="31">
        <v>42841</v>
      </c>
      <c r="C81" s="34" t="s">
        <v>81</v>
      </c>
      <c r="D81" s="28">
        <v>0.25659999999999999</v>
      </c>
      <c r="E81" s="28">
        <v>0.2636</v>
      </c>
      <c r="F81" s="28">
        <v>0.2676</v>
      </c>
      <c r="G81" s="28">
        <f t="shared" si="0"/>
        <v>0.2626</v>
      </c>
      <c r="H81" s="32">
        <f t="shared" si="1"/>
        <v>166.21264096475119</v>
      </c>
    </row>
    <row r="82" spans="2:8" x14ac:dyDescent="0.25">
      <c r="B82" s="31">
        <v>42841</v>
      </c>
      <c r="C82" s="34" t="s">
        <v>82</v>
      </c>
      <c r="D82" s="28">
        <v>0.43709999999999999</v>
      </c>
      <c r="E82" s="28">
        <v>0.44740000000000002</v>
      </c>
      <c r="F82" s="28">
        <v>0.45569999999999999</v>
      </c>
      <c r="G82" s="28">
        <f t="shared" si="0"/>
        <v>0.44673333333333337</v>
      </c>
      <c r="H82" s="32">
        <f t="shared" si="1"/>
        <v>349.38956902455772</v>
      </c>
    </row>
    <row r="83" spans="2:8" x14ac:dyDescent="0.25">
      <c r="B83" s="31">
        <v>42841</v>
      </c>
      <c r="C83" s="34" t="s">
        <v>83</v>
      </c>
      <c r="D83" s="28">
        <v>0.69610000000000005</v>
      </c>
      <c r="E83" s="28">
        <v>0.72499999999999998</v>
      </c>
      <c r="F83" s="28">
        <v>0.72270000000000001</v>
      </c>
      <c r="G83" s="28">
        <f t="shared" si="0"/>
        <v>0.71460000000000001</v>
      </c>
      <c r="H83" s="32">
        <f t="shared" si="1"/>
        <v>615.86491187187949</v>
      </c>
    </row>
    <row r="84" spans="2:8" x14ac:dyDescent="0.25">
      <c r="B84" s="31">
        <v>42841</v>
      </c>
      <c r="C84" s="34" t="s">
        <v>84</v>
      </c>
      <c r="D84" s="28">
        <v>0.78339999999999999</v>
      </c>
      <c r="E84" s="28">
        <v>0.81169999999999998</v>
      </c>
      <c r="F84" s="28">
        <v>0.80069999999999997</v>
      </c>
      <c r="G84" s="28">
        <f t="shared" si="0"/>
        <v>0.79859999999999998</v>
      </c>
      <c r="H84" s="32">
        <f t="shared" si="1"/>
        <v>699.42860823515105</v>
      </c>
    </row>
    <row r="85" spans="2:8" x14ac:dyDescent="0.25">
      <c r="B85" s="31">
        <v>42841</v>
      </c>
      <c r="C85" s="34" t="s">
        <v>85</v>
      </c>
      <c r="D85" s="28">
        <v>0.33139999999999997</v>
      </c>
      <c r="E85" s="28">
        <v>0.3448</v>
      </c>
      <c r="F85" s="28">
        <v>0.35289999999999999</v>
      </c>
      <c r="G85" s="28">
        <f t="shared" si="0"/>
        <v>0.3430333333333333</v>
      </c>
      <c r="H85" s="32">
        <f t="shared" si="1"/>
        <v>246.22819625228067</v>
      </c>
    </row>
    <row r="86" spans="2:8" x14ac:dyDescent="0.25">
      <c r="B86" s="31">
        <v>42841</v>
      </c>
      <c r="C86" s="34" t="s">
        <v>86</v>
      </c>
      <c r="D86" s="28">
        <v>0.59279999999999999</v>
      </c>
      <c r="E86" s="28">
        <v>0.6139</v>
      </c>
      <c r="F86" s="28">
        <v>0.62909999999999999</v>
      </c>
      <c r="G86" s="28">
        <f t="shared" si="0"/>
        <v>0.61193333333333333</v>
      </c>
      <c r="H86" s="32">
        <f t="shared" si="1"/>
        <v>513.73150520565855</v>
      </c>
    </row>
    <row r="87" spans="2:8" x14ac:dyDescent="0.25">
      <c r="B87" s="31">
        <v>42841</v>
      </c>
      <c r="C87" s="34" t="s">
        <v>87</v>
      </c>
      <c r="D87" s="28">
        <v>0.53569999999999995</v>
      </c>
      <c r="E87" s="28">
        <v>0.54900000000000004</v>
      </c>
      <c r="F87" s="28">
        <v>0.54810000000000003</v>
      </c>
      <c r="G87" s="28">
        <f t="shared" si="0"/>
        <v>0.54426666666666668</v>
      </c>
      <c r="H87" s="32">
        <f t="shared" si="1"/>
        <v>446.41630535746754</v>
      </c>
    </row>
    <row r="88" spans="2:8" x14ac:dyDescent="0.25">
      <c r="B88" s="31">
        <v>42841</v>
      </c>
      <c r="C88" s="34" t="s">
        <v>88</v>
      </c>
      <c r="D88" s="28">
        <v>0.65129999999999999</v>
      </c>
      <c r="E88" s="28">
        <v>0.66320000000000001</v>
      </c>
      <c r="F88" s="28">
        <v>0.67400000000000004</v>
      </c>
      <c r="G88" s="28">
        <f t="shared" si="0"/>
        <v>0.66283333333333339</v>
      </c>
      <c r="H88" s="32">
        <f t="shared" si="1"/>
        <v>564.36712597816484</v>
      </c>
    </row>
    <row r="89" spans="2:8" x14ac:dyDescent="0.25">
      <c r="B89" s="31">
        <v>42841</v>
      </c>
      <c r="C89" s="34" t="s">
        <v>89</v>
      </c>
      <c r="D89" s="28">
        <v>0.64810000000000001</v>
      </c>
      <c r="E89" s="28">
        <v>0.66200000000000003</v>
      </c>
      <c r="F89" s="28">
        <v>0.6744</v>
      </c>
      <c r="G89" s="28">
        <f t="shared" si="0"/>
        <v>0.66150000000000009</v>
      </c>
      <c r="H89" s="32">
        <f t="shared" si="1"/>
        <v>563.04071809938284</v>
      </c>
    </row>
    <row r="90" spans="2:8" x14ac:dyDescent="0.25">
      <c r="B90" s="31">
        <v>42841</v>
      </c>
      <c r="C90" s="34" t="s">
        <v>90</v>
      </c>
      <c r="D90" s="28">
        <v>0.53810000000000002</v>
      </c>
      <c r="E90" s="28">
        <v>0.54690000000000005</v>
      </c>
      <c r="F90" s="28">
        <v>0.56410000000000005</v>
      </c>
      <c r="G90" s="28">
        <f t="shared" si="0"/>
        <v>0.54969999999999997</v>
      </c>
      <c r="H90" s="32">
        <f t="shared" si="1"/>
        <v>451.82141746350453</v>
      </c>
    </row>
    <row r="91" spans="2:8" x14ac:dyDescent="0.25">
      <c r="B91" s="31">
        <v>42841</v>
      </c>
      <c r="C91" s="34" t="s">
        <v>91</v>
      </c>
      <c r="D91" s="28">
        <v>0.56299999999999994</v>
      </c>
      <c r="E91" s="28">
        <v>0.56710000000000005</v>
      </c>
      <c r="F91" s="28">
        <v>0.57509999999999994</v>
      </c>
      <c r="G91" s="28">
        <f t="shared" si="0"/>
        <v>0.56840000000000002</v>
      </c>
      <c r="H91" s="32">
        <f t="shared" si="1"/>
        <v>470.42428796342335</v>
      </c>
    </row>
    <row r="92" spans="2:8" x14ac:dyDescent="0.25">
      <c r="B92" s="31">
        <v>42841</v>
      </c>
      <c r="C92" s="34" t="s">
        <v>92</v>
      </c>
      <c r="D92" s="28">
        <v>0.58409999999999995</v>
      </c>
      <c r="E92" s="28">
        <v>0.59699999999999998</v>
      </c>
      <c r="F92" s="28">
        <v>0.61160000000000003</v>
      </c>
      <c r="G92" s="28">
        <f t="shared" si="0"/>
        <v>0.59756666666666669</v>
      </c>
      <c r="H92" s="32">
        <f t="shared" si="1"/>
        <v>499.43946031178154</v>
      </c>
    </row>
    <row r="93" spans="2:8" x14ac:dyDescent="0.25">
      <c r="B93" s="31">
        <v>42841</v>
      </c>
      <c r="C93" s="34" t="s">
        <v>93</v>
      </c>
      <c r="D93" s="28">
        <v>0.63539999999999996</v>
      </c>
      <c r="E93" s="28">
        <v>0.63149999999999995</v>
      </c>
      <c r="F93" s="28">
        <v>0.65710000000000002</v>
      </c>
      <c r="G93" s="28">
        <f t="shared" si="0"/>
        <v>0.64133333333333331</v>
      </c>
      <c r="H93" s="32">
        <f t="shared" si="1"/>
        <v>542.97879893280356</v>
      </c>
    </row>
    <row r="94" spans="2:8" x14ac:dyDescent="0.25">
      <c r="B94" s="31">
        <v>42841</v>
      </c>
      <c r="C94" s="34" t="s">
        <v>94</v>
      </c>
      <c r="D94" s="28">
        <v>0.56969999999999998</v>
      </c>
      <c r="E94" s="28">
        <v>0.5645</v>
      </c>
      <c r="F94" s="28">
        <v>0.59050000000000002</v>
      </c>
      <c r="G94" s="28">
        <f t="shared" si="0"/>
        <v>0.57489999999999997</v>
      </c>
      <c r="H94" s="32">
        <f t="shared" si="1"/>
        <v>476.89052637248597</v>
      </c>
    </row>
    <row r="95" spans="2:8" x14ac:dyDescent="0.25">
      <c r="B95" s="31">
        <v>42841</v>
      </c>
      <c r="C95" s="34" t="s">
        <v>95</v>
      </c>
      <c r="D95" s="28">
        <v>0.74960000000000004</v>
      </c>
      <c r="E95" s="28">
        <v>0.78620000000000001</v>
      </c>
      <c r="F95" s="28">
        <v>0.80369999999999997</v>
      </c>
      <c r="G95" s="28">
        <f t="shared" si="0"/>
        <v>0.77983333333333338</v>
      </c>
      <c r="H95" s="32">
        <f t="shared" si="1"/>
        <v>680.75941734129322</v>
      </c>
    </row>
    <row r="96" spans="2:8" x14ac:dyDescent="0.25">
      <c r="B96" s="31">
        <v>42841</v>
      </c>
      <c r="C96" s="34" t="s">
        <v>96</v>
      </c>
      <c r="D96" s="28">
        <v>0.70840000000000003</v>
      </c>
      <c r="E96" s="28">
        <v>0.748</v>
      </c>
      <c r="F96" s="28">
        <v>0.77759999999999996</v>
      </c>
      <c r="G96" s="28">
        <f t="shared" si="0"/>
        <v>0.7446666666666667</v>
      </c>
      <c r="H96" s="32">
        <f t="shared" si="1"/>
        <v>645.7754095384156</v>
      </c>
    </row>
    <row r="97" spans="2:8" x14ac:dyDescent="0.25">
      <c r="B97" s="31">
        <v>42841</v>
      </c>
      <c r="C97" s="34" t="s">
        <v>97</v>
      </c>
      <c r="D97" s="28">
        <v>0.60740000000000005</v>
      </c>
      <c r="E97" s="28">
        <v>0.63719999999999999</v>
      </c>
      <c r="F97" s="28">
        <v>0.65049999999999997</v>
      </c>
      <c r="G97" s="28">
        <f t="shared" si="0"/>
        <v>0.63170000000000004</v>
      </c>
      <c r="H97" s="32">
        <f t="shared" si="1"/>
        <v>533.3955020086031</v>
      </c>
    </row>
    <row r="98" spans="2:8" x14ac:dyDescent="0.25">
      <c r="B98" s="31">
        <v>42841</v>
      </c>
      <c r="C98" s="34" t="s">
        <v>98</v>
      </c>
      <c r="D98" s="28">
        <v>0.7369</v>
      </c>
      <c r="E98" s="28">
        <v>0.75690000000000002</v>
      </c>
      <c r="F98" s="28">
        <v>0.77880000000000005</v>
      </c>
      <c r="G98" s="28">
        <f t="shared" si="0"/>
        <v>0.75753333333333339</v>
      </c>
      <c r="H98" s="32">
        <f t="shared" si="1"/>
        <v>658.57524556866269</v>
      </c>
    </row>
    <row r="99" spans="2:8" x14ac:dyDescent="0.25">
      <c r="B99" s="31">
        <v>42841</v>
      </c>
      <c r="C99" s="34" t="s">
        <v>99</v>
      </c>
      <c r="D99" s="28">
        <v>0.35970000000000002</v>
      </c>
      <c r="E99" s="28">
        <v>0.37219999999999998</v>
      </c>
      <c r="F99" s="28">
        <v>0.38100000000000001</v>
      </c>
      <c r="G99" s="28">
        <f t="shared" si="0"/>
        <v>0.37096666666666667</v>
      </c>
      <c r="H99" s="32">
        <f t="shared" si="1"/>
        <v>274.01644131276549</v>
      </c>
    </row>
    <row r="100" spans="2:8" x14ac:dyDescent="0.25">
      <c r="B100" s="31">
        <v>42841</v>
      </c>
      <c r="C100" s="34" t="s">
        <v>100</v>
      </c>
      <c r="D100" s="28">
        <v>0.45040000000000002</v>
      </c>
      <c r="E100" s="28">
        <v>0.46700000000000003</v>
      </c>
      <c r="F100" s="28">
        <v>0.4869</v>
      </c>
      <c r="G100" s="28">
        <f t="shared" si="0"/>
        <v>0.46810000000000002</v>
      </c>
      <c r="H100" s="32">
        <f t="shared" si="1"/>
        <v>370.64525528204069</v>
      </c>
    </row>
    <row r="101" spans="2:8" x14ac:dyDescent="0.25">
      <c r="B101" s="31">
        <v>42841</v>
      </c>
      <c r="C101" s="34" t="s">
        <v>101</v>
      </c>
      <c r="D101" s="28">
        <v>0.46939999999999998</v>
      </c>
      <c r="E101" s="28">
        <v>0.48630000000000001</v>
      </c>
      <c r="F101" s="28">
        <v>0.49480000000000002</v>
      </c>
      <c r="G101" s="28">
        <f t="shared" si="0"/>
        <v>0.48349999999999999</v>
      </c>
      <c r="H101" s="32">
        <f t="shared" si="1"/>
        <v>385.96526628197381</v>
      </c>
    </row>
    <row r="102" spans="2:8" x14ac:dyDescent="0.25">
      <c r="B102" s="31">
        <v>42841</v>
      </c>
      <c r="C102" s="34" t="s">
        <v>102</v>
      </c>
      <c r="D102" s="28">
        <v>0.78910000000000002</v>
      </c>
      <c r="E102" s="28">
        <v>0.78910000000000002</v>
      </c>
      <c r="F102" s="28">
        <v>0.80420000000000003</v>
      </c>
      <c r="G102" s="28">
        <f t="shared" si="0"/>
        <v>0.79413333333333336</v>
      </c>
      <c r="H102" s="32">
        <f t="shared" si="1"/>
        <v>694.9851418412311</v>
      </c>
    </row>
    <row r="103" spans="2:8" x14ac:dyDescent="0.25">
      <c r="B103" s="31">
        <v>42841</v>
      </c>
      <c r="C103" s="34" t="s">
        <v>103</v>
      </c>
      <c r="D103" s="28">
        <v>0.64549999999999996</v>
      </c>
      <c r="E103" s="28">
        <v>0.64900000000000002</v>
      </c>
      <c r="F103" s="28">
        <v>0.64990000000000003</v>
      </c>
      <c r="G103" s="28">
        <f t="shared" si="0"/>
        <v>0.64813333333333334</v>
      </c>
      <c r="H103" s="32">
        <f t="shared" si="1"/>
        <v>549.74347911459233</v>
      </c>
    </row>
    <row r="104" spans="2:8" x14ac:dyDescent="0.25">
      <c r="B104" s="31">
        <v>42841</v>
      </c>
      <c r="C104" s="34" t="s">
        <v>104</v>
      </c>
      <c r="D104" s="28">
        <v>0.4456</v>
      </c>
      <c r="E104" s="28">
        <v>0.44929999999999998</v>
      </c>
      <c r="F104" s="28">
        <v>0.45319999999999999</v>
      </c>
      <c r="G104" s="28">
        <f t="shared" si="0"/>
        <v>0.44936666666666669</v>
      </c>
      <c r="H104" s="32">
        <f t="shared" si="1"/>
        <v>352.00922458515237</v>
      </c>
    </row>
    <row r="105" spans="2:8" x14ac:dyDescent="0.25">
      <c r="B105" s="31">
        <v>42841</v>
      </c>
      <c r="C105" s="34" t="s">
        <v>105</v>
      </c>
      <c r="D105" s="28">
        <v>0.42109999999999997</v>
      </c>
      <c r="E105" s="28">
        <v>0.42259999999999998</v>
      </c>
      <c r="F105" s="28">
        <v>0.42899999999999999</v>
      </c>
      <c r="G105" s="28">
        <f t="shared" ref="G105:G107" si="2">AVERAGE(D105:F105)</f>
        <v>0.4242333333333333</v>
      </c>
      <c r="H105" s="32">
        <f t="shared" si="1"/>
        <v>327.00643607010988</v>
      </c>
    </row>
    <row r="106" spans="2:8" x14ac:dyDescent="0.25">
      <c r="B106" s="31">
        <v>42841</v>
      </c>
      <c r="C106" s="34" t="s">
        <v>106</v>
      </c>
      <c r="D106" s="28">
        <v>0.67800000000000005</v>
      </c>
      <c r="E106" s="28">
        <v>0.67730000000000001</v>
      </c>
      <c r="F106" s="28">
        <v>0.69440000000000002</v>
      </c>
      <c r="G106" s="28">
        <f t="shared" si="2"/>
        <v>0.68323333333333336</v>
      </c>
      <c r="H106" s="32">
        <f t="shared" si="1"/>
        <v>584.66116652353082</v>
      </c>
    </row>
    <row r="107" spans="2:8" x14ac:dyDescent="0.25">
      <c r="B107" s="31">
        <v>42841</v>
      </c>
      <c r="C107" s="34" t="s">
        <v>107</v>
      </c>
      <c r="D107" s="28">
        <v>0.62190000000000001</v>
      </c>
      <c r="E107" s="28">
        <v>0.62670000000000003</v>
      </c>
      <c r="F107" s="28">
        <v>0.63319999999999999</v>
      </c>
      <c r="G107" s="28">
        <f t="shared" si="2"/>
        <v>0.62726666666666675</v>
      </c>
      <c r="H107" s="32">
        <f t="shared" si="1"/>
        <v>528.9851958116526</v>
      </c>
    </row>
    <row r="108" spans="2:8" x14ac:dyDescent="0.25">
      <c r="B108"/>
      <c r="C108" s="27"/>
    </row>
    <row r="109" spans="2:8" x14ac:dyDescent="0.25">
      <c r="B109"/>
      <c r="C109" s="27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4-11-17</vt:lpstr>
      <vt:lpstr>4-12-17</vt:lpstr>
      <vt:lpstr>4-13-17</vt:lpstr>
      <vt:lpstr>4-14-17</vt:lpstr>
      <vt:lpstr>4-15-17</vt:lpstr>
      <vt:lpstr>4-16-17</vt:lpstr>
    </vt:vector>
  </TitlesOfParts>
  <Company>Washington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Glen Scoles</cp:lastModifiedBy>
  <dcterms:created xsi:type="dcterms:W3CDTF">2017-10-26T22:23:07Z</dcterms:created>
  <dcterms:modified xsi:type="dcterms:W3CDTF">2021-09-28T21:47:05Z</dcterms:modified>
</cp:coreProperties>
</file>