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hh\Box\Peard, Evah Lab Folder\Bottle Bioassay\"/>
    </mc:Choice>
  </mc:AlternateContent>
  <xr:revisionPtr revIDLastSave="0" documentId="8_{CD14738B-E70E-4116-A0B5-FE50FC23EFA4}" xr6:coauthVersionLast="47" xr6:coauthVersionMax="47" xr10:uidLastSave="{00000000-0000-0000-0000-000000000000}"/>
  <bookViews>
    <workbookView xWindow="-120" yWindow="-120" windowWidth="20730" windowHeight="11040" xr2:uid="{09A5FD65-9E72-478C-81F2-0C3AA9DA8507}"/>
  </bookViews>
  <sheets>
    <sheet name="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  <c r="G4" i="1"/>
  <c r="F4" i="1"/>
  <c r="E4" i="1"/>
  <c r="D4" i="1"/>
  <c r="C4" i="1"/>
  <c r="B4" i="1"/>
  <c r="G3" i="1"/>
  <c r="G7" i="1" s="1"/>
  <c r="F3" i="1"/>
  <c r="F7" i="1" s="1"/>
  <c r="E3" i="1"/>
  <c r="E6" i="1" s="1"/>
  <c r="D3" i="1"/>
  <c r="D6" i="1" s="1"/>
  <c r="C3" i="1"/>
  <c r="C7" i="1" s="1"/>
  <c r="B3" i="1"/>
  <c r="B7" i="1" s="1"/>
  <c r="B6" i="1" l="1"/>
  <c r="F6" i="1"/>
  <c r="D7" i="1"/>
  <c r="C6" i="1"/>
  <c r="G6" i="1"/>
  <c r="E7" i="1"/>
</calcChain>
</file>

<file path=xl/sharedStrings.xml><?xml version="1.0" encoding="utf-8"?>
<sst xmlns="http://schemas.openxmlformats.org/spreadsheetml/2006/main" count="13" uniqueCount="10">
  <si>
    <t>Chlorpyrifos Percent Loss</t>
  </si>
  <si>
    <r>
      <rPr>
        <sz val="12"/>
        <color theme="1"/>
        <rFont val="Aptos Narrow"/>
        <family val="2"/>
      </rPr>
      <t>λ</t>
    </r>
    <r>
      <rPr>
        <sz val="12"/>
        <color theme="1"/>
        <rFont val="Times New Roman"/>
        <family val="1"/>
      </rPr>
      <t>-Cyhalothrin Percent Loss</t>
    </r>
  </si>
  <si>
    <t>0H</t>
  </si>
  <si>
    <t>3H</t>
  </si>
  <si>
    <t>6H</t>
  </si>
  <si>
    <t>Replicate 1</t>
  </si>
  <si>
    <t>Replicate 2</t>
  </si>
  <si>
    <t>Replicate 3</t>
  </si>
  <si>
    <t>Average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</si>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</sst>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NumberFormat="1" applyFont="1"/>
    <xf numFmtId="16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568F-7735-4464-B682-CC8BD8739691}">
  <dimension ref="A1:G7"/>
  <sheetViews>
    <sheetView tabSelected="1" workbookViewId="0">
      <selection activeCell="B11" sqref="B11"/>
    </sheetView>
  </sheetViews>
  <sheetFormatPr defaultRowHeight="15" x14ac:dyDescent="0.25"/>
  <cols>
    <col min="1" max="1" width="17.85546875" bestFit="1" customWidth="1"/>
  </cols>
  <sheetData>
    <row r="1" spans="1:7" ht="15.75" x14ac:dyDescent="0.25">
      <c r="A1" s="1"/>
      <c r="B1" s="2" t="s">
        <v>0</v>
      </c>
      <c r="C1" s="2"/>
      <c r="D1" s="2"/>
      <c r="E1" s="3" t="s">
        <v>1</v>
      </c>
      <c r="F1" s="2"/>
      <c r="G1" s="2"/>
    </row>
    <row r="2" spans="1:7" ht="15.75" x14ac:dyDescent="0.25">
      <c r="A2" s="1"/>
      <c r="B2" s="4" t="s">
        <v>2</v>
      </c>
      <c r="C2" s="4" t="s">
        <v>3</v>
      </c>
      <c r="D2" s="4" t="s">
        <v>4</v>
      </c>
      <c r="E2" s="4" t="s">
        <v>2</v>
      </c>
      <c r="F2" s="4" t="s">
        <v>3</v>
      </c>
      <c r="G2" s="4" t="s">
        <v>4</v>
      </c>
    </row>
    <row r="3" spans="1:7" ht="15.75" x14ac:dyDescent="0.25">
      <c r="A3" s="1" t="s">
        <v>5</v>
      </c>
      <c r="B3" s="1">
        <f>100-61.8</f>
        <v>38.200000000000003</v>
      </c>
      <c r="C3" s="1">
        <f>100-66.9</f>
        <v>33.099999999999994</v>
      </c>
      <c r="D3" s="1">
        <f>100-51.4</f>
        <v>48.6</v>
      </c>
      <c r="E3" s="1">
        <f>100-104.6</f>
        <v>-4.5999999999999943</v>
      </c>
      <c r="F3" s="1">
        <f>100-91.2</f>
        <v>8.7999999999999972</v>
      </c>
      <c r="G3" s="1">
        <f>100-50.9</f>
        <v>49.1</v>
      </c>
    </row>
    <row r="4" spans="1:7" ht="15.75" x14ac:dyDescent="0.25">
      <c r="A4" s="1" t="s">
        <v>6</v>
      </c>
      <c r="B4" s="1">
        <f>100-58.5</f>
        <v>41.5</v>
      </c>
      <c r="C4" s="5">
        <f>100-74.6</f>
        <v>25.400000000000006</v>
      </c>
      <c r="D4" s="1">
        <f>100-64.1</f>
        <v>35.900000000000006</v>
      </c>
      <c r="E4" s="1">
        <f>100-89.1</f>
        <v>10.900000000000006</v>
      </c>
      <c r="F4" s="1">
        <f>100-90.3</f>
        <v>9.7000000000000028</v>
      </c>
      <c r="G4" s="1">
        <f>100-78.6</f>
        <v>21.400000000000006</v>
      </c>
    </row>
    <row r="5" spans="1:7" ht="15.75" x14ac:dyDescent="0.25">
      <c r="A5" s="1" t="s">
        <v>7</v>
      </c>
      <c r="B5" s="1">
        <f>100-66.2</f>
        <v>33.799999999999997</v>
      </c>
      <c r="C5" s="5">
        <f>100-59.5</f>
        <v>40.5</v>
      </c>
      <c r="D5" s="1">
        <f>100-66.7</f>
        <v>33.299999999999997</v>
      </c>
      <c r="E5" s="1">
        <f>100-70.9</f>
        <v>29.099999999999994</v>
      </c>
      <c r="F5" s="1">
        <f>100-90.3</f>
        <v>9.7000000000000028</v>
      </c>
      <c r="G5" s="1">
        <f>100-93.6</f>
        <v>6.4000000000000057</v>
      </c>
    </row>
    <row r="6" spans="1:7" ht="15.75" x14ac:dyDescent="0.25">
      <c r="A6" s="1" t="s">
        <v>8</v>
      </c>
      <c r="B6" s="6">
        <f>AVERAGE(B3:B5)</f>
        <v>37.833333333333336</v>
      </c>
      <c r="C6" s="6">
        <f>AVERAGE(C3:C5)</f>
        <v>33</v>
      </c>
      <c r="D6" s="6">
        <f t="shared" ref="D6:G6" si="0">AVERAGE(D3:D5)</f>
        <v>39.266666666666666</v>
      </c>
      <c r="E6" s="6">
        <f t="shared" si="0"/>
        <v>11.800000000000002</v>
      </c>
      <c r="F6" s="6">
        <f t="shared" si="0"/>
        <v>9.4</v>
      </c>
      <c r="G6" s="6">
        <f t="shared" si="0"/>
        <v>25.633333333333336</v>
      </c>
    </row>
    <row r="7" spans="1:7" ht="15.75" x14ac:dyDescent="0.25">
      <c r="A7" s="1" t="s">
        <v>9</v>
      </c>
      <c r="B7" s="6">
        <f>_xlfn.STDEV.S(B3:B5)</f>
        <v>3.8630730427126725</v>
      </c>
      <c r="C7" s="6">
        <f>_xlfn.STDEV.S(C3:C5)</f>
        <v>7.5504966724050675</v>
      </c>
      <c r="D7" s="6">
        <f t="shared" ref="D7:G7" si="1">_xlfn.STDEV.S(D3:D5)</f>
        <v>8.1867779579840256</v>
      </c>
      <c r="E7" s="6">
        <f t="shared" si="1"/>
        <v>16.868017073740464</v>
      </c>
      <c r="F7" s="6">
        <f t="shared" si="1"/>
        <v>0.51961524227066647</v>
      </c>
      <c r="G7" s="6">
        <f t="shared" si="1"/>
        <v>21.662486776299101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evah.hoyt@gmail.com</dc:creator>
  <cp:lastModifiedBy>evah.hoyt@gmail.com</cp:lastModifiedBy>
  <dcterms:created xsi:type="dcterms:W3CDTF">2024-06-18T18:32:23Z</dcterms:created>
  <dcterms:modified xsi:type="dcterms:W3CDTF">2024-06-18T18:32:37Z</dcterms:modified>
</cp:coreProperties>
</file>