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E:\Research NCSU\Antennal_RNA-Seq\Supp Figs\"/>
    </mc:Choice>
  </mc:AlternateContent>
  <xr:revisionPtr revIDLastSave="0" documentId="13_ncr:1_{7CB4277A-E0AE-4621-9287-FC37F6E9843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Olfaction assay 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38" i="1" l="1"/>
  <c r="M39" i="1"/>
  <c r="T31" i="1"/>
  <c r="S31" i="1"/>
  <c r="R31" i="1"/>
  <c r="Q31" i="1"/>
  <c r="P31" i="1"/>
  <c r="O31" i="1"/>
  <c r="N31" i="1"/>
  <c r="M31" i="1"/>
  <c r="T25" i="1"/>
  <c r="S25" i="1"/>
  <c r="R25" i="1"/>
  <c r="Q25" i="1"/>
  <c r="P25" i="1"/>
  <c r="O25" i="1"/>
  <c r="N25" i="1"/>
  <c r="M25" i="1"/>
  <c r="AE31" i="1"/>
  <c r="AD31" i="1"/>
  <c r="AC31" i="1"/>
  <c r="AB31" i="1"/>
  <c r="AA31" i="1"/>
  <c r="Z31" i="1"/>
  <c r="Y31" i="1"/>
  <c r="X31" i="1"/>
  <c r="AE25" i="1"/>
  <c r="AD25" i="1"/>
  <c r="AC25" i="1"/>
  <c r="AB25" i="1"/>
  <c r="Z26" i="1"/>
  <c r="Z25" i="1"/>
  <c r="Y25" i="1"/>
  <c r="Y26" i="1"/>
  <c r="X18" i="1"/>
  <c r="X30" i="1" s="1"/>
  <c r="X11" i="1"/>
  <c r="X26" i="1" s="1"/>
  <c r="AE18" i="1"/>
  <c r="AD18" i="1"/>
  <c r="AD32" i="1" s="1"/>
  <c r="AC18" i="1"/>
  <c r="AC32" i="1" s="1"/>
  <c r="AB18" i="1"/>
  <c r="AB30" i="1" s="1"/>
  <c r="AA18" i="1"/>
  <c r="Z18" i="1"/>
  <c r="Z32" i="1" s="1"/>
  <c r="Y18" i="1"/>
  <c r="Y30" i="1" s="1"/>
  <c r="AF17" i="1"/>
  <c r="AF16" i="1"/>
  <c r="AF15" i="1"/>
  <c r="AE11" i="1"/>
  <c r="AE24" i="1" s="1"/>
  <c r="AD11" i="1"/>
  <c r="AC11" i="1"/>
  <c r="AC26" i="1" s="1"/>
  <c r="AB11" i="1"/>
  <c r="AB26" i="1" s="1"/>
  <c r="AA11" i="1"/>
  <c r="AA24" i="1" s="1"/>
  <c r="Z11" i="1"/>
  <c r="Y11" i="1"/>
  <c r="AF10" i="1"/>
  <c r="AF9" i="1"/>
  <c r="AF8" i="1"/>
  <c r="O32" i="1"/>
  <c r="S32" i="1"/>
  <c r="N30" i="1"/>
  <c r="R30" i="1"/>
  <c r="Q24" i="1"/>
  <c r="T18" i="1"/>
  <c r="T32" i="1" s="1"/>
  <c r="S18" i="1"/>
  <c r="S30" i="1" s="1"/>
  <c r="R18" i="1"/>
  <c r="Q18" i="1"/>
  <c r="Q32" i="1" s="1"/>
  <c r="P18" i="1"/>
  <c r="P32" i="1" s="1"/>
  <c r="O18" i="1"/>
  <c r="O30" i="1" s="1"/>
  <c r="N18" i="1"/>
  <c r="M18" i="1"/>
  <c r="M30" i="1" s="1"/>
  <c r="U17" i="1"/>
  <c r="U16" i="1"/>
  <c r="U15" i="1"/>
  <c r="T11" i="1"/>
  <c r="T26" i="1" s="1"/>
  <c r="S11" i="1"/>
  <c r="S24" i="1" s="1"/>
  <c r="R11" i="1"/>
  <c r="R24" i="1" s="1"/>
  <c r="Q11" i="1"/>
  <c r="P11" i="1"/>
  <c r="P26" i="1" s="1"/>
  <c r="O11" i="1"/>
  <c r="O26" i="1" s="1"/>
  <c r="N11" i="1"/>
  <c r="N24" i="1" s="1"/>
  <c r="M11" i="1"/>
  <c r="M24" i="1" s="1"/>
  <c r="U10" i="1"/>
  <c r="U9" i="1"/>
  <c r="U8" i="1"/>
  <c r="J9" i="1"/>
  <c r="J16" i="1"/>
  <c r="J17" i="1"/>
  <c r="J15" i="1"/>
  <c r="J10" i="1"/>
  <c r="J8" i="1"/>
  <c r="B18" i="1"/>
  <c r="B32" i="1" s="1"/>
  <c r="I18" i="1"/>
  <c r="H18" i="1"/>
  <c r="H30" i="1" s="1"/>
  <c r="G18" i="1"/>
  <c r="G32" i="1" s="1"/>
  <c r="F18" i="1"/>
  <c r="F32" i="1" s="1"/>
  <c r="E18" i="1"/>
  <c r="E32" i="1" s="1"/>
  <c r="D18" i="1"/>
  <c r="D30" i="1" s="1"/>
  <c r="C18" i="1"/>
  <c r="C32" i="1" s="1"/>
  <c r="C11" i="1"/>
  <c r="C25" i="1" s="1"/>
  <c r="D11" i="1"/>
  <c r="D24" i="1" s="1"/>
  <c r="E11" i="1"/>
  <c r="E25" i="1" s="1"/>
  <c r="F11" i="1"/>
  <c r="F24" i="1" s="1"/>
  <c r="G11" i="1"/>
  <c r="G25" i="1" s="1"/>
  <c r="H11" i="1"/>
  <c r="H24" i="1" s="1"/>
  <c r="I11" i="1"/>
  <c r="I25" i="1" s="1"/>
  <c r="B11" i="1"/>
  <c r="B24" i="1" s="1"/>
  <c r="B38" i="1" s="1"/>
  <c r="N39" i="1" l="1"/>
  <c r="X25" i="1"/>
  <c r="X39" i="1" s="1"/>
  <c r="S26" i="1"/>
  <c r="U11" i="1"/>
  <c r="M26" i="1"/>
  <c r="U26" i="1" s="1"/>
  <c r="P24" i="1"/>
  <c r="R26" i="1"/>
  <c r="N26" i="1"/>
  <c r="M32" i="1"/>
  <c r="Q30" i="1"/>
  <c r="U30" i="1" s="1"/>
  <c r="U31" i="1"/>
  <c r="R32" i="1"/>
  <c r="N32" i="1"/>
  <c r="U32" i="1" s="1"/>
  <c r="X24" i="1"/>
  <c r="X38" i="1" s="1"/>
  <c r="U18" i="1"/>
  <c r="O24" i="1"/>
  <c r="U24" i="1" s="1"/>
  <c r="Q26" i="1"/>
  <c r="T24" i="1"/>
  <c r="T30" i="1"/>
  <c r="P30" i="1"/>
  <c r="AA26" i="1"/>
  <c r="AE26" i="1"/>
  <c r="AE32" i="1"/>
  <c r="AB24" i="1"/>
  <c r="AA32" i="1"/>
  <c r="AA25" i="1"/>
  <c r="AD26" i="1"/>
  <c r="AF11" i="1"/>
  <c r="AC30" i="1"/>
  <c r="Y24" i="1"/>
  <c r="AC24" i="1"/>
  <c r="Z30" i="1"/>
  <c r="AD30" i="1"/>
  <c r="X32" i="1"/>
  <c r="AB32" i="1"/>
  <c r="Z24" i="1"/>
  <c r="AD24" i="1"/>
  <c r="AF26" i="1"/>
  <c r="AA30" i="1"/>
  <c r="AE30" i="1"/>
  <c r="Y32" i="1"/>
  <c r="AF18" i="1"/>
  <c r="U25" i="1"/>
  <c r="D25" i="1"/>
  <c r="C24" i="1"/>
  <c r="H25" i="1"/>
  <c r="G24" i="1"/>
  <c r="J11" i="1"/>
  <c r="H26" i="1"/>
  <c r="D26" i="1"/>
  <c r="J18" i="1"/>
  <c r="G26" i="1"/>
  <c r="C26" i="1"/>
  <c r="E30" i="1"/>
  <c r="I30" i="1"/>
  <c r="D31" i="1"/>
  <c r="H31" i="1"/>
  <c r="D32" i="1"/>
  <c r="H32" i="1"/>
  <c r="E24" i="1"/>
  <c r="I24" i="1"/>
  <c r="F26" i="1"/>
  <c r="B26" i="1"/>
  <c r="F25" i="1"/>
  <c r="B25" i="1"/>
  <c r="B39" i="1" s="1"/>
  <c r="C39" i="1" s="1"/>
  <c r="F30" i="1"/>
  <c r="B30" i="1"/>
  <c r="E31" i="1"/>
  <c r="I31" i="1"/>
  <c r="I32" i="1"/>
  <c r="I26" i="1"/>
  <c r="E26" i="1"/>
  <c r="C30" i="1"/>
  <c r="G30" i="1"/>
  <c r="B31" i="1"/>
  <c r="F31" i="1"/>
  <c r="C31" i="1"/>
  <c r="G31" i="1"/>
  <c r="Y39" i="1" l="1"/>
  <c r="J32" i="1"/>
  <c r="AF31" i="1"/>
  <c r="AF30" i="1"/>
  <c r="AF24" i="1"/>
  <c r="AF32" i="1"/>
  <c r="AF25" i="1"/>
  <c r="J25" i="1"/>
  <c r="J24" i="1"/>
  <c r="J31" i="1"/>
  <c r="J30" i="1"/>
  <c r="J26" i="1"/>
</calcChain>
</file>

<file path=xl/sharedStrings.xml><?xml version="1.0" encoding="utf-8"?>
<sst xmlns="http://schemas.openxmlformats.org/spreadsheetml/2006/main" count="85" uniqueCount="20">
  <si>
    <t>Fresh-Beef</t>
  </si>
  <si>
    <t>Rotten-Beef</t>
  </si>
  <si>
    <t>Non-trapped</t>
  </si>
  <si>
    <t>AVG</t>
  </si>
  <si>
    <t>Total</t>
  </si>
  <si>
    <t>30 flies released</t>
  </si>
  <si>
    <t>50 flies released</t>
  </si>
  <si>
    <t>Number of flies recorded</t>
  </si>
  <si>
    <t>Number of females recorded</t>
  </si>
  <si>
    <t>MALES+FEMALES</t>
  </si>
  <si>
    <t>ONLY FEMALES</t>
  </si>
  <si>
    <t>ONLY MALES</t>
  </si>
  <si>
    <t>Number of males recorded</t>
  </si>
  <si>
    <t>Number of flies  (%)</t>
  </si>
  <si>
    <t>Number of females (%)</t>
  </si>
  <si>
    <t>Number of males (%)</t>
  </si>
  <si>
    <t>FC</t>
  </si>
  <si>
    <t>Mean (%)</t>
  </si>
  <si>
    <t>Fold-Change (FC) calculations using normalized (%) results from both assays (30 and 50 flies)</t>
  </si>
  <si>
    <t>Chambers=Replicates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</si>
</sst>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2" tint="-0.249977111117893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5" xfId="0" applyBorder="1" applyAlignment="1">
      <alignment horizontal="center"/>
    </xf>
    <xf numFmtId="0" fontId="1" fillId="0" borderId="5" xfId="0" applyFont="1" applyBorder="1" applyAlignment="1">
      <alignment horizontal="center"/>
    </xf>
    <xf numFmtId="1" fontId="0" fillId="0" borderId="0" xfId="0" applyNumberFormat="1" applyAlignment="1">
      <alignment horizontal="center"/>
    </xf>
    <xf numFmtId="1" fontId="0" fillId="2" borderId="6" xfId="0" applyNumberFormat="1" applyFill="1" applyBorder="1" applyAlignment="1">
      <alignment horizontal="center"/>
    </xf>
    <xf numFmtId="0" fontId="0" fillId="0" borderId="7" xfId="0" applyBorder="1" applyAlignment="1">
      <alignment horizontal="center"/>
    </xf>
    <xf numFmtId="1" fontId="0" fillId="2" borderId="8" xfId="0" applyNumberFormat="1" applyFill="1" applyBorder="1" applyAlignment="1">
      <alignment horizontal="center"/>
    </xf>
    <xf numFmtId="0" fontId="0" fillId="0" borderId="9" xfId="0" applyBorder="1" applyAlignment="1">
      <alignment horizontal="center"/>
    </xf>
    <xf numFmtId="164" fontId="0" fillId="2" borderId="6" xfId="0" applyNumberFormat="1" applyFill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0" xfId="0" applyFill="1" applyAlignment="1">
      <alignment horizontal="center"/>
    </xf>
    <xf numFmtId="1" fontId="1" fillId="2" borderId="6" xfId="0" applyNumberFormat="1" applyFont="1" applyFill="1" applyBorder="1" applyAlignment="1">
      <alignment horizontal="center"/>
    </xf>
    <xf numFmtId="1" fontId="1" fillId="2" borderId="11" xfId="0" applyNumberFormat="1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9" xfId="0" applyFont="1" applyBorder="1" applyAlignment="1">
      <alignment horizontal="center"/>
    </xf>
    <xf numFmtId="1" fontId="1" fillId="0" borderId="10" xfId="0" applyNumberFormat="1" applyFont="1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164" fontId="0" fillId="2" borderId="3" xfId="0" applyNumberForma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1" fontId="1" fillId="2" borderId="8" xfId="0" applyNumberFormat="1" applyFont="1" applyFill="1" applyBorder="1" applyAlignment="1">
      <alignment horizontal="center"/>
    </xf>
    <xf numFmtId="0" fontId="0" fillId="0" borderId="12" xfId="0" applyBorder="1" applyAlignment="1">
      <alignment horizontal="center"/>
    </xf>
    <xf numFmtId="164" fontId="0" fillId="0" borderId="13" xfId="0" applyNumberFormat="1" applyBorder="1" applyAlignment="1">
      <alignment horizontal="center"/>
    </xf>
    <xf numFmtId="1" fontId="1" fillId="2" borderId="14" xfId="0" applyNumberFormat="1" applyFont="1" applyFill="1" applyBorder="1" applyAlignment="1">
      <alignment horizont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/>
    </xf>
    <xf numFmtId="0" fontId="1" fillId="2" borderId="2" xfId="0" applyFont="1" applyFill="1" applyBorder="1" applyAlignment="1">
      <alignment horizontal="left"/>
    </xf>
    <xf numFmtId="0" fontId="0" fillId="2" borderId="3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0" xfId="0" applyFont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" fontId="0" fillId="0" borderId="0" xfId="0" applyNumberFormat="1" applyBorder="1" applyAlignment="1">
      <alignment horizontal="center"/>
    </xf>
    <xf numFmtId="1" fontId="0" fillId="0" borderId="10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9"/>
  <sheetViews>
    <sheetView tabSelected="1" zoomScale="70" zoomScaleNormal="70" workbookViewId="0">
      <selection sqref="A1:A2"/>
    </sheetView>
  </sheetViews>
  <sheetFormatPr defaultRowHeight="14.4" x14ac:dyDescent="0.3"/>
  <cols>
    <col min="1" max="1" width="15.77734375" style="1" bestFit="1" customWidth="1"/>
    <col min="2" max="2" width="8.88671875" style="1"/>
    <col min="3" max="3" width="13" style="1" bestFit="1" customWidth="1"/>
    <col min="4" max="11" width="8.88671875" style="1"/>
    <col min="12" max="12" width="17.77734375" style="1" customWidth="1"/>
    <col min="13" max="22" width="8.88671875" style="1"/>
    <col min="23" max="23" width="17.77734375" style="1" customWidth="1"/>
    <col min="24" max="16384" width="8.88671875" style="1"/>
  </cols>
  <sheetData>
    <row r="1" spans="1:32" x14ac:dyDescent="0.3">
      <c r="A1" s="34" t="s">
        <v>9</v>
      </c>
      <c r="B1" s="35" t="s">
        <v>19</v>
      </c>
      <c r="C1" s="35"/>
      <c r="D1" s="35"/>
      <c r="E1" s="35"/>
      <c r="F1" s="35"/>
      <c r="G1" s="35"/>
      <c r="H1" s="35"/>
      <c r="I1" s="35"/>
      <c r="J1" s="15"/>
      <c r="L1" s="34" t="s">
        <v>10</v>
      </c>
      <c r="M1" s="35" t="s">
        <v>19</v>
      </c>
      <c r="N1" s="35"/>
      <c r="O1" s="35"/>
      <c r="P1" s="35"/>
      <c r="Q1" s="35"/>
      <c r="R1" s="35"/>
      <c r="S1" s="35"/>
      <c r="T1" s="35"/>
      <c r="U1" s="15"/>
      <c r="W1" s="34" t="s">
        <v>11</v>
      </c>
      <c r="X1" s="35" t="s">
        <v>19</v>
      </c>
      <c r="Y1" s="35"/>
      <c r="Z1" s="35"/>
      <c r="AA1" s="35"/>
      <c r="AB1" s="35"/>
      <c r="AC1" s="35"/>
      <c r="AD1" s="35"/>
      <c r="AE1" s="35"/>
      <c r="AF1" s="15"/>
    </row>
    <row r="2" spans="1:32" x14ac:dyDescent="0.3">
      <c r="A2" s="34"/>
      <c r="B2" s="18">
        <v>1</v>
      </c>
      <c r="C2" s="18">
        <v>2</v>
      </c>
      <c r="D2" s="18">
        <v>3</v>
      </c>
      <c r="E2" s="18">
        <v>4</v>
      </c>
      <c r="F2" s="18">
        <v>5</v>
      </c>
      <c r="G2" s="18">
        <v>6</v>
      </c>
      <c r="H2" s="18">
        <v>7</v>
      </c>
      <c r="I2" s="18">
        <v>8</v>
      </c>
      <c r="J2" s="15"/>
      <c r="L2" s="34"/>
      <c r="M2" s="18">
        <v>1</v>
      </c>
      <c r="N2" s="18">
        <v>2</v>
      </c>
      <c r="O2" s="18">
        <v>3</v>
      </c>
      <c r="P2" s="18">
        <v>4</v>
      </c>
      <c r="Q2" s="18">
        <v>5</v>
      </c>
      <c r="R2" s="18">
        <v>6</v>
      </c>
      <c r="S2" s="18">
        <v>7</v>
      </c>
      <c r="T2" s="18">
        <v>8</v>
      </c>
      <c r="U2" s="15"/>
      <c r="W2" s="34"/>
      <c r="X2" s="18">
        <v>1</v>
      </c>
      <c r="Y2" s="18">
        <v>2</v>
      </c>
      <c r="Z2" s="18">
        <v>3</v>
      </c>
      <c r="AA2" s="18">
        <v>4</v>
      </c>
      <c r="AB2" s="18">
        <v>5</v>
      </c>
      <c r="AC2" s="18">
        <v>6</v>
      </c>
      <c r="AD2" s="18">
        <v>7</v>
      </c>
      <c r="AE2" s="18">
        <v>8</v>
      </c>
      <c r="AF2" s="15"/>
    </row>
    <row r="3" spans="1:32" ht="15" thickBot="1" x14ac:dyDescent="0.35">
      <c r="B3" s="4"/>
      <c r="C3" s="4"/>
      <c r="D3" s="4"/>
      <c r="E3" s="4"/>
      <c r="F3" s="4"/>
      <c r="G3" s="4"/>
      <c r="H3" s="4"/>
      <c r="I3" s="4"/>
      <c r="M3" s="4"/>
      <c r="N3" s="4"/>
      <c r="O3" s="4"/>
      <c r="P3" s="4"/>
      <c r="Q3" s="4"/>
      <c r="R3" s="4"/>
      <c r="S3" s="4"/>
      <c r="T3" s="4"/>
      <c r="X3" s="4"/>
      <c r="Y3" s="4"/>
      <c r="Z3" s="4"/>
      <c r="AA3" s="4"/>
      <c r="AB3" s="4"/>
      <c r="AC3" s="4"/>
      <c r="AD3" s="4"/>
      <c r="AE3" s="4"/>
    </row>
    <row r="4" spans="1:32" s="25" customFormat="1" ht="31.8" customHeight="1" x14ac:dyDescent="0.3">
      <c r="A4" s="26" t="s">
        <v>7</v>
      </c>
      <c r="B4" s="27"/>
      <c r="C4" s="27"/>
      <c r="D4" s="27"/>
      <c r="E4" s="27"/>
      <c r="F4" s="27"/>
      <c r="G4" s="27"/>
      <c r="H4" s="27"/>
      <c r="I4" s="27"/>
      <c r="J4" s="28" t="s">
        <v>3</v>
      </c>
      <c r="L4" s="26" t="s">
        <v>8</v>
      </c>
      <c r="M4" s="27"/>
      <c r="N4" s="27"/>
      <c r="O4" s="27"/>
      <c r="P4" s="27"/>
      <c r="Q4" s="27"/>
      <c r="R4" s="27"/>
      <c r="S4" s="27"/>
      <c r="T4" s="27"/>
      <c r="U4" s="28" t="s">
        <v>3</v>
      </c>
      <c r="W4" s="26" t="s">
        <v>12</v>
      </c>
      <c r="X4" s="27"/>
      <c r="Y4" s="27"/>
      <c r="Z4" s="27"/>
      <c r="AA4" s="27"/>
      <c r="AB4" s="27"/>
      <c r="AC4" s="27"/>
      <c r="AD4" s="27"/>
      <c r="AE4" s="27"/>
      <c r="AF4" s="28" t="s">
        <v>3</v>
      </c>
    </row>
    <row r="5" spans="1:32" x14ac:dyDescent="0.3">
      <c r="A5" s="5"/>
      <c r="J5" s="14"/>
      <c r="L5" s="5"/>
      <c r="U5" s="14"/>
      <c r="W5" s="5"/>
      <c r="AF5" s="14"/>
    </row>
    <row r="6" spans="1:32" x14ac:dyDescent="0.3">
      <c r="A6" s="6" t="s">
        <v>5</v>
      </c>
      <c r="J6" s="14"/>
      <c r="L6" s="6" t="s">
        <v>5</v>
      </c>
      <c r="U6" s="14"/>
      <c r="W6" s="6" t="s">
        <v>5</v>
      </c>
      <c r="AF6" s="14"/>
    </row>
    <row r="7" spans="1:32" x14ac:dyDescent="0.3">
      <c r="A7" s="5"/>
      <c r="J7" s="14"/>
      <c r="L7" s="5"/>
      <c r="U7" s="14"/>
      <c r="W7" s="5"/>
      <c r="AF7" s="14"/>
    </row>
    <row r="8" spans="1:32" x14ac:dyDescent="0.3">
      <c r="A8" s="5" t="s">
        <v>0</v>
      </c>
      <c r="B8" s="7">
        <v>3</v>
      </c>
      <c r="C8" s="7">
        <v>1</v>
      </c>
      <c r="D8" s="7">
        <v>2</v>
      </c>
      <c r="E8" s="7">
        <v>2</v>
      </c>
      <c r="F8" s="7">
        <v>2</v>
      </c>
      <c r="G8" s="7">
        <v>4</v>
      </c>
      <c r="H8" s="7">
        <v>1</v>
      </c>
      <c r="I8" s="7">
        <v>2</v>
      </c>
      <c r="J8" s="8">
        <f>AVERAGE(B8:I8)</f>
        <v>2.125</v>
      </c>
      <c r="L8" s="5" t="s">
        <v>0</v>
      </c>
      <c r="M8" s="7">
        <v>1</v>
      </c>
      <c r="N8" s="7">
        <v>1</v>
      </c>
      <c r="O8" s="7">
        <v>1</v>
      </c>
      <c r="P8" s="7">
        <v>1</v>
      </c>
      <c r="Q8" s="7">
        <v>2</v>
      </c>
      <c r="R8" s="7">
        <v>2</v>
      </c>
      <c r="S8" s="7">
        <v>1</v>
      </c>
      <c r="T8" s="7">
        <v>2</v>
      </c>
      <c r="U8" s="8">
        <f>AVERAGE(M8:T8)</f>
        <v>1.375</v>
      </c>
      <c r="W8" s="5" t="s">
        <v>0</v>
      </c>
      <c r="X8" s="7">
        <v>2</v>
      </c>
      <c r="Y8" s="7">
        <v>0</v>
      </c>
      <c r="Z8" s="7">
        <v>1</v>
      </c>
      <c r="AA8" s="7">
        <v>1</v>
      </c>
      <c r="AB8" s="7">
        <v>0</v>
      </c>
      <c r="AC8" s="7">
        <v>2</v>
      </c>
      <c r="AD8" s="7">
        <v>0</v>
      </c>
      <c r="AE8" s="7">
        <v>0</v>
      </c>
      <c r="AF8" s="8">
        <f>AVERAGE(X8:AE8)</f>
        <v>0.75</v>
      </c>
    </row>
    <row r="9" spans="1:32" x14ac:dyDescent="0.3">
      <c r="A9" s="5" t="s">
        <v>1</v>
      </c>
      <c r="B9" s="7">
        <v>12</v>
      </c>
      <c r="C9" s="7">
        <v>10</v>
      </c>
      <c r="D9" s="7">
        <v>11</v>
      </c>
      <c r="E9" s="7">
        <v>9</v>
      </c>
      <c r="F9" s="7">
        <v>7</v>
      </c>
      <c r="G9" s="7">
        <v>8</v>
      </c>
      <c r="H9" s="7">
        <v>9</v>
      </c>
      <c r="I9" s="7">
        <v>6</v>
      </c>
      <c r="J9" s="8">
        <f>AVERAGE(B9:I9)</f>
        <v>9</v>
      </c>
      <c r="L9" s="5" t="s">
        <v>1</v>
      </c>
      <c r="M9" s="7">
        <v>9</v>
      </c>
      <c r="N9" s="7">
        <v>10</v>
      </c>
      <c r="O9" s="7">
        <v>10</v>
      </c>
      <c r="P9" s="7">
        <v>9</v>
      </c>
      <c r="Q9" s="7">
        <v>6</v>
      </c>
      <c r="R9" s="7">
        <v>8</v>
      </c>
      <c r="S9" s="7">
        <v>7</v>
      </c>
      <c r="T9" s="7">
        <v>4</v>
      </c>
      <c r="U9" s="8">
        <f>AVERAGE(M9:T9)</f>
        <v>7.875</v>
      </c>
      <c r="W9" s="5" t="s">
        <v>1</v>
      </c>
      <c r="X9" s="7">
        <v>3</v>
      </c>
      <c r="Y9" s="7">
        <v>0</v>
      </c>
      <c r="Z9" s="1">
        <v>1</v>
      </c>
      <c r="AA9" s="7">
        <v>0</v>
      </c>
      <c r="AB9" s="7">
        <v>1</v>
      </c>
      <c r="AC9" s="7">
        <v>0</v>
      </c>
      <c r="AD9" s="7">
        <v>2</v>
      </c>
      <c r="AE9" s="7">
        <v>2</v>
      </c>
      <c r="AF9" s="8">
        <f>AVERAGE(X9:AE9)</f>
        <v>1.125</v>
      </c>
    </row>
    <row r="10" spans="1:32" x14ac:dyDescent="0.3">
      <c r="A10" s="9" t="s">
        <v>2</v>
      </c>
      <c r="B10" s="3">
        <v>15</v>
      </c>
      <c r="C10" s="3">
        <v>19</v>
      </c>
      <c r="D10" s="3">
        <v>17</v>
      </c>
      <c r="E10" s="3">
        <v>19</v>
      </c>
      <c r="F10" s="3">
        <v>21</v>
      </c>
      <c r="G10" s="3">
        <v>18</v>
      </c>
      <c r="H10" s="3">
        <v>20</v>
      </c>
      <c r="I10" s="3">
        <v>22</v>
      </c>
      <c r="J10" s="10">
        <f t="shared" ref="J10" si="0">AVERAGE(B10:I10)</f>
        <v>18.875</v>
      </c>
      <c r="L10" s="9" t="s">
        <v>2</v>
      </c>
      <c r="M10" s="3">
        <v>6</v>
      </c>
      <c r="N10" s="3">
        <v>8</v>
      </c>
      <c r="O10" s="3">
        <v>6</v>
      </c>
      <c r="P10" s="3">
        <v>5</v>
      </c>
      <c r="Q10" s="3">
        <v>7</v>
      </c>
      <c r="R10" s="3">
        <v>5</v>
      </c>
      <c r="S10" s="3">
        <v>3</v>
      </c>
      <c r="T10" s="3">
        <v>8</v>
      </c>
      <c r="U10" s="10">
        <f t="shared" ref="U10" si="1">AVERAGE(M10:T10)</f>
        <v>6</v>
      </c>
      <c r="W10" s="9" t="s">
        <v>2</v>
      </c>
      <c r="X10" s="3">
        <v>9</v>
      </c>
      <c r="Y10" s="3">
        <v>11</v>
      </c>
      <c r="Z10" s="3">
        <v>11</v>
      </c>
      <c r="AA10" s="3">
        <v>14</v>
      </c>
      <c r="AB10" s="3">
        <v>14</v>
      </c>
      <c r="AC10" s="3">
        <v>13</v>
      </c>
      <c r="AD10" s="3">
        <v>17</v>
      </c>
      <c r="AE10" s="3">
        <v>14</v>
      </c>
      <c r="AF10" s="10">
        <f t="shared" ref="AF10" si="2">AVERAGE(X10:AE10)</f>
        <v>12.875</v>
      </c>
    </row>
    <row r="11" spans="1:32" x14ac:dyDescent="0.3">
      <c r="A11" s="6" t="s">
        <v>4</v>
      </c>
      <c r="B11" s="19">
        <f>SUM(B8:B10)</f>
        <v>30</v>
      </c>
      <c r="C11" s="19">
        <f t="shared" ref="C11:I11" si="3">SUM(C8:C10)</f>
        <v>30</v>
      </c>
      <c r="D11" s="19">
        <f t="shared" si="3"/>
        <v>30</v>
      </c>
      <c r="E11" s="19">
        <f t="shared" si="3"/>
        <v>30</v>
      </c>
      <c r="F11" s="19">
        <f t="shared" si="3"/>
        <v>30</v>
      </c>
      <c r="G11" s="19">
        <f t="shared" si="3"/>
        <v>30</v>
      </c>
      <c r="H11" s="19">
        <f t="shared" si="3"/>
        <v>30</v>
      </c>
      <c r="I11" s="19">
        <f t="shared" si="3"/>
        <v>30</v>
      </c>
      <c r="J11" s="16">
        <f>AVERAGE(B11:I11)</f>
        <v>30</v>
      </c>
      <c r="L11" s="6" t="s">
        <v>4</v>
      </c>
      <c r="M11" s="19">
        <f>SUM(M8:M10)</f>
        <v>16</v>
      </c>
      <c r="N11" s="19">
        <f t="shared" ref="N11:T11" si="4">SUM(N8:N10)</f>
        <v>19</v>
      </c>
      <c r="O11" s="19">
        <f t="shared" si="4"/>
        <v>17</v>
      </c>
      <c r="P11" s="19">
        <f t="shared" si="4"/>
        <v>15</v>
      </c>
      <c r="Q11" s="19">
        <f t="shared" si="4"/>
        <v>15</v>
      </c>
      <c r="R11" s="19">
        <f t="shared" si="4"/>
        <v>15</v>
      </c>
      <c r="S11" s="19">
        <f t="shared" si="4"/>
        <v>11</v>
      </c>
      <c r="T11" s="19">
        <f t="shared" si="4"/>
        <v>14</v>
      </c>
      <c r="U11" s="16">
        <f>AVERAGE(M11:T11)</f>
        <v>15.25</v>
      </c>
      <c r="W11" s="6" t="s">
        <v>4</v>
      </c>
      <c r="X11" s="19">
        <f>SUM(X8:X10)</f>
        <v>14</v>
      </c>
      <c r="Y11" s="19">
        <f t="shared" ref="Y11:AE11" si="5">SUM(Y8:Y10)</f>
        <v>11</v>
      </c>
      <c r="Z11" s="19">
        <f>SUM(Z8:Z10)</f>
        <v>13</v>
      </c>
      <c r="AA11" s="19">
        <f t="shared" si="5"/>
        <v>15</v>
      </c>
      <c r="AB11" s="19">
        <f t="shared" si="5"/>
        <v>15</v>
      </c>
      <c r="AC11" s="19">
        <f t="shared" si="5"/>
        <v>15</v>
      </c>
      <c r="AD11" s="19">
        <f t="shared" si="5"/>
        <v>19</v>
      </c>
      <c r="AE11" s="19">
        <f t="shared" si="5"/>
        <v>16</v>
      </c>
      <c r="AF11" s="16">
        <f>AVERAGE(X11:AE11)</f>
        <v>14.75</v>
      </c>
    </row>
    <row r="12" spans="1:32" x14ac:dyDescent="0.3">
      <c r="A12" s="5"/>
      <c r="B12" s="7"/>
      <c r="C12" s="7"/>
      <c r="D12" s="7"/>
      <c r="E12" s="7"/>
      <c r="F12" s="7"/>
      <c r="G12" s="7"/>
      <c r="H12" s="7"/>
      <c r="I12" s="7"/>
      <c r="J12" s="8"/>
      <c r="L12" s="5"/>
      <c r="M12" s="7"/>
      <c r="N12" s="7"/>
      <c r="O12" s="7"/>
      <c r="P12" s="7"/>
      <c r="Q12" s="7"/>
      <c r="R12" s="7"/>
      <c r="S12" s="7"/>
      <c r="T12" s="7"/>
      <c r="U12" s="8"/>
      <c r="W12" s="5"/>
      <c r="X12" s="7"/>
      <c r="Y12" s="7"/>
      <c r="Z12" s="7"/>
      <c r="AA12" s="7"/>
      <c r="AB12" s="7"/>
      <c r="AC12" s="7"/>
      <c r="AD12" s="7"/>
      <c r="AE12" s="7"/>
      <c r="AF12" s="8"/>
    </row>
    <row r="13" spans="1:32" x14ac:dyDescent="0.3">
      <c r="A13" s="6" t="s">
        <v>6</v>
      </c>
      <c r="B13" s="7"/>
      <c r="C13" s="7"/>
      <c r="D13" s="7"/>
      <c r="E13" s="7"/>
      <c r="F13" s="7"/>
      <c r="G13" s="7"/>
      <c r="H13" s="7"/>
      <c r="I13" s="7"/>
      <c r="J13" s="8"/>
      <c r="L13" s="6" t="s">
        <v>6</v>
      </c>
      <c r="M13" s="7"/>
      <c r="N13" s="7"/>
      <c r="O13" s="7"/>
      <c r="P13" s="7"/>
      <c r="Q13" s="7"/>
      <c r="R13" s="7"/>
      <c r="S13" s="7"/>
      <c r="T13" s="7"/>
      <c r="U13" s="8"/>
      <c r="W13" s="6" t="s">
        <v>6</v>
      </c>
      <c r="X13" s="7"/>
      <c r="Y13" s="7"/>
      <c r="Z13" s="7"/>
      <c r="AA13" s="7"/>
      <c r="AB13" s="7"/>
      <c r="AC13" s="7"/>
      <c r="AD13" s="7"/>
      <c r="AE13" s="7"/>
      <c r="AF13" s="8"/>
    </row>
    <row r="14" spans="1:32" x14ac:dyDescent="0.3">
      <c r="A14" s="5"/>
      <c r="B14" s="7"/>
      <c r="C14" s="7"/>
      <c r="D14" s="7"/>
      <c r="E14" s="7"/>
      <c r="F14" s="7"/>
      <c r="G14" s="7"/>
      <c r="H14" s="7"/>
      <c r="I14" s="7"/>
      <c r="J14" s="8"/>
      <c r="L14" s="5"/>
      <c r="M14" s="7"/>
      <c r="N14" s="7"/>
      <c r="O14" s="7"/>
      <c r="P14" s="7"/>
      <c r="Q14" s="7"/>
      <c r="R14" s="7"/>
      <c r="S14" s="7"/>
      <c r="T14" s="7"/>
      <c r="U14" s="8"/>
      <c r="W14" s="5"/>
      <c r="X14" s="7"/>
      <c r="Y14" s="7"/>
      <c r="Z14" s="7"/>
      <c r="AA14" s="7"/>
      <c r="AB14" s="7"/>
      <c r="AC14" s="7"/>
      <c r="AD14" s="7"/>
      <c r="AE14" s="7"/>
      <c r="AF14" s="8"/>
    </row>
    <row r="15" spans="1:32" x14ac:dyDescent="0.3">
      <c r="A15" s="5" t="s">
        <v>0</v>
      </c>
      <c r="B15" s="7">
        <v>5</v>
      </c>
      <c r="C15" s="7">
        <v>3</v>
      </c>
      <c r="D15" s="7">
        <v>4</v>
      </c>
      <c r="E15" s="7">
        <v>2</v>
      </c>
      <c r="F15" s="7">
        <v>4</v>
      </c>
      <c r="G15" s="7">
        <v>4</v>
      </c>
      <c r="H15" s="7">
        <v>2</v>
      </c>
      <c r="I15" s="7">
        <v>3</v>
      </c>
      <c r="J15" s="8">
        <f>AVERAGE(B15:I15)</f>
        <v>3.375</v>
      </c>
      <c r="L15" s="5" t="s">
        <v>0</v>
      </c>
      <c r="M15" s="7">
        <v>2</v>
      </c>
      <c r="N15" s="7">
        <v>2</v>
      </c>
      <c r="O15" s="7">
        <v>3</v>
      </c>
      <c r="P15" s="7">
        <v>1</v>
      </c>
      <c r="Q15" s="7">
        <v>4</v>
      </c>
      <c r="R15" s="7">
        <v>4</v>
      </c>
      <c r="S15" s="7">
        <v>1</v>
      </c>
      <c r="T15" s="7">
        <v>0</v>
      </c>
      <c r="U15" s="8">
        <f>AVERAGE(M15:T15)</f>
        <v>2.125</v>
      </c>
      <c r="W15" s="5" t="s">
        <v>0</v>
      </c>
      <c r="X15" s="7">
        <v>3</v>
      </c>
      <c r="Y15" s="7">
        <v>1</v>
      </c>
      <c r="Z15" s="7">
        <v>1</v>
      </c>
      <c r="AA15" s="7">
        <v>1</v>
      </c>
      <c r="AB15" s="7">
        <v>0</v>
      </c>
      <c r="AC15" s="7">
        <v>0</v>
      </c>
      <c r="AD15" s="7">
        <v>1</v>
      </c>
      <c r="AE15" s="7">
        <v>3</v>
      </c>
      <c r="AF15" s="8">
        <f>AVERAGE(X15:AE15)</f>
        <v>1.25</v>
      </c>
    </row>
    <row r="16" spans="1:32" x14ac:dyDescent="0.3">
      <c r="A16" s="5" t="s">
        <v>1</v>
      </c>
      <c r="B16" s="7">
        <v>11</v>
      </c>
      <c r="C16" s="7">
        <v>7</v>
      </c>
      <c r="D16" s="7">
        <v>13</v>
      </c>
      <c r="E16" s="7">
        <v>12</v>
      </c>
      <c r="F16" s="7">
        <v>10</v>
      </c>
      <c r="G16" s="7">
        <v>15</v>
      </c>
      <c r="H16" s="7">
        <v>13</v>
      </c>
      <c r="I16" s="7">
        <v>12</v>
      </c>
      <c r="J16" s="8">
        <f t="shared" ref="J16:J17" si="6">AVERAGE(B16:I16)</f>
        <v>11.625</v>
      </c>
      <c r="L16" s="5" t="s">
        <v>1</v>
      </c>
      <c r="M16" s="7">
        <v>8</v>
      </c>
      <c r="N16" s="7">
        <v>7</v>
      </c>
      <c r="O16" s="7">
        <v>11</v>
      </c>
      <c r="P16" s="7">
        <v>10</v>
      </c>
      <c r="Q16" s="7">
        <v>9</v>
      </c>
      <c r="R16" s="7">
        <v>13</v>
      </c>
      <c r="S16" s="7">
        <v>11</v>
      </c>
      <c r="T16" s="7">
        <v>12</v>
      </c>
      <c r="U16" s="8">
        <f t="shared" ref="U16:U17" si="7">AVERAGE(M16:T16)</f>
        <v>10.125</v>
      </c>
      <c r="W16" s="5" t="s">
        <v>1</v>
      </c>
      <c r="X16" s="7">
        <v>3</v>
      </c>
      <c r="Y16" s="7">
        <v>0</v>
      </c>
      <c r="Z16" s="7">
        <v>2</v>
      </c>
      <c r="AA16" s="7">
        <v>2</v>
      </c>
      <c r="AB16" s="7">
        <v>1</v>
      </c>
      <c r="AC16" s="7">
        <v>2</v>
      </c>
      <c r="AD16" s="7">
        <v>2</v>
      </c>
      <c r="AE16" s="7">
        <v>0</v>
      </c>
      <c r="AF16" s="8">
        <f t="shared" ref="AF16:AF17" si="8">AVERAGE(X16:AE16)</f>
        <v>1.5</v>
      </c>
    </row>
    <row r="17" spans="1:32" x14ac:dyDescent="0.3">
      <c r="A17" s="9" t="s">
        <v>2</v>
      </c>
      <c r="B17" s="3">
        <v>34</v>
      </c>
      <c r="C17" s="3">
        <v>40</v>
      </c>
      <c r="D17" s="3">
        <v>33</v>
      </c>
      <c r="E17" s="3">
        <v>36</v>
      </c>
      <c r="F17" s="3">
        <v>36</v>
      </c>
      <c r="G17" s="3">
        <v>31</v>
      </c>
      <c r="H17" s="3">
        <v>35</v>
      </c>
      <c r="I17" s="3">
        <v>35</v>
      </c>
      <c r="J17" s="10">
        <f t="shared" si="6"/>
        <v>35</v>
      </c>
      <c r="L17" s="9" t="s">
        <v>2</v>
      </c>
      <c r="M17" s="3">
        <v>8</v>
      </c>
      <c r="N17" s="3">
        <v>16</v>
      </c>
      <c r="O17" s="3">
        <v>10</v>
      </c>
      <c r="P17" s="3">
        <v>12</v>
      </c>
      <c r="Q17" s="3">
        <v>10</v>
      </c>
      <c r="R17" s="3">
        <v>9</v>
      </c>
      <c r="S17" s="3">
        <v>10</v>
      </c>
      <c r="T17" s="3">
        <v>16</v>
      </c>
      <c r="U17" s="10">
        <f t="shared" si="7"/>
        <v>11.375</v>
      </c>
      <c r="W17" s="9" t="s">
        <v>2</v>
      </c>
      <c r="X17" s="3">
        <v>26</v>
      </c>
      <c r="Y17" s="3">
        <v>24</v>
      </c>
      <c r="Z17" s="3">
        <v>23</v>
      </c>
      <c r="AA17" s="3">
        <v>24</v>
      </c>
      <c r="AB17" s="3">
        <v>26</v>
      </c>
      <c r="AC17" s="3">
        <v>22</v>
      </c>
      <c r="AD17" s="3">
        <v>25</v>
      </c>
      <c r="AE17" s="3">
        <v>19</v>
      </c>
      <c r="AF17" s="10">
        <f t="shared" si="8"/>
        <v>23.625</v>
      </c>
    </row>
    <row r="18" spans="1:32" ht="15" thickBot="1" x14ac:dyDescent="0.35">
      <c r="A18" s="20" t="s">
        <v>4</v>
      </c>
      <c r="B18" s="21">
        <f>SUM(B15:B17)</f>
        <v>50</v>
      </c>
      <c r="C18" s="21">
        <f t="shared" ref="C18" si="9">SUM(C15:C17)</f>
        <v>50</v>
      </c>
      <c r="D18" s="21">
        <f t="shared" ref="D18" si="10">SUM(D15:D17)</f>
        <v>50</v>
      </c>
      <c r="E18" s="21">
        <f t="shared" ref="E18" si="11">SUM(E15:E17)</f>
        <v>50</v>
      </c>
      <c r="F18" s="21">
        <f t="shared" ref="F18" si="12">SUM(F15:F17)</f>
        <v>50</v>
      </c>
      <c r="G18" s="21">
        <f t="shared" ref="G18" si="13">SUM(G15:G17)</f>
        <v>50</v>
      </c>
      <c r="H18" s="21">
        <f t="shared" ref="H18" si="14">SUM(H15:H17)</f>
        <v>50</v>
      </c>
      <c r="I18" s="21">
        <f t="shared" ref="I18" si="15">SUM(I15:I17)</f>
        <v>50</v>
      </c>
      <c r="J18" s="17">
        <f>AVERAGE(B18:I18)</f>
        <v>50</v>
      </c>
      <c r="L18" s="20" t="s">
        <v>4</v>
      </c>
      <c r="M18" s="21">
        <f>SUM(M15:M17)</f>
        <v>18</v>
      </c>
      <c r="N18" s="21">
        <f t="shared" ref="N18:T18" si="16">SUM(N15:N17)</f>
        <v>25</v>
      </c>
      <c r="O18" s="21">
        <f t="shared" si="16"/>
        <v>24</v>
      </c>
      <c r="P18" s="21">
        <f t="shared" si="16"/>
        <v>23</v>
      </c>
      <c r="Q18" s="21">
        <f t="shared" si="16"/>
        <v>23</v>
      </c>
      <c r="R18" s="21">
        <f t="shared" si="16"/>
        <v>26</v>
      </c>
      <c r="S18" s="21">
        <f t="shared" si="16"/>
        <v>22</v>
      </c>
      <c r="T18" s="21">
        <f t="shared" si="16"/>
        <v>28</v>
      </c>
      <c r="U18" s="17">
        <f>AVERAGE(M18:T18)</f>
        <v>23.625</v>
      </c>
      <c r="W18" s="20" t="s">
        <v>4</v>
      </c>
      <c r="X18" s="21">
        <f>SUM(X15:X17)</f>
        <v>32</v>
      </c>
      <c r="Y18" s="21">
        <f t="shared" ref="Y18:AE18" si="17">SUM(Y15:Y17)</f>
        <v>25</v>
      </c>
      <c r="Z18" s="21">
        <f t="shared" si="17"/>
        <v>26</v>
      </c>
      <c r="AA18" s="21">
        <f t="shared" si="17"/>
        <v>27</v>
      </c>
      <c r="AB18" s="21">
        <f t="shared" si="17"/>
        <v>27</v>
      </c>
      <c r="AC18" s="21">
        <f t="shared" si="17"/>
        <v>24</v>
      </c>
      <c r="AD18" s="21">
        <f t="shared" si="17"/>
        <v>28</v>
      </c>
      <c r="AE18" s="21">
        <f t="shared" si="17"/>
        <v>22</v>
      </c>
      <c r="AF18" s="17">
        <f>AVERAGE(X18:AE18)</f>
        <v>26.375</v>
      </c>
    </row>
    <row r="19" spans="1:32" ht="15" thickBot="1" x14ac:dyDescent="0.35">
      <c r="B19" s="2"/>
      <c r="C19" s="2"/>
      <c r="D19" s="2"/>
      <c r="E19" s="2"/>
      <c r="F19" s="2"/>
      <c r="G19" s="2"/>
      <c r="H19" s="2"/>
      <c r="I19" s="2"/>
      <c r="J19" s="2"/>
      <c r="M19" s="2"/>
      <c r="N19" s="2"/>
      <c r="O19" s="2"/>
      <c r="P19" s="2"/>
      <c r="Q19" s="2"/>
      <c r="R19" s="2"/>
      <c r="S19" s="2"/>
      <c r="T19" s="2"/>
      <c r="U19" s="2"/>
      <c r="X19" s="2"/>
      <c r="Y19" s="2"/>
      <c r="Z19" s="2"/>
      <c r="AA19" s="2"/>
      <c r="AB19" s="2"/>
      <c r="AC19" s="2"/>
      <c r="AD19" s="2"/>
      <c r="AE19" s="2"/>
      <c r="AF19" s="2"/>
    </row>
    <row r="20" spans="1:32" s="25" customFormat="1" ht="28.8" x14ac:dyDescent="0.3">
      <c r="A20" s="22" t="s">
        <v>13</v>
      </c>
      <c r="B20" s="23"/>
      <c r="C20" s="23"/>
      <c r="D20" s="23"/>
      <c r="E20" s="23"/>
      <c r="F20" s="23"/>
      <c r="G20" s="23"/>
      <c r="H20" s="23"/>
      <c r="I20" s="23"/>
      <c r="J20" s="24" t="s">
        <v>3</v>
      </c>
      <c r="L20" s="22" t="s">
        <v>14</v>
      </c>
      <c r="M20" s="23"/>
      <c r="N20" s="23"/>
      <c r="O20" s="23"/>
      <c r="P20" s="23"/>
      <c r="Q20" s="23"/>
      <c r="R20" s="23"/>
      <c r="S20" s="23"/>
      <c r="T20" s="23"/>
      <c r="U20" s="24" t="s">
        <v>3</v>
      </c>
      <c r="W20" s="22" t="s">
        <v>15</v>
      </c>
      <c r="X20" s="23"/>
      <c r="Y20" s="23"/>
      <c r="Z20" s="23"/>
      <c r="AA20" s="23"/>
      <c r="AB20" s="23"/>
      <c r="AC20" s="23"/>
      <c r="AD20" s="23"/>
      <c r="AE20" s="23"/>
      <c r="AF20" s="24" t="s">
        <v>3</v>
      </c>
    </row>
    <row r="21" spans="1:32" x14ac:dyDescent="0.3">
      <c r="A21" s="5"/>
      <c r="B21" s="2"/>
      <c r="C21" s="2"/>
      <c r="D21" s="2"/>
      <c r="E21" s="2"/>
      <c r="F21" s="2"/>
      <c r="G21" s="2"/>
      <c r="H21" s="2"/>
      <c r="I21" s="2"/>
      <c r="J21" s="12"/>
      <c r="L21" s="5"/>
      <c r="M21" s="2"/>
      <c r="N21" s="2"/>
      <c r="O21" s="2"/>
      <c r="P21" s="2"/>
      <c r="Q21" s="2"/>
      <c r="R21" s="2"/>
      <c r="S21" s="2"/>
      <c r="T21" s="2"/>
      <c r="U21" s="12"/>
      <c r="W21" s="5"/>
      <c r="X21" s="2"/>
      <c r="Y21" s="2"/>
      <c r="Z21" s="2"/>
      <c r="AA21" s="2"/>
      <c r="AB21" s="2"/>
      <c r="AC21" s="2"/>
      <c r="AD21" s="2"/>
      <c r="AE21" s="2"/>
      <c r="AF21" s="12"/>
    </row>
    <row r="22" spans="1:32" x14ac:dyDescent="0.3">
      <c r="A22" s="6" t="s">
        <v>5</v>
      </c>
      <c r="B22" s="2"/>
      <c r="C22" s="2"/>
      <c r="D22" s="2"/>
      <c r="E22" s="2"/>
      <c r="F22" s="2"/>
      <c r="G22" s="2"/>
      <c r="H22" s="2"/>
      <c r="I22" s="2"/>
      <c r="J22" s="12"/>
      <c r="L22" s="6" t="s">
        <v>5</v>
      </c>
      <c r="M22" s="2"/>
      <c r="N22" s="2"/>
      <c r="O22" s="2"/>
      <c r="P22" s="2"/>
      <c r="Q22" s="2"/>
      <c r="R22" s="2"/>
      <c r="S22" s="2"/>
      <c r="T22" s="2"/>
      <c r="U22" s="12"/>
      <c r="W22" s="6" t="s">
        <v>5</v>
      </c>
      <c r="X22" s="2"/>
      <c r="Y22" s="2"/>
      <c r="Z22" s="2"/>
      <c r="AA22" s="2"/>
      <c r="AB22" s="2"/>
      <c r="AC22" s="2"/>
      <c r="AD22" s="2"/>
      <c r="AE22" s="2"/>
      <c r="AF22" s="12"/>
    </row>
    <row r="23" spans="1:32" x14ac:dyDescent="0.3">
      <c r="A23" s="5"/>
      <c r="B23" s="2"/>
      <c r="C23" s="2"/>
      <c r="D23" s="2"/>
      <c r="E23" s="2"/>
      <c r="F23" s="2"/>
      <c r="G23" s="2"/>
      <c r="H23" s="2"/>
      <c r="I23" s="2"/>
      <c r="J23" s="12"/>
      <c r="L23" s="5"/>
      <c r="M23" s="2"/>
      <c r="N23" s="2"/>
      <c r="O23" s="2"/>
      <c r="P23" s="2"/>
      <c r="Q23" s="2"/>
      <c r="R23" s="2"/>
      <c r="S23" s="2"/>
      <c r="T23" s="2"/>
      <c r="U23" s="12"/>
      <c r="W23" s="5"/>
      <c r="X23" s="2"/>
      <c r="Y23" s="2"/>
      <c r="Z23" s="2"/>
      <c r="AA23" s="2"/>
      <c r="AB23" s="2"/>
      <c r="AC23" s="2"/>
      <c r="AD23" s="2"/>
      <c r="AE23" s="2"/>
      <c r="AF23" s="12"/>
    </row>
    <row r="24" spans="1:32" x14ac:dyDescent="0.3">
      <c r="A24" s="9" t="s">
        <v>0</v>
      </c>
      <c r="B24" s="29">
        <f>(B8/$B$11)*100</f>
        <v>10</v>
      </c>
      <c r="C24" s="29">
        <f>(C8/$C$11)*100</f>
        <v>3.3333333333333335</v>
      </c>
      <c r="D24" s="29">
        <f>(D8/$D$11)*100</f>
        <v>6.666666666666667</v>
      </c>
      <c r="E24" s="29">
        <f>(E8/$E$11)*100</f>
        <v>6.666666666666667</v>
      </c>
      <c r="F24" s="29">
        <f>(F8/$F$11)*100</f>
        <v>6.666666666666667</v>
      </c>
      <c r="G24" s="29">
        <f>(G8/$G$11)*100</f>
        <v>13.333333333333334</v>
      </c>
      <c r="H24" s="29">
        <f>(H8/$H$11)*100</f>
        <v>3.3333333333333335</v>
      </c>
      <c r="I24" s="29">
        <f>(I8/$I$11)*100</f>
        <v>6.666666666666667</v>
      </c>
      <c r="J24" s="30">
        <f>AVERAGE(B24:I24)</f>
        <v>7.0833333333333339</v>
      </c>
      <c r="L24" s="9" t="s">
        <v>0</v>
      </c>
      <c r="M24" s="29">
        <f>(M8/M11)*100</f>
        <v>6.25</v>
      </c>
      <c r="N24" s="29">
        <f t="shared" ref="N24:S24" si="18">(N8/N11)*100</f>
        <v>5.2631578947368416</v>
      </c>
      <c r="O24" s="29">
        <f t="shared" si="18"/>
        <v>5.8823529411764701</v>
      </c>
      <c r="P24" s="29">
        <f t="shared" si="18"/>
        <v>6.666666666666667</v>
      </c>
      <c r="Q24" s="29">
        <f t="shared" si="18"/>
        <v>13.333333333333334</v>
      </c>
      <c r="R24" s="29">
        <f t="shared" si="18"/>
        <v>13.333333333333334</v>
      </c>
      <c r="S24" s="29">
        <f t="shared" si="18"/>
        <v>9.0909090909090917</v>
      </c>
      <c r="T24" s="29">
        <f>(T8/T11)*100</f>
        <v>14.285714285714285</v>
      </c>
      <c r="U24" s="30">
        <f>AVERAGE(M24:T24)</f>
        <v>9.2631834432337534</v>
      </c>
      <c r="W24" s="9" t="s">
        <v>0</v>
      </c>
      <c r="X24" s="29">
        <f>(X8/X11)*100</f>
        <v>14.285714285714285</v>
      </c>
      <c r="Y24" s="29">
        <f t="shared" ref="Y24:AD24" si="19">(Y8/Y11)*100</f>
        <v>0</v>
      </c>
      <c r="Z24" s="29">
        <f t="shared" si="19"/>
        <v>7.6923076923076925</v>
      </c>
      <c r="AA24" s="29">
        <f t="shared" si="19"/>
        <v>6.666666666666667</v>
      </c>
      <c r="AB24" s="29">
        <f t="shared" si="19"/>
        <v>0</v>
      </c>
      <c r="AC24" s="29">
        <f t="shared" si="19"/>
        <v>13.333333333333334</v>
      </c>
      <c r="AD24" s="29">
        <f t="shared" si="19"/>
        <v>0</v>
      </c>
      <c r="AE24" s="29">
        <f>(AE8/AE11)*100</f>
        <v>0</v>
      </c>
      <c r="AF24" s="30">
        <f>AVERAGE(X24:AE24)</f>
        <v>5.2472527472527473</v>
      </c>
    </row>
    <row r="25" spans="1:32" x14ac:dyDescent="0.3">
      <c r="A25" s="31" t="s">
        <v>1</v>
      </c>
      <c r="B25" s="32">
        <f>(B9/$B$11)*100</f>
        <v>40</v>
      </c>
      <c r="C25" s="32">
        <f>(C9/$C$11)*100</f>
        <v>33.333333333333329</v>
      </c>
      <c r="D25" s="32">
        <f>(D9/$D$11)*100</f>
        <v>36.666666666666664</v>
      </c>
      <c r="E25" s="32">
        <f>(E9/$E$11)*100</f>
        <v>30</v>
      </c>
      <c r="F25" s="32">
        <f>(F9/$F$11)*100</f>
        <v>23.333333333333332</v>
      </c>
      <c r="G25" s="32">
        <f>(G9/$G$11)*100</f>
        <v>26.666666666666668</v>
      </c>
      <c r="H25" s="32">
        <f>(H9/$H$11)*100</f>
        <v>30</v>
      </c>
      <c r="I25" s="32">
        <f>(I9/$I$11)*100</f>
        <v>20</v>
      </c>
      <c r="J25" s="33">
        <f>AVERAGE(B25:I25)</f>
        <v>30</v>
      </c>
      <c r="L25" s="31" t="s">
        <v>1</v>
      </c>
      <c r="M25" s="32">
        <f t="shared" ref="M25:T25" si="20">(M9/M11)*100</f>
        <v>56.25</v>
      </c>
      <c r="N25" s="32">
        <f t="shared" si="20"/>
        <v>52.631578947368418</v>
      </c>
      <c r="O25" s="32">
        <f t="shared" si="20"/>
        <v>58.82352941176471</v>
      </c>
      <c r="P25" s="32">
        <f t="shared" si="20"/>
        <v>60</v>
      </c>
      <c r="Q25" s="32">
        <f t="shared" si="20"/>
        <v>40</v>
      </c>
      <c r="R25" s="32">
        <f t="shared" si="20"/>
        <v>53.333333333333336</v>
      </c>
      <c r="S25" s="32">
        <f t="shared" si="20"/>
        <v>63.636363636363633</v>
      </c>
      <c r="T25" s="32">
        <f t="shared" si="20"/>
        <v>28.571428571428569</v>
      </c>
      <c r="U25" s="33">
        <f>AVERAGE(M25:T25)</f>
        <v>51.655779237532329</v>
      </c>
      <c r="W25" s="31" t="s">
        <v>1</v>
      </c>
      <c r="X25" s="32">
        <f>(X9/X11)*100</f>
        <v>21.428571428571427</v>
      </c>
      <c r="Y25" s="32">
        <f>(Y9/Y11)*100</f>
        <v>0</v>
      </c>
      <c r="Z25" s="32">
        <f>(Z9/Z11)*100</f>
        <v>7.6923076923076925</v>
      </c>
      <c r="AA25" s="32">
        <f t="shared" ref="AA25" si="21">(AA9/AA11)*100</f>
        <v>0</v>
      </c>
      <c r="AB25" s="32">
        <f>(AB9/AB11)*100</f>
        <v>6.666666666666667</v>
      </c>
      <c r="AC25" s="32">
        <f>(AC9/AC11)*100</f>
        <v>0</v>
      </c>
      <c r="AD25" s="32">
        <f>(AD9/AD11)*100</f>
        <v>10.526315789473683</v>
      </c>
      <c r="AE25" s="32">
        <f>(AE9/AE11)*100</f>
        <v>12.5</v>
      </c>
      <c r="AF25" s="33">
        <f>AVERAGE(X25:AE25)</f>
        <v>7.3517326971274342</v>
      </c>
    </row>
    <row r="26" spans="1:32" x14ac:dyDescent="0.3">
      <c r="A26" s="5" t="s">
        <v>2</v>
      </c>
      <c r="B26" s="2">
        <f>(B10/$B$11)*100</f>
        <v>50</v>
      </c>
      <c r="C26" s="2">
        <f>(C10/$C$11)*100</f>
        <v>63.333333333333329</v>
      </c>
      <c r="D26" s="2">
        <f>(D10/$D$11)*100</f>
        <v>56.666666666666664</v>
      </c>
      <c r="E26" s="2">
        <f>(E10/$E$11)*100</f>
        <v>63.333333333333329</v>
      </c>
      <c r="F26" s="2">
        <f>(F10/$F$11)*100</f>
        <v>70</v>
      </c>
      <c r="G26" s="2">
        <f>(G10/$G$11)*100</f>
        <v>60</v>
      </c>
      <c r="H26" s="2">
        <f>(H10/$H$11)*100</f>
        <v>66.666666666666657</v>
      </c>
      <c r="I26" s="2">
        <f>(I10/$I$11)*100</f>
        <v>73.333333333333329</v>
      </c>
      <c r="J26" s="16">
        <f>AVERAGE(B26:I26)</f>
        <v>62.916666666666664</v>
      </c>
      <c r="L26" s="5" t="s">
        <v>2</v>
      </c>
      <c r="M26" s="2">
        <f>(M10/M11)*100</f>
        <v>37.5</v>
      </c>
      <c r="N26" s="2">
        <f t="shared" ref="N26:T26" si="22">(N10/N11)*100</f>
        <v>42.105263157894733</v>
      </c>
      <c r="O26" s="2">
        <f t="shared" si="22"/>
        <v>35.294117647058826</v>
      </c>
      <c r="P26" s="2">
        <f t="shared" si="22"/>
        <v>33.333333333333329</v>
      </c>
      <c r="Q26" s="2">
        <f t="shared" si="22"/>
        <v>46.666666666666664</v>
      </c>
      <c r="R26" s="2">
        <f t="shared" si="22"/>
        <v>33.333333333333329</v>
      </c>
      <c r="S26" s="2">
        <f t="shared" si="22"/>
        <v>27.27272727272727</v>
      </c>
      <c r="T26" s="2">
        <f t="shared" si="22"/>
        <v>57.142857142857139</v>
      </c>
      <c r="U26" s="16">
        <f>AVERAGE(M26:T26)</f>
        <v>39.081037319233914</v>
      </c>
      <c r="W26" s="5" t="s">
        <v>2</v>
      </c>
      <c r="X26" s="2">
        <f>(X10/X11)*100</f>
        <v>64.285714285714292</v>
      </c>
      <c r="Y26" s="2">
        <f>(Y10/Y11)*100</f>
        <v>100</v>
      </c>
      <c r="Z26" s="2">
        <f>(Z10/Z11)*100</f>
        <v>84.615384615384613</v>
      </c>
      <c r="AA26" s="2">
        <f>(AA10/AA11)*100</f>
        <v>93.333333333333329</v>
      </c>
      <c r="AB26" s="2">
        <f t="shared" ref="AB26:AD26" si="23">(AB10/AB11)*100</f>
        <v>93.333333333333329</v>
      </c>
      <c r="AC26" s="2">
        <f t="shared" si="23"/>
        <v>86.666666666666671</v>
      </c>
      <c r="AD26" s="2">
        <f t="shared" si="23"/>
        <v>89.473684210526315</v>
      </c>
      <c r="AE26" s="2">
        <f>(AE10/AE11)*100</f>
        <v>87.5</v>
      </c>
      <c r="AF26" s="16">
        <f>AVERAGE(X26:AE26)</f>
        <v>87.401014555619824</v>
      </c>
    </row>
    <row r="27" spans="1:32" x14ac:dyDescent="0.3">
      <c r="A27" s="5"/>
      <c r="B27" s="2"/>
      <c r="C27" s="2"/>
      <c r="D27" s="2"/>
      <c r="E27" s="2"/>
      <c r="F27" s="2"/>
      <c r="G27" s="2"/>
      <c r="H27" s="2"/>
      <c r="I27" s="2"/>
      <c r="J27" s="16"/>
      <c r="L27" s="5"/>
      <c r="M27" s="2"/>
      <c r="N27" s="2"/>
      <c r="O27" s="2"/>
      <c r="P27" s="2"/>
      <c r="Q27" s="2"/>
      <c r="R27" s="2"/>
      <c r="S27" s="2"/>
      <c r="T27" s="2"/>
      <c r="U27" s="16"/>
      <c r="W27" s="5"/>
      <c r="X27" s="2"/>
      <c r="Y27" s="2"/>
      <c r="Z27" s="2"/>
      <c r="AA27" s="2"/>
      <c r="AB27" s="2"/>
      <c r="AC27" s="2"/>
      <c r="AD27" s="2"/>
      <c r="AE27" s="2"/>
      <c r="AF27" s="16"/>
    </row>
    <row r="28" spans="1:32" x14ac:dyDescent="0.3">
      <c r="A28" s="6" t="s">
        <v>6</v>
      </c>
      <c r="B28" s="2"/>
      <c r="C28" s="2"/>
      <c r="D28" s="2"/>
      <c r="E28" s="2"/>
      <c r="F28" s="2"/>
      <c r="G28" s="2"/>
      <c r="H28" s="2"/>
      <c r="I28" s="2"/>
      <c r="J28" s="16"/>
      <c r="L28" s="6" t="s">
        <v>6</v>
      </c>
      <c r="M28" s="2"/>
      <c r="N28" s="2"/>
      <c r="O28" s="2"/>
      <c r="P28" s="2"/>
      <c r="Q28" s="2"/>
      <c r="R28" s="2"/>
      <c r="S28" s="2"/>
      <c r="T28" s="2"/>
      <c r="U28" s="16"/>
      <c r="W28" s="6" t="s">
        <v>6</v>
      </c>
      <c r="X28" s="2"/>
      <c r="Y28" s="2"/>
      <c r="Z28" s="2"/>
      <c r="AA28" s="2"/>
      <c r="AB28" s="2"/>
      <c r="AC28" s="2"/>
      <c r="AD28" s="2"/>
      <c r="AE28" s="2"/>
      <c r="AF28" s="16"/>
    </row>
    <row r="29" spans="1:32" x14ac:dyDescent="0.3">
      <c r="A29" s="5"/>
      <c r="B29" s="2"/>
      <c r="C29" s="2"/>
      <c r="D29" s="2"/>
      <c r="E29" s="2"/>
      <c r="F29" s="2"/>
      <c r="G29" s="2"/>
      <c r="H29" s="2"/>
      <c r="I29" s="2"/>
      <c r="J29" s="16"/>
      <c r="L29" s="5"/>
      <c r="M29" s="2"/>
      <c r="N29" s="2"/>
      <c r="O29" s="2"/>
      <c r="P29" s="2"/>
      <c r="Q29" s="2"/>
      <c r="R29" s="2"/>
      <c r="S29" s="2"/>
      <c r="T29" s="2"/>
      <c r="U29" s="16"/>
      <c r="W29" s="5"/>
      <c r="X29" s="2"/>
      <c r="Y29" s="2"/>
      <c r="Z29" s="2"/>
      <c r="AA29" s="2"/>
      <c r="AB29" s="2"/>
      <c r="AC29" s="2"/>
      <c r="AD29" s="2"/>
      <c r="AE29" s="2"/>
      <c r="AF29" s="16"/>
    </row>
    <row r="30" spans="1:32" x14ac:dyDescent="0.3">
      <c r="A30" s="9" t="s">
        <v>0</v>
      </c>
      <c r="B30" s="29">
        <f>(B15/$B$18)*100</f>
        <v>10</v>
      </c>
      <c r="C30" s="29">
        <f>(C15/$C$18)*100</f>
        <v>6</v>
      </c>
      <c r="D30" s="29">
        <f>(D15/$D$18)*100</f>
        <v>8</v>
      </c>
      <c r="E30" s="29">
        <f>(E15/$E$18)*100</f>
        <v>4</v>
      </c>
      <c r="F30" s="29">
        <f>(F15/$F$18)*100</f>
        <v>8</v>
      </c>
      <c r="G30" s="29">
        <f>(G15/$G$18)*100</f>
        <v>8</v>
      </c>
      <c r="H30" s="29">
        <f>(H15/$H$18)*100</f>
        <v>4</v>
      </c>
      <c r="I30" s="29">
        <f>(I15/$I$18)*100</f>
        <v>6</v>
      </c>
      <c r="J30" s="30">
        <f>AVERAGE(B30:I30)</f>
        <v>6.75</v>
      </c>
      <c r="L30" s="9" t="s">
        <v>0</v>
      </c>
      <c r="M30" s="29">
        <f>(M15/M18)*100</f>
        <v>11.111111111111111</v>
      </c>
      <c r="N30" s="29">
        <f t="shared" ref="N30:T30" si="24">(N15/N18)*100</f>
        <v>8</v>
      </c>
      <c r="O30" s="29">
        <f t="shared" si="24"/>
        <v>12.5</v>
      </c>
      <c r="P30" s="29">
        <f t="shared" si="24"/>
        <v>4.3478260869565215</v>
      </c>
      <c r="Q30" s="29">
        <f t="shared" si="24"/>
        <v>17.391304347826086</v>
      </c>
      <c r="R30" s="29">
        <f t="shared" si="24"/>
        <v>15.384615384615385</v>
      </c>
      <c r="S30" s="29">
        <f t="shared" si="24"/>
        <v>4.5454545454545459</v>
      </c>
      <c r="T30" s="29">
        <f t="shared" si="24"/>
        <v>0</v>
      </c>
      <c r="U30" s="30">
        <f>AVERAGE(M30:T30)</f>
        <v>9.1600389344954554</v>
      </c>
      <c r="W30" s="9" t="s">
        <v>0</v>
      </c>
      <c r="X30" s="29">
        <f>(X15/X18)*100</f>
        <v>9.375</v>
      </c>
      <c r="Y30" s="29">
        <f t="shared" ref="Y30:AE30" si="25">(Y15/Y18)*100</f>
        <v>4</v>
      </c>
      <c r="Z30" s="29">
        <f t="shared" si="25"/>
        <v>3.8461538461538463</v>
      </c>
      <c r="AA30" s="29">
        <f t="shared" si="25"/>
        <v>3.7037037037037033</v>
      </c>
      <c r="AB30" s="29">
        <f t="shared" si="25"/>
        <v>0</v>
      </c>
      <c r="AC30" s="29">
        <f t="shared" si="25"/>
        <v>0</v>
      </c>
      <c r="AD30" s="29">
        <f t="shared" si="25"/>
        <v>3.5714285714285712</v>
      </c>
      <c r="AE30" s="29">
        <f t="shared" si="25"/>
        <v>13.636363636363635</v>
      </c>
      <c r="AF30" s="30">
        <f>AVERAGE(X30:AE30)</f>
        <v>4.766581219706219</v>
      </c>
    </row>
    <row r="31" spans="1:32" x14ac:dyDescent="0.3">
      <c r="A31" s="31" t="s">
        <v>1</v>
      </c>
      <c r="B31" s="32">
        <f>(B16/$B$18)*100</f>
        <v>22</v>
      </c>
      <c r="C31" s="32">
        <f>(C16/$C$18)*100</f>
        <v>14.000000000000002</v>
      </c>
      <c r="D31" s="32">
        <f>(D16/$D$18)*100</f>
        <v>26</v>
      </c>
      <c r="E31" s="32">
        <f>(E16/$E$18)*100</f>
        <v>24</v>
      </c>
      <c r="F31" s="32">
        <f>(F16/$F$18)*100</f>
        <v>20</v>
      </c>
      <c r="G31" s="32">
        <f>(G16/$G$18)*100</f>
        <v>30</v>
      </c>
      <c r="H31" s="32">
        <f>(H16/$H$18)*100</f>
        <v>26</v>
      </c>
      <c r="I31" s="32">
        <f>(I16/$I$18)*100</f>
        <v>24</v>
      </c>
      <c r="J31" s="33">
        <f t="shared" ref="J31:J32" si="26">AVERAGE(B31:I31)</f>
        <v>23.25</v>
      </c>
      <c r="L31" s="31" t="s">
        <v>1</v>
      </c>
      <c r="M31" s="32">
        <f t="shared" ref="M31:T31" si="27">(M16/M18)*100</f>
        <v>44.444444444444443</v>
      </c>
      <c r="N31" s="32">
        <f t="shared" si="27"/>
        <v>28.000000000000004</v>
      </c>
      <c r="O31" s="32">
        <f t="shared" si="27"/>
        <v>45.833333333333329</v>
      </c>
      <c r="P31" s="32">
        <f t="shared" si="27"/>
        <v>43.478260869565219</v>
      </c>
      <c r="Q31" s="32">
        <f t="shared" si="27"/>
        <v>39.130434782608695</v>
      </c>
      <c r="R31" s="32">
        <f t="shared" si="27"/>
        <v>50</v>
      </c>
      <c r="S31" s="32">
        <f t="shared" si="27"/>
        <v>50</v>
      </c>
      <c r="T31" s="32">
        <f t="shared" si="27"/>
        <v>42.857142857142854</v>
      </c>
      <c r="U31" s="33">
        <f t="shared" ref="U31:U32" si="28">AVERAGE(M31:T31)</f>
        <v>42.967952035886817</v>
      </c>
      <c r="W31" s="31" t="s">
        <v>1</v>
      </c>
      <c r="X31" s="32">
        <f t="shared" ref="X31:AE31" si="29">(X16/X18)*100</f>
        <v>9.375</v>
      </c>
      <c r="Y31" s="32">
        <f t="shared" si="29"/>
        <v>0</v>
      </c>
      <c r="Z31" s="32">
        <f t="shared" si="29"/>
        <v>7.6923076923076925</v>
      </c>
      <c r="AA31" s="32">
        <f t="shared" si="29"/>
        <v>7.4074074074074066</v>
      </c>
      <c r="AB31" s="32">
        <f t="shared" si="29"/>
        <v>3.7037037037037033</v>
      </c>
      <c r="AC31" s="32">
        <f t="shared" si="29"/>
        <v>8.3333333333333321</v>
      </c>
      <c r="AD31" s="32">
        <f t="shared" si="29"/>
        <v>7.1428571428571423</v>
      </c>
      <c r="AE31" s="32">
        <f t="shared" si="29"/>
        <v>0</v>
      </c>
      <c r="AF31" s="33">
        <f t="shared" ref="AF31:AF32" si="30">AVERAGE(X31:AE31)</f>
        <v>5.4568261599511594</v>
      </c>
    </row>
    <row r="32" spans="1:32" ht="15" thickBot="1" x14ac:dyDescent="0.35">
      <c r="A32" s="11" t="s">
        <v>2</v>
      </c>
      <c r="B32" s="13">
        <f>(B17/$B$18)*100</f>
        <v>68</v>
      </c>
      <c r="C32" s="13">
        <f>(C17/$C$18)*100</f>
        <v>80</v>
      </c>
      <c r="D32" s="13">
        <f>(D17/$D$18)*100</f>
        <v>66</v>
      </c>
      <c r="E32" s="13">
        <f>(E17/$E$18)*100</f>
        <v>72</v>
      </c>
      <c r="F32" s="13">
        <f>(F17/$F$18)*100</f>
        <v>72</v>
      </c>
      <c r="G32" s="13">
        <f>(G17/$G$18)*100</f>
        <v>62</v>
      </c>
      <c r="H32" s="13">
        <f>(H17/$H$18)*100</f>
        <v>70</v>
      </c>
      <c r="I32" s="13">
        <f>(I17/$I$18)*100</f>
        <v>70</v>
      </c>
      <c r="J32" s="17">
        <f t="shared" si="26"/>
        <v>70</v>
      </c>
      <c r="L32" s="11" t="s">
        <v>2</v>
      </c>
      <c r="M32" s="13">
        <f>(M17/M18)*100</f>
        <v>44.444444444444443</v>
      </c>
      <c r="N32" s="13">
        <f t="shared" ref="N32:S32" si="31">(N17/N18)*100</f>
        <v>64</v>
      </c>
      <c r="O32" s="13">
        <f t="shared" si="31"/>
        <v>41.666666666666671</v>
      </c>
      <c r="P32" s="13">
        <f t="shared" si="31"/>
        <v>52.173913043478258</v>
      </c>
      <c r="Q32" s="13">
        <f t="shared" si="31"/>
        <v>43.478260869565219</v>
      </c>
      <c r="R32" s="13">
        <f t="shared" si="31"/>
        <v>34.615384615384613</v>
      </c>
      <c r="S32" s="13">
        <f t="shared" si="31"/>
        <v>45.454545454545453</v>
      </c>
      <c r="T32" s="13">
        <f>(T17/T18)*100</f>
        <v>57.142857142857139</v>
      </c>
      <c r="U32" s="17">
        <f t="shared" si="28"/>
        <v>47.872009029617729</v>
      </c>
      <c r="W32" s="11" t="s">
        <v>2</v>
      </c>
      <c r="X32" s="13">
        <f>(X17/X18)*100</f>
        <v>81.25</v>
      </c>
      <c r="Y32" s="13">
        <f t="shared" ref="Y32:AD32" si="32">(Y17/Y18)*100</f>
        <v>96</v>
      </c>
      <c r="Z32" s="13">
        <f t="shared" si="32"/>
        <v>88.461538461538453</v>
      </c>
      <c r="AA32" s="13">
        <f t="shared" si="32"/>
        <v>88.888888888888886</v>
      </c>
      <c r="AB32" s="13">
        <f t="shared" si="32"/>
        <v>96.296296296296291</v>
      </c>
      <c r="AC32" s="13">
        <f t="shared" si="32"/>
        <v>91.666666666666657</v>
      </c>
      <c r="AD32" s="13">
        <f t="shared" si="32"/>
        <v>89.285714285714292</v>
      </c>
      <c r="AE32" s="13">
        <f>(AE17/AE18)*100</f>
        <v>86.36363636363636</v>
      </c>
      <c r="AF32" s="17">
        <f t="shared" si="30"/>
        <v>89.776592620342626</v>
      </c>
    </row>
    <row r="33" spans="1:34" x14ac:dyDescent="0.3">
      <c r="B33" s="2"/>
      <c r="C33" s="2"/>
      <c r="D33" s="2"/>
      <c r="E33" s="2"/>
      <c r="F33" s="2"/>
      <c r="G33" s="2"/>
      <c r="H33" s="2"/>
      <c r="I33" s="2"/>
      <c r="J33" s="2"/>
      <c r="M33" s="2"/>
      <c r="N33" s="2"/>
      <c r="O33" s="2"/>
      <c r="P33" s="2"/>
      <c r="Q33" s="2"/>
      <c r="R33" s="2"/>
      <c r="S33" s="2"/>
      <c r="T33" s="2"/>
      <c r="U33" s="2"/>
      <c r="X33" s="2"/>
      <c r="Y33" s="2"/>
      <c r="Z33" s="2"/>
      <c r="AA33" s="2"/>
      <c r="AB33" s="2"/>
      <c r="AC33" s="2"/>
      <c r="AD33" s="2"/>
      <c r="AE33" s="2"/>
      <c r="AF33" s="2"/>
    </row>
    <row r="34" spans="1:34" ht="15" thickBot="1" x14ac:dyDescent="0.35"/>
    <row r="35" spans="1:34" x14ac:dyDescent="0.3">
      <c r="A35" s="36" t="s">
        <v>18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8"/>
      <c r="AH35" s="39"/>
    </row>
    <row r="36" spans="1:34" x14ac:dyDescent="0.3">
      <c r="A36" s="5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1"/>
    </row>
    <row r="37" spans="1:34" x14ac:dyDescent="0.3">
      <c r="A37" s="5"/>
      <c r="B37" s="42" t="s">
        <v>17</v>
      </c>
      <c r="C37" s="42" t="s">
        <v>16</v>
      </c>
      <c r="D37" s="40"/>
      <c r="E37" s="40"/>
      <c r="F37" s="40"/>
      <c r="G37" s="40"/>
      <c r="H37" s="40"/>
      <c r="I37" s="40"/>
      <c r="J37" s="40"/>
      <c r="K37" s="40"/>
      <c r="L37" s="40"/>
      <c r="M37" s="42" t="s">
        <v>17</v>
      </c>
      <c r="N37" s="42" t="s">
        <v>16</v>
      </c>
      <c r="O37" s="40"/>
      <c r="P37" s="40"/>
      <c r="Q37" s="40"/>
      <c r="R37" s="40"/>
      <c r="S37" s="40"/>
      <c r="T37" s="40"/>
      <c r="U37" s="40"/>
      <c r="V37" s="40"/>
      <c r="W37" s="40"/>
      <c r="X37" s="42" t="s">
        <v>17</v>
      </c>
      <c r="Y37" s="42" t="s">
        <v>16</v>
      </c>
      <c r="Z37" s="40"/>
      <c r="AA37" s="40"/>
      <c r="AB37" s="40"/>
      <c r="AC37" s="40"/>
      <c r="AD37" s="40"/>
      <c r="AE37" s="40"/>
      <c r="AF37" s="40"/>
      <c r="AG37" s="40"/>
      <c r="AH37" s="41"/>
    </row>
    <row r="38" spans="1:34" x14ac:dyDescent="0.3">
      <c r="A38" s="5" t="s">
        <v>0</v>
      </c>
      <c r="B38" s="43">
        <f>AVERAGE(B24,C24,D24,E24,F24,G24,H24,I24,B30,C30,D30,E30,F30,G30,H30,I30)</f>
        <v>6.916666666666667</v>
      </c>
      <c r="C38" s="44">
        <v>1</v>
      </c>
      <c r="D38" s="40"/>
      <c r="E38" s="40"/>
      <c r="F38" s="40"/>
      <c r="G38" s="40"/>
      <c r="H38" s="40"/>
      <c r="I38" s="40"/>
      <c r="J38" s="40"/>
      <c r="K38" s="40"/>
      <c r="L38" s="40" t="s">
        <v>0</v>
      </c>
      <c r="M38" s="43">
        <f>AVERAGE(M24,N24,O24,P24,Q24,R24,S24,T24,M30,N30,O30,P30,Q30,R30,S30,T30)</f>
        <v>9.2116111888646035</v>
      </c>
      <c r="N38" s="44">
        <v>1</v>
      </c>
      <c r="O38" s="40"/>
      <c r="P38" s="40"/>
      <c r="Q38" s="40"/>
      <c r="R38" s="40"/>
      <c r="S38" s="40"/>
      <c r="T38" s="40"/>
      <c r="U38" s="40"/>
      <c r="V38" s="40"/>
      <c r="W38" s="40" t="s">
        <v>0</v>
      </c>
      <c r="X38" s="43">
        <f>AVERAGE(X24,Y24,Z24,AA24,AB24,AC24,AD24,AE24,X30,Y30,Z30,AA30,AB30,AC30,AD30,AE30)</f>
        <v>5.006916983479484</v>
      </c>
      <c r="Y38" s="44">
        <v>1</v>
      </c>
      <c r="Z38" s="40"/>
      <c r="AA38" s="40"/>
      <c r="AB38" s="40"/>
      <c r="AC38" s="40"/>
      <c r="AD38" s="40"/>
      <c r="AE38" s="40"/>
      <c r="AF38" s="40"/>
      <c r="AG38" s="40"/>
      <c r="AH38" s="41"/>
    </row>
    <row r="39" spans="1:34" ht="15" thickBot="1" x14ac:dyDescent="0.35">
      <c r="A39" s="11" t="s">
        <v>1</v>
      </c>
      <c r="B39" s="13">
        <f>AVERAGE(B25,C25,D25,E25,F25,G25,H25,I25,B31,C31,D31,E31,F31,G31,H31,I31)</f>
        <v>26.625</v>
      </c>
      <c r="C39" s="45">
        <f>(B39/B38)</f>
        <v>3.8493975903614457</v>
      </c>
      <c r="D39" s="46"/>
      <c r="E39" s="46"/>
      <c r="F39" s="46"/>
      <c r="G39" s="46"/>
      <c r="H39" s="46"/>
      <c r="I39" s="46"/>
      <c r="J39" s="46"/>
      <c r="K39" s="46"/>
      <c r="L39" s="46" t="s">
        <v>1</v>
      </c>
      <c r="M39" s="13">
        <f>AVERAGE(M25,N25,O25,P25,Q25,R25,S25,T25,M31,N31,O31,P31,Q31,R31,S31,T31)</f>
        <v>47.311865636709584</v>
      </c>
      <c r="N39" s="45">
        <f>(M39/M38)</f>
        <v>5.1361118773556385</v>
      </c>
      <c r="O39" s="46"/>
      <c r="P39" s="46"/>
      <c r="Q39" s="46"/>
      <c r="R39" s="46"/>
      <c r="S39" s="46"/>
      <c r="T39" s="46"/>
      <c r="U39" s="46"/>
      <c r="V39" s="46"/>
      <c r="W39" s="46" t="s">
        <v>1</v>
      </c>
      <c r="X39" s="13">
        <f>AVERAGE(X25,Y25,Z25,AA25,AB25,AC25,AD25,AE25,X31,Y31,Z31,AA31,AB31,AC31,AD31,AE31)</f>
        <v>6.4042794285392972</v>
      </c>
      <c r="Y39" s="45">
        <f>(X39/X38)</f>
        <v>1.2790864018058348</v>
      </c>
      <c r="Z39" s="46"/>
      <c r="AA39" s="46"/>
      <c r="AB39" s="46"/>
      <c r="AC39" s="46"/>
      <c r="AD39" s="46"/>
      <c r="AE39" s="46"/>
      <c r="AF39" s="46"/>
      <c r="AG39" s="46"/>
      <c r="AH39" s="47"/>
    </row>
  </sheetData>
  <mergeCells count="6">
    <mergeCell ref="A1:A2"/>
    <mergeCell ref="B1:I1"/>
    <mergeCell ref="M1:T1"/>
    <mergeCell ref="X1:AE1"/>
    <mergeCell ref="W1:W2"/>
    <mergeCell ref="L1:L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Olfaction assay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Pedro Wulff</dc:creator>
  <cp:lastModifiedBy>Juan P. Wulff</cp:lastModifiedBy>
  <dcterms:created xsi:type="dcterms:W3CDTF">2015-06-05T18:17:20Z</dcterms:created>
  <dcterms:modified xsi:type="dcterms:W3CDTF">2024-03-20T12:40:18Z</dcterms:modified>
</cp:coreProperties>
</file>