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827"/>
  <workbookPr/>
  <mc:AlternateContent xmlns:mc="http://schemas.openxmlformats.org/markup-compatibility/2006">
    <mc:Choice Requires="x15">
      <x15ac:absPath xmlns:x15ac="http://schemas.microsoft.com/office/spreadsheetml/2010/11/ac" url="C:\Users\User\Dropbox\allejandro (1)\Paper_BMC_format\"/>
    </mc:Choice>
  </mc:AlternateContent>
  <bookViews>
    <workbookView xWindow="0" yWindow="0" windowWidth="20490" windowHeight="7760" xr2:uid="{00000000-000D-0000-FFFF-FFFF00000000}"/>
  </bookViews>
  <sheets>
    <sheet name="Analysis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4" i="2" l="1"/>
  <c r="H44" i="2"/>
  <c r="C44" i="2"/>
  <c r="D44" i="2"/>
  <c r="G31" i="2"/>
  <c r="H31" i="2"/>
  <c r="C31" i="2"/>
  <c r="D31" i="2"/>
  <c r="E6" i="2"/>
  <c r="H19" i="2" l="1"/>
  <c r="G19" i="2"/>
  <c r="C19" i="2"/>
  <c r="D19" i="2"/>
  <c r="G6" i="2" l="1"/>
  <c r="C6" i="2"/>
  <c r="D6" i="2"/>
  <c r="F6" i="2"/>
  <c r="F44" i="2" l="1"/>
  <c r="E44" i="2"/>
  <c r="B44" i="2"/>
  <c r="B46" i="2" l="1"/>
  <c r="B47" i="2" s="1"/>
  <c r="B45" i="2"/>
  <c r="N7" i="2" s="1"/>
  <c r="V58" i="2"/>
  <c r="V59" i="2" s="1"/>
  <c r="E46" i="2"/>
  <c r="E47" i="2" s="1"/>
  <c r="E45" i="2"/>
  <c r="O7" i="2" s="1"/>
  <c r="F31" i="2"/>
  <c r="E31" i="2"/>
  <c r="B31" i="2"/>
  <c r="F19" i="2"/>
  <c r="E19" i="2"/>
  <c r="B19" i="2"/>
  <c r="B21" i="2" s="1"/>
  <c r="B22" i="2" s="1"/>
  <c r="H6" i="2"/>
  <c r="B6" i="2"/>
  <c r="B8" i="2" s="1"/>
  <c r="B9" i="2" s="1"/>
  <c r="V57" i="2" l="1"/>
  <c r="E21" i="2"/>
  <c r="E22" i="2" s="1"/>
  <c r="E20" i="2"/>
  <c r="O5" i="2" s="1"/>
  <c r="E7" i="2"/>
  <c r="O4" i="2" s="1"/>
  <c r="E8" i="2"/>
  <c r="E9" i="2" s="1"/>
  <c r="B33" i="2"/>
  <c r="B34" i="2" s="1"/>
  <c r="B32" i="2"/>
  <c r="N6" i="2" s="1"/>
  <c r="E33" i="2"/>
  <c r="E34" i="2" s="1"/>
  <c r="E32" i="2"/>
  <c r="O6" i="2" s="1"/>
  <c r="U57" i="2"/>
  <c r="B20" i="2"/>
  <c r="N5" i="2" s="1"/>
  <c r="B7" i="2"/>
  <c r="N4" i="2" s="1"/>
</calcChain>
</file>

<file path=xl/sharedStrings.xml><?xml version="1.0" encoding="utf-8"?>
<sst xmlns="http://schemas.openxmlformats.org/spreadsheetml/2006/main" count="112" uniqueCount="31">
  <si>
    <t>HTA3</t>
  </si>
  <si>
    <t>RPS22</t>
  </si>
  <si>
    <t>HFF1</t>
  </si>
  <si>
    <t>PDD1</t>
  </si>
  <si>
    <t>WT</t>
  </si>
  <si>
    <t>IBD1_1</t>
  </si>
  <si>
    <t>IBD1_2</t>
  </si>
  <si>
    <t>INPUT</t>
  </si>
  <si>
    <t>IP</t>
  </si>
  <si>
    <t>Average Enrichment</t>
  </si>
  <si>
    <t>Ibd1FZZ</t>
  </si>
  <si>
    <t>STD</t>
  </si>
  <si>
    <t>SEM</t>
  </si>
  <si>
    <t>Fold Enrichment</t>
  </si>
  <si>
    <t>Variance</t>
  </si>
  <si>
    <t>df</t>
  </si>
  <si>
    <t>WT1</t>
  </si>
  <si>
    <t>WT2</t>
  </si>
  <si>
    <t>WT3</t>
  </si>
  <si>
    <t>IBD1_3</t>
  </si>
  <si>
    <t>IBD1_4</t>
  </si>
  <si>
    <t>Variable 1</t>
  </si>
  <si>
    <t>Variable 2</t>
  </si>
  <si>
    <t>Mean</t>
  </si>
  <si>
    <t>Observations</t>
  </si>
  <si>
    <t>Hypothesized Mean Difference</t>
  </si>
  <si>
    <t>t Stat</t>
  </si>
  <si>
    <t>P(T&lt;=t) one-tail</t>
  </si>
  <si>
    <t>t Critical one-tail</t>
  </si>
  <si>
    <t>t-Test: Two-Sample Assuming Unequal Variances</t>
  </si>
  <si>
    <t>IBD1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</si>
</sst>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applyFont="1" applyAlignment="1">
      <alignment horizontal="center"/>
    </xf>
    <xf numFmtId="0" fontId="2" fillId="3" borderId="0" xfId="0" applyFont="1" applyFill="1"/>
    <xf numFmtId="2" fontId="0" fillId="0" borderId="0" xfId="0" applyNumberFormat="1"/>
    <xf numFmtId="164" fontId="0" fillId="0" borderId="0" xfId="0" applyNumberFormat="1"/>
    <xf numFmtId="0" fontId="0" fillId="0" borderId="0" xfId="0" applyFill="1"/>
    <xf numFmtId="0" fontId="1" fillId="0" borderId="0" xfId="0" applyFont="1" applyFill="1"/>
    <xf numFmtId="0" fontId="2" fillId="0" borderId="0" xfId="0" applyFont="1" applyFill="1"/>
    <xf numFmtId="165" fontId="1" fillId="0" borderId="0" xfId="0" applyNumberFormat="1" applyFont="1"/>
    <xf numFmtId="0" fontId="0" fillId="0" borderId="0" xfId="0" applyFill="1" applyBorder="1" applyAlignment="1"/>
    <xf numFmtId="0" fontId="3" fillId="0" borderId="2" xfId="0" applyFont="1" applyFill="1" applyBorder="1" applyAlignment="1">
      <alignment horizontal="center"/>
    </xf>
    <xf numFmtId="0" fontId="1" fillId="2" borderId="3" xfId="0" applyFont="1" applyFill="1" applyBorder="1"/>
    <xf numFmtId="2" fontId="1" fillId="2" borderId="6" xfId="0" applyNumberFormat="1" applyFont="1" applyFill="1" applyBorder="1"/>
    <xf numFmtId="2" fontId="1" fillId="2" borderId="0" xfId="0" applyNumberFormat="1" applyFont="1" applyFill="1" applyBorder="1"/>
    <xf numFmtId="2" fontId="1" fillId="2" borderId="7" xfId="0" applyNumberFormat="1" applyFont="1" applyFill="1" applyBorder="1"/>
    <xf numFmtId="2" fontId="2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2" borderId="10" xfId="0" applyFont="1" applyFill="1" applyBorder="1"/>
    <xf numFmtId="0" fontId="1" fillId="2" borderId="11" xfId="0" applyFont="1" applyFill="1" applyBorder="1"/>
    <xf numFmtId="0" fontId="2" fillId="3" borderId="12" xfId="0" applyFont="1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2" fontId="1" fillId="2" borderId="6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2" fontId="1" fillId="2" borderId="7" xfId="0" applyNumberFormat="1" applyFont="1" applyFill="1" applyBorder="1" applyAlignment="1">
      <alignment horizontal="center"/>
    </xf>
    <xf numFmtId="2" fontId="0" fillId="2" borderId="0" xfId="0" applyNumberFormat="1" applyFill="1" applyBorder="1"/>
    <xf numFmtId="2" fontId="0" fillId="2" borderId="7" xfId="0" applyNumberFormat="1" applyFill="1" applyBorder="1"/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2" borderId="14" xfId="0" applyFill="1" applyBorder="1"/>
    <xf numFmtId="0" fontId="0" fillId="2" borderId="15" xfId="0" applyFill="1" applyBorder="1"/>
    <xf numFmtId="2" fontId="2" fillId="0" borderId="0" xfId="0" applyNumberFormat="1" applyFont="1" applyFill="1"/>
    <xf numFmtId="0" fontId="0" fillId="0" borderId="0" xfId="0" applyBorder="1"/>
    <xf numFmtId="0" fontId="3" fillId="0" borderId="0" xfId="0" applyFont="1" applyFill="1" applyBorder="1" applyAlignment="1">
      <alignment horizontal="center"/>
    </xf>
    <xf numFmtId="0" fontId="0" fillId="5" borderId="0" xfId="0" applyFill="1" applyBorder="1" applyAlignment="1"/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2" fontId="0" fillId="2" borderId="0" xfId="0" applyNumberFormat="1" applyFill="1" applyBorder="1" applyAlignment="1">
      <alignment horizontal="center"/>
    </xf>
    <xf numFmtId="2" fontId="0" fillId="2" borderId="7" xfId="0" applyNumberFormat="1" applyFill="1" applyBorder="1" applyAlignment="1">
      <alignment horizontal="center"/>
    </xf>
    <xf numFmtId="0" fontId="1" fillId="2" borderId="6" xfId="0" applyFont="1" applyFill="1" applyBorder="1"/>
    <xf numFmtId="0" fontId="2" fillId="3" borderId="8" xfId="0" applyFont="1" applyFill="1" applyBorder="1"/>
    <xf numFmtId="2" fontId="1" fillId="2" borderId="3" xfId="0" applyNumberFormat="1" applyFont="1" applyFill="1" applyBorder="1"/>
    <xf numFmtId="2" fontId="0" fillId="2" borderId="4" xfId="0" applyNumberFormat="1" applyFill="1" applyBorder="1"/>
    <xf numFmtId="2" fontId="0" fillId="2" borderId="5" xfId="0" applyNumberFormat="1" applyFill="1" applyBorder="1"/>
    <xf numFmtId="2" fontId="1" fillId="2" borderId="4" xfId="0" applyNumberFormat="1" applyFont="1" applyFill="1" applyBorder="1"/>
    <xf numFmtId="2" fontId="1" fillId="2" borderId="4" xfId="0" applyNumberFormat="1" applyFont="1" applyFill="1" applyBorder="1" applyAlignment="1">
      <alignment horizontal="center"/>
    </xf>
    <xf numFmtId="2" fontId="1" fillId="2" borderId="5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9" xfId="0" applyNumberFormat="1" applyFont="1" applyFill="1" applyBorder="1" applyAlignment="1">
      <alignment horizontal="center"/>
    </xf>
    <xf numFmtId="2" fontId="1" fillId="2" borderId="3" xfId="0" applyNumberFormat="1" applyFon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2" fontId="0" fillId="2" borderId="5" xfId="0" applyNumberForma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0" fontId="0" fillId="4" borderId="0" xfId="0" applyFill="1" applyBorder="1" applyAlignment="1"/>
    <xf numFmtId="0" fontId="0" fillId="0" borderId="0" xfId="0" applyFill="1" applyBorder="1"/>
    <xf numFmtId="165" fontId="1" fillId="0" borderId="0" xfId="0" applyNumberFormat="1" applyFont="1" applyBorder="1"/>
    <xf numFmtId="0" fontId="1" fillId="0" borderId="0" xfId="0" applyFont="1" applyFill="1" applyBorder="1"/>
    <xf numFmtId="165" fontId="0" fillId="0" borderId="0" xfId="0" applyNumberFormat="1" applyBorder="1"/>
    <xf numFmtId="0" fontId="2" fillId="0" borderId="0" xfId="0" applyFont="1" applyFill="1" applyBorder="1"/>
    <xf numFmtId="0" fontId="0" fillId="0" borderId="0" xfId="0" applyFill="1" applyAlignment="1">
      <alignment horizontal="center"/>
    </xf>
    <xf numFmtId="2" fontId="0" fillId="0" borderId="0" xfId="0" applyNumberFormat="1" applyFill="1"/>
    <xf numFmtId="164" fontId="0" fillId="0" borderId="0" xfId="0" applyNumberFormat="1" applyFill="1"/>
    <xf numFmtId="0" fontId="0" fillId="0" borderId="0" xfId="0" applyFill="1" applyAlignment="1"/>
    <xf numFmtId="165" fontId="0" fillId="0" borderId="0" xfId="0" applyNumberFormat="1" applyFont="1" applyFill="1"/>
    <xf numFmtId="0" fontId="0" fillId="0" borderId="0" xfId="0" applyFont="1" applyFill="1"/>
    <xf numFmtId="165" fontId="0" fillId="0" borderId="0" xfId="0" applyNumberFormat="1" applyFill="1"/>
    <xf numFmtId="164" fontId="0" fillId="0" borderId="0" xfId="0" applyNumberFormat="1" applyFont="1" applyFill="1" applyBorder="1" applyAlignment="1">
      <alignment horizontal="center"/>
    </xf>
    <xf numFmtId="164" fontId="0" fillId="0" borderId="0" xfId="0" applyNumberFormat="1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2" fontId="2" fillId="3" borderId="8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Analysis!$N$3</c:f>
              <c:strCache>
                <c:ptCount val="1"/>
                <c:pt idx="0">
                  <c:v>WT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errBars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Analysis!$M$4:$M$7</c:f>
              <c:strCache>
                <c:ptCount val="4"/>
                <c:pt idx="0">
                  <c:v>HTA3</c:v>
                </c:pt>
                <c:pt idx="1">
                  <c:v>RPS22</c:v>
                </c:pt>
                <c:pt idx="2">
                  <c:v>HFF1</c:v>
                </c:pt>
                <c:pt idx="3">
                  <c:v>PDD1</c:v>
                </c:pt>
              </c:strCache>
            </c:strRef>
          </c:cat>
          <c:val>
            <c:numRef>
              <c:f>Analysis!$N$4:$N$7</c:f>
              <c:numCache>
                <c:formatCode>0.0</c:formatCode>
                <c:ptCount val="4"/>
                <c:pt idx="0">
                  <c:v>0.54485902132202912</c:v>
                </c:pt>
                <c:pt idx="1">
                  <c:v>0.6463362489528891</c:v>
                </c:pt>
                <c:pt idx="2">
                  <c:v>0.48420265038278049</c:v>
                </c:pt>
                <c:pt idx="3">
                  <c:v>0.56352711302443259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B0-44DD-9F11-727E0FACC979}"/>
            </c:ext>
          </c:extLst>
        </c:ser>
        <c:ser>
          <c:idx val="1"/>
          <c:order val="1"/>
          <c:tx>
            <c:strRef>
              <c:f>Analysis!$O$3</c:f>
              <c:strCache>
                <c:ptCount val="1"/>
                <c:pt idx="0">
                  <c:v>IBD1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dLbls>
            <c:delete val="1"/>
          </c:dLbls>
          <c:errBars>
            <c:errBarType val="both"/>
            <c:errValType val="stdErr"/>
            <c:noEndCap val="0"/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Analysis!$M$4:$M$7</c:f>
              <c:strCache>
                <c:ptCount val="4"/>
                <c:pt idx="0">
                  <c:v>HTA3</c:v>
                </c:pt>
                <c:pt idx="1">
                  <c:v>RPS22</c:v>
                </c:pt>
                <c:pt idx="2">
                  <c:v>HFF1</c:v>
                </c:pt>
                <c:pt idx="3">
                  <c:v>PDD1</c:v>
                </c:pt>
              </c:strCache>
            </c:strRef>
          </c:cat>
          <c:val>
            <c:numRef>
              <c:f>Analysis!$O$4:$O$7</c:f>
              <c:numCache>
                <c:formatCode>0.0</c:formatCode>
                <c:ptCount val="4"/>
                <c:pt idx="0">
                  <c:v>1.4699547626657665</c:v>
                </c:pt>
                <c:pt idx="1">
                  <c:v>2.9769946451329319</c:v>
                </c:pt>
                <c:pt idx="2">
                  <c:v>2.0528872975937951</c:v>
                </c:pt>
                <c:pt idx="3">
                  <c:v>0.60132504439490753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6B0-44DD-9F11-727E0FACC97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37495696"/>
        <c:axId val="337496024"/>
      </c:barChart>
      <c:catAx>
        <c:axId val="337495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7496024"/>
        <c:crosses val="autoZero"/>
        <c:auto val="1"/>
        <c:lblAlgn val="ctr"/>
        <c:lblOffset val="100"/>
        <c:noMultiLvlLbl val="0"/>
      </c:catAx>
      <c:valAx>
        <c:axId val="337496024"/>
        <c:scaling>
          <c:orientation val="minMax"/>
          <c:max val="3.5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0" i="0" baseline="0">
                    <a:effectLst/>
                  </a:rPr>
                  <a:t>Average Fold  Enrichment (IP/INPUT)</a:t>
                </a:r>
                <a:endParaRPr lang="en-US" sz="1100"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7495696"/>
        <c:crosses val="autoZero"/>
        <c:crossBetween val="between"/>
        <c:majorUnit val="1.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585108</xdr:colOff>
      <xdr:row>8</xdr:row>
      <xdr:rowOff>143329</xdr:rowOff>
    </xdr:from>
    <xdr:to>
      <xdr:col>16</xdr:col>
      <xdr:colOff>185965</xdr:colOff>
      <xdr:row>21</xdr:row>
      <xdr:rowOff>128815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0A91CD1-5909-4414-832D-59AED9837F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0"/>
  <sheetViews>
    <sheetView tabSelected="1" topLeftCell="A31" zoomScale="70" zoomScaleNormal="70" workbookViewId="0">
      <selection activeCell="J47" sqref="J47"/>
    </sheetView>
  </sheetViews>
  <sheetFormatPr defaultRowHeight="14.5" x14ac:dyDescent="0.35"/>
  <cols>
    <col min="1" max="1" width="18.1796875" bestFit="1" customWidth="1"/>
    <col min="2" max="4" width="9.1796875" customWidth="1"/>
    <col min="5" max="5" width="8.7265625" bestFit="1" customWidth="1"/>
    <col min="6" max="7" width="8.7265625" customWidth="1"/>
    <col min="8" max="8" width="7.453125" bestFit="1" customWidth="1"/>
    <col min="9" max="9" width="32.26953125" bestFit="1" customWidth="1"/>
    <col min="10" max="10" width="17.7265625" customWidth="1"/>
    <col min="11" max="11" width="12.26953125" bestFit="1" customWidth="1"/>
    <col min="12" max="12" width="8.7265625" bestFit="1" customWidth="1"/>
    <col min="13" max="13" width="7.54296875" customWidth="1"/>
    <col min="14" max="14" width="6.1796875" customWidth="1"/>
    <col min="15" max="15" width="6.453125" customWidth="1"/>
    <col min="16" max="16" width="42.1796875" bestFit="1" customWidth="1"/>
    <col min="17" max="17" width="12.90625" customWidth="1"/>
    <col min="18" max="18" width="12.26953125" bestFit="1" customWidth="1"/>
    <col min="19" max="19" width="42.1796875" bestFit="1" customWidth="1"/>
    <col min="20" max="20" width="18.1796875" bestFit="1" customWidth="1"/>
    <col min="21" max="21" width="5.1796875" bestFit="1" customWidth="1"/>
    <col min="22" max="22" width="9.81640625" bestFit="1" customWidth="1"/>
    <col min="23" max="23" width="7.1796875" bestFit="1" customWidth="1"/>
    <col min="24" max="24" width="3.453125" customWidth="1"/>
  </cols>
  <sheetData>
    <row r="1" spans="1:15" ht="15" thickBot="1" x14ac:dyDescent="0.4">
      <c r="I1" t="s">
        <v>29</v>
      </c>
    </row>
    <row r="2" spans="1:15" ht="15" thickBot="1" x14ac:dyDescent="0.4">
      <c r="A2" s="81" t="s">
        <v>0</v>
      </c>
      <c r="B2" s="81"/>
      <c r="C2" s="81"/>
      <c r="D2" s="81"/>
      <c r="E2" s="81"/>
      <c r="F2" s="81"/>
      <c r="G2" s="81"/>
      <c r="H2" s="81"/>
      <c r="I2" s="12"/>
      <c r="J2" s="12" t="s">
        <v>21</v>
      </c>
      <c r="K2" s="12" t="s">
        <v>22</v>
      </c>
      <c r="L2" s="38"/>
      <c r="M2" s="38"/>
      <c r="N2" s="38"/>
      <c r="O2" s="38"/>
    </row>
    <row r="3" spans="1:15" ht="15" thickBot="1" x14ac:dyDescent="0.4">
      <c r="A3" s="2"/>
      <c r="B3" s="25" t="s">
        <v>16</v>
      </c>
      <c r="C3" s="26" t="s">
        <v>17</v>
      </c>
      <c r="D3" s="27" t="s">
        <v>18</v>
      </c>
      <c r="E3" s="25" t="s">
        <v>5</v>
      </c>
      <c r="F3" s="26" t="s">
        <v>6</v>
      </c>
      <c r="G3" s="26" t="s">
        <v>19</v>
      </c>
      <c r="H3" s="26" t="s">
        <v>20</v>
      </c>
      <c r="I3" s="11" t="s">
        <v>23</v>
      </c>
      <c r="J3" s="11">
        <v>0.54485902132202912</v>
      </c>
      <c r="K3" s="11">
        <v>1.4699547626657665</v>
      </c>
      <c r="L3" s="38"/>
      <c r="M3" s="74"/>
      <c r="N3" s="74" t="s">
        <v>4</v>
      </c>
      <c r="O3" s="74" t="s">
        <v>30</v>
      </c>
    </row>
    <row r="4" spans="1:15" x14ac:dyDescent="0.35">
      <c r="A4" s="19" t="s">
        <v>7</v>
      </c>
      <c r="B4" s="28">
        <v>4.2649999999999997</v>
      </c>
      <c r="C4" s="29">
        <v>2.669</v>
      </c>
      <c r="D4" s="30">
        <v>2.8530000000000002</v>
      </c>
      <c r="E4" s="28">
        <v>4.1269999999999998</v>
      </c>
      <c r="F4" s="29">
        <v>3.238</v>
      </c>
      <c r="G4" s="29">
        <v>3.2829999999999999</v>
      </c>
      <c r="H4" s="29">
        <v>3.4990000000000001</v>
      </c>
      <c r="I4" s="11" t="s">
        <v>14</v>
      </c>
      <c r="J4" s="11">
        <v>0.21060210964882059</v>
      </c>
      <c r="K4" s="11">
        <v>0.47328098821353076</v>
      </c>
      <c r="L4" s="39"/>
      <c r="M4" s="75" t="s">
        <v>0</v>
      </c>
      <c r="N4" s="72">
        <f>B7</f>
        <v>0.54485902132202912</v>
      </c>
      <c r="O4" s="73">
        <f>E7</f>
        <v>1.4699547626657665</v>
      </c>
    </row>
    <row r="5" spans="1:15" x14ac:dyDescent="0.35">
      <c r="A5" s="20" t="s">
        <v>8</v>
      </c>
      <c r="B5" s="28">
        <v>6.3850000000000004E-2</v>
      </c>
      <c r="C5" s="29">
        <v>2.1720000000000002</v>
      </c>
      <c r="D5" s="30">
        <v>2.2989999999999999</v>
      </c>
      <c r="E5" s="28">
        <v>2.726</v>
      </c>
      <c r="F5" s="29">
        <v>3.6880000000000002</v>
      </c>
      <c r="G5" s="29">
        <v>6.5359999999999996</v>
      </c>
      <c r="H5" s="29">
        <v>7.3109999999999999</v>
      </c>
      <c r="I5" s="11" t="s">
        <v>24</v>
      </c>
      <c r="J5" s="11">
        <v>3</v>
      </c>
      <c r="K5" s="11">
        <v>4</v>
      </c>
      <c r="L5" s="11"/>
      <c r="M5" s="75" t="s">
        <v>1</v>
      </c>
      <c r="N5" s="72">
        <f>B20</f>
        <v>0.6463362489528891</v>
      </c>
      <c r="O5" s="73">
        <f>E20</f>
        <v>2.9769946451329319</v>
      </c>
    </row>
    <row r="6" spans="1:15" x14ac:dyDescent="0.35">
      <c r="A6" s="20" t="s">
        <v>13</v>
      </c>
      <c r="B6" s="28">
        <f>(B5/B4)</f>
        <v>1.497069167643611E-2</v>
      </c>
      <c r="C6" s="29">
        <f t="shared" ref="C6:D6" si="0">(C5/C4)</f>
        <v>0.81378793555638818</v>
      </c>
      <c r="D6" s="30">
        <f t="shared" si="0"/>
        <v>0.80581843673326314</v>
      </c>
      <c r="E6" s="28">
        <f t="shared" ref="E6" si="1">(E5/E4)</f>
        <v>0.66052822873758177</v>
      </c>
      <c r="F6" s="29">
        <f t="shared" ref="F6:G6" si="2">(F5/F4)</f>
        <v>1.1389746757257566</v>
      </c>
      <c r="G6" s="29">
        <f t="shared" si="2"/>
        <v>1.9908620164483704</v>
      </c>
      <c r="H6" s="29">
        <f>(H5/H4)</f>
        <v>2.0894541297513576</v>
      </c>
      <c r="I6" s="11" t="s">
        <v>25</v>
      </c>
      <c r="J6" s="11">
        <v>0</v>
      </c>
      <c r="K6" s="11"/>
      <c r="L6" s="11"/>
      <c r="M6" s="75" t="s">
        <v>2</v>
      </c>
      <c r="N6" s="72">
        <f>B32</f>
        <v>0.48420265038278049</v>
      </c>
      <c r="O6" s="73">
        <f>E32</f>
        <v>2.0528872975937951</v>
      </c>
    </row>
    <row r="7" spans="1:15" ht="15" thickBot="1" x14ac:dyDescent="0.4">
      <c r="A7" s="21" t="s">
        <v>9</v>
      </c>
      <c r="B7" s="78">
        <f>AVERAGE(B6:D6)</f>
        <v>0.54485902132202912</v>
      </c>
      <c r="C7" s="79"/>
      <c r="D7" s="80"/>
      <c r="E7" s="78">
        <f>AVERAGE(E6:H6)</f>
        <v>1.4699547626657665</v>
      </c>
      <c r="F7" s="79"/>
      <c r="G7" s="79"/>
      <c r="H7" s="79"/>
      <c r="I7" s="11" t="s">
        <v>15</v>
      </c>
      <c r="J7" s="11">
        <v>5</v>
      </c>
      <c r="K7" s="11"/>
      <c r="L7" s="11"/>
      <c r="M7" s="75" t="s">
        <v>3</v>
      </c>
      <c r="N7" s="72">
        <f>B45</f>
        <v>0.56352711302443259</v>
      </c>
      <c r="O7" s="73">
        <f>E45</f>
        <v>0.60132504439490753</v>
      </c>
    </row>
    <row r="8" spans="1:15" x14ac:dyDescent="0.35">
      <c r="A8" s="9" t="s">
        <v>11</v>
      </c>
      <c r="B8" s="17">
        <f>STDEV(B6:D6)</f>
        <v>0.4589140547518899</v>
      </c>
      <c r="C8" s="17"/>
      <c r="D8" s="17"/>
      <c r="E8" s="17">
        <f>STDEV(E6:H6)</f>
        <v>0.68795420502641802</v>
      </c>
      <c r="F8" s="17"/>
      <c r="G8" s="17"/>
      <c r="H8" s="7"/>
      <c r="I8" s="11" t="s">
        <v>26</v>
      </c>
      <c r="J8" s="11">
        <v>-2.1306242788844707</v>
      </c>
      <c r="K8" s="11"/>
      <c r="L8" s="11"/>
      <c r="M8" s="11"/>
      <c r="N8" s="11"/>
      <c r="O8" s="11"/>
    </row>
    <row r="9" spans="1:15" x14ac:dyDescent="0.35">
      <c r="A9" t="s">
        <v>12</v>
      </c>
      <c r="B9" s="17">
        <f>B8/SQRT(2)</f>
        <v>0.32450124009687586</v>
      </c>
      <c r="C9" s="17"/>
      <c r="D9" s="17"/>
      <c r="E9" s="17">
        <f>E8/SQRT(2)</f>
        <v>0.48645708351998057</v>
      </c>
      <c r="F9" s="17"/>
      <c r="G9" s="17"/>
      <c r="H9" s="7"/>
      <c r="I9" s="40" t="s">
        <v>27</v>
      </c>
      <c r="J9" s="40">
        <v>4.3167930337195036E-2</v>
      </c>
      <c r="K9" s="11"/>
      <c r="L9" s="11"/>
      <c r="M9" s="11"/>
      <c r="N9" s="11"/>
      <c r="O9" s="11"/>
    </row>
    <row r="10" spans="1:15" x14ac:dyDescent="0.35">
      <c r="A10" s="9"/>
      <c r="B10" s="17"/>
      <c r="C10" s="17"/>
      <c r="D10" s="17"/>
      <c r="E10" s="17"/>
      <c r="F10" s="17"/>
      <c r="G10" s="17"/>
      <c r="H10" s="7"/>
      <c r="I10" s="11" t="s">
        <v>28</v>
      </c>
      <c r="J10" s="11">
        <v>2.0150483733330233</v>
      </c>
      <c r="K10" s="11"/>
      <c r="L10" s="11"/>
      <c r="M10" s="11"/>
      <c r="N10" s="11"/>
      <c r="O10" s="11"/>
    </row>
    <row r="11" spans="1:15" x14ac:dyDescent="0.35">
      <c r="A11" s="8"/>
      <c r="B11" s="8"/>
      <c r="C11" s="8"/>
      <c r="D11" s="8"/>
      <c r="E11" s="18"/>
      <c r="F11" s="18"/>
      <c r="G11" s="18"/>
      <c r="H11" s="7"/>
      <c r="L11" s="11"/>
      <c r="M11" s="11"/>
      <c r="N11" s="11"/>
      <c r="O11" s="11"/>
    </row>
    <row r="12" spans="1:15" x14ac:dyDescent="0.35">
      <c r="A12" s="1"/>
      <c r="B12" s="1"/>
      <c r="C12" s="1"/>
      <c r="D12" s="1"/>
      <c r="E12" s="3"/>
      <c r="F12" s="3"/>
      <c r="G12" s="3"/>
      <c r="L12" s="11"/>
      <c r="M12" s="11"/>
      <c r="N12" s="11"/>
      <c r="O12" s="11"/>
    </row>
    <row r="13" spans="1:15" x14ac:dyDescent="0.35">
      <c r="A13" s="1"/>
      <c r="B13" s="1"/>
      <c r="C13" s="1"/>
      <c r="D13" s="1"/>
      <c r="E13" s="3"/>
      <c r="F13" s="3"/>
      <c r="G13" s="3"/>
      <c r="H13" s="3"/>
      <c r="I13" s="11"/>
      <c r="J13" s="11"/>
      <c r="K13" s="11"/>
      <c r="L13" s="11"/>
      <c r="M13" s="11"/>
      <c r="N13" s="11"/>
      <c r="O13" s="11"/>
    </row>
    <row r="14" spans="1:15" ht="15" thickBot="1" x14ac:dyDescent="0.4">
      <c r="A14" s="1"/>
      <c r="B14" s="1"/>
      <c r="C14" s="1"/>
      <c r="D14" s="1"/>
      <c r="E14" s="3"/>
      <c r="F14" s="3"/>
      <c r="G14" s="3"/>
      <c r="H14" s="3"/>
      <c r="I14" t="s">
        <v>29</v>
      </c>
      <c r="L14" s="38"/>
      <c r="M14" s="38"/>
      <c r="N14" s="38"/>
      <c r="O14" s="38"/>
    </row>
    <row r="15" spans="1:15" ht="15" thickBot="1" x14ac:dyDescent="0.4">
      <c r="A15" s="81" t="s">
        <v>1</v>
      </c>
      <c r="B15" s="81"/>
      <c r="C15" s="81"/>
      <c r="D15" s="81"/>
      <c r="E15" s="81"/>
      <c r="F15" s="81"/>
      <c r="G15" s="81"/>
      <c r="H15" s="81"/>
      <c r="I15" s="12"/>
      <c r="J15" s="12" t="s">
        <v>21</v>
      </c>
      <c r="K15" s="12" t="s">
        <v>22</v>
      </c>
    </row>
    <row r="16" spans="1:15" ht="15" thickBot="1" x14ac:dyDescent="0.4">
      <c r="A16" s="2"/>
      <c r="B16" s="25" t="s">
        <v>16</v>
      </c>
      <c r="C16" s="41" t="s">
        <v>17</v>
      </c>
      <c r="D16" s="42" t="s">
        <v>18</v>
      </c>
      <c r="E16" s="25" t="s">
        <v>5</v>
      </c>
      <c r="F16" s="26" t="s">
        <v>6</v>
      </c>
      <c r="G16" s="26" t="s">
        <v>19</v>
      </c>
      <c r="H16" s="27" t="s">
        <v>20</v>
      </c>
      <c r="I16" s="11" t="s">
        <v>23</v>
      </c>
      <c r="J16" s="11">
        <v>0.6463362489528891</v>
      </c>
      <c r="K16" s="11">
        <v>2.9769946451329319</v>
      </c>
    </row>
    <row r="17" spans="1:11" x14ac:dyDescent="0.35">
      <c r="A17" s="19" t="s">
        <v>7</v>
      </c>
      <c r="B17" s="28">
        <v>4.67</v>
      </c>
      <c r="C17" s="43">
        <v>2.706</v>
      </c>
      <c r="D17" s="44">
        <v>2.9660000000000002</v>
      </c>
      <c r="E17" s="28">
        <v>4.1079999999999997</v>
      </c>
      <c r="F17" s="29">
        <v>2.64</v>
      </c>
      <c r="G17" s="33">
        <v>3.036</v>
      </c>
      <c r="H17" s="34">
        <v>3.2250000000000001</v>
      </c>
      <c r="I17" s="11" t="s">
        <v>14</v>
      </c>
      <c r="J17" s="11">
        <v>5.5202734205455406E-2</v>
      </c>
      <c r="K17" s="11">
        <v>3.1931282535565302</v>
      </c>
    </row>
    <row r="18" spans="1:11" x14ac:dyDescent="0.35">
      <c r="A18" s="20" t="s">
        <v>8</v>
      </c>
      <c r="B18" s="28">
        <v>1.7789999999999999</v>
      </c>
      <c r="C18" s="43">
        <v>2.2400000000000002</v>
      </c>
      <c r="D18" s="44">
        <v>2.1659999999999999</v>
      </c>
      <c r="E18" s="28">
        <v>15.32</v>
      </c>
      <c r="F18" s="29">
        <v>13.6</v>
      </c>
      <c r="G18" s="33">
        <v>4.5069999999999997</v>
      </c>
      <c r="H18" s="34">
        <v>4.9749999999999996</v>
      </c>
      <c r="I18" s="11" t="s">
        <v>24</v>
      </c>
      <c r="J18" s="11">
        <v>3</v>
      </c>
      <c r="K18" s="11">
        <v>4</v>
      </c>
    </row>
    <row r="19" spans="1:11" x14ac:dyDescent="0.35">
      <c r="A19" s="20" t="s">
        <v>13</v>
      </c>
      <c r="B19" s="28">
        <f>(B18/B17)</f>
        <v>0.38094218415417558</v>
      </c>
      <c r="C19" s="29">
        <f t="shared" ref="C19:D19" si="3">(C18/C17)</f>
        <v>0.82779009608277909</v>
      </c>
      <c r="D19" s="30">
        <f t="shared" si="3"/>
        <v>0.73027646662171264</v>
      </c>
      <c r="E19" s="28">
        <f>(E18/E17)</f>
        <v>3.729308666017527</v>
      </c>
      <c r="F19" s="29">
        <f>(F18/F17)</f>
        <v>5.1515151515151514</v>
      </c>
      <c r="G19" s="29">
        <f>(G18/G17)</f>
        <v>1.4845191040843213</v>
      </c>
      <c r="H19" s="30">
        <f>(H18/H17)</f>
        <v>1.5426356589147285</v>
      </c>
      <c r="I19" s="11" t="s">
        <v>25</v>
      </c>
      <c r="J19" s="11">
        <v>0</v>
      </c>
      <c r="K19" s="11"/>
    </row>
    <row r="20" spans="1:11" ht="15" thickBot="1" x14ac:dyDescent="0.4">
      <c r="A20" s="21" t="s">
        <v>9</v>
      </c>
      <c r="B20" s="78">
        <f>AVERAGE(B19:D19)</f>
        <v>0.6463362489528891</v>
      </c>
      <c r="C20" s="79"/>
      <c r="D20" s="80"/>
      <c r="E20" s="78">
        <f>AVERAGE(E19:H19)</f>
        <v>2.9769946451329319</v>
      </c>
      <c r="F20" s="79"/>
      <c r="G20" s="79"/>
      <c r="H20" s="80"/>
      <c r="I20" s="11" t="s">
        <v>15</v>
      </c>
      <c r="J20" s="11">
        <v>3</v>
      </c>
      <c r="K20" s="11"/>
    </row>
    <row r="21" spans="1:11" x14ac:dyDescent="0.35">
      <c r="A21" s="9" t="s">
        <v>11</v>
      </c>
      <c r="B21" s="17">
        <f>STDEV(B19:D19)</f>
        <v>0.23495262119298735</v>
      </c>
      <c r="C21" s="17"/>
      <c r="D21" s="17"/>
      <c r="E21" s="17">
        <f>STDEV(E19:H19)</f>
        <v>1.7869326382257755</v>
      </c>
      <c r="F21" s="3"/>
      <c r="G21" s="3"/>
      <c r="H21" s="3"/>
      <c r="I21" s="11" t="s">
        <v>26</v>
      </c>
      <c r="J21" s="11">
        <v>-2.5790031510741751</v>
      </c>
      <c r="K21" s="11"/>
    </row>
    <row r="22" spans="1:11" x14ac:dyDescent="0.35">
      <c r="A22" t="s">
        <v>12</v>
      </c>
      <c r="B22" s="17">
        <f>B21/SQRT(2)</f>
        <v>0.16613659170311548</v>
      </c>
      <c r="C22" s="17"/>
      <c r="D22" s="17"/>
      <c r="E22" s="17">
        <f>E21/SQRT(2)</f>
        <v>1.2635521860130134</v>
      </c>
      <c r="F22" s="3"/>
      <c r="G22" s="3"/>
      <c r="H22" s="3"/>
      <c r="I22" s="40" t="s">
        <v>27</v>
      </c>
      <c r="J22" s="40">
        <v>4.0925287460571433E-2</v>
      </c>
      <c r="K22" s="11"/>
    </row>
    <row r="23" spans="1:11" x14ac:dyDescent="0.35">
      <c r="A23" s="9"/>
      <c r="B23" s="37"/>
      <c r="C23" s="17"/>
      <c r="D23" s="17"/>
      <c r="E23" s="3"/>
      <c r="F23" s="3"/>
      <c r="G23" s="3"/>
      <c r="H23" s="3"/>
      <c r="I23" s="11" t="s">
        <v>28</v>
      </c>
      <c r="J23" s="11">
        <v>2.3533634348018233</v>
      </c>
      <c r="K23" s="11"/>
    </row>
    <row r="24" spans="1:11" x14ac:dyDescent="0.35">
      <c r="A24" s="9"/>
      <c r="B24" s="37"/>
      <c r="C24" s="17"/>
      <c r="D24" s="17"/>
      <c r="E24" s="3"/>
      <c r="F24" s="3"/>
      <c r="G24" s="3"/>
      <c r="H24" s="3"/>
    </row>
    <row r="25" spans="1:11" x14ac:dyDescent="0.35">
      <c r="A25" s="9"/>
      <c r="B25" s="37"/>
      <c r="C25" s="17"/>
      <c r="D25" s="17"/>
      <c r="E25" s="3"/>
      <c r="F25" s="3"/>
      <c r="G25" s="3"/>
      <c r="H25" s="3"/>
    </row>
    <row r="26" spans="1:11" ht="15" thickBot="1" x14ac:dyDescent="0.4">
      <c r="E26" s="3"/>
      <c r="F26" s="3"/>
      <c r="G26" s="3"/>
      <c r="H26" s="3"/>
      <c r="I26" t="s">
        <v>29</v>
      </c>
    </row>
    <row r="27" spans="1:11" ht="15" thickBot="1" x14ac:dyDescent="0.4">
      <c r="A27" s="81" t="s">
        <v>2</v>
      </c>
      <c r="B27" s="81"/>
      <c r="C27" s="81"/>
      <c r="D27" s="81"/>
      <c r="E27" s="81"/>
      <c r="F27" s="81"/>
      <c r="G27" s="81"/>
      <c r="H27" s="81"/>
      <c r="I27" s="12"/>
      <c r="J27" s="12" t="s">
        <v>21</v>
      </c>
      <c r="K27" s="12" t="s">
        <v>22</v>
      </c>
    </row>
    <row r="28" spans="1:11" ht="15" thickBot="1" x14ac:dyDescent="0.4">
      <c r="A28" s="2"/>
      <c r="B28" s="22" t="s">
        <v>16</v>
      </c>
      <c r="C28" s="35" t="s">
        <v>17</v>
      </c>
      <c r="D28" s="36" t="s">
        <v>18</v>
      </c>
      <c r="E28" s="22" t="s">
        <v>5</v>
      </c>
      <c r="F28" s="23" t="s">
        <v>6</v>
      </c>
      <c r="G28" s="23" t="s">
        <v>19</v>
      </c>
      <c r="H28" s="24" t="s">
        <v>20</v>
      </c>
      <c r="I28" s="11" t="s">
        <v>23</v>
      </c>
      <c r="J28" s="11">
        <v>0.48420265038278049</v>
      </c>
      <c r="K28" s="11">
        <v>2.0528872975937951</v>
      </c>
    </row>
    <row r="29" spans="1:11" x14ac:dyDescent="0.35">
      <c r="A29" s="13" t="s">
        <v>7</v>
      </c>
      <c r="B29" s="47">
        <v>4.2069999999999999</v>
      </c>
      <c r="C29" s="48">
        <v>2.6960000000000002</v>
      </c>
      <c r="D29" s="49">
        <v>3.036</v>
      </c>
      <c r="E29" s="47">
        <v>3.1579999999999999</v>
      </c>
      <c r="F29" s="50">
        <v>3.0539999999999998</v>
      </c>
      <c r="G29" s="51">
        <v>3.681</v>
      </c>
      <c r="H29" s="52">
        <v>3.9020000000000001</v>
      </c>
      <c r="I29" s="11" t="s">
        <v>14</v>
      </c>
      <c r="J29" s="11">
        <v>0.13785361388335948</v>
      </c>
      <c r="K29" s="11">
        <v>0.72754347766532612</v>
      </c>
    </row>
    <row r="30" spans="1:11" x14ac:dyDescent="0.35">
      <c r="A30" s="45" t="s">
        <v>8</v>
      </c>
      <c r="B30" s="14">
        <v>0.2515</v>
      </c>
      <c r="C30" s="31">
        <v>2.0190000000000001</v>
      </c>
      <c r="D30" s="32">
        <v>1.9550000000000001</v>
      </c>
      <c r="E30" s="14">
        <v>6.548</v>
      </c>
      <c r="F30" s="15">
        <v>9.9320000000000004</v>
      </c>
      <c r="G30" s="29">
        <v>5.33</v>
      </c>
      <c r="H30" s="30">
        <v>5.6109999999999998</v>
      </c>
      <c r="I30" s="11" t="s">
        <v>24</v>
      </c>
      <c r="J30" s="11">
        <v>3</v>
      </c>
      <c r="K30" s="11">
        <v>4</v>
      </c>
    </row>
    <row r="31" spans="1:11" x14ac:dyDescent="0.35">
      <c r="A31" s="45" t="s">
        <v>13</v>
      </c>
      <c r="B31" s="14">
        <f>(B30/B29)</f>
        <v>5.9781316852864273E-2</v>
      </c>
      <c r="C31" s="15">
        <f t="shared" ref="C31:D31" si="4">(C30/C29)</f>
        <v>0.74888724035608312</v>
      </c>
      <c r="D31" s="16">
        <f t="shared" si="4"/>
        <v>0.64393939393939392</v>
      </c>
      <c r="E31" s="14">
        <f t="shared" ref="E31:H31" si="5">(E30/E29)</f>
        <v>2.0734642178594047</v>
      </c>
      <c r="F31" s="15">
        <f t="shared" si="5"/>
        <v>3.2521283562540932</v>
      </c>
      <c r="G31" s="15">
        <f t="shared" si="5"/>
        <v>1.447976093452866</v>
      </c>
      <c r="H31" s="16">
        <f t="shared" si="5"/>
        <v>1.4379805228088158</v>
      </c>
      <c r="I31" s="11" t="s">
        <v>25</v>
      </c>
      <c r="J31" s="11">
        <v>0</v>
      </c>
      <c r="K31" s="11"/>
    </row>
    <row r="32" spans="1:11" ht="15" thickBot="1" x14ac:dyDescent="0.4">
      <c r="A32" s="46" t="s">
        <v>9</v>
      </c>
      <c r="B32" s="78">
        <f>AVERAGE(B31:D31)</f>
        <v>0.48420265038278049</v>
      </c>
      <c r="C32" s="79"/>
      <c r="D32" s="80"/>
      <c r="E32" s="78">
        <f>AVERAGE(E31:H31)</f>
        <v>2.0528872975937951</v>
      </c>
      <c r="F32" s="79"/>
      <c r="G32" s="79"/>
      <c r="H32" s="80"/>
      <c r="I32" s="11" t="s">
        <v>15</v>
      </c>
      <c r="J32" s="11">
        <v>4</v>
      </c>
      <c r="K32" s="11"/>
    </row>
    <row r="33" spans="1:11" x14ac:dyDescent="0.35">
      <c r="A33" s="9" t="s">
        <v>11</v>
      </c>
      <c r="B33" s="17">
        <f>STDEV(B31:D31)</f>
        <v>0.37128643105203762</v>
      </c>
      <c r="C33" s="17"/>
      <c r="D33" s="17"/>
      <c r="E33" s="17">
        <f>STDEV(E31:H31)</f>
        <v>0.85296159213960276</v>
      </c>
      <c r="F33" s="3"/>
      <c r="G33" s="3"/>
      <c r="H33" s="3"/>
      <c r="I33" s="11" t="s">
        <v>26</v>
      </c>
      <c r="J33" s="11">
        <v>-3.2864229050592311</v>
      </c>
      <c r="K33" s="11"/>
    </row>
    <row r="34" spans="1:11" x14ac:dyDescent="0.35">
      <c r="A34" t="s">
        <v>12</v>
      </c>
      <c r="B34" s="17">
        <f>B33/SQRT(2)</f>
        <v>0.26253915315944731</v>
      </c>
      <c r="C34" s="17"/>
      <c r="D34" s="17"/>
      <c r="E34" s="17">
        <f>E33/SQRT(2)</f>
        <v>0.60313492589358719</v>
      </c>
      <c r="F34" s="3"/>
      <c r="G34" s="3"/>
      <c r="H34" s="3"/>
      <c r="I34" s="40" t="s">
        <v>27</v>
      </c>
      <c r="J34" s="40">
        <v>1.5158587759188812E-2</v>
      </c>
      <c r="K34" s="11"/>
    </row>
    <row r="35" spans="1:11" x14ac:dyDescent="0.35">
      <c r="A35" s="9"/>
      <c r="B35" s="37"/>
      <c r="C35" s="17"/>
      <c r="D35" s="17"/>
      <c r="E35" s="3"/>
      <c r="F35" s="3"/>
      <c r="G35" s="3"/>
      <c r="H35" s="3"/>
      <c r="I35" s="11" t="s">
        <v>28</v>
      </c>
      <c r="J35" s="11">
        <v>2.1318467863266499</v>
      </c>
      <c r="K35" s="11"/>
    </row>
    <row r="36" spans="1:11" x14ac:dyDescent="0.35">
      <c r="A36" s="9"/>
      <c r="B36" s="37"/>
      <c r="C36" s="17"/>
      <c r="D36" s="17"/>
      <c r="E36" s="3"/>
      <c r="F36" s="3"/>
      <c r="G36" s="3"/>
      <c r="H36" s="3"/>
    </row>
    <row r="37" spans="1:11" x14ac:dyDescent="0.35">
      <c r="A37" s="9"/>
      <c r="B37" s="37"/>
      <c r="C37" s="17"/>
      <c r="D37" s="17"/>
      <c r="E37" s="3"/>
      <c r="F37" s="3"/>
      <c r="G37" s="3"/>
      <c r="H37" s="3"/>
    </row>
    <row r="38" spans="1:11" x14ac:dyDescent="0.35">
      <c r="E38" s="3"/>
      <c r="F38" s="3"/>
      <c r="G38" s="3"/>
      <c r="H38" s="3"/>
    </row>
    <row r="39" spans="1:11" ht="15" thickBot="1" x14ac:dyDescent="0.4">
      <c r="E39" s="3"/>
      <c r="F39" s="3"/>
      <c r="G39" s="3"/>
      <c r="H39" s="3"/>
      <c r="I39" t="s">
        <v>29</v>
      </c>
    </row>
    <row r="40" spans="1:11" ht="15" thickBot="1" x14ac:dyDescent="0.4">
      <c r="A40" s="81" t="s">
        <v>3</v>
      </c>
      <c r="B40" s="81"/>
      <c r="C40" s="81"/>
      <c r="D40" s="81"/>
      <c r="E40" s="81"/>
      <c r="F40" s="81"/>
      <c r="G40" s="81"/>
      <c r="H40" s="81"/>
      <c r="I40" s="12"/>
      <c r="J40" s="12" t="s">
        <v>21</v>
      </c>
      <c r="K40" s="12" t="s">
        <v>22</v>
      </c>
    </row>
    <row r="41" spans="1:11" ht="15" thickBot="1" x14ac:dyDescent="0.4">
      <c r="A41" s="2"/>
      <c r="B41" s="22" t="s">
        <v>16</v>
      </c>
      <c r="C41" s="35" t="s">
        <v>17</v>
      </c>
      <c r="D41" s="36" t="s">
        <v>18</v>
      </c>
      <c r="E41" s="22" t="s">
        <v>5</v>
      </c>
      <c r="F41" s="23" t="s">
        <v>6</v>
      </c>
      <c r="G41" s="23" t="s">
        <v>19</v>
      </c>
      <c r="H41" s="24" t="s">
        <v>20</v>
      </c>
      <c r="I41" s="11" t="s">
        <v>23</v>
      </c>
      <c r="J41" s="11">
        <v>0.56352711302443259</v>
      </c>
      <c r="K41" s="11">
        <v>0.60132504439490753</v>
      </c>
    </row>
    <row r="42" spans="1:11" x14ac:dyDescent="0.35">
      <c r="A42" s="2" t="s">
        <v>7</v>
      </c>
      <c r="B42" s="55">
        <v>1.43</v>
      </c>
      <c r="C42" s="56">
        <v>3.125</v>
      </c>
      <c r="D42" s="57">
        <v>3.395</v>
      </c>
      <c r="E42" s="55">
        <v>15.12</v>
      </c>
      <c r="F42" s="51">
        <v>0.88400000000000001</v>
      </c>
      <c r="G42" s="51">
        <v>2.7749999999999999</v>
      </c>
      <c r="H42" s="52">
        <v>3.6219999999999999</v>
      </c>
      <c r="I42" s="11" t="s">
        <v>14</v>
      </c>
      <c r="J42" s="11">
        <v>0.22941902825156996</v>
      </c>
      <c r="K42" s="11">
        <v>0.28101182255481522</v>
      </c>
    </row>
    <row r="43" spans="1:11" x14ac:dyDescent="0.35">
      <c r="A43" s="2" t="s">
        <v>8</v>
      </c>
      <c r="B43" s="28">
        <v>1.7049999999999999E-2</v>
      </c>
      <c r="C43" s="43">
        <v>2.7320000000000002</v>
      </c>
      <c r="D43" s="44">
        <v>2.7309999999999999</v>
      </c>
      <c r="E43" s="28">
        <v>3.7869999999999999</v>
      </c>
      <c r="F43" s="29">
        <v>4.7559999999999998E-2</v>
      </c>
      <c r="G43" s="29">
        <v>3.1680000000000001</v>
      </c>
      <c r="H43" s="30">
        <v>3.4750000000000001</v>
      </c>
      <c r="I43" s="11" t="s">
        <v>24</v>
      </c>
      <c r="J43" s="11">
        <v>3</v>
      </c>
      <c r="K43" s="11">
        <v>4</v>
      </c>
    </row>
    <row r="44" spans="1:11" ht="15" thickBot="1" x14ac:dyDescent="0.4">
      <c r="A44" s="2" t="s">
        <v>13</v>
      </c>
      <c r="B44" s="58">
        <f>(B43/B42)</f>
        <v>1.1923076923076923E-2</v>
      </c>
      <c r="C44" s="53">
        <f t="shared" ref="C44:D44" si="6">(C43/C42)</f>
        <v>0.87424000000000002</v>
      </c>
      <c r="D44" s="54">
        <f t="shared" si="6"/>
        <v>0.80441826215022083</v>
      </c>
      <c r="E44" s="58">
        <f t="shared" ref="E44:H44" si="7">(E43/E42)</f>
        <v>0.250462962962963</v>
      </c>
      <c r="F44" s="53">
        <f t="shared" si="7"/>
        <v>5.3800904977375566E-2</v>
      </c>
      <c r="G44" s="53">
        <f t="shared" si="7"/>
        <v>1.1416216216216217</v>
      </c>
      <c r="H44" s="54">
        <f t="shared" si="7"/>
        <v>0.95941468801766983</v>
      </c>
      <c r="I44" s="11" t="s">
        <v>25</v>
      </c>
      <c r="J44" s="11">
        <v>0</v>
      </c>
      <c r="K44" s="11"/>
    </row>
    <row r="45" spans="1:11" ht="15" thickBot="1" x14ac:dyDescent="0.4">
      <c r="A45" s="4" t="s">
        <v>9</v>
      </c>
      <c r="B45" s="78">
        <f>AVERAGE(B44:D44)</f>
        <v>0.56352711302443259</v>
      </c>
      <c r="C45" s="79"/>
      <c r="D45" s="80"/>
      <c r="E45" s="79">
        <f>AVERAGE(E44:H44)</f>
        <v>0.60132504439490753</v>
      </c>
      <c r="F45" s="79"/>
      <c r="G45" s="79"/>
      <c r="H45" s="80"/>
      <c r="I45" s="11" t="s">
        <v>15</v>
      </c>
      <c r="J45" s="11">
        <v>5</v>
      </c>
      <c r="K45" s="11"/>
    </row>
    <row r="46" spans="1:11" x14ac:dyDescent="0.35">
      <c r="A46" s="9" t="s">
        <v>11</v>
      </c>
      <c r="B46" s="17">
        <f>STDEV(B44:D44)</f>
        <v>0.47897706443165933</v>
      </c>
      <c r="C46" s="17"/>
      <c r="D46" s="17"/>
      <c r="E46" s="17">
        <f>STDEV(E44:H44)</f>
        <v>0.53010548247949218</v>
      </c>
      <c r="F46" s="3"/>
      <c r="G46" s="3"/>
      <c r="H46" s="3"/>
      <c r="I46" s="11" t="s">
        <v>26</v>
      </c>
      <c r="J46" s="11">
        <v>-9.8676683563273596E-2</v>
      </c>
      <c r="K46" s="11"/>
    </row>
    <row r="47" spans="1:11" x14ac:dyDescent="0.35">
      <c r="A47" t="s">
        <v>12</v>
      </c>
      <c r="B47" s="17">
        <f>B46/SQRT(2)</f>
        <v>0.3386879302924522</v>
      </c>
      <c r="C47" s="17"/>
      <c r="D47" s="17"/>
      <c r="E47" s="17">
        <f>E46/SQRT(2)</f>
        <v>0.37484118140541545</v>
      </c>
      <c r="F47" s="3"/>
      <c r="G47" s="3"/>
      <c r="H47" s="3"/>
      <c r="I47" s="59" t="s">
        <v>27</v>
      </c>
      <c r="J47" s="59">
        <v>0.46261444772291788</v>
      </c>
      <c r="K47" s="11"/>
    </row>
    <row r="48" spans="1:11" x14ac:dyDescent="0.35">
      <c r="A48" s="9"/>
      <c r="B48" s="37"/>
      <c r="C48" s="17"/>
      <c r="D48" s="17"/>
      <c r="E48" s="3"/>
      <c r="F48" s="3"/>
      <c r="G48" s="3"/>
      <c r="H48" s="3"/>
      <c r="I48" s="11" t="s">
        <v>28</v>
      </c>
      <c r="J48" s="11">
        <v>2.0150483733330233</v>
      </c>
      <c r="K48" s="11"/>
    </row>
    <row r="49" spans="1:24" x14ac:dyDescent="0.35">
      <c r="A49" s="9"/>
      <c r="B49" s="37"/>
      <c r="C49" s="17"/>
      <c r="D49" s="17"/>
      <c r="E49" s="3"/>
      <c r="F49" s="3"/>
      <c r="G49" s="3"/>
      <c r="H49" s="3"/>
    </row>
    <row r="50" spans="1:24" ht="15" customHeight="1" x14ac:dyDescent="0.35">
      <c r="A50" s="9"/>
      <c r="B50" s="37"/>
      <c r="C50" s="17"/>
      <c r="D50" s="17"/>
      <c r="E50" s="3"/>
      <c r="F50" s="3"/>
      <c r="G50" s="3"/>
      <c r="H50" s="3"/>
    </row>
    <row r="51" spans="1:24" x14ac:dyDescent="0.35">
      <c r="A51" s="9"/>
      <c r="B51" s="37"/>
      <c r="C51" s="17"/>
      <c r="D51" s="17"/>
      <c r="E51" s="3"/>
      <c r="F51" s="3"/>
      <c r="G51" s="3"/>
      <c r="H51" s="3"/>
    </row>
    <row r="52" spans="1:24" x14ac:dyDescent="0.35">
      <c r="A52" s="9"/>
      <c r="B52" s="37"/>
      <c r="C52" s="17"/>
      <c r="D52" s="17"/>
      <c r="E52" s="3"/>
      <c r="F52" s="3"/>
      <c r="G52" s="3"/>
      <c r="H52" s="3"/>
    </row>
    <row r="53" spans="1:24" x14ac:dyDescent="0.35">
      <c r="A53" s="9"/>
      <c r="B53" s="37"/>
      <c r="C53" s="17"/>
      <c r="D53" s="17"/>
      <c r="E53" s="3"/>
      <c r="F53" s="3"/>
      <c r="G53" s="3"/>
      <c r="H53" s="3"/>
    </row>
    <row r="54" spans="1:24" x14ac:dyDescent="0.35">
      <c r="A54" s="9"/>
      <c r="B54" s="37"/>
      <c r="C54" s="17"/>
      <c r="D54" s="17"/>
      <c r="E54" s="18"/>
      <c r="F54" s="18"/>
      <c r="G54" s="18"/>
      <c r="H54" s="18"/>
      <c r="I54" s="7"/>
      <c r="J54" s="7"/>
      <c r="K54" s="7"/>
      <c r="L54" s="7"/>
      <c r="M54" s="7"/>
      <c r="N54" s="7"/>
      <c r="O54" s="7"/>
      <c r="P54" s="7"/>
      <c r="Q54" s="7"/>
    </row>
    <row r="55" spans="1:24" x14ac:dyDescent="0.35">
      <c r="A55" s="7"/>
      <c r="B55" s="77"/>
      <c r="C55" s="77"/>
      <c r="D55" s="77"/>
      <c r="E55" s="77"/>
      <c r="F55" s="65"/>
      <c r="G55" s="65"/>
      <c r="H55" s="7"/>
      <c r="I55" s="7"/>
      <c r="J55" s="7"/>
      <c r="K55" s="77"/>
      <c r="L55" s="77"/>
      <c r="M55" s="7"/>
      <c r="N55" s="7"/>
      <c r="O55" s="7"/>
      <c r="P55" s="77"/>
      <c r="Q55" s="77"/>
      <c r="U55" s="76" t="s">
        <v>3</v>
      </c>
      <c r="V55" s="76"/>
    </row>
    <row r="56" spans="1:24" x14ac:dyDescent="0.3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U56" t="s">
        <v>4</v>
      </c>
      <c r="V56" t="s">
        <v>10</v>
      </c>
    </row>
    <row r="57" spans="1:24" x14ac:dyDescent="0.35">
      <c r="A57" s="9"/>
      <c r="B57" s="66"/>
      <c r="C57" s="66"/>
      <c r="D57" s="66"/>
      <c r="E57" s="66"/>
      <c r="F57" s="66"/>
      <c r="G57" s="66"/>
      <c r="H57" s="7"/>
      <c r="I57" s="7"/>
      <c r="J57" s="9"/>
      <c r="K57" s="66"/>
      <c r="L57" s="66"/>
      <c r="M57" s="7"/>
      <c r="N57" s="7"/>
      <c r="O57" s="9"/>
      <c r="P57" s="66"/>
      <c r="Q57" s="66"/>
      <c r="T57" s="4" t="s">
        <v>9</v>
      </c>
      <c r="U57" s="5">
        <f>(B45)</f>
        <v>0.56352711302443259</v>
      </c>
      <c r="V57" s="5">
        <f>(E45)</f>
        <v>0.60132504439490753</v>
      </c>
    </row>
    <row r="58" spans="1:24" x14ac:dyDescent="0.35">
      <c r="A58" s="7"/>
      <c r="B58" s="7"/>
      <c r="C58" s="7"/>
      <c r="D58" s="7"/>
      <c r="E58" s="66"/>
      <c r="F58" s="66"/>
      <c r="G58" s="66"/>
      <c r="H58" s="67"/>
      <c r="I58" s="67"/>
      <c r="J58" s="67"/>
      <c r="K58" s="67"/>
      <c r="L58" s="66"/>
      <c r="M58" s="67"/>
      <c r="N58" s="67"/>
      <c r="O58" s="67"/>
      <c r="P58" s="67"/>
      <c r="Q58" s="66"/>
      <c r="R58" s="6"/>
      <c r="S58" s="6"/>
      <c r="T58" s="6" t="s">
        <v>11</v>
      </c>
      <c r="U58" s="6"/>
      <c r="V58" s="5">
        <f>STDEV(E44:F44)</f>
        <v>0.13906107480371091</v>
      </c>
      <c r="X58" s="6"/>
    </row>
    <row r="59" spans="1:24" x14ac:dyDescent="0.35">
      <c r="A59" s="7"/>
      <c r="B59" s="7"/>
      <c r="C59" s="7"/>
      <c r="D59" s="7"/>
      <c r="E59" s="66"/>
      <c r="F59" s="66"/>
      <c r="G59" s="66"/>
      <c r="H59" s="67"/>
      <c r="I59" s="67"/>
      <c r="J59" s="67"/>
      <c r="K59" s="67"/>
      <c r="L59" s="66"/>
      <c r="M59" s="67"/>
      <c r="N59" s="67"/>
      <c r="O59" s="67"/>
      <c r="P59" s="67"/>
      <c r="Q59" s="66"/>
      <c r="R59" s="6"/>
      <c r="S59" s="6"/>
      <c r="T59" s="6" t="s">
        <v>12</v>
      </c>
      <c r="U59" s="6"/>
      <c r="V59" s="5">
        <f>V58/SQRT(2)</f>
        <v>9.8331028992793723E-2</v>
      </c>
      <c r="X59" s="6"/>
    </row>
    <row r="60" spans="1:24" x14ac:dyDescent="0.3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</row>
    <row r="61" spans="1:24" x14ac:dyDescent="0.35">
      <c r="A61" s="8"/>
      <c r="B61" s="8"/>
      <c r="C61" s="8"/>
      <c r="D61" s="8"/>
      <c r="E61" s="8"/>
      <c r="F61" s="8"/>
      <c r="G61" s="8"/>
      <c r="H61" s="8"/>
      <c r="I61" s="7"/>
      <c r="J61" s="7"/>
      <c r="K61" s="7"/>
      <c r="L61" s="7"/>
      <c r="M61" s="7"/>
      <c r="N61" s="7"/>
      <c r="O61" s="7"/>
      <c r="P61" s="7"/>
      <c r="Q61" s="7"/>
    </row>
    <row r="62" spans="1:24" x14ac:dyDescent="0.3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</row>
    <row r="63" spans="1:24" x14ac:dyDescent="0.35">
      <c r="A63" s="68"/>
      <c r="B63" s="66"/>
      <c r="C63" s="66"/>
      <c r="D63" s="66"/>
      <c r="E63" s="66"/>
      <c r="F63" s="66"/>
      <c r="G63" s="66"/>
      <c r="H63" s="66"/>
      <c r="I63" s="7"/>
      <c r="J63" s="7"/>
      <c r="K63" s="7"/>
      <c r="L63" s="7"/>
      <c r="M63" s="7"/>
      <c r="N63" s="7"/>
      <c r="O63" s="7"/>
      <c r="P63" s="7"/>
      <c r="Q63" s="7"/>
      <c r="S63" s="76"/>
      <c r="U63" s="5"/>
      <c r="V63" s="5"/>
    </row>
    <row r="64" spans="1:24" x14ac:dyDescent="0.35">
      <c r="A64" s="7"/>
      <c r="B64" s="66"/>
      <c r="C64" s="66"/>
      <c r="D64" s="66"/>
      <c r="E64" s="66"/>
      <c r="F64" s="66"/>
      <c r="G64" s="66"/>
      <c r="H64" s="66"/>
      <c r="I64" s="7"/>
      <c r="J64" s="7"/>
      <c r="K64" s="7"/>
      <c r="L64" s="7"/>
      <c r="M64" s="7"/>
      <c r="N64" s="7"/>
      <c r="O64" s="7"/>
      <c r="P64" s="7"/>
      <c r="Q64" s="7"/>
      <c r="S64" s="76"/>
      <c r="U64" s="5"/>
      <c r="V64" s="5"/>
    </row>
    <row r="65" spans="1:22" x14ac:dyDescent="0.35">
      <c r="A65" s="7"/>
      <c r="B65" s="66"/>
      <c r="C65" s="66"/>
      <c r="D65" s="66"/>
      <c r="E65" s="66"/>
      <c r="F65" s="66"/>
      <c r="G65" s="66"/>
      <c r="H65" s="66"/>
      <c r="I65" s="7"/>
      <c r="J65" s="7"/>
      <c r="K65" s="7"/>
      <c r="L65" s="7"/>
      <c r="M65" s="7"/>
      <c r="N65" s="7"/>
      <c r="O65" s="7"/>
      <c r="P65" s="7"/>
      <c r="Q65" s="7"/>
      <c r="S65" s="76"/>
      <c r="U65" s="5"/>
      <c r="V65" s="5"/>
    </row>
    <row r="66" spans="1:22" x14ac:dyDescent="0.35">
      <c r="A66" s="7"/>
      <c r="B66" s="66"/>
      <c r="C66" s="66"/>
      <c r="D66" s="66"/>
      <c r="E66" s="66"/>
      <c r="F66" s="66"/>
      <c r="G66" s="66"/>
      <c r="H66" s="66"/>
      <c r="I66" s="7"/>
      <c r="J66" s="7"/>
      <c r="K66" s="7"/>
      <c r="L66" s="7"/>
      <c r="M66" s="7"/>
      <c r="N66" s="7"/>
      <c r="O66" s="7"/>
      <c r="P66" s="7"/>
      <c r="Q66" s="7"/>
      <c r="S66" s="76"/>
      <c r="U66" s="5"/>
      <c r="V66" s="5"/>
    </row>
    <row r="67" spans="1:22" x14ac:dyDescent="0.3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S67" s="76"/>
      <c r="U67" s="5"/>
      <c r="V67" s="5"/>
    </row>
    <row r="68" spans="1:22" x14ac:dyDescent="0.35">
      <c r="A68" s="69"/>
      <c r="B68" s="70"/>
      <c r="C68" s="70"/>
      <c r="D68" s="70"/>
      <c r="E68" s="8"/>
      <c r="F68" s="8"/>
      <c r="G68" s="8"/>
      <c r="H68" s="8"/>
      <c r="I68" s="7"/>
      <c r="J68" s="7"/>
      <c r="K68" s="7"/>
      <c r="L68" s="7"/>
      <c r="M68" s="7"/>
      <c r="N68" s="7"/>
      <c r="O68" s="7"/>
      <c r="P68" s="7"/>
      <c r="Q68" s="7"/>
      <c r="S68" s="76"/>
      <c r="U68" s="5"/>
      <c r="V68" s="5"/>
    </row>
    <row r="69" spans="1:22" x14ac:dyDescent="0.35">
      <c r="A69" s="69"/>
      <c r="B69" s="70"/>
      <c r="C69" s="70"/>
      <c r="D69" s="70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S69" s="76"/>
      <c r="U69" s="5"/>
      <c r="V69" s="5"/>
    </row>
    <row r="70" spans="1:22" x14ac:dyDescent="0.35">
      <c r="A70" s="71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S70" s="76"/>
      <c r="U70" s="5"/>
      <c r="V70" s="5"/>
    </row>
    <row r="71" spans="1:22" x14ac:dyDescent="0.3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</row>
    <row r="72" spans="1:22" x14ac:dyDescent="0.35">
      <c r="A72" s="10"/>
    </row>
    <row r="75" spans="1:22" x14ac:dyDescent="0.35">
      <c r="A75" s="38"/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</row>
    <row r="76" spans="1:22" x14ac:dyDescent="0.35">
      <c r="A76" s="38"/>
      <c r="B76" s="38"/>
      <c r="C76" s="38"/>
      <c r="D76" s="38"/>
      <c r="E76" s="38"/>
      <c r="F76" s="38"/>
      <c r="G76" s="38"/>
      <c r="H76" s="38"/>
      <c r="I76" s="38"/>
      <c r="J76" s="38"/>
      <c r="K76" s="38"/>
      <c r="L76" s="38"/>
    </row>
    <row r="77" spans="1:22" x14ac:dyDescent="0.35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</row>
    <row r="78" spans="1:22" x14ac:dyDescent="0.35">
      <c r="A78" s="38"/>
      <c r="B78" s="39"/>
      <c r="C78" s="39"/>
      <c r="D78" s="39"/>
      <c r="E78" s="39"/>
      <c r="F78" s="39"/>
      <c r="G78" s="39"/>
      <c r="H78" s="39"/>
      <c r="I78" s="39"/>
      <c r="J78" s="39"/>
      <c r="K78" s="38"/>
      <c r="L78" s="38"/>
    </row>
    <row r="79" spans="1:22" x14ac:dyDescent="0.35">
      <c r="A79" s="38"/>
      <c r="B79" s="11"/>
      <c r="C79" s="11"/>
      <c r="D79" s="11"/>
      <c r="E79" s="11"/>
      <c r="F79" s="11"/>
      <c r="G79" s="11"/>
      <c r="H79" s="11"/>
      <c r="I79" s="11"/>
      <c r="J79" s="11"/>
      <c r="K79" s="38"/>
      <c r="L79" s="38"/>
    </row>
    <row r="80" spans="1:22" x14ac:dyDescent="0.35">
      <c r="A80" s="60"/>
      <c r="B80" s="11"/>
      <c r="C80" s="11"/>
      <c r="D80" s="11"/>
      <c r="E80" s="11"/>
      <c r="F80" s="11"/>
      <c r="G80" s="11"/>
      <c r="H80" s="11"/>
      <c r="I80" s="11"/>
      <c r="J80" s="11"/>
      <c r="K80" s="38"/>
      <c r="L80" s="38"/>
    </row>
    <row r="81" spans="1:12" x14ac:dyDescent="0.35">
      <c r="A81" s="61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</row>
    <row r="82" spans="1:12" x14ac:dyDescent="0.35">
      <c r="A82" s="62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</row>
    <row r="83" spans="1:12" x14ac:dyDescent="0.35">
      <c r="A83" s="63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</row>
    <row r="84" spans="1:12" x14ac:dyDescent="0.35">
      <c r="A84" s="62"/>
      <c r="B84" s="39"/>
      <c r="C84" s="39"/>
      <c r="D84" s="39"/>
      <c r="E84" s="39"/>
      <c r="F84" s="39"/>
      <c r="G84" s="39"/>
      <c r="H84" s="39"/>
      <c r="I84" s="39"/>
      <c r="J84" s="39"/>
      <c r="K84" s="39"/>
      <c r="L84" s="39"/>
    </row>
    <row r="85" spans="1:12" x14ac:dyDescent="0.35">
      <c r="A85" s="62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</row>
    <row r="86" spans="1:12" x14ac:dyDescent="0.35">
      <c r="A86" s="64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</row>
    <row r="87" spans="1:12" x14ac:dyDescent="0.35">
      <c r="A87" s="60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</row>
    <row r="88" spans="1:12" x14ac:dyDescent="0.35">
      <c r="A88" s="38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</row>
    <row r="89" spans="1:12" x14ac:dyDescent="0.35">
      <c r="A89" s="38"/>
      <c r="B89" s="38"/>
      <c r="C89" s="38"/>
      <c r="D89" s="38"/>
      <c r="E89" s="38"/>
      <c r="F89" s="38"/>
      <c r="G89" s="38"/>
      <c r="H89" s="38"/>
      <c r="I89" s="38"/>
      <c r="J89" s="38"/>
      <c r="K89" s="38"/>
      <c r="L89" s="38"/>
    </row>
    <row r="90" spans="1:12" x14ac:dyDescent="0.35">
      <c r="A90" s="38"/>
      <c r="B90" s="38"/>
      <c r="C90" s="38"/>
      <c r="D90" s="38"/>
      <c r="E90" s="38"/>
      <c r="F90" s="38"/>
      <c r="G90" s="38"/>
      <c r="H90" s="38"/>
      <c r="I90" s="38"/>
      <c r="J90" s="38"/>
      <c r="K90" s="38"/>
      <c r="L90" s="38"/>
    </row>
  </sheetData>
  <mergeCells count="20">
    <mergeCell ref="U55:V55"/>
    <mergeCell ref="B7:D7"/>
    <mergeCell ref="B20:D20"/>
    <mergeCell ref="A2:H2"/>
    <mergeCell ref="E7:H7"/>
    <mergeCell ref="B45:D45"/>
    <mergeCell ref="E45:H45"/>
    <mergeCell ref="A40:H40"/>
    <mergeCell ref="E20:H20"/>
    <mergeCell ref="A15:H15"/>
    <mergeCell ref="B32:D32"/>
    <mergeCell ref="E32:H32"/>
    <mergeCell ref="A27:H27"/>
    <mergeCell ref="S63:S64"/>
    <mergeCell ref="S65:S66"/>
    <mergeCell ref="S67:S68"/>
    <mergeCell ref="S69:S70"/>
    <mergeCell ref="B55:E55"/>
    <mergeCell ref="K55:L55"/>
    <mergeCell ref="P55:Q5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Analysis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</dc:creator>
  <cp:keywords/>
  <dc:description/>
  <cp:lastModifiedBy>Alejandro Saettone</cp:lastModifiedBy>
  <cp:revision/>
  <dcterms:created xsi:type="dcterms:W3CDTF">2017-02-24T14:23:14Z</dcterms:created>
  <dcterms:modified xsi:type="dcterms:W3CDTF">2018-01-26T14:58:30Z</dcterms:modified>
  <cp:category/>
  <cp:contentStatus/>
</cp:coreProperties>
</file>