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sarahbrnich/Desktop/SVI Revisions/"/>
    </mc:Choice>
  </mc:AlternateContent>
  <xr:revisionPtr revIDLastSave="0" documentId="13_ncr:1_{7AF6813C-4D5D-304D-A783-8705FEDBF624}" xr6:coauthVersionLast="45" xr6:coauthVersionMax="45" xr10:uidLastSave="{00000000-0000-0000-0000-000000000000}"/>
  <bookViews>
    <workbookView xWindow="0" yWindow="640" windowWidth="28800" windowHeight="16220" tabRatio="500" activeTab="1" xr2:uid="{00000000-000D-0000-FFFF-FFFF00000000}"/>
  </bookViews>
  <sheets>
    <sheet name="SuppTable1_Perfect_Binary" sheetId="2" r:id="rId1"/>
    <sheet name="SuppTable2_One_Indeterminate" sheetId="3" r:id="rId2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66" i="3" l="1"/>
  <c r="H67" i="3"/>
  <c r="H68" i="3"/>
  <c r="H69" i="3"/>
  <c r="H70" i="3"/>
  <c r="H71" i="3"/>
  <c r="H72" i="3"/>
  <c r="H73" i="3"/>
  <c r="J73" i="3" s="1"/>
  <c r="H74" i="3"/>
  <c r="H75" i="3"/>
  <c r="H76" i="3"/>
  <c r="H77" i="3"/>
  <c r="H78" i="3"/>
  <c r="H79" i="3"/>
  <c r="H80" i="3"/>
  <c r="H81" i="3"/>
  <c r="J81" i="3" s="1"/>
  <c r="H82" i="3"/>
  <c r="H65" i="3"/>
  <c r="G70" i="3"/>
  <c r="I70" i="3" s="1"/>
  <c r="G71" i="3"/>
  <c r="I71" i="3" s="1"/>
  <c r="G72" i="3"/>
  <c r="I72" i="3" s="1"/>
  <c r="G73" i="3"/>
  <c r="I73" i="3" s="1"/>
  <c r="K73" i="3" s="1"/>
  <c r="G74" i="3"/>
  <c r="I74" i="3" s="1"/>
  <c r="K74" i="3" s="1"/>
  <c r="G75" i="3"/>
  <c r="I75" i="3" s="1"/>
  <c r="G76" i="3"/>
  <c r="I76" i="3" s="1"/>
  <c r="G77" i="3"/>
  <c r="I77" i="3" s="1"/>
  <c r="G78" i="3"/>
  <c r="I78" i="3" s="1"/>
  <c r="G79" i="3"/>
  <c r="I79" i="3" s="1"/>
  <c r="G80" i="3"/>
  <c r="I80" i="3" s="1"/>
  <c r="G81" i="3"/>
  <c r="I81" i="3" s="1"/>
  <c r="K81" i="3" s="1"/>
  <c r="G82" i="3"/>
  <c r="I82" i="3" s="1"/>
  <c r="K82" i="3" s="1"/>
  <c r="G66" i="3"/>
  <c r="I66" i="3" s="1"/>
  <c r="K66" i="3" s="1"/>
  <c r="G67" i="3"/>
  <c r="I67" i="3" s="1"/>
  <c r="G68" i="3"/>
  <c r="I68" i="3" s="1"/>
  <c r="G69" i="3"/>
  <c r="I69" i="3" s="1"/>
  <c r="G65" i="3"/>
  <c r="I65" i="3" s="1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65" i="3"/>
  <c r="K78" i="3" l="1"/>
  <c r="K69" i="3"/>
  <c r="K68" i="3"/>
  <c r="K77" i="3"/>
  <c r="J65" i="3"/>
  <c r="J75" i="3"/>
  <c r="J67" i="3"/>
  <c r="K67" i="3"/>
  <c r="K76" i="3"/>
  <c r="J82" i="3"/>
  <c r="J74" i="3"/>
  <c r="J66" i="3"/>
  <c r="J72" i="3"/>
  <c r="K75" i="3"/>
  <c r="J79" i="3"/>
  <c r="J71" i="3"/>
  <c r="J80" i="3"/>
  <c r="K80" i="3"/>
  <c r="K72" i="3"/>
  <c r="J78" i="3"/>
  <c r="J70" i="3"/>
  <c r="K65" i="3"/>
  <c r="K79" i="3"/>
  <c r="K71" i="3"/>
  <c r="J77" i="3"/>
  <c r="J69" i="3"/>
  <c r="K70" i="3"/>
  <c r="J76" i="3"/>
  <c r="J68" i="3"/>
  <c r="C49" i="3"/>
  <c r="D49" i="3"/>
  <c r="G49" i="3"/>
  <c r="I49" i="3" s="1"/>
  <c r="K49" i="3" s="1"/>
  <c r="H49" i="3"/>
  <c r="C50" i="3"/>
  <c r="D50" i="3"/>
  <c r="G50" i="3"/>
  <c r="I50" i="3" s="1"/>
  <c r="H50" i="3"/>
  <c r="C51" i="3"/>
  <c r="D51" i="3"/>
  <c r="G51" i="3"/>
  <c r="I51" i="3" s="1"/>
  <c r="K51" i="3" s="1"/>
  <c r="H51" i="3"/>
  <c r="C52" i="3"/>
  <c r="D52" i="3"/>
  <c r="G52" i="3"/>
  <c r="I52" i="3" s="1"/>
  <c r="H52" i="3"/>
  <c r="C53" i="3"/>
  <c r="D53" i="3"/>
  <c r="G53" i="3"/>
  <c r="I53" i="3" s="1"/>
  <c r="K53" i="3" s="1"/>
  <c r="H53" i="3"/>
  <c r="C54" i="3"/>
  <c r="D54" i="3"/>
  <c r="G54" i="3"/>
  <c r="I54" i="3" s="1"/>
  <c r="H54" i="3"/>
  <c r="C55" i="3"/>
  <c r="D55" i="3"/>
  <c r="G55" i="3"/>
  <c r="I55" i="3" s="1"/>
  <c r="K55" i="3" s="1"/>
  <c r="H55" i="3"/>
  <c r="C56" i="3"/>
  <c r="D56" i="3"/>
  <c r="G56" i="3"/>
  <c r="I56" i="3" s="1"/>
  <c r="H56" i="3"/>
  <c r="C57" i="3"/>
  <c r="D57" i="3"/>
  <c r="G57" i="3"/>
  <c r="I57" i="3" s="1"/>
  <c r="H57" i="3"/>
  <c r="C58" i="3"/>
  <c r="D58" i="3"/>
  <c r="G58" i="3"/>
  <c r="H58" i="3"/>
  <c r="I58" i="3"/>
  <c r="C59" i="3"/>
  <c r="D59" i="3"/>
  <c r="G59" i="3"/>
  <c r="I59" i="3" s="1"/>
  <c r="H59" i="3"/>
  <c r="C60" i="3"/>
  <c r="D60" i="3"/>
  <c r="G60" i="3"/>
  <c r="I60" i="3" s="1"/>
  <c r="K60" i="3" s="1"/>
  <c r="H60" i="3"/>
  <c r="J60" i="3" s="1"/>
  <c r="C61" i="3"/>
  <c r="D61" i="3"/>
  <c r="G61" i="3"/>
  <c r="I61" i="3" s="1"/>
  <c r="H61" i="3"/>
  <c r="C62" i="3"/>
  <c r="D62" i="3"/>
  <c r="G62" i="3"/>
  <c r="I62" i="3" s="1"/>
  <c r="K62" i="3" s="1"/>
  <c r="H62" i="3"/>
  <c r="J62" i="3" s="1"/>
  <c r="C63" i="3"/>
  <c r="D63" i="3"/>
  <c r="G63" i="3"/>
  <c r="I63" i="3" s="1"/>
  <c r="H63" i="3"/>
  <c r="H48" i="3"/>
  <c r="G48" i="3"/>
  <c r="I48" i="3" s="1"/>
  <c r="D48" i="3"/>
  <c r="C48" i="3"/>
  <c r="H35" i="3"/>
  <c r="D35" i="3"/>
  <c r="G35" i="3"/>
  <c r="I35" i="3" s="1"/>
  <c r="H36" i="3"/>
  <c r="D36" i="3"/>
  <c r="G36" i="3"/>
  <c r="I36" i="3" s="1"/>
  <c r="K36" i="3" s="1"/>
  <c r="H37" i="3"/>
  <c r="D37" i="3"/>
  <c r="G37" i="3"/>
  <c r="I37" i="3" s="1"/>
  <c r="K37" i="3" s="1"/>
  <c r="H38" i="3"/>
  <c r="D38" i="3"/>
  <c r="G38" i="3"/>
  <c r="I38" i="3" s="1"/>
  <c r="H39" i="3"/>
  <c r="D39" i="3"/>
  <c r="G39" i="3"/>
  <c r="I39" i="3" s="1"/>
  <c r="H40" i="3"/>
  <c r="D40" i="3"/>
  <c r="G40" i="3"/>
  <c r="I40" i="3" s="1"/>
  <c r="H41" i="3"/>
  <c r="J41" i="3" s="1"/>
  <c r="D41" i="3"/>
  <c r="G41" i="3"/>
  <c r="I41" i="3" s="1"/>
  <c r="H42" i="3"/>
  <c r="D42" i="3"/>
  <c r="G42" i="3"/>
  <c r="I42" i="3" s="1"/>
  <c r="H43" i="3"/>
  <c r="D43" i="3"/>
  <c r="G43" i="3"/>
  <c r="I43" i="3" s="1"/>
  <c r="H44" i="3"/>
  <c r="D44" i="3"/>
  <c r="G44" i="3"/>
  <c r="I44" i="3" s="1"/>
  <c r="H45" i="3"/>
  <c r="D45" i="3"/>
  <c r="G45" i="3"/>
  <c r="I45" i="3" s="1"/>
  <c r="K45" i="3" s="1"/>
  <c r="G34" i="3"/>
  <c r="I34" i="3" s="1"/>
  <c r="D34" i="3"/>
  <c r="H34" i="3"/>
  <c r="C34" i="3"/>
  <c r="H26" i="3"/>
  <c r="D26" i="3"/>
  <c r="G26" i="3"/>
  <c r="I26" i="3" s="1"/>
  <c r="K26" i="3" s="1"/>
  <c r="H27" i="3"/>
  <c r="D27" i="3"/>
  <c r="G27" i="3"/>
  <c r="I27" i="3" s="1"/>
  <c r="H28" i="3"/>
  <c r="D28" i="3"/>
  <c r="G28" i="3"/>
  <c r="I28" i="3" s="1"/>
  <c r="H29" i="3"/>
  <c r="D29" i="3"/>
  <c r="G29" i="3"/>
  <c r="I29" i="3" s="1"/>
  <c r="K29" i="3" s="1"/>
  <c r="H30" i="3"/>
  <c r="D30" i="3"/>
  <c r="G30" i="3"/>
  <c r="I30" i="3" s="1"/>
  <c r="H31" i="3"/>
  <c r="D31" i="3"/>
  <c r="J31" i="3" s="1"/>
  <c r="G31" i="3"/>
  <c r="I31" i="3" s="1"/>
  <c r="K31" i="3" s="1"/>
  <c r="H32" i="3"/>
  <c r="D32" i="3"/>
  <c r="J32" i="3" s="1"/>
  <c r="G32" i="3"/>
  <c r="I32" i="3" s="1"/>
  <c r="G25" i="3"/>
  <c r="I25" i="3" s="1"/>
  <c r="D25" i="3"/>
  <c r="H24" i="3"/>
  <c r="D24" i="3"/>
  <c r="H23" i="3"/>
  <c r="D23" i="3"/>
  <c r="G24" i="3"/>
  <c r="I24" i="3" s="1"/>
  <c r="H25" i="3"/>
  <c r="G23" i="3"/>
  <c r="I23" i="3" s="1"/>
  <c r="C23" i="3"/>
  <c r="H15" i="3"/>
  <c r="D15" i="3"/>
  <c r="G15" i="3"/>
  <c r="I15" i="3" s="1"/>
  <c r="K15" i="3" s="1"/>
  <c r="H16" i="3"/>
  <c r="D16" i="3"/>
  <c r="G16" i="3"/>
  <c r="I16" i="3" s="1"/>
  <c r="H17" i="3"/>
  <c r="D17" i="3"/>
  <c r="G17" i="3"/>
  <c r="I17" i="3" s="1"/>
  <c r="K17" i="3" s="1"/>
  <c r="H18" i="3"/>
  <c r="D18" i="3"/>
  <c r="G18" i="3"/>
  <c r="I18" i="3" s="1"/>
  <c r="H19" i="3"/>
  <c r="D19" i="3"/>
  <c r="G19" i="3"/>
  <c r="I19" i="3"/>
  <c r="K19" i="3" s="1"/>
  <c r="H20" i="3"/>
  <c r="D20" i="3"/>
  <c r="G20" i="3"/>
  <c r="I20" i="3" s="1"/>
  <c r="H21" i="3"/>
  <c r="D21" i="3"/>
  <c r="G21" i="3"/>
  <c r="I21" i="3"/>
  <c r="K21" i="3" s="1"/>
  <c r="G14" i="3"/>
  <c r="I14" i="3" s="1"/>
  <c r="D14" i="3"/>
  <c r="H14" i="3"/>
  <c r="D12" i="3"/>
  <c r="C15" i="3"/>
  <c r="C16" i="3"/>
  <c r="C17" i="3"/>
  <c r="C18" i="3"/>
  <c r="C19" i="3"/>
  <c r="C20" i="3"/>
  <c r="C21" i="3"/>
  <c r="C14" i="3"/>
  <c r="G12" i="3"/>
  <c r="I12" i="3" s="1"/>
  <c r="G11" i="3"/>
  <c r="I11" i="3" s="1"/>
  <c r="D11" i="3"/>
  <c r="G7" i="3"/>
  <c r="I7" i="3" s="1"/>
  <c r="D7" i="3"/>
  <c r="H7" i="3"/>
  <c r="H12" i="3"/>
  <c r="G8" i="3"/>
  <c r="I8" i="3" s="1"/>
  <c r="K8" i="3" s="1"/>
  <c r="G9" i="3"/>
  <c r="I9" i="3" s="1"/>
  <c r="G10" i="3"/>
  <c r="I10" i="3" s="1"/>
  <c r="H11" i="3"/>
  <c r="J11" i="3" s="1"/>
  <c r="C11" i="3"/>
  <c r="D9" i="3"/>
  <c r="H9" i="3"/>
  <c r="C9" i="3"/>
  <c r="D8" i="3"/>
  <c r="D10" i="3"/>
  <c r="C8" i="3"/>
  <c r="C10" i="3"/>
  <c r="C12" i="3"/>
  <c r="C7" i="3"/>
  <c r="H10" i="3"/>
  <c r="H8" i="3"/>
  <c r="J8" i="3" s="1"/>
  <c r="C55" i="2"/>
  <c r="B55" i="2"/>
  <c r="B57" i="2" s="1"/>
  <c r="D57" i="2" s="1"/>
  <c r="B56" i="2"/>
  <c r="E56" i="2" s="1"/>
  <c r="G56" i="2" s="1"/>
  <c r="D55" i="2"/>
  <c r="C51" i="2"/>
  <c r="C53" i="2" s="1"/>
  <c r="F53" i="2" s="1"/>
  <c r="H53" i="2" s="1"/>
  <c r="B51" i="2"/>
  <c r="B53" i="2" s="1"/>
  <c r="D51" i="2"/>
  <c r="E51" i="2"/>
  <c r="G51" i="2" s="1"/>
  <c r="C47" i="2"/>
  <c r="C48" i="2" s="1"/>
  <c r="F48" i="2" s="1"/>
  <c r="H48" i="2" s="1"/>
  <c r="B47" i="2"/>
  <c r="B49" i="2" s="1"/>
  <c r="C43" i="2"/>
  <c r="C44" i="2" s="1"/>
  <c r="F44" i="2" s="1"/>
  <c r="H44" i="2" s="1"/>
  <c r="C45" i="2"/>
  <c r="F45" i="2" s="1"/>
  <c r="H45" i="2" s="1"/>
  <c r="B43" i="2"/>
  <c r="B45" i="2" s="1"/>
  <c r="E45" i="2" s="1"/>
  <c r="G45" i="2" s="1"/>
  <c r="C39" i="2"/>
  <c r="C41" i="2" s="1"/>
  <c r="F41" i="2" s="1"/>
  <c r="H41" i="2" s="1"/>
  <c r="B39" i="2"/>
  <c r="C35" i="2"/>
  <c r="C37" i="2" s="1"/>
  <c r="F37" i="2" s="1"/>
  <c r="H37" i="2" s="1"/>
  <c r="B35" i="2"/>
  <c r="D35" i="2" s="1"/>
  <c r="C31" i="2"/>
  <c r="C33" i="2" s="1"/>
  <c r="F33" i="2" s="1"/>
  <c r="H33" i="2" s="1"/>
  <c r="B31" i="2"/>
  <c r="B33" i="2" s="1"/>
  <c r="E33" i="2" s="1"/>
  <c r="G33" i="2" s="1"/>
  <c r="C27" i="2"/>
  <c r="C28" i="2" s="1"/>
  <c r="F28" i="2" s="1"/>
  <c r="H28" i="2" s="1"/>
  <c r="B27" i="2"/>
  <c r="D27" i="2" s="1"/>
  <c r="B29" i="2"/>
  <c r="D29" i="2" s="1"/>
  <c r="C23" i="2"/>
  <c r="B23" i="2"/>
  <c r="B25" i="2" s="1"/>
  <c r="D25" i="2" s="1"/>
  <c r="C19" i="2"/>
  <c r="C21" i="2" s="1"/>
  <c r="F21" i="2" s="1"/>
  <c r="H21" i="2" s="1"/>
  <c r="B19" i="2"/>
  <c r="D19" i="2" s="1"/>
  <c r="C15" i="2"/>
  <c r="C16" i="2" s="1"/>
  <c r="F16" i="2" s="1"/>
  <c r="H16" i="2" s="1"/>
  <c r="B15" i="2"/>
  <c r="B17" i="2" s="1"/>
  <c r="F15" i="2"/>
  <c r="H15" i="2" s="1"/>
  <c r="F13" i="2"/>
  <c r="H13" i="2" s="1"/>
  <c r="J13" i="2" s="1"/>
  <c r="D13" i="2"/>
  <c r="E13" i="2"/>
  <c r="G13" i="2"/>
  <c r="I13" i="2" s="1"/>
  <c r="F12" i="2"/>
  <c r="H12" i="2" s="1"/>
  <c r="D12" i="2"/>
  <c r="E12" i="2"/>
  <c r="G12" i="2"/>
  <c r="C11" i="2"/>
  <c r="F11" i="2" s="1"/>
  <c r="H11" i="2" s="1"/>
  <c r="B11" i="2"/>
  <c r="F9" i="2"/>
  <c r="H9" i="2" s="1"/>
  <c r="D9" i="2"/>
  <c r="E9" i="2"/>
  <c r="G9" i="2" s="1"/>
  <c r="I9" i="2" s="1"/>
  <c r="F8" i="2"/>
  <c r="H8" i="2" s="1"/>
  <c r="D8" i="2"/>
  <c r="E8" i="2"/>
  <c r="G8" i="2" s="1"/>
  <c r="I8" i="2" s="1"/>
  <c r="C7" i="2"/>
  <c r="F7" i="2" s="1"/>
  <c r="H7" i="2" s="1"/>
  <c r="B7" i="2"/>
  <c r="D7" i="2" s="1"/>
  <c r="F51" i="2" l="1"/>
  <c r="H51" i="2" s="1"/>
  <c r="J51" i="2" s="1"/>
  <c r="C36" i="2"/>
  <c r="F36" i="2" s="1"/>
  <c r="H36" i="2" s="1"/>
  <c r="B37" i="2"/>
  <c r="D37" i="2" s="1"/>
  <c r="J37" i="2" s="1"/>
  <c r="B52" i="2"/>
  <c r="B28" i="2"/>
  <c r="D28" i="2" s="1"/>
  <c r="C29" i="2"/>
  <c r="F29" i="2" s="1"/>
  <c r="H29" i="2" s="1"/>
  <c r="J29" i="2" s="1"/>
  <c r="C52" i="2"/>
  <c r="F52" i="2" s="1"/>
  <c r="H52" i="2" s="1"/>
  <c r="B32" i="2"/>
  <c r="E32" i="2" s="1"/>
  <c r="G32" i="2" s="1"/>
  <c r="F43" i="2"/>
  <c r="H43" i="2" s="1"/>
  <c r="D43" i="2"/>
  <c r="J43" i="2" s="1"/>
  <c r="B21" i="2"/>
  <c r="E21" i="2" s="1"/>
  <c r="G21" i="2" s="1"/>
  <c r="E27" i="2"/>
  <c r="G27" i="2" s="1"/>
  <c r="I27" i="2" s="1"/>
  <c r="E35" i="2"/>
  <c r="G35" i="2" s="1"/>
  <c r="I35" i="2" s="1"/>
  <c r="E19" i="2"/>
  <c r="G19" i="2" s="1"/>
  <c r="I19" i="2" s="1"/>
  <c r="E23" i="2"/>
  <c r="G23" i="2" s="1"/>
  <c r="B44" i="2"/>
  <c r="I51" i="2"/>
  <c r="J8" i="2"/>
  <c r="B20" i="2"/>
  <c r="J28" i="2"/>
  <c r="D23" i="2"/>
  <c r="F27" i="2"/>
  <c r="H27" i="2" s="1"/>
  <c r="J27" i="2" s="1"/>
  <c r="E31" i="2"/>
  <c r="G31" i="2" s="1"/>
  <c r="F35" i="2"/>
  <c r="H35" i="2" s="1"/>
  <c r="J35" i="2" s="1"/>
  <c r="B24" i="2"/>
  <c r="E24" i="2" s="1"/>
  <c r="G24" i="2" s="1"/>
  <c r="D31" i="2"/>
  <c r="B36" i="2"/>
  <c r="D36" i="2" s="1"/>
  <c r="J36" i="2" s="1"/>
  <c r="E43" i="2"/>
  <c r="G43" i="2" s="1"/>
  <c r="J7" i="2"/>
  <c r="J12" i="2"/>
  <c r="F39" i="2"/>
  <c r="H39" i="2" s="1"/>
  <c r="F19" i="2"/>
  <c r="H19" i="2" s="1"/>
  <c r="J19" i="2" s="1"/>
  <c r="E7" i="2"/>
  <c r="G7" i="2" s="1"/>
  <c r="I7" i="2" s="1"/>
  <c r="I12" i="2"/>
  <c r="J9" i="2"/>
  <c r="C20" i="2"/>
  <c r="F20" i="2" s="1"/>
  <c r="H20" i="2" s="1"/>
  <c r="F47" i="2"/>
  <c r="H47" i="2" s="1"/>
  <c r="E55" i="2"/>
  <c r="G55" i="2" s="1"/>
  <c r="I55" i="2" s="1"/>
  <c r="J38" i="3"/>
  <c r="K63" i="3"/>
  <c r="K61" i="3"/>
  <c r="K59" i="3"/>
  <c r="J49" i="3"/>
  <c r="J20" i="3"/>
  <c r="J17" i="3"/>
  <c r="K16" i="3"/>
  <c r="K30" i="3"/>
  <c r="K41" i="3"/>
  <c r="J36" i="3"/>
  <c r="K14" i="3"/>
  <c r="J37" i="3"/>
  <c r="K20" i="3"/>
  <c r="K32" i="3"/>
  <c r="J18" i="3"/>
  <c r="J24" i="3"/>
  <c r="K23" i="3"/>
  <c r="J14" i="3"/>
  <c r="K24" i="3"/>
  <c r="J27" i="3"/>
  <c r="K34" i="3"/>
  <c r="K40" i="3"/>
  <c r="J57" i="3"/>
  <c r="J55" i="3"/>
  <c r="J53" i="3"/>
  <c r="J51" i="3"/>
  <c r="K11" i="3"/>
  <c r="J45" i="3"/>
  <c r="J42" i="3"/>
  <c r="J40" i="3"/>
  <c r="K58" i="3"/>
  <c r="K12" i="3"/>
  <c r="J58" i="3"/>
  <c r="K7" i="3"/>
  <c r="J30" i="3"/>
  <c r="J28" i="3"/>
  <c r="J34" i="3"/>
  <c r="K50" i="3"/>
  <c r="J10" i="3"/>
  <c r="K10" i="3"/>
  <c r="J9" i="3"/>
  <c r="J21" i="3"/>
  <c r="K27" i="3"/>
  <c r="J63" i="3"/>
  <c r="J61" i="3"/>
  <c r="J59" i="3"/>
  <c r="J43" i="3"/>
  <c r="J16" i="3"/>
  <c r="J25" i="3"/>
  <c r="K25" i="3"/>
  <c r="J26" i="3"/>
  <c r="K42" i="3"/>
  <c r="J12" i="3"/>
  <c r="J19" i="3"/>
  <c r="J23" i="3"/>
  <c r="J29" i="3"/>
  <c r="K44" i="3"/>
  <c r="K18" i="3"/>
  <c r="K28" i="3"/>
  <c r="K9" i="3"/>
  <c r="J15" i="3"/>
  <c r="J44" i="3"/>
  <c r="K48" i="3"/>
  <c r="J56" i="3"/>
  <c r="J54" i="3"/>
  <c r="J52" i="3"/>
  <c r="K43" i="3"/>
  <c r="K38" i="3"/>
  <c r="J48" i="3"/>
  <c r="K56" i="3"/>
  <c r="K54" i="3"/>
  <c r="K52" i="3"/>
  <c r="J50" i="3"/>
  <c r="J35" i="3"/>
  <c r="E25" i="2"/>
  <c r="G25" i="2" s="1"/>
  <c r="I25" i="2" s="1"/>
  <c r="B41" i="2"/>
  <c r="B40" i="2"/>
  <c r="D39" i="2"/>
  <c r="E39" i="2"/>
  <c r="G39" i="2" s="1"/>
  <c r="K39" i="3"/>
  <c r="C25" i="2"/>
  <c r="F25" i="2" s="1"/>
  <c r="H25" i="2" s="1"/>
  <c r="J25" i="2" s="1"/>
  <c r="C24" i="2"/>
  <c r="F24" i="2" s="1"/>
  <c r="H24" i="2" s="1"/>
  <c r="F23" i="2"/>
  <c r="H23" i="2" s="1"/>
  <c r="D53" i="2"/>
  <c r="E53" i="2"/>
  <c r="G53" i="2" s="1"/>
  <c r="I53" i="2" s="1"/>
  <c r="E57" i="2"/>
  <c r="G57" i="2" s="1"/>
  <c r="I57" i="2" s="1"/>
  <c r="J39" i="3"/>
  <c r="D11" i="2"/>
  <c r="J11" i="2" s="1"/>
  <c r="E11" i="2"/>
  <c r="G11" i="2" s="1"/>
  <c r="D17" i="2"/>
  <c r="E17" i="2"/>
  <c r="G17" i="2" s="1"/>
  <c r="D33" i="2"/>
  <c r="J33" i="2" s="1"/>
  <c r="J53" i="2"/>
  <c r="C57" i="2"/>
  <c r="F57" i="2" s="1"/>
  <c r="H57" i="2" s="1"/>
  <c r="J57" i="2" s="1"/>
  <c r="C56" i="2"/>
  <c r="F56" i="2" s="1"/>
  <c r="H56" i="2" s="1"/>
  <c r="F55" i="2"/>
  <c r="H55" i="2" s="1"/>
  <c r="J55" i="2" s="1"/>
  <c r="J7" i="3"/>
  <c r="D49" i="2"/>
  <c r="E49" i="2"/>
  <c r="G49" i="2" s="1"/>
  <c r="K35" i="3"/>
  <c r="K57" i="3"/>
  <c r="C17" i="2"/>
  <c r="F17" i="2" s="1"/>
  <c r="H17" i="2" s="1"/>
  <c r="E37" i="2"/>
  <c r="G37" i="2" s="1"/>
  <c r="I37" i="2" s="1"/>
  <c r="C40" i="2"/>
  <c r="F40" i="2" s="1"/>
  <c r="H40" i="2" s="1"/>
  <c r="D45" i="2"/>
  <c r="J45" i="2" s="1"/>
  <c r="C49" i="2"/>
  <c r="F49" i="2" s="1"/>
  <c r="H49" i="2" s="1"/>
  <c r="D56" i="2"/>
  <c r="I56" i="2" s="1"/>
  <c r="E15" i="2"/>
  <c r="G15" i="2" s="1"/>
  <c r="F31" i="2"/>
  <c r="H31" i="2" s="1"/>
  <c r="E47" i="2"/>
  <c r="G47" i="2" s="1"/>
  <c r="E29" i="2"/>
  <c r="G29" i="2" s="1"/>
  <c r="I29" i="2" s="1"/>
  <c r="C32" i="2"/>
  <c r="F32" i="2" s="1"/>
  <c r="H32" i="2" s="1"/>
  <c r="D15" i="2"/>
  <c r="J15" i="2" s="1"/>
  <c r="B16" i="2"/>
  <c r="D47" i="2"/>
  <c r="B48" i="2"/>
  <c r="J52" i="2" l="1"/>
  <c r="E52" i="2"/>
  <c r="G52" i="2" s="1"/>
  <c r="I52" i="2" s="1"/>
  <c r="D52" i="2"/>
  <c r="D32" i="2"/>
  <c r="I32" i="2" s="1"/>
  <c r="E28" i="2"/>
  <c r="G28" i="2" s="1"/>
  <c r="I28" i="2" s="1"/>
  <c r="J31" i="2"/>
  <c r="I43" i="2"/>
  <c r="I49" i="2"/>
  <c r="D21" i="2"/>
  <c r="J21" i="2" s="1"/>
  <c r="I23" i="2"/>
  <c r="I17" i="2"/>
  <c r="E36" i="2"/>
  <c r="G36" i="2" s="1"/>
  <c r="I36" i="2" s="1"/>
  <c r="E20" i="2"/>
  <c r="G20" i="2" s="1"/>
  <c r="D20" i="2"/>
  <c r="J20" i="2" s="1"/>
  <c r="I31" i="2"/>
  <c r="D24" i="2"/>
  <c r="I24" i="2" s="1"/>
  <c r="J23" i="2"/>
  <c r="J39" i="2"/>
  <c r="J47" i="2"/>
  <c r="E44" i="2"/>
  <c r="G44" i="2" s="1"/>
  <c r="D44" i="2"/>
  <c r="J44" i="2" s="1"/>
  <c r="I45" i="2"/>
  <c r="J17" i="2"/>
  <c r="I15" i="2"/>
  <c r="D40" i="2"/>
  <c r="E40" i="2"/>
  <c r="G40" i="2" s="1"/>
  <c r="J49" i="2"/>
  <c r="D16" i="2"/>
  <c r="J16" i="2" s="1"/>
  <c r="E16" i="2"/>
  <c r="G16" i="2" s="1"/>
  <c r="D48" i="2"/>
  <c r="J48" i="2" s="1"/>
  <c r="E48" i="2"/>
  <c r="G48" i="2" s="1"/>
  <c r="I33" i="2"/>
  <c r="J40" i="2"/>
  <c r="I47" i="2"/>
  <c r="I11" i="2"/>
  <c r="I21" i="2"/>
  <c r="J32" i="2"/>
  <c r="I39" i="2"/>
  <c r="D41" i="2"/>
  <c r="J41" i="2" s="1"/>
  <c r="E41" i="2"/>
  <c r="G41" i="2" s="1"/>
  <c r="J56" i="2"/>
  <c r="J24" i="2" l="1"/>
  <c r="I40" i="2"/>
  <c r="I41" i="2"/>
  <c r="I48" i="2"/>
  <c r="I20" i="2"/>
  <c r="I44" i="2"/>
  <c r="I16" i="2"/>
</calcChain>
</file>

<file path=xl/sharedStrings.xml><?xml version="1.0" encoding="utf-8"?>
<sst xmlns="http://schemas.openxmlformats.org/spreadsheetml/2006/main" count="77" uniqueCount="35">
  <si>
    <t># Classified</t>
  </si>
  <si>
    <t>Benign</t>
  </si>
  <si>
    <t>Assay result</t>
  </si>
  <si>
    <t>Indeterminate</t>
  </si>
  <si>
    <t>Note: this estimate "adds 1.0" to the numerator and denominator in order to do a calculation</t>
  </si>
  <si>
    <t>Total</t>
  </si>
  <si>
    <t>Pathogenic</t>
  </si>
  <si>
    <t>Functionally abnormal</t>
  </si>
  <si>
    <t>Functionally normal</t>
  </si>
  <si>
    <r>
      <t>Proportion pathogenic (Prior, P</t>
    </r>
    <r>
      <rPr>
        <vertAlign val="sub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>)</t>
    </r>
  </si>
  <si>
    <r>
      <t>"+1 proportions" (Posterior, P</t>
    </r>
    <r>
      <rPr>
        <vertAlign val="sub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)</t>
    </r>
  </si>
  <si>
    <t>Odds of Pathogenicity (OddsPath)</t>
  </si>
  <si>
    <t>Evidence strength equivalent</t>
  </si>
  <si>
    <t>&lt;0.0029</t>
  </si>
  <si>
    <t>BS3_very_strong^</t>
  </si>
  <si>
    <t>&lt;0.053</t>
  </si>
  <si>
    <t>BS3</t>
  </si>
  <si>
    <t>&lt;0.23</t>
  </si>
  <si>
    <t>BS3_moderate*</t>
  </si>
  <si>
    <t>&lt;0.48</t>
  </si>
  <si>
    <t>BS3_supporting</t>
  </si>
  <si>
    <t>0.48-2.1</t>
  </si>
  <si>
    <t>&gt;2.1</t>
  </si>
  <si>
    <t>PS3_supporting</t>
  </si>
  <si>
    <t>&gt;4.3</t>
  </si>
  <si>
    <t>PS3_moderate</t>
  </si>
  <si>
    <t>&gt;18.7</t>
  </si>
  <si>
    <t>PS3</t>
  </si>
  <si>
    <t>&gt;350</t>
  </si>
  <si>
    <t>PS3_very_strong</t>
  </si>
  <si>
    <t>^There are no very strong benign evidence codes included in the Richards, et al. guidance. This category is included here for modeling purposes only.</t>
  </si>
  <si>
    <t>*Since there are no moderate strength benign evidence codes included in the Richards, et al. guidance, moderate level evidence is equivalent to two instances of supporting-level benign evidence</t>
  </si>
  <si>
    <r>
      <t>OddsPath=[P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x (1- P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)] / [(1- P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 x P</t>
    </r>
    <r>
      <rPr>
        <vertAlign val="sub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 xml:space="preserve">] </t>
    </r>
  </si>
  <si>
    <t>Additional file 1: Supplementary Table 2: Odds of Pathogenicity (OddsPath) estimated by performance of classified variant controls, permitting 1 variant control (either benign or pathogenic) to have an indeterminate readout.</t>
  </si>
  <si>
    <t>Additional file 1: Supplementary Table 1: Odds of Pathogenicity (OddsPath) estimated by performance of classified variant controls in a perfect binary readout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</si>
</sst>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9"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vertAlign val="subscript"/>
      <sz val="12"/>
      <color theme="1"/>
      <name val="Calibri (Body)"/>
    </font>
    <font>
      <sz val="12"/>
      <color theme="1"/>
      <name val="Calibri"/>
      <family val="2"/>
    </font>
    <font>
      <sz val="12"/>
      <color rgb="FF00B050"/>
      <name val="Calibri"/>
      <family val="2"/>
      <scheme val="minor"/>
    </font>
    <font>
      <vertAlign val="subscript"/>
      <sz val="12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C00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166" fontId="0" fillId="0" borderId="3" xfId="0" applyNumberFormat="1" applyBorder="1"/>
    <xf numFmtId="0" fontId="0" fillId="0" borderId="6" xfId="0" applyBorder="1" applyAlignment="1">
      <alignment vertical="center" wrapText="1"/>
    </xf>
    <xf numFmtId="0" fontId="0" fillId="0" borderId="0" xfId="0" applyBorder="1"/>
    <xf numFmtId="0" fontId="0" fillId="10" borderId="5" xfId="0" applyFill="1" applyBorder="1" applyAlignment="1">
      <alignment vertical="center" wrapText="1"/>
    </xf>
    <xf numFmtId="0" fontId="0" fillId="6" borderId="5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7" borderId="5" xfId="0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0" fontId="7" fillId="12" borderId="5" xfId="0" applyFont="1" applyFill="1" applyBorder="1" applyAlignment="1">
      <alignment vertical="center" wrapText="1"/>
    </xf>
    <xf numFmtId="0" fontId="0" fillId="0" borderId="8" xfId="0" applyBorder="1"/>
    <xf numFmtId="0" fontId="0" fillId="0" borderId="9" xfId="0" applyBorder="1"/>
    <xf numFmtId="0" fontId="0" fillId="0" borderId="8" xfId="0" applyFill="1" applyBorder="1"/>
    <xf numFmtId="0" fontId="0" fillId="0" borderId="10" xfId="0" applyBorder="1"/>
    <xf numFmtId="0" fontId="0" fillId="0" borderId="11" xfId="0" applyBorder="1"/>
    <xf numFmtId="0" fontId="0" fillId="0" borderId="6" xfId="0" applyBorder="1"/>
    <xf numFmtId="0" fontId="0" fillId="0" borderId="13" xfId="0" applyBorder="1"/>
    <xf numFmtId="0" fontId="0" fillId="0" borderId="0" xfId="0" applyFill="1" applyBorder="1"/>
    <xf numFmtId="0" fontId="0" fillId="0" borderId="9" xfId="0" applyFill="1" applyBorder="1"/>
    <xf numFmtId="2" fontId="0" fillId="0" borderId="8" xfId="0" applyNumberFormat="1" applyBorder="1"/>
    <xf numFmtId="2" fontId="0" fillId="0" borderId="9" xfId="0" applyNumberFormat="1" applyBorder="1"/>
    <xf numFmtId="2" fontId="0" fillId="0" borderId="9" xfId="0" applyNumberFormat="1" applyFill="1" applyBorder="1"/>
    <xf numFmtId="2" fontId="0" fillId="0" borderId="10" xfId="0" applyNumberFormat="1" applyBorder="1"/>
    <xf numFmtId="2" fontId="0" fillId="0" borderId="6" xfId="0" applyNumberFormat="1" applyFill="1" applyBorder="1"/>
    <xf numFmtId="164" fontId="0" fillId="0" borderId="8" xfId="0" applyNumberFormat="1" applyBorder="1"/>
    <xf numFmtId="165" fontId="0" fillId="0" borderId="9" xfId="0" applyNumberFormat="1" applyBorder="1"/>
    <xf numFmtId="164" fontId="0" fillId="5" borderId="8" xfId="0" applyNumberFormat="1" applyFill="1" applyBorder="1"/>
    <xf numFmtId="165" fontId="0" fillId="0" borderId="9" xfId="0" applyNumberFormat="1" applyFill="1" applyBorder="1"/>
    <xf numFmtId="164" fontId="0" fillId="0" borderId="8" xfId="0" applyNumberFormat="1" applyFill="1" applyBorder="1"/>
    <xf numFmtId="165" fontId="0" fillId="2" borderId="9" xfId="0" applyNumberFormat="1" applyFill="1" applyBorder="1"/>
    <xf numFmtId="164" fontId="0" fillId="11" borderId="8" xfId="0" applyNumberFormat="1" applyFill="1" applyBorder="1"/>
    <xf numFmtId="164" fontId="0" fillId="10" borderId="8" xfId="0" applyNumberFormat="1" applyFill="1" applyBorder="1"/>
    <xf numFmtId="165" fontId="0" fillId="3" borderId="9" xfId="0" applyNumberFormat="1" applyFill="1" applyBorder="1"/>
    <xf numFmtId="165" fontId="0" fillId="0" borderId="9" xfId="0" applyNumberFormat="1" applyFont="1" applyFill="1" applyBorder="1"/>
    <xf numFmtId="165" fontId="0" fillId="2" borderId="9" xfId="0" applyNumberFormat="1" applyFont="1" applyFill="1" applyBorder="1"/>
    <xf numFmtId="165" fontId="0" fillId="3" borderId="9" xfId="0" applyNumberFormat="1" applyFont="1" applyFill="1" applyBorder="1"/>
    <xf numFmtId="164" fontId="0" fillId="0" borderId="10" xfId="0" applyNumberFormat="1" applyBorder="1"/>
    <xf numFmtId="165" fontId="0" fillId="3" borderId="6" xfId="0" applyNumberFormat="1" applyFill="1" applyBorder="1"/>
    <xf numFmtId="0" fontId="0" fillId="0" borderId="14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4" xfId="0" applyFont="1" applyFill="1" applyBorder="1" applyAlignment="1">
      <alignment wrapText="1"/>
    </xf>
    <xf numFmtId="0" fontId="0" fillId="0" borderId="15" xfId="0" applyFont="1" applyFill="1" applyBorder="1"/>
    <xf numFmtId="0" fontId="0" fillId="0" borderId="16" xfId="0" applyFont="1" applyFill="1" applyBorder="1" applyAlignment="1">
      <alignment wrapText="1"/>
    </xf>
    <xf numFmtId="164" fontId="0" fillId="0" borderId="14" xfId="0" applyNumberFormat="1" applyFill="1" applyBorder="1"/>
    <xf numFmtId="165" fontId="0" fillId="0" borderId="16" xfId="0" applyNumberFormat="1" applyFill="1" applyBorder="1"/>
    <xf numFmtId="2" fontId="0" fillId="0" borderId="6" xfId="0" applyNumberFormat="1" applyBorder="1"/>
    <xf numFmtId="164" fontId="0" fillId="6" borderId="8" xfId="0" applyNumberFormat="1" applyFill="1" applyBorder="1"/>
    <xf numFmtId="164" fontId="0" fillId="7" borderId="8" xfId="0" applyNumberFormat="1" applyFill="1" applyBorder="1"/>
    <xf numFmtId="165" fontId="0" fillId="4" borderId="9" xfId="0" applyNumberFormat="1" applyFill="1" applyBorder="1"/>
    <xf numFmtId="166" fontId="0" fillId="4" borderId="9" xfId="0" applyNumberFormat="1" applyFill="1" applyBorder="1"/>
    <xf numFmtId="166" fontId="0" fillId="0" borderId="9" xfId="0" applyNumberFormat="1" applyBorder="1"/>
    <xf numFmtId="164" fontId="1" fillId="8" borderId="8" xfId="0" applyNumberFormat="1" applyFont="1" applyFill="1" applyBorder="1"/>
    <xf numFmtId="166" fontId="2" fillId="9" borderId="9" xfId="0" applyNumberFormat="1" applyFont="1" applyFill="1" applyBorder="1"/>
    <xf numFmtId="164" fontId="1" fillId="8" borderId="10" xfId="0" applyNumberFormat="1" applyFont="1" applyFill="1" applyBorder="1"/>
    <xf numFmtId="166" fontId="2" fillId="9" borderId="6" xfId="0" applyNumberFormat="1" applyFont="1" applyFill="1" applyBorder="1"/>
    <xf numFmtId="2" fontId="0" fillId="0" borderId="13" xfId="0" applyNumberFormat="1" applyBorder="1"/>
    <xf numFmtId="2" fontId="0" fillId="0" borderId="5" xfId="0" applyNumberFormat="1" applyBorder="1"/>
    <xf numFmtId="0" fontId="0" fillId="0" borderId="1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2" xfId="0" applyFill="1" applyBorder="1" applyAlignment="1">
      <alignment horizontal="center" vertical="top" wrapText="1"/>
    </xf>
    <xf numFmtId="0" fontId="0" fillId="0" borderId="17" xfId="0" applyFill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0" fontId="0" fillId="0" borderId="18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/>
    </xf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FF9300"/>
      <color rgb="FFFFFC00"/>
      <color rgb="FFD88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7"/>
  <sheetViews>
    <sheetView topLeftCell="I4" zoomScale="125" zoomScaleNormal="125" workbookViewId="0">
      <selection activeCell="K5" sqref="K5"/>
    </sheetView>
  </sheetViews>
  <sheetFormatPr baseColWidth="10" defaultRowHeight="16"/>
  <cols>
    <col min="9" max="9" width="10.83203125" style="1"/>
    <col min="10" max="10" width="10.83203125" style="2"/>
    <col min="12" max="12" width="28.83203125" customWidth="1"/>
    <col min="13" max="13" width="32.83203125" customWidth="1"/>
  </cols>
  <sheetData>
    <row r="1" spans="1:13">
      <c r="A1" s="3" t="s">
        <v>34</v>
      </c>
      <c r="B1" s="3"/>
    </row>
    <row r="2" spans="1:13" ht="16" customHeight="1">
      <c r="G2" s="77" t="s">
        <v>4</v>
      </c>
      <c r="H2" s="77"/>
      <c r="I2" s="77"/>
      <c r="J2" s="77"/>
    </row>
    <row r="3" spans="1:13" ht="17" thickBot="1">
      <c r="G3" s="77"/>
      <c r="H3" s="77"/>
      <c r="I3" s="77"/>
      <c r="J3" s="77"/>
    </row>
    <row r="4" spans="1:13" ht="35" customHeight="1">
      <c r="A4" s="66" t="s">
        <v>0</v>
      </c>
      <c r="B4" s="67"/>
      <c r="C4" s="68"/>
      <c r="D4" s="69" t="s">
        <v>9</v>
      </c>
      <c r="E4" s="73" t="s">
        <v>2</v>
      </c>
      <c r="F4" s="74"/>
      <c r="G4" s="75" t="s">
        <v>10</v>
      </c>
      <c r="H4" s="76"/>
      <c r="I4" s="71" t="s">
        <v>32</v>
      </c>
      <c r="J4" s="72"/>
    </row>
    <row r="5" spans="1:13" ht="35" thickBot="1">
      <c r="A5" s="46" t="s">
        <v>5</v>
      </c>
      <c r="B5" s="47" t="s">
        <v>6</v>
      </c>
      <c r="C5" s="48" t="s">
        <v>1</v>
      </c>
      <c r="D5" s="70"/>
      <c r="E5" s="49" t="s">
        <v>7</v>
      </c>
      <c r="F5" s="51" t="s">
        <v>8</v>
      </c>
      <c r="G5" s="46" t="s">
        <v>6</v>
      </c>
      <c r="H5" s="48" t="s">
        <v>1</v>
      </c>
      <c r="I5" s="52" t="s">
        <v>6</v>
      </c>
      <c r="J5" s="53" t="s">
        <v>1</v>
      </c>
    </row>
    <row r="6" spans="1:13" ht="35" thickBot="1">
      <c r="A6" s="18"/>
      <c r="B6" s="9"/>
      <c r="C6" s="19"/>
      <c r="D6" s="24"/>
      <c r="E6" s="18"/>
      <c r="F6" s="19"/>
      <c r="G6" s="18"/>
      <c r="H6" s="19"/>
      <c r="I6" s="32"/>
      <c r="J6" s="33"/>
      <c r="L6" s="4" t="s">
        <v>11</v>
      </c>
      <c r="M6" s="5" t="s">
        <v>12</v>
      </c>
    </row>
    <row r="7" spans="1:13" ht="18" thickBot="1">
      <c r="A7" s="18">
        <v>6</v>
      </c>
      <c r="B7" s="9">
        <f>A7/2</f>
        <v>3</v>
      </c>
      <c r="C7" s="19">
        <f>A7/2</f>
        <v>3</v>
      </c>
      <c r="D7" s="64">
        <f>B7/A7</f>
        <v>0.5</v>
      </c>
      <c r="E7" s="18">
        <f>B7</f>
        <v>3</v>
      </c>
      <c r="F7" s="19">
        <f>C7</f>
        <v>3</v>
      </c>
      <c r="G7" s="27">
        <f>(E7)/(E7+1)</f>
        <v>0.75</v>
      </c>
      <c r="H7" s="28">
        <f>(1)/(F7+1)</f>
        <v>0.25</v>
      </c>
      <c r="I7" s="34">
        <f>(G7*(1-$D7))/((1-G7)*$D7)</f>
        <v>3</v>
      </c>
      <c r="J7" s="37">
        <f>(H7*(1-$D7))/((1-H7)*$D7)</f>
        <v>0.33333333333333331</v>
      </c>
      <c r="L7" s="17" t="s">
        <v>13</v>
      </c>
      <c r="M7" s="7" t="s">
        <v>14</v>
      </c>
    </row>
    <row r="8" spans="1:13" ht="18" thickBot="1">
      <c r="A8" s="18"/>
      <c r="B8" s="9">
        <v>2</v>
      </c>
      <c r="C8" s="19">
        <v>4</v>
      </c>
      <c r="D8" s="64">
        <f>B8/A7</f>
        <v>0.33333333333333331</v>
      </c>
      <c r="E8" s="18">
        <f t="shared" ref="E8:F9" si="0">B8</f>
        <v>2</v>
      </c>
      <c r="F8" s="19">
        <f t="shared" si="0"/>
        <v>4</v>
      </c>
      <c r="G8" s="27">
        <f>(E8)/(E8+1)</f>
        <v>0.66666666666666663</v>
      </c>
      <c r="H8" s="28">
        <f t="shared" ref="H8:H9" si="1">(1)/(F8+1)</f>
        <v>0.2</v>
      </c>
      <c r="I8" s="34">
        <f t="shared" ref="I8:J9" si="2">(G8*(1-$D8))/((1-G8)*$D8)</f>
        <v>4</v>
      </c>
      <c r="J8" s="33">
        <f t="shared" si="2"/>
        <v>0.50000000000000011</v>
      </c>
      <c r="L8" s="16" t="s">
        <v>15</v>
      </c>
      <c r="M8" s="8" t="s">
        <v>16</v>
      </c>
    </row>
    <row r="9" spans="1:13" ht="18" thickBot="1">
      <c r="A9" s="18"/>
      <c r="B9" s="9">
        <v>4</v>
      </c>
      <c r="C9" s="19">
        <v>2</v>
      </c>
      <c r="D9" s="64">
        <f>B9/A7</f>
        <v>0.66666666666666663</v>
      </c>
      <c r="E9" s="18">
        <f t="shared" si="0"/>
        <v>4</v>
      </c>
      <c r="F9" s="19">
        <f t="shared" si="0"/>
        <v>2</v>
      </c>
      <c r="G9" s="27">
        <f t="shared" ref="G9" si="3">(E9)/(E9+1)</f>
        <v>0.8</v>
      </c>
      <c r="H9" s="28">
        <f t="shared" si="1"/>
        <v>0.33333333333333331</v>
      </c>
      <c r="I9" s="32">
        <f t="shared" si="2"/>
        <v>2.0000000000000009</v>
      </c>
      <c r="J9" s="37">
        <f t="shared" si="2"/>
        <v>0.25</v>
      </c>
      <c r="L9" s="13" t="s">
        <v>17</v>
      </c>
      <c r="M9" s="8" t="s">
        <v>18</v>
      </c>
    </row>
    <row r="10" spans="1:13" ht="18" thickBot="1">
      <c r="A10" s="18"/>
      <c r="B10" s="9"/>
      <c r="C10" s="19"/>
      <c r="D10" s="64"/>
      <c r="E10" s="18"/>
      <c r="F10" s="19"/>
      <c r="G10" s="27"/>
      <c r="H10" s="28"/>
      <c r="I10" s="32"/>
      <c r="J10" s="33"/>
      <c r="L10" s="12" t="s">
        <v>19</v>
      </c>
      <c r="M10" s="8" t="s">
        <v>20</v>
      </c>
    </row>
    <row r="11" spans="1:13" ht="18" thickBot="1">
      <c r="A11" s="18">
        <v>8</v>
      </c>
      <c r="B11" s="9">
        <f>A11/2</f>
        <v>4</v>
      </c>
      <c r="C11" s="19">
        <f>A11/2</f>
        <v>4</v>
      </c>
      <c r="D11" s="64">
        <f>B11/A11</f>
        <v>0.5</v>
      </c>
      <c r="E11" s="18">
        <f>B11</f>
        <v>4</v>
      </c>
      <c r="F11" s="19">
        <f>C11</f>
        <v>4</v>
      </c>
      <c r="G11" s="27">
        <f>(E11)/(E11+1)</f>
        <v>0.8</v>
      </c>
      <c r="H11" s="28">
        <f>(1)/(F11+1)</f>
        <v>0.2</v>
      </c>
      <c r="I11" s="34">
        <f>(G11*(1-$D11))/((1-G11)*$D11)</f>
        <v>4.0000000000000009</v>
      </c>
      <c r="J11" s="37">
        <f>(H11*(1-$D11))/((1-H11)*$D11)</f>
        <v>0.25</v>
      </c>
      <c r="L11" s="6" t="s">
        <v>21</v>
      </c>
      <c r="M11" s="8" t="s">
        <v>3</v>
      </c>
    </row>
    <row r="12" spans="1:13" ht="18" thickBot="1">
      <c r="A12" s="18"/>
      <c r="B12" s="9">
        <v>3</v>
      </c>
      <c r="C12" s="19">
        <v>5</v>
      </c>
      <c r="D12" s="64">
        <f>B12/A11</f>
        <v>0.375</v>
      </c>
      <c r="E12" s="18">
        <f t="shared" ref="E12:F13" si="4">B12</f>
        <v>3</v>
      </c>
      <c r="F12" s="19">
        <f t="shared" si="4"/>
        <v>5</v>
      </c>
      <c r="G12" s="27">
        <f>(E12)/(E12+1)</f>
        <v>0.75</v>
      </c>
      <c r="H12" s="28">
        <f t="shared" ref="H12:H13" si="5">(1)/(F12+1)</f>
        <v>0.16666666666666666</v>
      </c>
      <c r="I12" s="55">
        <f t="shared" ref="I12:J13" si="6">(G12*(1-$D12))/((1-G12)*$D12)</f>
        <v>5</v>
      </c>
      <c r="J12" s="37">
        <f t="shared" si="6"/>
        <v>0.33333333333333331</v>
      </c>
      <c r="L12" s="10" t="s">
        <v>22</v>
      </c>
      <c r="M12" s="8" t="s">
        <v>23</v>
      </c>
    </row>
    <row r="13" spans="1:13" ht="18" thickBot="1">
      <c r="A13" s="18"/>
      <c r="B13" s="9">
        <v>5</v>
      </c>
      <c r="C13" s="19">
        <v>3</v>
      </c>
      <c r="D13" s="64">
        <f>B13/A11</f>
        <v>0.625</v>
      </c>
      <c r="E13" s="18">
        <f t="shared" si="4"/>
        <v>5</v>
      </c>
      <c r="F13" s="19">
        <f t="shared" si="4"/>
        <v>3</v>
      </c>
      <c r="G13" s="27">
        <f t="shared" ref="G13" si="7">(E13)/(E13+1)</f>
        <v>0.83333333333333337</v>
      </c>
      <c r="H13" s="28">
        <f t="shared" si="5"/>
        <v>0.25</v>
      </c>
      <c r="I13" s="34">
        <f t="shared" si="6"/>
        <v>3.0000000000000009</v>
      </c>
      <c r="J13" s="40">
        <f t="shared" si="6"/>
        <v>0.2</v>
      </c>
      <c r="L13" s="11" t="s">
        <v>24</v>
      </c>
      <c r="M13" s="8" t="s">
        <v>25</v>
      </c>
    </row>
    <row r="14" spans="1:13" ht="18" thickBot="1">
      <c r="A14" s="18"/>
      <c r="B14" s="9"/>
      <c r="C14" s="19"/>
      <c r="D14" s="64"/>
      <c r="E14" s="18"/>
      <c r="F14" s="19"/>
      <c r="G14" s="27"/>
      <c r="H14" s="28"/>
      <c r="I14" s="32"/>
      <c r="J14" s="33"/>
      <c r="L14" s="14" t="s">
        <v>26</v>
      </c>
      <c r="M14" s="8" t="s">
        <v>27</v>
      </c>
    </row>
    <row r="15" spans="1:13" ht="18" thickBot="1">
      <c r="A15" s="18">
        <v>10</v>
      </c>
      <c r="B15" s="9">
        <f>A15/2</f>
        <v>5</v>
      </c>
      <c r="C15" s="19">
        <f>A15/2</f>
        <v>5</v>
      </c>
      <c r="D15" s="64">
        <f>B15/A15</f>
        <v>0.5</v>
      </c>
      <c r="E15" s="18">
        <f>B15</f>
        <v>5</v>
      </c>
      <c r="F15" s="19">
        <f>C15</f>
        <v>5</v>
      </c>
      <c r="G15" s="27">
        <f>(E15)/(E15+1)</f>
        <v>0.83333333333333337</v>
      </c>
      <c r="H15" s="28">
        <f>(1)/(F15+1)</f>
        <v>0.16666666666666666</v>
      </c>
      <c r="I15" s="55">
        <f>(G15*(1-$D15))/((1-G15)*$D15)</f>
        <v>5.0000000000000018</v>
      </c>
      <c r="J15" s="40">
        <f>(H15*(1-$D15))/((1-H15)*$D15)</f>
        <v>0.19999999999999998</v>
      </c>
      <c r="L15" s="15" t="s">
        <v>28</v>
      </c>
      <c r="M15" s="8" t="s">
        <v>29</v>
      </c>
    </row>
    <row r="16" spans="1:13">
      <c r="A16" s="18"/>
      <c r="B16" s="9">
        <f>B15-(0.1*A15)</f>
        <v>4</v>
      </c>
      <c r="C16" s="19">
        <f>C15+(0.1*A15)</f>
        <v>6</v>
      </c>
      <c r="D16" s="64">
        <f>B16/A15</f>
        <v>0.4</v>
      </c>
      <c r="E16" s="18">
        <f t="shared" ref="E16:F17" si="8">B16</f>
        <v>4</v>
      </c>
      <c r="F16" s="19">
        <f t="shared" si="8"/>
        <v>6</v>
      </c>
      <c r="G16" s="27">
        <f>(E16)/(E16+1)</f>
        <v>0.8</v>
      </c>
      <c r="H16" s="28">
        <f t="shared" ref="H16:H17" si="9">(1)/(F16+1)</f>
        <v>0.14285714285714285</v>
      </c>
      <c r="I16" s="55">
        <f t="shared" ref="I16:J17" si="10">(G16*(1-$D16))/((1-G16)*$D16)</f>
        <v>6.0000000000000009</v>
      </c>
      <c r="J16" s="37">
        <f t="shared" si="10"/>
        <v>0.24999999999999992</v>
      </c>
      <c r="L16" s="85" t="s">
        <v>30</v>
      </c>
      <c r="M16" s="85"/>
    </row>
    <row r="17" spans="1:13">
      <c r="A17" s="18"/>
      <c r="B17" s="9">
        <f>B15+(0.1*A15)</f>
        <v>6</v>
      </c>
      <c r="C17" s="19">
        <f>C15-(0.1*A15)</f>
        <v>4</v>
      </c>
      <c r="D17" s="64">
        <f>B17/A15</f>
        <v>0.6</v>
      </c>
      <c r="E17" s="18">
        <f t="shared" si="8"/>
        <v>6</v>
      </c>
      <c r="F17" s="19">
        <f t="shared" si="8"/>
        <v>4</v>
      </c>
      <c r="G17" s="27">
        <f t="shared" ref="G17" si="11">(E17)/(E17+1)</f>
        <v>0.8571428571428571</v>
      </c>
      <c r="H17" s="28">
        <f t="shared" si="9"/>
        <v>0.2</v>
      </c>
      <c r="I17" s="34">
        <f t="shared" si="10"/>
        <v>3.9999999999999987</v>
      </c>
      <c r="J17" s="40">
        <f t="shared" si="10"/>
        <v>0.16666666666666671</v>
      </c>
      <c r="L17" s="84"/>
      <c r="M17" s="84"/>
    </row>
    <row r="18" spans="1:13" ht="16" customHeight="1">
      <c r="A18" s="18"/>
      <c r="B18" s="9"/>
      <c r="C18" s="19"/>
      <c r="D18" s="64"/>
      <c r="E18" s="18"/>
      <c r="F18" s="19"/>
      <c r="G18" s="27"/>
      <c r="H18" s="28"/>
      <c r="I18" s="32"/>
      <c r="J18" s="33"/>
      <c r="L18" s="84" t="s">
        <v>31</v>
      </c>
      <c r="M18" s="84"/>
    </row>
    <row r="19" spans="1:13">
      <c r="A19" s="18">
        <v>20</v>
      </c>
      <c r="B19" s="9">
        <f>A19/2</f>
        <v>10</v>
      </c>
      <c r="C19" s="19">
        <f>A19/2</f>
        <v>10</v>
      </c>
      <c r="D19" s="64">
        <f>B19/A19</f>
        <v>0.5</v>
      </c>
      <c r="E19" s="18">
        <f>B19</f>
        <v>10</v>
      </c>
      <c r="F19" s="19">
        <f>C19</f>
        <v>10</v>
      </c>
      <c r="G19" s="27">
        <f>(E19)/(E19+1)</f>
        <v>0.90909090909090906</v>
      </c>
      <c r="H19" s="28">
        <f>(1)/(F19+1)</f>
        <v>9.0909090909090912E-2</v>
      </c>
      <c r="I19" s="55">
        <f>(G19*(1-$D19))/((1-G19)*$D19)</f>
        <v>9.9999999999999964</v>
      </c>
      <c r="J19" s="40">
        <f>(H19*(1-$D19))/((1-H19)*$D19)</f>
        <v>0.1</v>
      </c>
      <c r="L19" s="84"/>
      <c r="M19" s="84"/>
    </row>
    <row r="20" spans="1:13">
      <c r="A20" s="18"/>
      <c r="B20" s="9">
        <f>B19-(0.1*A19)</f>
        <v>8</v>
      </c>
      <c r="C20" s="19">
        <f>C19+(0.1*A19)</f>
        <v>12</v>
      </c>
      <c r="D20" s="64">
        <f>B20/A19</f>
        <v>0.4</v>
      </c>
      <c r="E20" s="18">
        <f t="shared" ref="E20:F21" si="12">B20</f>
        <v>8</v>
      </c>
      <c r="F20" s="19">
        <f t="shared" si="12"/>
        <v>12</v>
      </c>
      <c r="G20" s="27">
        <f>(E20)/(E20+1)</f>
        <v>0.88888888888888884</v>
      </c>
      <c r="H20" s="28">
        <f t="shared" ref="H20:H21" si="13">(1)/(F20+1)</f>
        <v>7.6923076923076927E-2</v>
      </c>
      <c r="I20" s="55">
        <f t="shared" ref="I20:J21" si="14">(G20*(1-$D20))/((1-G20)*$D20)</f>
        <v>11.999999999999993</v>
      </c>
      <c r="J20" s="40">
        <f t="shared" si="14"/>
        <v>0.125</v>
      </c>
      <c r="L20" s="84"/>
      <c r="M20" s="84"/>
    </row>
    <row r="21" spans="1:13">
      <c r="A21" s="18"/>
      <c r="B21" s="9">
        <f>B19+(0.1*A19)</f>
        <v>12</v>
      </c>
      <c r="C21" s="19">
        <f>C19-(0.1*A19)</f>
        <v>8</v>
      </c>
      <c r="D21" s="64">
        <f>B21/A19</f>
        <v>0.6</v>
      </c>
      <c r="E21" s="18">
        <f t="shared" si="12"/>
        <v>12</v>
      </c>
      <c r="F21" s="19">
        <f t="shared" si="12"/>
        <v>8</v>
      </c>
      <c r="G21" s="27">
        <f t="shared" ref="G21" si="15">(E21)/(E21+1)</f>
        <v>0.92307692307692313</v>
      </c>
      <c r="H21" s="28">
        <f t="shared" si="13"/>
        <v>0.1111111111111111</v>
      </c>
      <c r="I21" s="55">
        <f t="shared" si="14"/>
        <v>8.0000000000000053</v>
      </c>
      <c r="J21" s="40">
        <f t="shared" si="14"/>
        <v>8.3333333333333343E-2</v>
      </c>
    </row>
    <row r="22" spans="1:13">
      <c r="A22" s="18"/>
      <c r="B22" s="9"/>
      <c r="C22" s="19"/>
      <c r="D22" s="64"/>
      <c r="E22" s="18"/>
      <c r="F22" s="19"/>
      <c r="G22" s="27"/>
      <c r="H22" s="28"/>
      <c r="I22" s="32"/>
      <c r="J22" s="33"/>
    </row>
    <row r="23" spans="1:13">
      <c r="A23" s="18">
        <v>30</v>
      </c>
      <c r="B23" s="9">
        <f>A23/2</f>
        <v>15</v>
      </c>
      <c r="C23" s="19">
        <f>A23/2</f>
        <v>15</v>
      </c>
      <c r="D23" s="64">
        <f>B23/A23</f>
        <v>0.5</v>
      </c>
      <c r="E23" s="18">
        <f>B23</f>
        <v>15</v>
      </c>
      <c r="F23" s="19">
        <f>C23</f>
        <v>15</v>
      </c>
      <c r="G23" s="27">
        <f>(E23)/(E23+1)</f>
        <v>0.9375</v>
      </c>
      <c r="H23" s="28">
        <f>(1)/(F23+1)</f>
        <v>6.25E-2</v>
      </c>
      <c r="I23" s="55">
        <f>(G23*(1-$D23))/((1-G23)*$D23)</f>
        <v>15</v>
      </c>
      <c r="J23" s="40">
        <f>(H23*(1-$D23))/((1-H23)*$D23)</f>
        <v>6.6666666666666666E-2</v>
      </c>
    </row>
    <row r="24" spans="1:13">
      <c r="A24" s="18"/>
      <c r="B24" s="9">
        <f>B23-(0.1*A23)</f>
        <v>12</v>
      </c>
      <c r="C24" s="19">
        <f>C23+(0.1*A23)</f>
        <v>18</v>
      </c>
      <c r="D24" s="64">
        <f>B24/A23</f>
        <v>0.4</v>
      </c>
      <c r="E24" s="18">
        <f t="shared" ref="E24:F25" si="16">B24</f>
        <v>12</v>
      </c>
      <c r="F24" s="19">
        <f t="shared" si="16"/>
        <v>18</v>
      </c>
      <c r="G24" s="27">
        <f>(E24)/(E24+1)</f>
        <v>0.92307692307692313</v>
      </c>
      <c r="H24" s="28">
        <f t="shared" ref="H24:H25" si="17">(1)/(F24+1)</f>
        <v>5.2631578947368418E-2</v>
      </c>
      <c r="I24" s="55">
        <f t="shared" ref="I24:J25" si="18">(G24*(1-$D24))/((1-G24)*$D24)</f>
        <v>18.000000000000011</v>
      </c>
      <c r="J24" s="40">
        <f t="shared" si="18"/>
        <v>8.3333333333333301E-2</v>
      </c>
    </row>
    <row r="25" spans="1:13">
      <c r="A25" s="18"/>
      <c r="B25" s="9">
        <f>B23+(0.1*A23)</f>
        <v>18</v>
      </c>
      <c r="C25" s="19">
        <f>C23-(0.1*A23)</f>
        <v>12</v>
      </c>
      <c r="D25" s="64">
        <f>B25/A23</f>
        <v>0.6</v>
      </c>
      <c r="E25" s="18">
        <f t="shared" si="16"/>
        <v>18</v>
      </c>
      <c r="F25" s="19">
        <f t="shared" si="16"/>
        <v>12</v>
      </c>
      <c r="G25" s="27">
        <f t="shared" ref="G25" si="19">(E25)/(E25+1)</f>
        <v>0.94736842105263153</v>
      </c>
      <c r="H25" s="28">
        <f t="shared" si="17"/>
        <v>7.6923076923076927E-2</v>
      </c>
      <c r="I25" s="55">
        <f t="shared" si="18"/>
        <v>11.999999999999989</v>
      </c>
      <c r="J25" s="40">
        <f t="shared" si="18"/>
        <v>5.5555555555555552E-2</v>
      </c>
    </row>
    <row r="26" spans="1:13">
      <c r="A26" s="18"/>
      <c r="B26" s="9"/>
      <c r="C26" s="19"/>
      <c r="D26" s="64"/>
      <c r="E26" s="18"/>
      <c r="F26" s="19"/>
      <c r="G26" s="27"/>
      <c r="H26" s="28"/>
      <c r="I26" s="32"/>
      <c r="J26" s="33"/>
    </row>
    <row r="27" spans="1:13">
      <c r="A27" s="18">
        <v>40</v>
      </c>
      <c r="B27" s="9">
        <f>A27/2</f>
        <v>20</v>
      </c>
      <c r="C27" s="19">
        <f>A27/2</f>
        <v>20</v>
      </c>
      <c r="D27" s="64">
        <f>B27/A27</f>
        <v>0.5</v>
      </c>
      <c r="E27" s="18">
        <f>B27</f>
        <v>20</v>
      </c>
      <c r="F27" s="19">
        <f>C27</f>
        <v>20</v>
      </c>
      <c r="G27" s="27">
        <f>(E27)/(E27+1)</f>
        <v>0.95238095238095233</v>
      </c>
      <c r="H27" s="28">
        <f>(1)/(F27+1)</f>
        <v>4.7619047619047616E-2</v>
      </c>
      <c r="I27" s="56">
        <f>(G27*(1-$D27))/((1-G27)*$D27)</f>
        <v>19.999999999999975</v>
      </c>
      <c r="J27" s="57">
        <f>(H27*(1-$D27))/((1-H27)*$D27)</f>
        <v>0.05</v>
      </c>
    </row>
    <row r="28" spans="1:13">
      <c r="A28" s="18"/>
      <c r="B28" s="9">
        <f>B27-(0.1*A27)</f>
        <v>16</v>
      </c>
      <c r="C28" s="19">
        <f>C27+(0.1*A27)</f>
        <v>24</v>
      </c>
      <c r="D28" s="64">
        <f>B28/A27</f>
        <v>0.4</v>
      </c>
      <c r="E28" s="18">
        <f t="shared" ref="E28:F29" si="20">B28</f>
        <v>16</v>
      </c>
      <c r="F28" s="19">
        <f t="shared" si="20"/>
        <v>24</v>
      </c>
      <c r="G28" s="27">
        <f>(E28)/(E28+1)</f>
        <v>0.94117647058823528</v>
      </c>
      <c r="H28" s="28">
        <f t="shared" ref="H28:H29" si="21">(1)/(F28+1)</f>
        <v>0.04</v>
      </c>
      <c r="I28" s="56">
        <f t="shared" ref="I28:J29" si="22">(G28*(1-$D28))/((1-G28)*$D28)</f>
        <v>23.999999999999993</v>
      </c>
      <c r="J28" s="40">
        <f t="shared" si="22"/>
        <v>6.25E-2</v>
      </c>
    </row>
    <row r="29" spans="1:13">
      <c r="A29" s="18"/>
      <c r="B29" s="9">
        <f>B27+(0.1*A27)</f>
        <v>24</v>
      </c>
      <c r="C29" s="19">
        <f>C27-(0.1*A27)</f>
        <v>16</v>
      </c>
      <c r="D29" s="64">
        <f>B29/A27</f>
        <v>0.6</v>
      </c>
      <c r="E29" s="18">
        <f t="shared" si="20"/>
        <v>24</v>
      </c>
      <c r="F29" s="19">
        <f t="shared" si="20"/>
        <v>16</v>
      </c>
      <c r="G29" s="27">
        <f t="shared" ref="G29" si="23">(E29)/(E29+1)</f>
        <v>0.96</v>
      </c>
      <c r="H29" s="28">
        <f t="shared" si="21"/>
        <v>5.8823529411764705E-2</v>
      </c>
      <c r="I29" s="55">
        <f t="shared" si="22"/>
        <v>15.999999999999986</v>
      </c>
      <c r="J29" s="57">
        <f t="shared" si="22"/>
        <v>4.1666666666666664E-2</v>
      </c>
    </row>
    <row r="30" spans="1:13">
      <c r="A30" s="18"/>
      <c r="B30" s="9"/>
      <c r="C30" s="19"/>
      <c r="D30" s="64"/>
      <c r="E30" s="18"/>
      <c r="F30" s="19"/>
      <c r="G30" s="27"/>
      <c r="H30" s="28"/>
      <c r="I30" s="32"/>
      <c r="J30" s="33"/>
    </row>
    <row r="31" spans="1:13">
      <c r="A31" s="18">
        <v>50</v>
      </c>
      <c r="B31" s="9">
        <f>A31/2</f>
        <v>25</v>
      </c>
      <c r="C31" s="19">
        <f>A31/2</f>
        <v>25</v>
      </c>
      <c r="D31" s="64">
        <f>B31/A31</f>
        <v>0.5</v>
      </c>
      <c r="E31" s="18">
        <f>B31</f>
        <v>25</v>
      </c>
      <c r="F31" s="19">
        <f>C31</f>
        <v>25</v>
      </c>
      <c r="G31" s="27">
        <f>(E31)/(E31+1)</f>
        <v>0.96153846153846156</v>
      </c>
      <c r="H31" s="28">
        <f>(1)/(F31+1)</f>
        <v>3.8461538461538464E-2</v>
      </c>
      <c r="I31" s="56">
        <f>(G31*(1-$D31))/((1-G31)*$D31)</f>
        <v>25.000000000000018</v>
      </c>
      <c r="J31" s="57">
        <f>(H31*(1-$D31))/((1-H31)*$D31)</f>
        <v>0.04</v>
      </c>
    </row>
    <row r="32" spans="1:13">
      <c r="A32" s="18"/>
      <c r="B32" s="9">
        <f>B31-(0.1*A31)</f>
        <v>20</v>
      </c>
      <c r="C32" s="19">
        <f>C31+(0.1*A31)</f>
        <v>30</v>
      </c>
      <c r="D32" s="64">
        <f>B32/A31</f>
        <v>0.4</v>
      </c>
      <c r="E32" s="18">
        <f t="shared" ref="E32:F33" si="24">B32</f>
        <v>20</v>
      </c>
      <c r="F32" s="19">
        <f t="shared" si="24"/>
        <v>30</v>
      </c>
      <c r="G32" s="27">
        <f>(E32)/(E32+1)</f>
        <v>0.95238095238095233</v>
      </c>
      <c r="H32" s="28">
        <f t="shared" ref="H32:H33" si="25">(1)/(F32+1)</f>
        <v>3.2258064516129031E-2</v>
      </c>
      <c r="I32" s="56">
        <f t="shared" ref="I32:J33" si="26">(G32*(1-$D32))/((1-G32)*$D32)</f>
        <v>29.999999999999964</v>
      </c>
      <c r="J32" s="57">
        <f t="shared" si="26"/>
        <v>4.9999999999999989E-2</v>
      </c>
    </row>
    <row r="33" spans="1:10">
      <c r="A33" s="18"/>
      <c r="B33" s="9">
        <f>B31+(0.1*A31)</f>
        <v>30</v>
      </c>
      <c r="C33" s="19">
        <f>C31-(0.1*A31)</f>
        <v>20</v>
      </c>
      <c r="D33" s="64">
        <f>B33/A31</f>
        <v>0.6</v>
      </c>
      <c r="E33" s="18">
        <f t="shared" si="24"/>
        <v>30</v>
      </c>
      <c r="F33" s="19">
        <f t="shared" si="24"/>
        <v>20</v>
      </c>
      <c r="G33" s="27">
        <f t="shared" ref="G33" si="27">(E33)/(E33+1)</f>
        <v>0.967741935483871</v>
      </c>
      <c r="H33" s="28">
        <f t="shared" si="25"/>
        <v>4.7619047619047616E-2</v>
      </c>
      <c r="I33" s="56">
        <f t="shared" si="26"/>
        <v>20.000000000000018</v>
      </c>
      <c r="J33" s="57">
        <f t="shared" si="26"/>
        <v>3.333333333333334E-2</v>
      </c>
    </row>
    <row r="34" spans="1:10">
      <c r="A34" s="18"/>
      <c r="B34" s="9"/>
      <c r="C34" s="19"/>
      <c r="D34" s="64"/>
      <c r="E34" s="18"/>
      <c r="F34" s="19"/>
      <c r="G34" s="27"/>
      <c r="H34" s="28"/>
      <c r="I34" s="32"/>
      <c r="J34" s="33"/>
    </row>
    <row r="35" spans="1:10">
      <c r="A35" s="18">
        <v>100</v>
      </c>
      <c r="B35" s="9">
        <f>A35/2</f>
        <v>50</v>
      </c>
      <c r="C35" s="19">
        <f>A35/2</f>
        <v>50</v>
      </c>
      <c r="D35" s="64">
        <f>B35/A35</f>
        <v>0.5</v>
      </c>
      <c r="E35" s="18">
        <f>B35</f>
        <v>50</v>
      </c>
      <c r="F35" s="19">
        <f>C35</f>
        <v>50</v>
      </c>
      <c r="G35" s="27">
        <f>(E35)/(E35+1)</f>
        <v>0.98039215686274506</v>
      </c>
      <c r="H35" s="28">
        <f>(1)/(F35+1)</f>
        <v>1.9607843137254902E-2</v>
      </c>
      <c r="I35" s="56">
        <f>(G35*(1-$D35))/((1-G35)*$D35)</f>
        <v>49.999999999999893</v>
      </c>
      <c r="J35" s="57">
        <f>(H35*(1-$D35))/((1-H35)*$D35)</f>
        <v>0.02</v>
      </c>
    </row>
    <row r="36" spans="1:10">
      <c r="A36" s="18"/>
      <c r="B36" s="9">
        <f>B35-(0.1*A35)</f>
        <v>40</v>
      </c>
      <c r="C36" s="19">
        <f>C35+(0.1*A35)</f>
        <v>60</v>
      </c>
      <c r="D36" s="64">
        <f>B36/A35</f>
        <v>0.4</v>
      </c>
      <c r="E36" s="18">
        <f t="shared" ref="E36:F37" si="28">B36</f>
        <v>40</v>
      </c>
      <c r="F36" s="19">
        <f t="shared" si="28"/>
        <v>60</v>
      </c>
      <c r="G36" s="27">
        <f>(E36)/(E36+1)</f>
        <v>0.97560975609756095</v>
      </c>
      <c r="H36" s="28">
        <f t="shared" ref="H36:H37" si="29">(1)/(F36+1)</f>
        <v>1.6393442622950821E-2</v>
      </c>
      <c r="I36" s="56">
        <f t="shared" ref="I36:J37" si="30">(G36*(1-$D36))/((1-G36)*$D36)</f>
        <v>59.999999999999943</v>
      </c>
      <c r="J36" s="57">
        <f t="shared" si="30"/>
        <v>2.5000000000000001E-2</v>
      </c>
    </row>
    <row r="37" spans="1:10">
      <c r="A37" s="18"/>
      <c r="B37" s="9">
        <f>B35+(0.1*A35)</f>
        <v>60</v>
      </c>
      <c r="C37" s="19">
        <f>C35-(0.1*A35)</f>
        <v>40</v>
      </c>
      <c r="D37" s="64">
        <f>B37/A35</f>
        <v>0.6</v>
      </c>
      <c r="E37" s="18">
        <f t="shared" si="28"/>
        <v>60</v>
      </c>
      <c r="F37" s="19">
        <f t="shared" si="28"/>
        <v>40</v>
      </c>
      <c r="G37" s="27">
        <f t="shared" ref="G37" si="31">(E37)/(E37+1)</f>
        <v>0.98360655737704916</v>
      </c>
      <c r="H37" s="28">
        <f t="shared" si="29"/>
        <v>2.4390243902439025E-2</v>
      </c>
      <c r="I37" s="56">
        <f t="shared" si="30"/>
        <v>39.99999999999995</v>
      </c>
      <c r="J37" s="57">
        <f t="shared" si="30"/>
        <v>1.666666666666667E-2</v>
      </c>
    </row>
    <row r="38" spans="1:10">
      <c r="A38" s="18"/>
      <c r="B38" s="9"/>
      <c r="C38" s="19"/>
      <c r="D38" s="64"/>
      <c r="E38" s="18"/>
      <c r="F38" s="19"/>
      <c r="G38" s="18"/>
      <c r="H38" s="19"/>
      <c r="I38" s="32"/>
      <c r="J38" s="33"/>
    </row>
    <row r="39" spans="1:10">
      <c r="A39" s="18">
        <v>200</v>
      </c>
      <c r="B39" s="9">
        <f>A39/2</f>
        <v>100</v>
      </c>
      <c r="C39" s="19">
        <f>A39/2</f>
        <v>100</v>
      </c>
      <c r="D39" s="64">
        <f>B39/A39</f>
        <v>0.5</v>
      </c>
      <c r="E39" s="18">
        <f>B39</f>
        <v>100</v>
      </c>
      <c r="F39" s="19">
        <f>C39</f>
        <v>100</v>
      </c>
      <c r="G39" s="27">
        <f>(E39)/(E39+1)</f>
        <v>0.99009900990099009</v>
      </c>
      <c r="H39" s="28">
        <f>(1)/(F39+1)</f>
        <v>9.9009900990099011E-3</v>
      </c>
      <c r="I39" s="56">
        <f>(G39*(1-$D39))/((1-G39)*$D39)</f>
        <v>99.999999999999915</v>
      </c>
      <c r="J39" s="57">
        <f>(H39*(1-$D39))/((1-H39)*$D39)</f>
        <v>0.01</v>
      </c>
    </row>
    <row r="40" spans="1:10">
      <c r="A40" s="18"/>
      <c r="B40" s="9">
        <f>B39-(0.1*A39)</f>
        <v>80</v>
      </c>
      <c r="C40" s="19">
        <f>C39+(0.1*A39)</f>
        <v>120</v>
      </c>
      <c r="D40" s="64">
        <f>B40/A39</f>
        <v>0.4</v>
      </c>
      <c r="E40" s="18">
        <f t="shared" ref="E40:F41" si="32">B40</f>
        <v>80</v>
      </c>
      <c r="F40" s="19">
        <f t="shared" si="32"/>
        <v>120</v>
      </c>
      <c r="G40" s="27">
        <f>(E40)/(E40+1)</f>
        <v>0.98765432098765427</v>
      </c>
      <c r="H40" s="28">
        <f t="shared" ref="H40:H41" si="33">(1)/(F40+1)</f>
        <v>8.2644628099173556E-3</v>
      </c>
      <c r="I40" s="56">
        <f t="shared" ref="I40:J41" si="34">(G40*(1-$D40))/((1-G40)*$D40)</f>
        <v>119.99999999999945</v>
      </c>
      <c r="J40" s="57">
        <f t="shared" si="34"/>
        <v>1.2500000000000001E-2</v>
      </c>
    </row>
    <row r="41" spans="1:10">
      <c r="A41" s="18"/>
      <c r="B41" s="9">
        <f>B39+(0.1*A39)</f>
        <v>120</v>
      </c>
      <c r="C41" s="19">
        <f>C39-(0.1*A39)</f>
        <v>80</v>
      </c>
      <c r="D41" s="64">
        <f>B41/A39</f>
        <v>0.6</v>
      </c>
      <c r="E41" s="18">
        <f t="shared" si="32"/>
        <v>120</v>
      </c>
      <c r="F41" s="19">
        <f t="shared" si="32"/>
        <v>80</v>
      </c>
      <c r="G41" s="27">
        <f t="shared" ref="G41" si="35">(E41)/(E41+1)</f>
        <v>0.99173553719008267</v>
      </c>
      <c r="H41" s="28">
        <f t="shared" si="33"/>
        <v>1.2345679012345678E-2</v>
      </c>
      <c r="I41" s="56">
        <f t="shared" si="34"/>
        <v>80.00000000000027</v>
      </c>
      <c r="J41" s="57">
        <f t="shared" si="34"/>
        <v>8.3333333333333332E-3</v>
      </c>
    </row>
    <row r="42" spans="1:10">
      <c r="A42" s="18"/>
      <c r="B42" s="9"/>
      <c r="C42" s="19"/>
      <c r="D42" s="64"/>
      <c r="E42" s="18"/>
      <c r="F42" s="19"/>
      <c r="G42" s="18"/>
      <c r="H42" s="19"/>
      <c r="I42" s="32"/>
      <c r="J42" s="33"/>
    </row>
    <row r="43" spans="1:10">
      <c r="A43" s="18">
        <v>300</v>
      </c>
      <c r="B43" s="9">
        <f>A43/2</f>
        <v>150</v>
      </c>
      <c r="C43" s="19">
        <f>A43/2</f>
        <v>150</v>
      </c>
      <c r="D43" s="64">
        <f>B43/A43</f>
        <v>0.5</v>
      </c>
      <c r="E43" s="18">
        <f>B43</f>
        <v>150</v>
      </c>
      <c r="F43" s="19">
        <f>C43</f>
        <v>150</v>
      </c>
      <c r="G43" s="27">
        <f>(E43)/(E43+1)</f>
        <v>0.99337748344370858</v>
      </c>
      <c r="H43" s="28">
        <f>(1)/(F43+1)</f>
        <v>6.6225165562913907E-3</v>
      </c>
      <c r="I43" s="56">
        <f>(G43*(1-$D43))/((1-G43)*$D43)</f>
        <v>149.99999999999923</v>
      </c>
      <c r="J43" s="58">
        <f>(H43*(1-$D43))/((1-H43)*$D43)</f>
        <v>6.6666666666666671E-3</v>
      </c>
    </row>
    <row r="44" spans="1:10">
      <c r="A44" s="18"/>
      <c r="B44" s="9">
        <f>B43-(0.1*A43)</f>
        <v>120</v>
      </c>
      <c r="C44" s="19">
        <f>C43+(0.1*A43)</f>
        <v>180</v>
      </c>
      <c r="D44" s="64">
        <f>B44/A43</f>
        <v>0.4</v>
      </c>
      <c r="E44" s="18">
        <f t="shared" ref="E44:F45" si="36">B44</f>
        <v>120</v>
      </c>
      <c r="F44" s="19">
        <f t="shared" si="36"/>
        <v>180</v>
      </c>
      <c r="G44" s="27">
        <f>(E44)/(E44+1)</f>
        <v>0.99173553719008267</v>
      </c>
      <c r="H44" s="28">
        <f t="shared" ref="H44:H45" si="37">(1)/(F44+1)</f>
        <v>5.5248618784530384E-3</v>
      </c>
      <c r="I44" s="56">
        <f t="shared" ref="I44:J45" si="38">(G44*(1-$D44))/((1-G44)*$D44)</f>
        <v>180.0000000000006</v>
      </c>
      <c r="J44" s="58">
        <f t="shared" si="38"/>
        <v>8.3333333333333315E-3</v>
      </c>
    </row>
    <row r="45" spans="1:10">
      <c r="A45" s="18"/>
      <c r="B45" s="9">
        <f>B43+(0.1*A43)</f>
        <v>180</v>
      </c>
      <c r="C45" s="19">
        <f>C43-(0.1*A43)</f>
        <v>120</v>
      </c>
      <c r="D45" s="64">
        <f>B45/A43</f>
        <v>0.6</v>
      </c>
      <c r="E45" s="18">
        <f t="shared" si="36"/>
        <v>180</v>
      </c>
      <c r="F45" s="19">
        <f t="shared" si="36"/>
        <v>120</v>
      </c>
      <c r="G45" s="27">
        <f t="shared" ref="G45" si="39">(E45)/(E45+1)</f>
        <v>0.99447513812154698</v>
      </c>
      <c r="H45" s="28">
        <f t="shared" si="37"/>
        <v>8.2644628099173556E-3</v>
      </c>
      <c r="I45" s="56">
        <f t="shared" si="38"/>
        <v>120.00000000000033</v>
      </c>
      <c r="J45" s="58">
        <f t="shared" si="38"/>
        <v>5.5555555555555558E-3</v>
      </c>
    </row>
    <row r="46" spans="1:10">
      <c r="A46" s="18"/>
      <c r="B46" s="9"/>
      <c r="C46" s="19"/>
      <c r="D46" s="64"/>
      <c r="E46" s="18"/>
      <c r="F46" s="19"/>
      <c r="G46" s="18"/>
      <c r="H46" s="19"/>
      <c r="I46" s="32"/>
      <c r="J46" s="33"/>
    </row>
    <row r="47" spans="1:10">
      <c r="A47" s="18">
        <v>500</v>
      </c>
      <c r="B47" s="9">
        <f>A47/2</f>
        <v>250</v>
      </c>
      <c r="C47" s="19">
        <f>A47/2</f>
        <v>250</v>
      </c>
      <c r="D47" s="64">
        <f>B47/A47</f>
        <v>0.5</v>
      </c>
      <c r="E47" s="18">
        <f>B47</f>
        <v>250</v>
      </c>
      <c r="F47" s="19">
        <f>C47</f>
        <v>250</v>
      </c>
      <c r="G47" s="27">
        <f>(E47)/(E47+1)</f>
        <v>0.99601593625498008</v>
      </c>
      <c r="H47" s="28">
        <f>(1)/(F47+1)</f>
        <v>3.9840637450199202E-3</v>
      </c>
      <c r="I47" s="56">
        <f>(G47*(1-$D47))/((1-G47)*$D47)</f>
        <v>250.00000000000023</v>
      </c>
      <c r="J47" s="58">
        <f>(H47*(1-$D47))/((1-H47)*$D47)</f>
        <v>4.0000000000000001E-3</v>
      </c>
    </row>
    <row r="48" spans="1:10">
      <c r="A48" s="18"/>
      <c r="B48" s="9">
        <f>B47-(0.1*A47)</f>
        <v>200</v>
      </c>
      <c r="C48" s="19">
        <f>C47+(0.1*A47)</f>
        <v>300</v>
      </c>
      <c r="D48" s="64">
        <f>B48/A47</f>
        <v>0.4</v>
      </c>
      <c r="E48" s="18">
        <f t="shared" ref="E48:F49" si="40">B48</f>
        <v>200</v>
      </c>
      <c r="F48" s="19">
        <f t="shared" si="40"/>
        <v>300</v>
      </c>
      <c r="G48" s="27">
        <f>(E48)/(E48+1)</f>
        <v>0.99502487562189057</v>
      </c>
      <c r="H48" s="28">
        <f t="shared" ref="H48:H49" si="41">(1)/(F48+1)</f>
        <v>3.3222591362126247E-3</v>
      </c>
      <c r="I48" s="56">
        <f t="shared" ref="I48:J49" si="42">(G48*(1-$D48))/((1-G48)*$D48)</f>
        <v>300.00000000000131</v>
      </c>
      <c r="J48" s="58">
        <f t="shared" si="42"/>
        <v>4.9999999999999992E-3</v>
      </c>
    </row>
    <row r="49" spans="1:10">
      <c r="A49" s="18"/>
      <c r="B49" s="9">
        <f>B47+(0.1*A47)</f>
        <v>300</v>
      </c>
      <c r="C49" s="19">
        <f>C47-(0.1*A47)</f>
        <v>200</v>
      </c>
      <c r="D49" s="64">
        <f>B49/A47</f>
        <v>0.6</v>
      </c>
      <c r="E49" s="18">
        <f t="shared" si="40"/>
        <v>300</v>
      </c>
      <c r="F49" s="19">
        <f t="shared" si="40"/>
        <v>200</v>
      </c>
      <c r="G49" s="27">
        <f t="shared" ref="G49" si="43">(E49)/(E49+1)</f>
        <v>0.99667774086378735</v>
      </c>
      <c r="H49" s="28">
        <f t="shared" si="41"/>
        <v>4.9751243781094526E-3</v>
      </c>
      <c r="I49" s="56">
        <f t="shared" si="42"/>
        <v>199.99999999999872</v>
      </c>
      <c r="J49" s="58">
        <f t="shared" si="42"/>
        <v>3.3333333333333335E-3</v>
      </c>
    </row>
    <row r="50" spans="1:10">
      <c r="A50" s="18"/>
      <c r="B50" s="9"/>
      <c r="C50" s="19"/>
      <c r="D50" s="64"/>
      <c r="E50" s="18"/>
      <c r="F50" s="19"/>
      <c r="G50" s="18"/>
      <c r="H50" s="19"/>
      <c r="I50" s="32"/>
      <c r="J50" s="59"/>
    </row>
    <row r="51" spans="1:10">
      <c r="A51" s="18">
        <v>750</v>
      </c>
      <c r="B51" s="9">
        <f>A51/2</f>
        <v>375</v>
      </c>
      <c r="C51" s="19">
        <f>A51/2</f>
        <v>375</v>
      </c>
      <c r="D51" s="64">
        <f>B51/A51</f>
        <v>0.5</v>
      </c>
      <c r="E51" s="18">
        <f>B51</f>
        <v>375</v>
      </c>
      <c r="F51" s="19">
        <f>C51</f>
        <v>375</v>
      </c>
      <c r="G51" s="27">
        <f>(E51)/(E51+1)</f>
        <v>0.99734042553191493</v>
      </c>
      <c r="H51" s="28">
        <f>(1)/(F51+1)</f>
        <v>2.6595744680851063E-3</v>
      </c>
      <c r="I51" s="60">
        <f>(G51*(1-$D51))/((1-G51)*$D51)</f>
        <v>375.00000000000534</v>
      </c>
      <c r="J51" s="61">
        <f>(H51*(1-$D51))/((1-H51)*$D51)</f>
        <v>2.6666666666666666E-3</v>
      </c>
    </row>
    <row r="52" spans="1:10">
      <c r="A52" s="18"/>
      <c r="B52" s="9">
        <f>B51-(0.1*A51)</f>
        <v>300</v>
      </c>
      <c r="C52" s="19">
        <f>C51+(0.1*A51)</f>
        <v>450</v>
      </c>
      <c r="D52" s="64">
        <f>B52/A51</f>
        <v>0.4</v>
      </c>
      <c r="E52" s="18">
        <f t="shared" ref="E52:F53" si="44">B52</f>
        <v>300</v>
      </c>
      <c r="F52" s="19">
        <f t="shared" si="44"/>
        <v>450</v>
      </c>
      <c r="G52" s="27">
        <f>(E52)/(E52+1)</f>
        <v>0.99667774086378735</v>
      </c>
      <c r="H52" s="28">
        <f t="shared" ref="H52:H53" si="45">(1)/(F52+1)</f>
        <v>2.2172949002217295E-3</v>
      </c>
      <c r="I52" s="60">
        <f t="shared" ref="I52:J53" si="46">(G52*(1-$D52))/((1-G52)*$D52)</f>
        <v>449.99999999999699</v>
      </c>
      <c r="J52" s="58">
        <f t="shared" si="46"/>
        <v>3.3333333333333331E-3</v>
      </c>
    </row>
    <row r="53" spans="1:10">
      <c r="A53" s="18"/>
      <c r="B53" s="9">
        <f>B51+(0.1*A51)</f>
        <v>450</v>
      </c>
      <c r="C53" s="19">
        <f>C51-(0.1*A51)</f>
        <v>300</v>
      </c>
      <c r="D53" s="64">
        <f>B53/A51</f>
        <v>0.6</v>
      </c>
      <c r="E53" s="18">
        <f t="shared" si="44"/>
        <v>450</v>
      </c>
      <c r="F53" s="19">
        <f t="shared" si="44"/>
        <v>300</v>
      </c>
      <c r="G53" s="27">
        <f t="shared" ref="G53" si="47">(E53)/(E53+1)</f>
        <v>0.99778270509977829</v>
      </c>
      <c r="H53" s="28">
        <f t="shared" si="45"/>
        <v>3.3222591362126247E-3</v>
      </c>
      <c r="I53" s="56">
        <f t="shared" si="46"/>
        <v>300.00000000000256</v>
      </c>
      <c r="J53" s="61">
        <f t="shared" si="46"/>
        <v>2.2222222222222227E-3</v>
      </c>
    </row>
    <row r="54" spans="1:10">
      <c r="A54" s="18"/>
      <c r="B54" s="9"/>
      <c r="C54" s="19"/>
      <c r="D54" s="64"/>
      <c r="E54" s="18"/>
      <c r="F54" s="19"/>
      <c r="G54" s="18"/>
      <c r="H54" s="19"/>
      <c r="I54" s="32"/>
      <c r="J54" s="59"/>
    </row>
    <row r="55" spans="1:10">
      <c r="A55" s="18">
        <v>1000</v>
      </c>
      <c r="B55" s="9">
        <f>A55/2</f>
        <v>500</v>
      </c>
      <c r="C55" s="19">
        <f>A55/2</f>
        <v>500</v>
      </c>
      <c r="D55" s="64">
        <f>B55/A55</f>
        <v>0.5</v>
      </c>
      <c r="E55" s="18">
        <f>B55</f>
        <v>500</v>
      </c>
      <c r="F55" s="19">
        <f>C55</f>
        <v>500</v>
      </c>
      <c r="G55" s="27">
        <f>(E55)/(E55+1)</f>
        <v>0.99800399201596801</v>
      </c>
      <c r="H55" s="28">
        <f>(1)/(F55+1)</f>
        <v>1.996007984031936E-3</v>
      </c>
      <c r="I55" s="60">
        <f>(G55*(1-$D55))/((1-G55)*$D55)</f>
        <v>499.99999999998676</v>
      </c>
      <c r="J55" s="61">
        <f>(H55*(1-$D55))/((1-H55)*$D55)</f>
        <v>2E-3</v>
      </c>
    </row>
    <row r="56" spans="1:10">
      <c r="A56" s="18"/>
      <c r="B56" s="9">
        <f>B55-(0.1*A55)</f>
        <v>400</v>
      </c>
      <c r="C56" s="19">
        <f>C55+(0.1*A55)</f>
        <v>600</v>
      </c>
      <c r="D56" s="64">
        <f>B56/A55</f>
        <v>0.4</v>
      </c>
      <c r="E56" s="18">
        <f t="shared" ref="E56:F57" si="48">B56</f>
        <v>400</v>
      </c>
      <c r="F56" s="19">
        <f t="shared" si="48"/>
        <v>600</v>
      </c>
      <c r="G56" s="27">
        <f>(E56)/(E56+1)</f>
        <v>0.99750623441396513</v>
      </c>
      <c r="H56" s="28">
        <f t="shared" ref="H56:H57" si="49">(1)/(F56+1)</f>
        <v>1.6638935108153079E-3</v>
      </c>
      <c r="I56" s="60">
        <f t="shared" ref="I56:J57" si="50">(G56*(1-$D56))/((1-G56)*$D56)</f>
        <v>600.00000000001069</v>
      </c>
      <c r="J56" s="61">
        <f t="shared" si="50"/>
        <v>2.5000000000000001E-3</v>
      </c>
    </row>
    <row r="57" spans="1:10" ht="17" thickBot="1">
      <c r="A57" s="21"/>
      <c r="B57" s="22">
        <f>B55+(0.1*A55)</f>
        <v>600</v>
      </c>
      <c r="C57" s="23">
        <f>C55-(0.1*A55)</f>
        <v>400</v>
      </c>
      <c r="D57" s="65">
        <f>B57/A55</f>
        <v>0.6</v>
      </c>
      <c r="E57" s="21">
        <f t="shared" si="48"/>
        <v>600</v>
      </c>
      <c r="F57" s="23">
        <f t="shared" si="48"/>
        <v>400</v>
      </c>
      <c r="G57" s="30">
        <f t="shared" ref="G57" si="51">(E57)/(E57+1)</f>
        <v>0.99833610648918469</v>
      </c>
      <c r="H57" s="54">
        <f t="shared" si="49"/>
        <v>2.4937655860349127E-3</v>
      </c>
      <c r="I57" s="62">
        <f t="shared" si="50"/>
        <v>400.0000000000004</v>
      </c>
      <c r="J57" s="63">
        <f t="shared" si="50"/>
        <v>1.6666666666666666E-3</v>
      </c>
    </row>
  </sheetData>
  <mergeCells count="8">
    <mergeCell ref="G2:J3"/>
    <mergeCell ref="L18:M20"/>
    <mergeCell ref="L16:M17"/>
    <mergeCell ref="A4:C4"/>
    <mergeCell ref="D4:D5"/>
    <mergeCell ref="I4:J4"/>
    <mergeCell ref="E4:F4"/>
    <mergeCell ref="G4:H4"/>
  </mergeCells>
  <pageMargins left="0.7" right="0.7" top="0.75" bottom="0.75" header="0.3" footer="0.3"/>
  <pageSetup scale="54" orientation="landscape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82"/>
  <sheetViews>
    <sheetView tabSelected="1" topLeftCell="C1" zoomScale="125" zoomScaleNormal="125" workbookViewId="0">
      <selection activeCell="M23" sqref="M23"/>
    </sheetView>
  </sheetViews>
  <sheetFormatPr baseColWidth="10" defaultRowHeight="16"/>
  <cols>
    <col min="6" max="6" width="12.83203125" bestFit="1" customWidth="1"/>
    <col min="10" max="10" width="10.83203125" style="1"/>
    <col min="11" max="11" width="10.83203125" style="2"/>
    <col min="13" max="13" width="29.83203125" customWidth="1"/>
    <col min="14" max="14" width="29.33203125" customWidth="1"/>
  </cols>
  <sheetData>
    <row r="1" spans="1:14">
      <c r="A1" s="3" t="s">
        <v>33</v>
      </c>
    </row>
    <row r="2" spans="1:14">
      <c r="H2" s="78" t="s">
        <v>4</v>
      </c>
      <c r="I2" s="78"/>
      <c r="J2" s="78"/>
      <c r="K2" s="78"/>
    </row>
    <row r="3" spans="1:14" ht="17" thickBot="1">
      <c r="H3" s="78"/>
      <c r="I3" s="78"/>
      <c r="J3" s="78"/>
      <c r="K3" s="78"/>
    </row>
    <row r="4" spans="1:14" ht="33" customHeight="1">
      <c r="A4" s="66" t="s">
        <v>0</v>
      </c>
      <c r="B4" s="67"/>
      <c r="C4" s="68"/>
      <c r="D4" s="69" t="s">
        <v>9</v>
      </c>
      <c r="E4" s="79" t="s">
        <v>2</v>
      </c>
      <c r="F4" s="80"/>
      <c r="G4" s="81"/>
      <c r="H4" s="82" t="s">
        <v>10</v>
      </c>
      <c r="I4" s="83"/>
      <c r="J4" s="71" t="s">
        <v>32</v>
      </c>
      <c r="K4" s="72"/>
    </row>
    <row r="5" spans="1:14" ht="35" thickBot="1">
      <c r="A5" s="46" t="s">
        <v>5</v>
      </c>
      <c r="B5" s="47" t="s">
        <v>6</v>
      </c>
      <c r="C5" s="48" t="s">
        <v>1</v>
      </c>
      <c r="D5" s="70"/>
      <c r="E5" s="49" t="s">
        <v>7</v>
      </c>
      <c r="F5" s="50" t="s">
        <v>3</v>
      </c>
      <c r="G5" s="51" t="s">
        <v>8</v>
      </c>
      <c r="H5" s="46" t="s">
        <v>6</v>
      </c>
      <c r="I5" s="48" t="s">
        <v>1</v>
      </c>
      <c r="J5" s="52" t="s">
        <v>6</v>
      </c>
      <c r="K5" s="53" t="s">
        <v>1</v>
      </c>
    </row>
    <row r="6" spans="1:14" ht="18" thickBot="1">
      <c r="A6" s="18"/>
      <c r="B6" s="9"/>
      <c r="C6" s="19"/>
      <c r="D6" s="24"/>
      <c r="E6" s="20"/>
      <c r="F6" s="25"/>
      <c r="G6" s="26"/>
      <c r="H6" s="18"/>
      <c r="I6" s="19"/>
      <c r="J6" s="32"/>
      <c r="K6" s="33"/>
      <c r="M6" s="4" t="s">
        <v>11</v>
      </c>
      <c r="N6" s="5" t="s">
        <v>12</v>
      </c>
    </row>
    <row r="7" spans="1:14" ht="18" thickBot="1">
      <c r="A7" s="20">
        <v>5</v>
      </c>
      <c r="B7" s="9">
        <v>1</v>
      </c>
      <c r="C7" s="19">
        <f>A$7-B7</f>
        <v>4</v>
      </c>
      <c r="D7" s="64">
        <f>B7/A$7</f>
        <v>0.2</v>
      </c>
      <c r="E7" s="18">
        <v>1</v>
      </c>
      <c r="F7" s="9">
        <v>1</v>
      </c>
      <c r="G7" s="19">
        <f>A$7-(E7+F7)</f>
        <v>3</v>
      </c>
      <c r="H7" s="27">
        <f t="shared" ref="H7:H12" si="0">(E7)/(E7+1)</f>
        <v>0.5</v>
      </c>
      <c r="I7" s="28">
        <f t="shared" ref="I7:I12" si="1">(1)/(G7+1)</f>
        <v>0.25</v>
      </c>
      <c r="J7" s="34">
        <f>(H7*(1-$D7))/((1-H7)*$D7)</f>
        <v>4</v>
      </c>
      <c r="K7" s="35">
        <f>(I7*(1-$D7))/((1-I7)*$D7)</f>
        <v>1.3333333333333333</v>
      </c>
      <c r="M7" s="17" t="s">
        <v>13</v>
      </c>
      <c r="N7" s="7" t="s">
        <v>14</v>
      </c>
    </row>
    <row r="8" spans="1:14" ht="18" thickBot="1">
      <c r="A8" s="18"/>
      <c r="B8" s="9">
        <v>2</v>
      </c>
      <c r="C8" s="19">
        <f t="shared" ref="C8:C12" si="2">A$7-B8</f>
        <v>3</v>
      </c>
      <c r="D8" s="64">
        <f t="shared" ref="D8:D10" si="3">B8/A$7</f>
        <v>0.4</v>
      </c>
      <c r="E8" s="18">
        <v>2</v>
      </c>
      <c r="F8" s="9">
        <v>1</v>
      </c>
      <c r="G8" s="19">
        <f t="shared" ref="G8:G12" si="4">A$7-(E8+F8)</f>
        <v>2</v>
      </c>
      <c r="H8" s="27">
        <f t="shared" si="0"/>
        <v>0.66666666666666663</v>
      </c>
      <c r="I8" s="28">
        <f t="shared" si="1"/>
        <v>0.33333333333333331</v>
      </c>
      <c r="J8" s="34">
        <f>(H8*(1-$D8))/((1-H8)*$D8)</f>
        <v>2.9999999999999991</v>
      </c>
      <c r="K8" s="35">
        <f t="shared" ref="K8:K10" si="5">(I8*(1-$D8))/((1-I8)*$D8)</f>
        <v>0.74999999999999978</v>
      </c>
      <c r="M8" s="16" t="s">
        <v>15</v>
      </c>
      <c r="N8" s="8" t="s">
        <v>16</v>
      </c>
    </row>
    <row r="9" spans="1:14" ht="18" thickBot="1">
      <c r="A9" s="18"/>
      <c r="B9" s="9">
        <v>2</v>
      </c>
      <c r="C9" s="19">
        <f t="shared" ref="C9" si="6">A$7-B9</f>
        <v>3</v>
      </c>
      <c r="D9" s="64">
        <f t="shared" ref="D9" si="7">B9/A$7</f>
        <v>0.4</v>
      </c>
      <c r="E9" s="18">
        <v>1</v>
      </c>
      <c r="F9" s="9">
        <v>1</v>
      </c>
      <c r="G9" s="19">
        <f t="shared" si="4"/>
        <v>3</v>
      </c>
      <c r="H9" s="27">
        <f t="shared" si="0"/>
        <v>0.5</v>
      </c>
      <c r="I9" s="28">
        <f t="shared" si="1"/>
        <v>0.25</v>
      </c>
      <c r="J9" s="36">
        <f>(H9*(1-$D9))/((1-H9)*$D9)</f>
        <v>1.4999999999999998</v>
      </c>
      <c r="K9" s="35">
        <f t="shared" ref="K9" si="8">(I9*(1-$D9))/((1-I9)*$D9)</f>
        <v>0.49999999999999989</v>
      </c>
      <c r="M9" s="13" t="s">
        <v>17</v>
      </c>
      <c r="N9" s="8" t="s">
        <v>18</v>
      </c>
    </row>
    <row r="10" spans="1:14" ht="18" thickBot="1">
      <c r="A10" s="18"/>
      <c r="B10" s="9">
        <v>3</v>
      </c>
      <c r="C10" s="19">
        <f t="shared" si="2"/>
        <v>2</v>
      </c>
      <c r="D10" s="64">
        <f t="shared" si="3"/>
        <v>0.6</v>
      </c>
      <c r="E10" s="18">
        <v>3</v>
      </c>
      <c r="F10" s="9">
        <v>1</v>
      </c>
      <c r="G10" s="19">
        <f t="shared" si="4"/>
        <v>1</v>
      </c>
      <c r="H10" s="27">
        <f t="shared" si="0"/>
        <v>0.75</v>
      </c>
      <c r="I10" s="28">
        <f t="shared" si="1"/>
        <v>0.5</v>
      </c>
      <c r="J10" s="32">
        <f t="shared" ref="J10" si="9">(H10*(1-$D10))/((1-H10)*$D10)</f>
        <v>2.0000000000000004</v>
      </c>
      <c r="K10" s="35">
        <f t="shared" si="5"/>
        <v>0.66666666666666674</v>
      </c>
      <c r="M10" s="12" t="s">
        <v>19</v>
      </c>
      <c r="N10" s="8" t="s">
        <v>20</v>
      </c>
    </row>
    <row r="11" spans="1:14" ht="18" thickBot="1">
      <c r="A11" s="18"/>
      <c r="B11" s="9">
        <v>3</v>
      </c>
      <c r="C11" s="19">
        <f t="shared" ref="C11" si="10">A$7-B11</f>
        <v>2</v>
      </c>
      <c r="D11" s="64">
        <f t="shared" ref="D11" si="11">B11/A$7</f>
        <v>0.6</v>
      </c>
      <c r="E11" s="18">
        <v>2</v>
      </c>
      <c r="F11" s="9">
        <v>1</v>
      </c>
      <c r="G11" s="19">
        <f t="shared" si="4"/>
        <v>2</v>
      </c>
      <c r="H11" s="27">
        <f t="shared" si="0"/>
        <v>0.66666666666666663</v>
      </c>
      <c r="I11" s="28">
        <f t="shared" si="1"/>
        <v>0.33333333333333331</v>
      </c>
      <c r="J11" s="32">
        <f t="shared" ref="J11:J12" si="12">(H11*(1-$D11))/((1-H11)*$D11)</f>
        <v>1.3333333333333333</v>
      </c>
      <c r="K11" s="37">
        <f>(I11*(1-$D11))/((1-I11)*$D11)</f>
        <v>0.33333333333333331</v>
      </c>
      <c r="M11" s="6" t="s">
        <v>21</v>
      </c>
      <c r="N11" s="8" t="s">
        <v>3</v>
      </c>
    </row>
    <row r="12" spans="1:14" ht="18" thickBot="1">
      <c r="A12" s="18"/>
      <c r="B12" s="9">
        <v>4</v>
      </c>
      <c r="C12" s="19">
        <f t="shared" si="2"/>
        <v>1</v>
      </c>
      <c r="D12" s="64">
        <f>B12/A$7</f>
        <v>0.8</v>
      </c>
      <c r="E12" s="18">
        <v>3</v>
      </c>
      <c r="F12" s="9">
        <v>1</v>
      </c>
      <c r="G12" s="19">
        <f t="shared" si="4"/>
        <v>1</v>
      </c>
      <c r="H12" s="27">
        <f t="shared" si="0"/>
        <v>0.75</v>
      </c>
      <c r="I12" s="28">
        <f t="shared" si="1"/>
        <v>0.5</v>
      </c>
      <c r="J12" s="32">
        <f t="shared" si="12"/>
        <v>0.74999999999999978</v>
      </c>
      <c r="K12" s="37">
        <f>(I12*(1-$D12))/((1-I12)*$D12)</f>
        <v>0.24999999999999994</v>
      </c>
      <c r="M12" s="10" t="s">
        <v>22</v>
      </c>
      <c r="N12" s="8" t="s">
        <v>23</v>
      </c>
    </row>
    <row r="13" spans="1:14" ht="18" thickBot="1">
      <c r="A13" s="18"/>
      <c r="B13" s="9"/>
      <c r="C13" s="19"/>
      <c r="D13" s="64"/>
      <c r="E13" s="18"/>
      <c r="F13" s="9"/>
      <c r="G13" s="19"/>
      <c r="H13" s="27"/>
      <c r="I13" s="28"/>
      <c r="J13" s="32"/>
      <c r="K13" s="35"/>
      <c r="M13" s="11" t="s">
        <v>24</v>
      </c>
      <c r="N13" s="8" t="s">
        <v>25</v>
      </c>
    </row>
    <row r="14" spans="1:14" ht="18" thickBot="1">
      <c r="A14" s="18">
        <v>6</v>
      </c>
      <c r="B14" s="9">
        <v>1</v>
      </c>
      <c r="C14" s="19">
        <f>A$14-B14</f>
        <v>5</v>
      </c>
      <c r="D14" s="64">
        <f>B14/A$14</f>
        <v>0.16666666666666666</v>
      </c>
      <c r="E14" s="18">
        <v>1</v>
      </c>
      <c r="F14" s="9">
        <v>1</v>
      </c>
      <c r="G14" s="19">
        <f>A$14-(E14+F14)</f>
        <v>4</v>
      </c>
      <c r="H14" s="27">
        <f t="shared" ref="H14:H21" si="13">(E14)/(E14+1)</f>
        <v>0.5</v>
      </c>
      <c r="I14" s="28">
        <f t="shared" ref="I14:I21" si="14">(1)/(G14+1)</f>
        <v>0.2</v>
      </c>
      <c r="J14" s="38">
        <f>(H14*(1-$D14))/((1-H14)*$D14)</f>
        <v>5.0000000000000009</v>
      </c>
      <c r="K14" s="35">
        <f>(I14*(1-$D14))/((1-I14)*$D14)</f>
        <v>1.2500000000000002</v>
      </c>
      <c r="M14" s="14" t="s">
        <v>26</v>
      </c>
      <c r="N14" s="8" t="s">
        <v>27</v>
      </c>
    </row>
    <row r="15" spans="1:14" ht="18" thickBot="1">
      <c r="A15" s="18"/>
      <c r="B15" s="9">
        <v>2</v>
      </c>
      <c r="C15" s="19">
        <f t="shared" ref="C15:C21" si="15">A$14-B15</f>
        <v>4</v>
      </c>
      <c r="D15" s="64">
        <f t="shared" ref="D15:D21" si="16">B15/A$14</f>
        <v>0.33333333333333331</v>
      </c>
      <c r="E15" s="18">
        <v>2</v>
      </c>
      <c r="F15" s="9">
        <v>1</v>
      </c>
      <c r="G15" s="19">
        <f t="shared" ref="G15:G21" si="17">A$14-(E15+F15)</f>
        <v>3</v>
      </c>
      <c r="H15" s="27">
        <f t="shared" si="13"/>
        <v>0.66666666666666663</v>
      </c>
      <c r="I15" s="28">
        <f t="shared" si="14"/>
        <v>0.25</v>
      </c>
      <c r="J15" s="39">
        <f t="shared" ref="J15:J21" si="18">(H15*(1-$D15))/((1-H15)*$D15)</f>
        <v>4</v>
      </c>
      <c r="K15" s="35">
        <f t="shared" ref="K15:K21" si="19">(I15*(1-$D15))/((1-I15)*$D15)</f>
        <v>0.66666666666666674</v>
      </c>
      <c r="M15" s="15" t="s">
        <v>28</v>
      </c>
      <c r="N15" s="8" t="s">
        <v>29</v>
      </c>
    </row>
    <row r="16" spans="1:14">
      <c r="A16" s="18"/>
      <c r="B16" s="9">
        <v>2</v>
      </c>
      <c r="C16" s="19">
        <f t="shared" si="15"/>
        <v>4</v>
      </c>
      <c r="D16" s="64">
        <f t="shared" si="16"/>
        <v>0.33333333333333331</v>
      </c>
      <c r="E16" s="18">
        <v>1</v>
      </c>
      <c r="F16" s="9">
        <v>1</v>
      </c>
      <c r="G16" s="19">
        <f t="shared" si="17"/>
        <v>4</v>
      </c>
      <c r="H16" s="27">
        <f t="shared" si="13"/>
        <v>0.5</v>
      </c>
      <c r="I16" s="28">
        <f t="shared" si="14"/>
        <v>0.2</v>
      </c>
      <c r="J16" s="36">
        <f t="shared" si="18"/>
        <v>2.0000000000000004</v>
      </c>
      <c r="K16" s="35">
        <f t="shared" si="19"/>
        <v>0.50000000000000011</v>
      </c>
      <c r="M16" s="85" t="s">
        <v>30</v>
      </c>
      <c r="N16" s="85"/>
    </row>
    <row r="17" spans="1:14">
      <c r="A17" s="18"/>
      <c r="B17" s="9">
        <v>3</v>
      </c>
      <c r="C17" s="19">
        <f t="shared" si="15"/>
        <v>3</v>
      </c>
      <c r="D17" s="64">
        <f t="shared" si="16"/>
        <v>0.5</v>
      </c>
      <c r="E17" s="18">
        <v>3</v>
      </c>
      <c r="F17" s="9">
        <v>1</v>
      </c>
      <c r="G17" s="19">
        <f t="shared" si="17"/>
        <v>2</v>
      </c>
      <c r="H17" s="27">
        <f t="shared" si="13"/>
        <v>0.75</v>
      </c>
      <c r="I17" s="28">
        <f t="shared" si="14"/>
        <v>0.33333333333333331</v>
      </c>
      <c r="J17" s="39">
        <f t="shared" si="18"/>
        <v>3</v>
      </c>
      <c r="K17" s="35">
        <f t="shared" si="19"/>
        <v>0.49999999999999989</v>
      </c>
      <c r="M17" s="84"/>
      <c r="N17" s="84"/>
    </row>
    <row r="18" spans="1:14">
      <c r="A18" s="18"/>
      <c r="B18" s="9">
        <v>3</v>
      </c>
      <c r="C18" s="19">
        <f t="shared" si="15"/>
        <v>3</v>
      </c>
      <c r="D18" s="64">
        <f t="shared" si="16"/>
        <v>0.5</v>
      </c>
      <c r="E18" s="18">
        <v>2</v>
      </c>
      <c r="F18" s="9">
        <v>1</v>
      </c>
      <c r="G18" s="19">
        <f t="shared" si="17"/>
        <v>3</v>
      </c>
      <c r="H18" s="27">
        <f t="shared" si="13"/>
        <v>0.66666666666666663</v>
      </c>
      <c r="I18" s="28">
        <f t="shared" si="14"/>
        <v>0.25</v>
      </c>
      <c r="J18" s="36">
        <f t="shared" si="18"/>
        <v>1.9999999999999996</v>
      </c>
      <c r="K18" s="37">
        <f t="shared" si="19"/>
        <v>0.33333333333333331</v>
      </c>
      <c r="M18" s="84" t="s">
        <v>31</v>
      </c>
      <c r="N18" s="84"/>
    </row>
    <row r="19" spans="1:14">
      <c r="A19" s="18"/>
      <c r="B19" s="9">
        <v>4</v>
      </c>
      <c r="C19" s="19">
        <f t="shared" si="15"/>
        <v>2</v>
      </c>
      <c r="D19" s="64">
        <f t="shared" si="16"/>
        <v>0.66666666666666663</v>
      </c>
      <c r="E19" s="18">
        <v>4</v>
      </c>
      <c r="F19" s="9">
        <v>1</v>
      </c>
      <c r="G19" s="19">
        <f t="shared" si="17"/>
        <v>1</v>
      </c>
      <c r="H19" s="27">
        <f t="shared" si="13"/>
        <v>0.8</v>
      </c>
      <c r="I19" s="28">
        <f t="shared" si="14"/>
        <v>0.5</v>
      </c>
      <c r="J19" s="36">
        <f t="shared" si="18"/>
        <v>2.0000000000000009</v>
      </c>
      <c r="K19" s="35">
        <f t="shared" si="19"/>
        <v>0.50000000000000011</v>
      </c>
      <c r="M19" s="84"/>
      <c r="N19" s="84"/>
    </row>
    <row r="20" spans="1:14">
      <c r="A20" s="18"/>
      <c r="B20" s="9">
        <v>4</v>
      </c>
      <c r="C20" s="19">
        <f t="shared" si="15"/>
        <v>2</v>
      </c>
      <c r="D20" s="64">
        <f t="shared" si="16"/>
        <v>0.66666666666666663</v>
      </c>
      <c r="E20" s="18">
        <v>3</v>
      </c>
      <c r="F20" s="9">
        <v>1</v>
      </c>
      <c r="G20" s="19">
        <f t="shared" si="17"/>
        <v>2</v>
      </c>
      <c r="H20" s="27">
        <f t="shared" si="13"/>
        <v>0.75</v>
      </c>
      <c r="I20" s="28">
        <f t="shared" si="14"/>
        <v>0.33333333333333331</v>
      </c>
      <c r="J20" s="36">
        <f t="shared" si="18"/>
        <v>1.5</v>
      </c>
      <c r="K20" s="37">
        <f t="shared" si="19"/>
        <v>0.25</v>
      </c>
      <c r="M20" s="84"/>
      <c r="N20" s="84"/>
    </row>
    <row r="21" spans="1:14">
      <c r="A21" s="18"/>
      <c r="B21" s="9">
        <v>5</v>
      </c>
      <c r="C21" s="19">
        <f t="shared" si="15"/>
        <v>1</v>
      </c>
      <c r="D21" s="64">
        <f t="shared" si="16"/>
        <v>0.83333333333333337</v>
      </c>
      <c r="E21" s="18">
        <v>4</v>
      </c>
      <c r="F21" s="9">
        <v>1</v>
      </c>
      <c r="G21" s="19">
        <f t="shared" si="17"/>
        <v>1</v>
      </c>
      <c r="H21" s="27">
        <f t="shared" si="13"/>
        <v>0.8</v>
      </c>
      <c r="I21" s="28">
        <f t="shared" si="14"/>
        <v>0.5</v>
      </c>
      <c r="J21" s="36">
        <f t="shared" si="18"/>
        <v>0.8</v>
      </c>
      <c r="K21" s="40">
        <f t="shared" si="19"/>
        <v>0.19999999999999996</v>
      </c>
    </row>
    <row r="22" spans="1:14">
      <c r="A22" s="18"/>
      <c r="B22" s="9"/>
      <c r="C22" s="19"/>
      <c r="D22" s="64"/>
      <c r="E22" s="18"/>
      <c r="F22" s="9"/>
      <c r="G22" s="19"/>
      <c r="H22" s="27"/>
      <c r="I22" s="28"/>
      <c r="J22" s="32"/>
      <c r="K22" s="33"/>
    </row>
    <row r="23" spans="1:14">
      <c r="A23" s="18">
        <v>7</v>
      </c>
      <c r="B23" s="9">
        <v>1</v>
      </c>
      <c r="C23" s="19">
        <f>A$23-B23</f>
        <v>6</v>
      </c>
      <c r="D23" s="64">
        <f>B23/A$23</f>
        <v>0.14285714285714285</v>
      </c>
      <c r="E23" s="18">
        <v>1</v>
      </c>
      <c r="F23" s="9">
        <v>1</v>
      </c>
      <c r="G23" s="19">
        <f>A$23-(E23+F23)</f>
        <v>5</v>
      </c>
      <c r="H23" s="27">
        <f t="shared" ref="H23:H32" si="20">(E23)/(E23+1)</f>
        <v>0.5</v>
      </c>
      <c r="I23" s="28">
        <f t="shared" ref="I23:I32" si="21">(1)/(G23+1)</f>
        <v>0.16666666666666666</v>
      </c>
      <c r="J23" s="38">
        <f>(H23*(1-$D23))/((1-H23)*$D23)</f>
        <v>6.0000000000000009</v>
      </c>
      <c r="K23" s="35">
        <f>(I23*(1-$D23))/((1-I23)*$D23)</f>
        <v>1.2</v>
      </c>
    </row>
    <row r="24" spans="1:14">
      <c r="A24" s="18"/>
      <c r="B24" s="9">
        <v>2</v>
      </c>
      <c r="C24" s="19">
        <v>5</v>
      </c>
      <c r="D24" s="64">
        <f t="shared" ref="D24:D32" si="22">B24/A$23</f>
        <v>0.2857142857142857</v>
      </c>
      <c r="E24" s="18">
        <v>2</v>
      </c>
      <c r="F24" s="9">
        <v>1</v>
      </c>
      <c r="G24" s="19">
        <f t="shared" ref="G24:G32" si="23">A$23-(E24+F24)</f>
        <v>4</v>
      </c>
      <c r="H24" s="27">
        <f t="shared" si="20"/>
        <v>0.66666666666666663</v>
      </c>
      <c r="I24" s="28">
        <f t="shared" si="21"/>
        <v>0.2</v>
      </c>
      <c r="J24" s="38">
        <f>(H24*(1-$D24))/((1-H24)*$D24)</f>
        <v>4.9999999999999991</v>
      </c>
      <c r="K24" s="35">
        <f t="shared" ref="J24:K25" si="24">(I24*(1-$D24))/((1-I24)*$D24)</f>
        <v>0.62500000000000011</v>
      </c>
    </row>
    <row r="25" spans="1:14">
      <c r="A25" s="18"/>
      <c r="B25" s="9">
        <v>2</v>
      </c>
      <c r="C25" s="19">
        <v>5</v>
      </c>
      <c r="D25" s="64">
        <f t="shared" si="22"/>
        <v>0.2857142857142857</v>
      </c>
      <c r="E25" s="18">
        <v>1</v>
      </c>
      <c r="F25" s="9">
        <v>1</v>
      </c>
      <c r="G25" s="19">
        <f t="shared" si="23"/>
        <v>5</v>
      </c>
      <c r="H25" s="27">
        <f t="shared" si="20"/>
        <v>0.5</v>
      </c>
      <c r="I25" s="28">
        <f t="shared" si="21"/>
        <v>0.16666666666666666</v>
      </c>
      <c r="J25" s="34">
        <f t="shared" si="24"/>
        <v>2.5</v>
      </c>
      <c r="K25" s="41">
        <f>(I25*(1-$D25))/((1-I25)*$D25)</f>
        <v>0.5</v>
      </c>
    </row>
    <row r="26" spans="1:14">
      <c r="A26" s="18"/>
      <c r="B26" s="9">
        <v>3</v>
      </c>
      <c r="C26" s="19">
        <v>4</v>
      </c>
      <c r="D26" s="64">
        <f t="shared" si="22"/>
        <v>0.42857142857142855</v>
      </c>
      <c r="E26" s="18">
        <v>3</v>
      </c>
      <c r="F26" s="9">
        <v>1</v>
      </c>
      <c r="G26" s="19">
        <f t="shared" si="23"/>
        <v>3</v>
      </c>
      <c r="H26" s="27">
        <f t="shared" si="20"/>
        <v>0.75</v>
      </c>
      <c r="I26" s="28">
        <f t="shared" si="21"/>
        <v>0.25</v>
      </c>
      <c r="J26" s="34">
        <f t="shared" ref="J26:J32" si="25">(H26*(1-$D26))/((1-H26)*$D26)</f>
        <v>4</v>
      </c>
      <c r="K26" s="42">
        <f t="shared" ref="K26:K32" si="26">(I26*(1-$D26))/((1-I26)*$D26)</f>
        <v>0.44444444444444448</v>
      </c>
    </row>
    <row r="27" spans="1:14">
      <c r="A27" s="18"/>
      <c r="B27" s="9">
        <v>3</v>
      </c>
      <c r="C27" s="19">
        <v>4</v>
      </c>
      <c r="D27" s="64">
        <f t="shared" si="22"/>
        <v>0.42857142857142855</v>
      </c>
      <c r="E27" s="18">
        <v>2</v>
      </c>
      <c r="F27" s="9">
        <v>1</v>
      </c>
      <c r="G27" s="19">
        <f t="shared" si="23"/>
        <v>4</v>
      </c>
      <c r="H27" s="27">
        <f t="shared" si="20"/>
        <v>0.66666666666666663</v>
      </c>
      <c r="I27" s="28">
        <f t="shared" si="21"/>
        <v>0.2</v>
      </c>
      <c r="J27" s="34">
        <f t="shared" si="25"/>
        <v>2.6666666666666661</v>
      </c>
      <c r="K27" s="42">
        <f t="shared" si="26"/>
        <v>0.33333333333333331</v>
      </c>
    </row>
    <row r="28" spans="1:14">
      <c r="A28" s="18"/>
      <c r="B28" s="9">
        <v>4</v>
      </c>
      <c r="C28" s="19">
        <v>3</v>
      </c>
      <c r="D28" s="64">
        <f t="shared" si="22"/>
        <v>0.5714285714285714</v>
      </c>
      <c r="E28" s="18">
        <v>4</v>
      </c>
      <c r="F28" s="9">
        <v>1</v>
      </c>
      <c r="G28" s="19">
        <f t="shared" si="23"/>
        <v>2</v>
      </c>
      <c r="H28" s="27">
        <f t="shared" si="20"/>
        <v>0.8</v>
      </c>
      <c r="I28" s="28">
        <f t="shared" si="21"/>
        <v>0.33333333333333331</v>
      </c>
      <c r="J28" s="34">
        <f t="shared" si="25"/>
        <v>3.0000000000000013</v>
      </c>
      <c r="K28" s="42">
        <f t="shared" si="26"/>
        <v>0.37499999999999994</v>
      </c>
    </row>
    <row r="29" spans="1:14">
      <c r="A29" s="18"/>
      <c r="B29" s="9">
        <v>4</v>
      </c>
      <c r="C29" s="19">
        <v>3</v>
      </c>
      <c r="D29" s="64">
        <f t="shared" si="22"/>
        <v>0.5714285714285714</v>
      </c>
      <c r="E29" s="18">
        <v>3</v>
      </c>
      <c r="F29" s="9">
        <v>1</v>
      </c>
      <c r="G29" s="19">
        <f t="shared" si="23"/>
        <v>3</v>
      </c>
      <c r="H29" s="27">
        <f t="shared" si="20"/>
        <v>0.75</v>
      </c>
      <c r="I29" s="28">
        <f t="shared" si="21"/>
        <v>0.25</v>
      </c>
      <c r="J29" s="34">
        <f t="shared" si="25"/>
        <v>2.2500000000000004</v>
      </c>
      <c r="K29" s="42">
        <f t="shared" si="26"/>
        <v>0.25000000000000006</v>
      </c>
    </row>
    <row r="30" spans="1:14">
      <c r="A30" s="18"/>
      <c r="B30" s="9">
        <v>5</v>
      </c>
      <c r="C30" s="19">
        <v>2</v>
      </c>
      <c r="D30" s="64">
        <f t="shared" si="22"/>
        <v>0.7142857142857143</v>
      </c>
      <c r="E30" s="18">
        <v>5</v>
      </c>
      <c r="F30" s="9">
        <v>1</v>
      </c>
      <c r="G30" s="19">
        <f t="shared" si="23"/>
        <v>1</v>
      </c>
      <c r="H30" s="27">
        <f t="shared" si="20"/>
        <v>0.83333333333333337</v>
      </c>
      <c r="I30" s="28">
        <f t="shared" si="21"/>
        <v>0.5</v>
      </c>
      <c r="J30" s="36">
        <f t="shared" si="25"/>
        <v>2.0000000000000004</v>
      </c>
      <c r="K30" s="42">
        <f t="shared" si="26"/>
        <v>0.39999999999999997</v>
      </c>
    </row>
    <row r="31" spans="1:14">
      <c r="A31" s="18"/>
      <c r="B31" s="9">
        <v>5</v>
      </c>
      <c r="C31" s="19">
        <v>2</v>
      </c>
      <c r="D31" s="64">
        <f t="shared" si="22"/>
        <v>0.7142857142857143</v>
      </c>
      <c r="E31" s="18">
        <v>4</v>
      </c>
      <c r="F31" s="9">
        <v>1</v>
      </c>
      <c r="G31" s="19">
        <f t="shared" si="23"/>
        <v>2</v>
      </c>
      <c r="H31" s="27">
        <f t="shared" si="20"/>
        <v>0.8</v>
      </c>
      <c r="I31" s="28">
        <f t="shared" si="21"/>
        <v>0.33333333333333331</v>
      </c>
      <c r="J31" s="36">
        <f t="shared" si="25"/>
        <v>1.6000000000000003</v>
      </c>
      <c r="K31" s="43">
        <f t="shared" si="26"/>
        <v>0.19999999999999996</v>
      </c>
    </row>
    <row r="32" spans="1:14">
      <c r="A32" s="18"/>
      <c r="B32" s="9">
        <v>6</v>
      </c>
      <c r="C32" s="19">
        <v>1</v>
      </c>
      <c r="D32" s="64">
        <f t="shared" si="22"/>
        <v>0.8571428571428571</v>
      </c>
      <c r="E32" s="18">
        <v>5</v>
      </c>
      <c r="F32" s="9">
        <v>1</v>
      </c>
      <c r="G32" s="19">
        <f t="shared" si="23"/>
        <v>1</v>
      </c>
      <c r="H32" s="27">
        <f t="shared" si="20"/>
        <v>0.83333333333333337</v>
      </c>
      <c r="I32" s="28">
        <f t="shared" si="21"/>
        <v>0.5</v>
      </c>
      <c r="J32" s="36">
        <f t="shared" si="25"/>
        <v>0.83333333333333393</v>
      </c>
      <c r="K32" s="43">
        <f t="shared" si="26"/>
        <v>0.16666666666666674</v>
      </c>
    </row>
    <row r="33" spans="1:11">
      <c r="A33" s="18"/>
      <c r="B33" s="9"/>
      <c r="C33" s="19"/>
      <c r="D33" s="64"/>
      <c r="E33" s="18"/>
      <c r="F33" s="9"/>
      <c r="G33" s="19"/>
      <c r="H33" s="27"/>
      <c r="I33" s="28"/>
      <c r="J33" s="36"/>
      <c r="K33" s="19"/>
    </row>
    <row r="34" spans="1:11">
      <c r="A34" s="18">
        <v>8</v>
      </c>
      <c r="B34" s="9">
        <v>1</v>
      </c>
      <c r="C34" s="19">
        <f>A$34-B34</f>
        <v>7</v>
      </c>
      <c r="D34" s="64">
        <f>B34/A$34</f>
        <v>0.125</v>
      </c>
      <c r="E34" s="18">
        <v>1</v>
      </c>
      <c r="F34" s="9">
        <v>1</v>
      </c>
      <c r="G34" s="19">
        <f>A$34-(E34+F34)</f>
        <v>6</v>
      </c>
      <c r="H34" s="27">
        <f t="shared" ref="H34:H45" si="27">(E34)/(E34+1)</f>
        <v>0.5</v>
      </c>
      <c r="I34" s="28">
        <f t="shared" ref="I34:I45" si="28">(1)/(G34+1)</f>
        <v>0.14285714285714285</v>
      </c>
      <c r="J34" s="38">
        <f>(H34*(1-$D34))/((1-H34)*$D34)</f>
        <v>7</v>
      </c>
      <c r="K34" s="35">
        <f>(I34*(1-$D34))/((1-I34)*$D34)</f>
        <v>1.1666666666666665</v>
      </c>
    </row>
    <row r="35" spans="1:11">
      <c r="A35" s="18"/>
      <c r="B35" s="9">
        <v>2</v>
      </c>
      <c r="C35" s="19">
        <v>6</v>
      </c>
      <c r="D35" s="64">
        <f t="shared" ref="D35:D44" si="29">B35/A$34</f>
        <v>0.25</v>
      </c>
      <c r="E35" s="18">
        <v>2</v>
      </c>
      <c r="F35" s="9">
        <v>1</v>
      </c>
      <c r="G35" s="19">
        <f t="shared" ref="G35:G44" si="30">A$34-(E35+F35)</f>
        <v>5</v>
      </c>
      <c r="H35" s="27">
        <f t="shared" si="27"/>
        <v>0.66666666666666663</v>
      </c>
      <c r="I35" s="28">
        <f t="shared" si="28"/>
        <v>0.16666666666666666</v>
      </c>
      <c r="J35" s="38">
        <f t="shared" ref="J35:J45" si="31">(H35*(1-$D35))/((1-H35)*$D35)</f>
        <v>5.9999999999999991</v>
      </c>
      <c r="K35" s="35">
        <f t="shared" ref="K35:K45" si="32">(I35*(1-$D35))/((1-I35)*$D35)</f>
        <v>0.6</v>
      </c>
    </row>
    <row r="36" spans="1:11">
      <c r="A36" s="18"/>
      <c r="B36" s="9">
        <v>2</v>
      </c>
      <c r="C36" s="19">
        <v>6</v>
      </c>
      <c r="D36" s="64">
        <f t="shared" si="29"/>
        <v>0.25</v>
      </c>
      <c r="E36" s="18">
        <v>1</v>
      </c>
      <c r="F36" s="9">
        <v>1</v>
      </c>
      <c r="G36" s="19">
        <f t="shared" si="30"/>
        <v>6</v>
      </c>
      <c r="H36" s="27">
        <f t="shared" si="27"/>
        <v>0.5</v>
      </c>
      <c r="I36" s="28">
        <f t="shared" si="28"/>
        <v>0.14285714285714285</v>
      </c>
      <c r="J36" s="39">
        <f t="shared" si="31"/>
        <v>3</v>
      </c>
      <c r="K36" s="35">
        <f t="shared" si="32"/>
        <v>0.49999999999999994</v>
      </c>
    </row>
    <row r="37" spans="1:11">
      <c r="A37" s="18"/>
      <c r="B37" s="9">
        <v>3</v>
      </c>
      <c r="C37" s="19">
        <v>5</v>
      </c>
      <c r="D37" s="64">
        <f t="shared" si="29"/>
        <v>0.375</v>
      </c>
      <c r="E37" s="18">
        <v>3</v>
      </c>
      <c r="F37" s="9">
        <v>1</v>
      </c>
      <c r="G37" s="19">
        <f t="shared" si="30"/>
        <v>4</v>
      </c>
      <c r="H37" s="27">
        <f t="shared" si="27"/>
        <v>0.75</v>
      </c>
      <c r="I37" s="28">
        <f t="shared" si="28"/>
        <v>0.2</v>
      </c>
      <c r="J37" s="38">
        <f t="shared" si="31"/>
        <v>5</v>
      </c>
      <c r="K37" s="37">
        <f t="shared" si="32"/>
        <v>0.41666666666666663</v>
      </c>
    </row>
    <row r="38" spans="1:11">
      <c r="A38" s="18"/>
      <c r="B38" s="9">
        <v>3</v>
      </c>
      <c r="C38" s="19">
        <v>5</v>
      </c>
      <c r="D38" s="64">
        <f t="shared" si="29"/>
        <v>0.375</v>
      </c>
      <c r="E38" s="18">
        <v>2</v>
      </c>
      <c r="F38" s="9">
        <v>1</v>
      </c>
      <c r="G38" s="19">
        <f t="shared" si="30"/>
        <v>5</v>
      </c>
      <c r="H38" s="27">
        <f t="shared" si="27"/>
        <v>0.66666666666666663</v>
      </c>
      <c r="I38" s="28">
        <f t="shared" si="28"/>
        <v>0.16666666666666666</v>
      </c>
      <c r="J38" s="39">
        <f t="shared" si="31"/>
        <v>3.333333333333333</v>
      </c>
      <c r="K38" s="37">
        <f t="shared" si="32"/>
        <v>0.33333333333333331</v>
      </c>
    </row>
    <row r="39" spans="1:11">
      <c r="A39" s="18"/>
      <c r="B39" s="9">
        <v>4</v>
      </c>
      <c r="C39" s="19">
        <v>4</v>
      </c>
      <c r="D39" s="64">
        <f t="shared" si="29"/>
        <v>0.5</v>
      </c>
      <c r="E39" s="18">
        <v>4</v>
      </c>
      <c r="F39" s="9">
        <v>1</v>
      </c>
      <c r="G39" s="19">
        <f t="shared" si="30"/>
        <v>3</v>
      </c>
      <c r="H39" s="27">
        <f t="shared" si="27"/>
        <v>0.8</v>
      </c>
      <c r="I39" s="28">
        <f t="shared" si="28"/>
        <v>0.25</v>
      </c>
      <c r="J39" s="39">
        <f t="shared" si="31"/>
        <v>4.0000000000000009</v>
      </c>
      <c r="K39" s="37">
        <f t="shared" si="32"/>
        <v>0.33333333333333331</v>
      </c>
    </row>
    <row r="40" spans="1:11">
      <c r="A40" s="18"/>
      <c r="B40" s="9">
        <v>4</v>
      </c>
      <c r="C40" s="19">
        <v>4</v>
      </c>
      <c r="D40" s="64">
        <f t="shared" si="29"/>
        <v>0.5</v>
      </c>
      <c r="E40" s="18">
        <v>3</v>
      </c>
      <c r="F40" s="9">
        <v>1</v>
      </c>
      <c r="G40" s="19">
        <f t="shared" si="30"/>
        <v>4</v>
      </c>
      <c r="H40" s="27">
        <f t="shared" si="27"/>
        <v>0.75</v>
      </c>
      <c r="I40" s="28">
        <f t="shared" si="28"/>
        <v>0.2</v>
      </c>
      <c r="J40" s="39">
        <f t="shared" si="31"/>
        <v>3</v>
      </c>
      <c r="K40" s="37">
        <f t="shared" si="32"/>
        <v>0.25</v>
      </c>
    </row>
    <row r="41" spans="1:11">
      <c r="A41" s="18"/>
      <c r="B41" s="9">
        <v>5</v>
      </c>
      <c r="C41" s="19">
        <v>3</v>
      </c>
      <c r="D41" s="64">
        <f t="shared" si="29"/>
        <v>0.625</v>
      </c>
      <c r="E41" s="18">
        <v>5</v>
      </c>
      <c r="F41" s="9">
        <v>1</v>
      </c>
      <c r="G41" s="19">
        <f t="shared" si="30"/>
        <v>2</v>
      </c>
      <c r="H41" s="27">
        <f t="shared" si="27"/>
        <v>0.83333333333333337</v>
      </c>
      <c r="I41" s="28">
        <f t="shared" si="28"/>
        <v>0.33333333333333331</v>
      </c>
      <c r="J41" s="39">
        <f t="shared" si="31"/>
        <v>3.0000000000000009</v>
      </c>
      <c r="K41" s="37">
        <f t="shared" si="32"/>
        <v>0.29999999999999993</v>
      </c>
    </row>
    <row r="42" spans="1:11">
      <c r="A42" s="18"/>
      <c r="B42" s="9">
        <v>5</v>
      </c>
      <c r="C42" s="19">
        <v>3</v>
      </c>
      <c r="D42" s="64">
        <f t="shared" si="29"/>
        <v>0.625</v>
      </c>
      <c r="E42" s="18">
        <v>4</v>
      </c>
      <c r="F42" s="9">
        <v>1</v>
      </c>
      <c r="G42" s="19">
        <f t="shared" si="30"/>
        <v>3</v>
      </c>
      <c r="H42" s="27">
        <f t="shared" si="27"/>
        <v>0.8</v>
      </c>
      <c r="I42" s="28">
        <f t="shared" si="28"/>
        <v>0.25</v>
      </c>
      <c r="J42" s="39">
        <f t="shared" si="31"/>
        <v>2.4000000000000008</v>
      </c>
      <c r="K42" s="40">
        <f t="shared" si="32"/>
        <v>0.2</v>
      </c>
    </row>
    <row r="43" spans="1:11">
      <c r="A43" s="18"/>
      <c r="B43" s="9">
        <v>6</v>
      </c>
      <c r="C43" s="19">
        <v>2</v>
      </c>
      <c r="D43" s="64">
        <f t="shared" si="29"/>
        <v>0.75</v>
      </c>
      <c r="E43" s="18">
        <v>6</v>
      </c>
      <c r="F43" s="9">
        <v>1</v>
      </c>
      <c r="G43" s="19">
        <f t="shared" si="30"/>
        <v>1</v>
      </c>
      <c r="H43" s="27">
        <f t="shared" si="27"/>
        <v>0.8571428571428571</v>
      </c>
      <c r="I43" s="28">
        <f t="shared" si="28"/>
        <v>0.5</v>
      </c>
      <c r="J43" s="36">
        <f t="shared" si="31"/>
        <v>1.9999999999999991</v>
      </c>
      <c r="K43" s="37">
        <f t="shared" si="32"/>
        <v>0.33333333333333331</v>
      </c>
    </row>
    <row r="44" spans="1:11">
      <c r="A44" s="18"/>
      <c r="B44" s="9">
        <v>6</v>
      </c>
      <c r="C44" s="19">
        <v>2</v>
      </c>
      <c r="D44" s="64">
        <f t="shared" si="29"/>
        <v>0.75</v>
      </c>
      <c r="E44" s="18">
        <v>5</v>
      </c>
      <c r="F44" s="9">
        <v>1</v>
      </c>
      <c r="G44" s="19">
        <f t="shared" si="30"/>
        <v>2</v>
      </c>
      <c r="H44" s="27">
        <f t="shared" si="27"/>
        <v>0.83333333333333337</v>
      </c>
      <c r="I44" s="28">
        <f t="shared" si="28"/>
        <v>0.33333333333333331</v>
      </c>
      <c r="J44" s="36">
        <f t="shared" si="31"/>
        <v>1.6666666666666672</v>
      </c>
      <c r="K44" s="40">
        <f t="shared" si="32"/>
        <v>0.16666666666666666</v>
      </c>
    </row>
    <row r="45" spans="1:11">
      <c r="A45" s="18"/>
      <c r="B45" s="9">
        <v>7</v>
      </c>
      <c r="C45" s="19">
        <v>1</v>
      </c>
      <c r="D45" s="64">
        <f t="shared" ref="D45" si="33">B45/A$34</f>
        <v>0.875</v>
      </c>
      <c r="E45" s="18">
        <v>6</v>
      </c>
      <c r="F45" s="9">
        <v>1</v>
      </c>
      <c r="G45" s="19">
        <f t="shared" ref="G45" si="34">A$34-(E45+F45)</f>
        <v>1</v>
      </c>
      <c r="H45" s="27">
        <f t="shared" si="27"/>
        <v>0.8571428571428571</v>
      </c>
      <c r="I45" s="28">
        <f t="shared" si="28"/>
        <v>0.5</v>
      </c>
      <c r="J45" s="36">
        <f t="shared" si="31"/>
        <v>0.85714285714285676</v>
      </c>
      <c r="K45" s="40">
        <f t="shared" si="32"/>
        <v>0.14285714285714285</v>
      </c>
    </row>
    <row r="46" spans="1:11">
      <c r="A46" s="18"/>
      <c r="B46" s="9"/>
      <c r="C46" s="19"/>
      <c r="D46" s="64"/>
      <c r="E46" s="18"/>
      <c r="F46" s="9"/>
      <c r="G46" s="19"/>
      <c r="H46" s="27"/>
      <c r="I46" s="28"/>
      <c r="J46" s="36"/>
      <c r="K46" s="41"/>
    </row>
    <row r="47" spans="1:11">
      <c r="A47" s="18"/>
      <c r="B47" s="9"/>
      <c r="C47" s="19"/>
      <c r="D47" s="64"/>
      <c r="E47" s="18"/>
      <c r="F47" s="9"/>
      <c r="G47" s="19"/>
      <c r="H47" s="27"/>
      <c r="I47" s="28"/>
      <c r="J47" s="32"/>
      <c r="K47" s="33"/>
    </row>
    <row r="48" spans="1:11">
      <c r="A48" s="18">
        <v>10</v>
      </c>
      <c r="B48" s="9">
        <v>1</v>
      </c>
      <c r="C48" s="19">
        <f>A$48-B48</f>
        <v>9</v>
      </c>
      <c r="D48" s="64">
        <f>B48/A$48</f>
        <v>0.1</v>
      </c>
      <c r="E48" s="18">
        <v>1</v>
      </c>
      <c r="F48" s="9">
        <v>1</v>
      </c>
      <c r="G48" s="19">
        <f>A$48-(E48+F48)</f>
        <v>8</v>
      </c>
      <c r="H48" s="27">
        <f t="shared" ref="H48:H63" si="35">(E48)/(E48+1)</f>
        <v>0.5</v>
      </c>
      <c r="I48" s="28">
        <f t="shared" ref="I48:I63" si="36">(1)/(G48+1)</f>
        <v>0.1111111111111111</v>
      </c>
      <c r="J48" s="38">
        <f>(H48*(1-$D48))/((1-H48)*$D48)</f>
        <v>9</v>
      </c>
      <c r="K48" s="35">
        <f>(I48*(1-$D48))/((1-I48)*$D48)</f>
        <v>1.1249999999999998</v>
      </c>
    </row>
    <row r="49" spans="1:11">
      <c r="A49" s="18"/>
      <c r="B49" s="9">
        <v>2</v>
      </c>
      <c r="C49" s="19">
        <f t="shared" ref="C49:C63" si="37">A$48-B49</f>
        <v>8</v>
      </c>
      <c r="D49" s="64">
        <f t="shared" ref="D49:D63" si="38">B49/A$48</f>
        <v>0.2</v>
      </c>
      <c r="E49" s="18">
        <v>2</v>
      </c>
      <c r="F49" s="9">
        <v>1</v>
      </c>
      <c r="G49" s="19">
        <f t="shared" ref="G49:G63" si="39">A$48-(E49+F49)</f>
        <v>7</v>
      </c>
      <c r="H49" s="27">
        <f t="shared" si="35"/>
        <v>0.66666666666666663</v>
      </c>
      <c r="I49" s="28">
        <f t="shared" si="36"/>
        <v>0.125</v>
      </c>
      <c r="J49" s="38">
        <f t="shared" ref="J49:J63" si="40">(H49*(1-$D49))/((1-H49)*$D49)</f>
        <v>7.9999999999999982</v>
      </c>
      <c r="K49" s="35">
        <f t="shared" ref="K49:K63" si="41">(I49*(1-$D49))/((1-I49)*$D49)</f>
        <v>0.5714285714285714</v>
      </c>
    </row>
    <row r="50" spans="1:11">
      <c r="A50" s="18"/>
      <c r="B50" s="9">
        <v>2</v>
      </c>
      <c r="C50" s="19">
        <f t="shared" si="37"/>
        <v>8</v>
      </c>
      <c r="D50" s="64">
        <f t="shared" si="38"/>
        <v>0.2</v>
      </c>
      <c r="E50" s="18">
        <v>1</v>
      </c>
      <c r="F50" s="9">
        <v>1</v>
      </c>
      <c r="G50" s="19">
        <f t="shared" si="39"/>
        <v>8</v>
      </c>
      <c r="H50" s="27">
        <f t="shared" si="35"/>
        <v>0.5</v>
      </c>
      <c r="I50" s="28">
        <f t="shared" si="36"/>
        <v>0.1111111111111111</v>
      </c>
      <c r="J50" s="38">
        <f t="shared" si="40"/>
        <v>4</v>
      </c>
      <c r="K50" s="35">
        <f t="shared" si="41"/>
        <v>0.5</v>
      </c>
    </row>
    <row r="51" spans="1:11">
      <c r="A51" s="18"/>
      <c r="B51" s="9">
        <v>3</v>
      </c>
      <c r="C51" s="19">
        <f t="shared" si="37"/>
        <v>7</v>
      </c>
      <c r="D51" s="64">
        <f t="shared" si="38"/>
        <v>0.3</v>
      </c>
      <c r="E51" s="18">
        <v>3</v>
      </c>
      <c r="F51" s="9">
        <v>1</v>
      </c>
      <c r="G51" s="19">
        <f t="shared" si="39"/>
        <v>6</v>
      </c>
      <c r="H51" s="27">
        <f t="shared" si="35"/>
        <v>0.75</v>
      </c>
      <c r="I51" s="28">
        <f t="shared" si="36"/>
        <v>0.14285714285714285</v>
      </c>
      <c r="J51" s="38">
        <f t="shared" si="40"/>
        <v>6.9999999999999991</v>
      </c>
      <c r="K51" s="37">
        <f t="shared" si="41"/>
        <v>0.38888888888888878</v>
      </c>
    </row>
    <row r="52" spans="1:11">
      <c r="A52" s="18"/>
      <c r="B52" s="9">
        <v>3</v>
      </c>
      <c r="C52" s="19">
        <f t="shared" si="37"/>
        <v>7</v>
      </c>
      <c r="D52" s="64">
        <f t="shared" si="38"/>
        <v>0.3</v>
      </c>
      <c r="E52" s="18">
        <v>2</v>
      </c>
      <c r="F52" s="9">
        <v>1</v>
      </c>
      <c r="G52" s="19">
        <f t="shared" si="39"/>
        <v>7</v>
      </c>
      <c r="H52" s="27">
        <f t="shared" si="35"/>
        <v>0.66666666666666663</v>
      </c>
      <c r="I52" s="28">
        <f t="shared" si="36"/>
        <v>0.125</v>
      </c>
      <c r="J52" s="38">
        <f t="shared" si="40"/>
        <v>4.6666666666666661</v>
      </c>
      <c r="K52" s="37">
        <f t="shared" si="41"/>
        <v>0.33333333333333331</v>
      </c>
    </row>
    <row r="53" spans="1:11">
      <c r="A53" s="18"/>
      <c r="B53" s="9">
        <v>4</v>
      </c>
      <c r="C53" s="19">
        <f t="shared" si="37"/>
        <v>6</v>
      </c>
      <c r="D53" s="64">
        <f t="shared" si="38"/>
        <v>0.4</v>
      </c>
      <c r="E53" s="18">
        <v>4</v>
      </c>
      <c r="F53" s="9">
        <v>1</v>
      </c>
      <c r="G53" s="19">
        <f t="shared" si="39"/>
        <v>5</v>
      </c>
      <c r="H53" s="27">
        <f t="shared" si="35"/>
        <v>0.8</v>
      </c>
      <c r="I53" s="28">
        <f t="shared" si="36"/>
        <v>0.16666666666666666</v>
      </c>
      <c r="J53" s="38">
        <f t="shared" si="40"/>
        <v>6.0000000000000009</v>
      </c>
      <c r="K53" s="37">
        <f t="shared" si="41"/>
        <v>0.29999999999999993</v>
      </c>
    </row>
    <row r="54" spans="1:11">
      <c r="A54" s="18"/>
      <c r="B54" s="9">
        <v>4</v>
      </c>
      <c r="C54" s="19">
        <f t="shared" si="37"/>
        <v>6</v>
      </c>
      <c r="D54" s="64">
        <f t="shared" si="38"/>
        <v>0.4</v>
      </c>
      <c r="E54" s="18">
        <v>3</v>
      </c>
      <c r="F54" s="9">
        <v>1</v>
      </c>
      <c r="G54" s="19">
        <f t="shared" si="39"/>
        <v>6</v>
      </c>
      <c r="H54" s="27">
        <f t="shared" si="35"/>
        <v>0.75</v>
      </c>
      <c r="I54" s="28">
        <f t="shared" si="36"/>
        <v>0.14285714285714285</v>
      </c>
      <c r="J54" s="38">
        <f t="shared" si="40"/>
        <v>4.4999999999999991</v>
      </c>
      <c r="K54" s="37">
        <f t="shared" si="41"/>
        <v>0.24999999999999992</v>
      </c>
    </row>
    <row r="55" spans="1:11">
      <c r="A55" s="18"/>
      <c r="B55" s="9">
        <v>5</v>
      </c>
      <c r="C55" s="19">
        <f t="shared" si="37"/>
        <v>5</v>
      </c>
      <c r="D55" s="64">
        <f t="shared" si="38"/>
        <v>0.5</v>
      </c>
      <c r="E55" s="18">
        <v>5</v>
      </c>
      <c r="F55" s="9">
        <v>1</v>
      </c>
      <c r="G55" s="19">
        <f t="shared" si="39"/>
        <v>4</v>
      </c>
      <c r="H55" s="27">
        <f t="shared" si="35"/>
        <v>0.83333333333333337</v>
      </c>
      <c r="I55" s="28">
        <f t="shared" si="36"/>
        <v>0.2</v>
      </c>
      <c r="J55" s="38">
        <f t="shared" si="40"/>
        <v>5.0000000000000018</v>
      </c>
      <c r="K55" s="37">
        <f t="shared" si="41"/>
        <v>0.25</v>
      </c>
    </row>
    <row r="56" spans="1:11">
      <c r="A56" s="18"/>
      <c r="B56" s="9">
        <v>5</v>
      </c>
      <c r="C56" s="19">
        <f t="shared" si="37"/>
        <v>5</v>
      </c>
      <c r="D56" s="64">
        <f t="shared" si="38"/>
        <v>0.5</v>
      </c>
      <c r="E56" s="18">
        <v>4</v>
      </c>
      <c r="F56" s="9">
        <v>1</v>
      </c>
      <c r="G56" s="19">
        <f t="shared" si="39"/>
        <v>5</v>
      </c>
      <c r="H56" s="27">
        <f t="shared" si="35"/>
        <v>0.8</v>
      </c>
      <c r="I56" s="28">
        <f t="shared" si="36"/>
        <v>0.16666666666666666</v>
      </c>
      <c r="J56" s="39">
        <f t="shared" si="40"/>
        <v>4.0000000000000009</v>
      </c>
      <c r="K56" s="40">
        <f t="shared" si="41"/>
        <v>0.19999999999999998</v>
      </c>
    </row>
    <row r="57" spans="1:11">
      <c r="A57" s="18"/>
      <c r="B57" s="9">
        <v>6</v>
      </c>
      <c r="C57" s="19">
        <f t="shared" si="37"/>
        <v>4</v>
      </c>
      <c r="D57" s="64">
        <f t="shared" si="38"/>
        <v>0.6</v>
      </c>
      <c r="E57" s="18">
        <v>6</v>
      </c>
      <c r="F57" s="9">
        <v>1</v>
      </c>
      <c r="G57" s="19">
        <f t="shared" si="39"/>
        <v>3</v>
      </c>
      <c r="H57" s="27">
        <f t="shared" si="35"/>
        <v>0.8571428571428571</v>
      </c>
      <c r="I57" s="28">
        <f t="shared" si="36"/>
        <v>0.25</v>
      </c>
      <c r="J57" s="39">
        <f t="shared" si="40"/>
        <v>3.9999999999999987</v>
      </c>
      <c r="K57" s="40">
        <f t="shared" si="41"/>
        <v>0.22222222222222227</v>
      </c>
    </row>
    <row r="58" spans="1:11">
      <c r="A58" s="18"/>
      <c r="B58" s="9">
        <v>6</v>
      </c>
      <c r="C58" s="19">
        <f t="shared" si="37"/>
        <v>4</v>
      </c>
      <c r="D58" s="64">
        <f t="shared" si="38"/>
        <v>0.6</v>
      </c>
      <c r="E58" s="18">
        <v>5</v>
      </c>
      <c r="F58" s="9">
        <v>1</v>
      </c>
      <c r="G58" s="19">
        <f t="shared" si="39"/>
        <v>4</v>
      </c>
      <c r="H58" s="27">
        <f t="shared" si="35"/>
        <v>0.83333333333333337</v>
      </c>
      <c r="I58" s="28">
        <f t="shared" si="36"/>
        <v>0.2</v>
      </c>
      <c r="J58" s="39">
        <f t="shared" si="40"/>
        <v>3.3333333333333344</v>
      </c>
      <c r="K58" s="40">
        <f t="shared" si="41"/>
        <v>0.16666666666666671</v>
      </c>
    </row>
    <row r="59" spans="1:11">
      <c r="A59" s="18"/>
      <c r="B59" s="9">
        <v>7</v>
      </c>
      <c r="C59" s="19">
        <f t="shared" si="37"/>
        <v>3</v>
      </c>
      <c r="D59" s="64">
        <f t="shared" si="38"/>
        <v>0.7</v>
      </c>
      <c r="E59" s="18">
        <v>7</v>
      </c>
      <c r="F59" s="9">
        <v>1</v>
      </c>
      <c r="G59" s="19">
        <f t="shared" si="39"/>
        <v>2</v>
      </c>
      <c r="H59" s="27">
        <f t="shared" si="35"/>
        <v>0.875</v>
      </c>
      <c r="I59" s="28">
        <f t="shared" si="36"/>
        <v>0.33333333333333331</v>
      </c>
      <c r="J59" s="39">
        <f t="shared" si="40"/>
        <v>3.0000000000000009</v>
      </c>
      <c r="K59" s="40">
        <f t="shared" si="41"/>
        <v>0.2142857142857143</v>
      </c>
    </row>
    <row r="60" spans="1:11">
      <c r="A60" s="18"/>
      <c r="B60" s="9">
        <v>7</v>
      </c>
      <c r="C60" s="19">
        <f t="shared" si="37"/>
        <v>3</v>
      </c>
      <c r="D60" s="64">
        <f t="shared" si="38"/>
        <v>0.7</v>
      </c>
      <c r="E60" s="18">
        <v>6</v>
      </c>
      <c r="F60" s="9">
        <v>1</v>
      </c>
      <c r="G60" s="19">
        <f t="shared" si="39"/>
        <v>3</v>
      </c>
      <c r="H60" s="27">
        <f t="shared" si="35"/>
        <v>0.8571428571428571</v>
      </c>
      <c r="I60" s="28">
        <f t="shared" si="36"/>
        <v>0.25</v>
      </c>
      <c r="J60" s="39">
        <f t="shared" si="40"/>
        <v>2.5714285714285707</v>
      </c>
      <c r="K60" s="40">
        <f t="shared" si="41"/>
        <v>0.1428571428571429</v>
      </c>
    </row>
    <row r="61" spans="1:11">
      <c r="A61" s="18"/>
      <c r="B61" s="9">
        <v>8</v>
      </c>
      <c r="C61" s="19">
        <f t="shared" si="37"/>
        <v>2</v>
      </c>
      <c r="D61" s="64">
        <f t="shared" si="38"/>
        <v>0.8</v>
      </c>
      <c r="E61" s="18">
        <v>8</v>
      </c>
      <c r="F61" s="9">
        <v>1</v>
      </c>
      <c r="G61" s="19">
        <f t="shared" si="39"/>
        <v>1</v>
      </c>
      <c r="H61" s="27">
        <f t="shared" si="35"/>
        <v>0.88888888888888884</v>
      </c>
      <c r="I61" s="28">
        <f t="shared" si="36"/>
        <v>0.5</v>
      </c>
      <c r="J61" s="36">
        <f t="shared" si="40"/>
        <v>1.9999999999999984</v>
      </c>
      <c r="K61" s="40">
        <f t="shared" si="41"/>
        <v>0.24999999999999994</v>
      </c>
    </row>
    <row r="62" spans="1:11">
      <c r="A62" s="18"/>
      <c r="B62" s="9">
        <v>8</v>
      </c>
      <c r="C62" s="19">
        <f t="shared" si="37"/>
        <v>2</v>
      </c>
      <c r="D62" s="64">
        <f t="shared" si="38"/>
        <v>0.8</v>
      </c>
      <c r="E62" s="18">
        <v>7</v>
      </c>
      <c r="F62" s="9">
        <v>1</v>
      </c>
      <c r="G62" s="19">
        <f t="shared" si="39"/>
        <v>2</v>
      </c>
      <c r="H62" s="27">
        <f t="shared" si="35"/>
        <v>0.875</v>
      </c>
      <c r="I62" s="28">
        <f t="shared" si="36"/>
        <v>0.33333333333333331</v>
      </c>
      <c r="J62" s="36">
        <f t="shared" si="40"/>
        <v>1.7499999999999996</v>
      </c>
      <c r="K62" s="40">
        <f t="shared" si="41"/>
        <v>0.12499999999999994</v>
      </c>
    </row>
    <row r="63" spans="1:11">
      <c r="A63" s="18"/>
      <c r="B63" s="9">
        <v>9</v>
      </c>
      <c r="C63" s="19">
        <f t="shared" si="37"/>
        <v>1</v>
      </c>
      <c r="D63" s="64">
        <f t="shared" si="38"/>
        <v>0.9</v>
      </c>
      <c r="E63" s="18">
        <v>1</v>
      </c>
      <c r="F63" s="9">
        <v>1</v>
      </c>
      <c r="G63" s="19">
        <f t="shared" si="39"/>
        <v>8</v>
      </c>
      <c r="H63" s="27">
        <f t="shared" si="35"/>
        <v>0.5</v>
      </c>
      <c r="I63" s="28">
        <f t="shared" si="36"/>
        <v>0.1111111111111111</v>
      </c>
      <c r="J63" s="36">
        <f t="shared" si="40"/>
        <v>0.11111111111111108</v>
      </c>
      <c r="K63" s="40">
        <f t="shared" si="41"/>
        <v>1.3888888888888886E-2</v>
      </c>
    </row>
    <row r="64" spans="1:11">
      <c r="A64" s="18"/>
      <c r="B64" s="9"/>
      <c r="C64" s="19"/>
      <c r="D64" s="64"/>
      <c r="E64" s="18"/>
      <c r="F64" s="9"/>
      <c r="G64" s="19"/>
      <c r="H64" s="18"/>
      <c r="I64" s="19"/>
      <c r="J64" s="32"/>
      <c r="K64" s="33"/>
    </row>
    <row r="65" spans="1:11">
      <c r="A65" s="18">
        <v>11</v>
      </c>
      <c r="B65" s="9">
        <v>1</v>
      </c>
      <c r="C65" s="19">
        <v>10</v>
      </c>
      <c r="D65" s="64">
        <f>B65/A$65</f>
        <v>9.0909090909090912E-2</v>
      </c>
      <c r="E65" s="18">
        <v>1</v>
      </c>
      <c r="F65" s="9">
        <v>1</v>
      </c>
      <c r="G65" s="19">
        <f>A$65-(E65+F65)</f>
        <v>9</v>
      </c>
      <c r="H65" s="27">
        <f t="shared" ref="H65:H82" si="42">E65/(E65+1)</f>
        <v>0.5</v>
      </c>
      <c r="I65" s="29">
        <f t="shared" ref="I65:I82" si="43">1/(G65+1)</f>
        <v>0.1</v>
      </c>
      <c r="J65" s="38">
        <f>(H65*(1-$D65))/((1-H65)*D65)</f>
        <v>10</v>
      </c>
      <c r="K65" s="33">
        <f>(I65*(1-$D65))/((1-I65)*$D65)</f>
        <v>1.1111111111111112</v>
      </c>
    </row>
    <row r="66" spans="1:11">
      <c r="A66" s="18"/>
      <c r="B66" s="9">
        <v>2</v>
      </c>
      <c r="C66" s="19">
        <v>9</v>
      </c>
      <c r="D66" s="64">
        <f t="shared" ref="D66:D82" si="44">B66/A$65</f>
        <v>0.18181818181818182</v>
      </c>
      <c r="E66" s="18">
        <v>2</v>
      </c>
      <c r="F66" s="9">
        <v>1</v>
      </c>
      <c r="G66" s="19">
        <f t="shared" ref="G66:G82" si="45">A$65-(E66+F66)</f>
        <v>8</v>
      </c>
      <c r="H66" s="27">
        <f t="shared" si="42"/>
        <v>0.66666666666666663</v>
      </c>
      <c r="I66" s="29">
        <f t="shared" si="43"/>
        <v>0.1111111111111111</v>
      </c>
      <c r="J66" s="38">
        <f t="shared" ref="J66:J82" si="46">(H66*(1-$D66))/((1-H66)*D66)</f>
        <v>8.9999999999999982</v>
      </c>
      <c r="K66" s="33">
        <f t="shared" ref="K66:K72" si="47">(I66*(1-$D66))/((1-I66)*$D66)</f>
        <v>0.5625</v>
      </c>
    </row>
    <row r="67" spans="1:11">
      <c r="A67" s="18"/>
      <c r="B67" s="9">
        <v>2</v>
      </c>
      <c r="C67" s="19">
        <v>9</v>
      </c>
      <c r="D67" s="64">
        <f t="shared" si="44"/>
        <v>0.18181818181818182</v>
      </c>
      <c r="E67" s="18">
        <v>1</v>
      </c>
      <c r="F67" s="9">
        <v>1</v>
      </c>
      <c r="G67" s="19">
        <f t="shared" si="45"/>
        <v>9</v>
      </c>
      <c r="H67" s="27">
        <f t="shared" si="42"/>
        <v>0.5</v>
      </c>
      <c r="I67" s="29">
        <f t="shared" si="43"/>
        <v>0.1</v>
      </c>
      <c r="J67" s="38">
        <f t="shared" si="46"/>
        <v>4.4999999999999991</v>
      </c>
      <c r="K67" s="33">
        <f t="shared" si="47"/>
        <v>0.5</v>
      </c>
    </row>
    <row r="68" spans="1:11">
      <c r="A68" s="18"/>
      <c r="B68" s="9">
        <v>3</v>
      </c>
      <c r="C68" s="19">
        <v>8</v>
      </c>
      <c r="D68" s="64">
        <f t="shared" si="44"/>
        <v>0.27272727272727271</v>
      </c>
      <c r="E68" s="18">
        <v>3</v>
      </c>
      <c r="F68" s="9">
        <v>1</v>
      </c>
      <c r="G68" s="19">
        <f t="shared" si="45"/>
        <v>7</v>
      </c>
      <c r="H68" s="27">
        <f t="shared" si="42"/>
        <v>0.75</v>
      </c>
      <c r="I68" s="29">
        <f t="shared" si="43"/>
        <v>0.125</v>
      </c>
      <c r="J68" s="38">
        <f t="shared" si="46"/>
        <v>8</v>
      </c>
      <c r="K68" s="37">
        <f t="shared" si="47"/>
        <v>0.38095238095238099</v>
      </c>
    </row>
    <row r="69" spans="1:11">
      <c r="A69" s="18"/>
      <c r="B69" s="9">
        <v>3</v>
      </c>
      <c r="C69" s="19">
        <v>8</v>
      </c>
      <c r="D69" s="64">
        <f t="shared" si="44"/>
        <v>0.27272727272727271</v>
      </c>
      <c r="E69" s="18">
        <v>2</v>
      </c>
      <c r="F69" s="9">
        <v>1</v>
      </c>
      <c r="G69" s="19">
        <f t="shared" si="45"/>
        <v>8</v>
      </c>
      <c r="H69" s="27">
        <f t="shared" si="42"/>
        <v>0.66666666666666663</v>
      </c>
      <c r="I69" s="29">
        <f t="shared" si="43"/>
        <v>0.1111111111111111</v>
      </c>
      <c r="J69" s="38">
        <f t="shared" si="46"/>
        <v>5.333333333333333</v>
      </c>
      <c r="K69" s="37">
        <f t="shared" si="47"/>
        <v>0.33333333333333331</v>
      </c>
    </row>
    <row r="70" spans="1:11">
      <c r="A70" s="18"/>
      <c r="B70" s="9">
        <v>4</v>
      </c>
      <c r="C70" s="19">
        <v>7</v>
      </c>
      <c r="D70" s="64">
        <f t="shared" si="44"/>
        <v>0.36363636363636365</v>
      </c>
      <c r="E70" s="18">
        <v>4</v>
      </c>
      <c r="F70" s="9">
        <v>1</v>
      </c>
      <c r="G70" s="19">
        <f t="shared" si="45"/>
        <v>6</v>
      </c>
      <c r="H70" s="27">
        <f t="shared" si="42"/>
        <v>0.8</v>
      </c>
      <c r="I70" s="29">
        <f t="shared" si="43"/>
        <v>0.14285714285714285</v>
      </c>
      <c r="J70" s="38">
        <f t="shared" si="46"/>
        <v>7.0000000000000027</v>
      </c>
      <c r="K70" s="37">
        <f t="shared" si="47"/>
        <v>0.29166666666666657</v>
      </c>
    </row>
    <row r="71" spans="1:11">
      <c r="A71" s="18"/>
      <c r="B71" s="9">
        <v>4</v>
      </c>
      <c r="C71" s="19">
        <v>7</v>
      </c>
      <c r="D71" s="64">
        <f t="shared" si="44"/>
        <v>0.36363636363636365</v>
      </c>
      <c r="E71" s="18">
        <v>3</v>
      </c>
      <c r="F71" s="9">
        <v>1</v>
      </c>
      <c r="G71" s="19">
        <f t="shared" si="45"/>
        <v>7</v>
      </c>
      <c r="H71" s="27">
        <f t="shared" si="42"/>
        <v>0.75</v>
      </c>
      <c r="I71" s="29">
        <f t="shared" si="43"/>
        <v>0.125</v>
      </c>
      <c r="J71" s="38">
        <f t="shared" si="46"/>
        <v>5.25</v>
      </c>
      <c r="K71" s="37">
        <f t="shared" si="47"/>
        <v>0.25</v>
      </c>
    </row>
    <row r="72" spans="1:11">
      <c r="A72" s="18"/>
      <c r="B72" s="9">
        <v>5</v>
      </c>
      <c r="C72" s="19">
        <v>6</v>
      </c>
      <c r="D72" s="64">
        <f t="shared" si="44"/>
        <v>0.45454545454545453</v>
      </c>
      <c r="E72" s="18">
        <v>5</v>
      </c>
      <c r="F72" s="9">
        <v>1</v>
      </c>
      <c r="G72" s="19">
        <f t="shared" si="45"/>
        <v>5</v>
      </c>
      <c r="H72" s="27">
        <f t="shared" si="42"/>
        <v>0.83333333333333337</v>
      </c>
      <c r="I72" s="29">
        <f t="shared" si="43"/>
        <v>0.16666666666666666</v>
      </c>
      <c r="J72" s="38">
        <f t="shared" si="46"/>
        <v>6.0000000000000018</v>
      </c>
      <c r="K72" s="37">
        <f t="shared" si="47"/>
        <v>0.23999999999999996</v>
      </c>
    </row>
    <row r="73" spans="1:11">
      <c r="A73" s="18"/>
      <c r="B73" s="9">
        <v>5</v>
      </c>
      <c r="C73" s="19">
        <v>6</v>
      </c>
      <c r="D73" s="64">
        <f t="shared" si="44"/>
        <v>0.45454545454545453</v>
      </c>
      <c r="E73" s="18">
        <v>4</v>
      </c>
      <c r="F73" s="9">
        <v>1</v>
      </c>
      <c r="G73" s="19">
        <f t="shared" si="45"/>
        <v>6</v>
      </c>
      <c r="H73" s="27">
        <f t="shared" si="42"/>
        <v>0.8</v>
      </c>
      <c r="I73" s="29">
        <f t="shared" si="43"/>
        <v>0.14285714285714285</v>
      </c>
      <c r="J73" s="38">
        <f t="shared" si="46"/>
        <v>4.8000000000000007</v>
      </c>
      <c r="K73" s="40">
        <f t="shared" ref="K73:K82" si="48">(I73*(1-$D73))/((1-I73)*$D73)</f>
        <v>0.19999999999999996</v>
      </c>
    </row>
    <row r="74" spans="1:11">
      <c r="A74" s="18"/>
      <c r="B74" s="9">
        <v>6</v>
      </c>
      <c r="C74" s="19">
        <v>5</v>
      </c>
      <c r="D74" s="64">
        <f t="shared" si="44"/>
        <v>0.54545454545454541</v>
      </c>
      <c r="E74" s="18">
        <v>6</v>
      </c>
      <c r="F74" s="9">
        <v>1</v>
      </c>
      <c r="G74" s="19">
        <f t="shared" si="45"/>
        <v>4</v>
      </c>
      <c r="H74" s="27">
        <f t="shared" si="42"/>
        <v>0.8571428571428571</v>
      </c>
      <c r="I74" s="29">
        <f t="shared" si="43"/>
        <v>0.2</v>
      </c>
      <c r="J74" s="38">
        <f t="shared" si="46"/>
        <v>4.9999999999999982</v>
      </c>
      <c r="K74" s="40">
        <f t="shared" si="48"/>
        <v>0.20833333333333337</v>
      </c>
    </row>
    <row r="75" spans="1:11">
      <c r="A75" s="18"/>
      <c r="B75" s="9">
        <v>6</v>
      </c>
      <c r="C75" s="19">
        <v>5</v>
      </c>
      <c r="D75" s="64">
        <f t="shared" si="44"/>
        <v>0.54545454545454541</v>
      </c>
      <c r="E75" s="18">
        <v>5</v>
      </c>
      <c r="F75" s="9">
        <v>1</v>
      </c>
      <c r="G75" s="19">
        <f t="shared" si="45"/>
        <v>5</v>
      </c>
      <c r="H75" s="27">
        <f t="shared" si="42"/>
        <v>0.83333333333333337</v>
      </c>
      <c r="I75" s="29">
        <f t="shared" si="43"/>
        <v>0.16666666666666666</v>
      </c>
      <c r="J75" s="34">
        <f t="shared" si="46"/>
        <v>4.1666666666666687</v>
      </c>
      <c r="K75" s="40">
        <f t="shared" si="48"/>
        <v>0.16666666666666669</v>
      </c>
    </row>
    <row r="76" spans="1:11">
      <c r="A76" s="18"/>
      <c r="B76" s="9">
        <v>7</v>
      </c>
      <c r="C76" s="19">
        <v>4</v>
      </c>
      <c r="D76" s="64">
        <f t="shared" si="44"/>
        <v>0.63636363636363635</v>
      </c>
      <c r="E76" s="18">
        <v>7</v>
      </c>
      <c r="F76" s="9">
        <v>1</v>
      </c>
      <c r="G76" s="19">
        <f t="shared" si="45"/>
        <v>3</v>
      </c>
      <c r="H76" s="27">
        <f t="shared" si="42"/>
        <v>0.875</v>
      </c>
      <c r="I76" s="29">
        <f t="shared" si="43"/>
        <v>0.25</v>
      </c>
      <c r="J76" s="34">
        <f t="shared" si="46"/>
        <v>4</v>
      </c>
      <c r="K76" s="40">
        <f t="shared" si="48"/>
        <v>0.19047619047619047</v>
      </c>
    </row>
    <row r="77" spans="1:11">
      <c r="A77" s="18"/>
      <c r="B77" s="9">
        <v>7</v>
      </c>
      <c r="C77" s="19">
        <v>4</v>
      </c>
      <c r="D77" s="64">
        <f t="shared" si="44"/>
        <v>0.63636363636363635</v>
      </c>
      <c r="E77" s="18">
        <v>6</v>
      </c>
      <c r="F77" s="9">
        <v>1</v>
      </c>
      <c r="G77" s="19">
        <f t="shared" si="45"/>
        <v>4</v>
      </c>
      <c r="H77" s="27">
        <f t="shared" si="42"/>
        <v>0.8571428571428571</v>
      </c>
      <c r="I77" s="29">
        <f t="shared" si="43"/>
        <v>0.2</v>
      </c>
      <c r="J77" s="34">
        <f t="shared" si="46"/>
        <v>3.4285714285714275</v>
      </c>
      <c r="K77" s="40">
        <f t="shared" si="48"/>
        <v>0.14285714285714285</v>
      </c>
    </row>
    <row r="78" spans="1:11">
      <c r="A78" s="18"/>
      <c r="B78" s="9">
        <v>8</v>
      </c>
      <c r="C78" s="19">
        <v>3</v>
      </c>
      <c r="D78" s="64">
        <f t="shared" si="44"/>
        <v>0.72727272727272729</v>
      </c>
      <c r="E78" s="18">
        <v>8</v>
      </c>
      <c r="F78" s="9">
        <v>1</v>
      </c>
      <c r="G78" s="19">
        <f t="shared" si="45"/>
        <v>2</v>
      </c>
      <c r="H78" s="27">
        <f t="shared" si="42"/>
        <v>0.88888888888888884</v>
      </c>
      <c r="I78" s="29">
        <f t="shared" si="43"/>
        <v>0.33333333333333331</v>
      </c>
      <c r="J78" s="34">
        <f t="shared" si="46"/>
        <v>2.9999999999999987</v>
      </c>
      <c r="K78" s="40">
        <f t="shared" si="48"/>
        <v>0.18749999999999994</v>
      </c>
    </row>
    <row r="79" spans="1:11">
      <c r="A79" s="18"/>
      <c r="B79" s="9">
        <v>8</v>
      </c>
      <c r="C79" s="19">
        <v>3</v>
      </c>
      <c r="D79" s="64">
        <f t="shared" si="44"/>
        <v>0.72727272727272729</v>
      </c>
      <c r="E79" s="18">
        <v>7</v>
      </c>
      <c r="F79" s="9">
        <v>1</v>
      </c>
      <c r="G79" s="19">
        <f t="shared" si="45"/>
        <v>3</v>
      </c>
      <c r="H79" s="27">
        <f t="shared" si="42"/>
        <v>0.875</v>
      </c>
      <c r="I79" s="29">
        <f t="shared" si="43"/>
        <v>0.25</v>
      </c>
      <c r="J79" s="34">
        <f t="shared" si="46"/>
        <v>2.6249999999999996</v>
      </c>
      <c r="K79" s="40">
        <f t="shared" si="48"/>
        <v>0.125</v>
      </c>
    </row>
    <row r="80" spans="1:11">
      <c r="A80" s="18"/>
      <c r="B80" s="9">
        <v>9</v>
      </c>
      <c r="C80" s="19">
        <v>2</v>
      </c>
      <c r="D80" s="64">
        <f t="shared" si="44"/>
        <v>0.81818181818181823</v>
      </c>
      <c r="E80" s="18">
        <v>9</v>
      </c>
      <c r="F80" s="9">
        <v>1</v>
      </c>
      <c r="G80" s="19">
        <f t="shared" si="45"/>
        <v>1</v>
      </c>
      <c r="H80" s="27">
        <f t="shared" si="42"/>
        <v>0.9</v>
      </c>
      <c r="I80" s="29">
        <f t="shared" si="43"/>
        <v>0.5</v>
      </c>
      <c r="J80" s="32">
        <f t="shared" si="46"/>
        <v>2</v>
      </c>
      <c r="K80" s="40">
        <f t="shared" si="48"/>
        <v>0.22222222222222215</v>
      </c>
    </row>
    <row r="81" spans="1:11">
      <c r="A81" s="18"/>
      <c r="B81" s="9">
        <v>9</v>
      </c>
      <c r="C81" s="19">
        <v>2</v>
      </c>
      <c r="D81" s="64">
        <f t="shared" si="44"/>
        <v>0.81818181818181823</v>
      </c>
      <c r="E81" s="18">
        <v>8</v>
      </c>
      <c r="F81" s="9">
        <v>1</v>
      </c>
      <c r="G81" s="19">
        <f t="shared" si="45"/>
        <v>2</v>
      </c>
      <c r="H81" s="27">
        <f t="shared" si="42"/>
        <v>0.88888888888888884</v>
      </c>
      <c r="I81" s="29">
        <f t="shared" si="43"/>
        <v>0.33333333333333331</v>
      </c>
      <c r="J81" s="32">
        <f t="shared" si="46"/>
        <v>1.7777777777777763</v>
      </c>
      <c r="K81" s="40">
        <f t="shared" si="48"/>
        <v>0.11111111111111106</v>
      </c>
    </row>
    <row r="82" spans="1:11" ht="17" thickBot="1">
      <c r="A82" s="21"/>
      <c r="B82" s="22">
        <v>10</v>
      </c>
      <c r="C82" s="23">
        <v>1</v>
      </c>
      <c r="D82" s="65">
        <f t="shared" si="44"/>
        <v>0.90909090909090906</v>
      </c>
      <c r="E82" s="21">
        <v>9</v>
      </c>
      <c r="F82" s="22">
        <v>1</v>
      </c>
      <c r="G82" s="23">
        <f t="shared" si="45"/>
        <v>1</v>
      </c>
      <c r="H82" s="30">
        <f t="shared" si="42"/>
        <v>0.9</v>
      </c>
      <c r="I82" s="31">
        <f t="shared" si="43"/>
        <v>0.5</v>
      </c>
      <c r="J82" s="44">
        <f t="shared" si="46"/>
        <v>0.90000000000000058</v>
      </c>
      <c r="K82" s="45">
        <f t="shared" si="48"/>
        <v>0.10000000000000003</v>
      </c>
    </row>
  </sheetData>
  <mergeCells count="8">
    <mergeCell ref="M16:N17"/>
    <mergeCell ref="M18:N20"/>
    <mergeCell ref="H2:K3"/>
    <mergeCell ref="A4:C4"/>
    <mergeCell ref="D4:D5"/>
    <mergeCell ref="E4:G4"/>
    <mergeCell ref="H4:I4"/>
    <mergeCell ref="J4:K4"/>
  </mergeCells>
  <pageMargins left="0.7" right="0.7" top="0.75" bottom="0.75" header="0.3" footer="0.3"/>
  <pageSetup scale="4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SuppTable1_Perfect_Binary</vt:lpstr>
      <vt:lpstr>SuppTable2_One_Indeterminate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Tavtigian</dc:creator>
  <cp:lastModifiedBy>Microsoft Office User</cp:lastModifiedBy>
  <cp:lastPrinted>2019-10-15T17:00:00Z</cp:lastPrinted>
  <dcterms:created xsi:type="dcterms:W3CDTF">2019-06-14T19:56:03Z</dcterms:created>
  <dcterms:modified xsi:type="dcterms:W3CDTF">2019-10-15T17:11:42Z</dcterms:modified>
</cp:coreProperties>
</file>