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jl48/Desktop/John from June 2019/Manuscripts/COLGALT2 synovium/Revision/Files to be uploaded/"/>
    </mc:Choice>
  </mc:AlternateContent>
  <xr:revisionPtr revIDLastSave="0" documentId="13_ncr:1_{E2084A60-9FE2-2740-A697-C23635CE7D50}" xr6:coauthVersionLast="47" xr6:coauthVersionMax="47" xr10:uidLastSave="{00000000-0000-0000-0000-000000000000}"/>
  <bookViews>
    <workbookView xWindow="13600" yWindow="1680" windowWidth="36140" windowHeight="23440" xr2:uid="{7E91396A-CD7B-45DE-AF8B-6B3780294250}"/>
  </bookViews>
  <sheets>
    <sheet name="Add File 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6" i="2" l="1"/>
  <c r="C106" i="2"/>
  <c r="D97" i="2" l="1"/>
  <c r="D95" i="2"/>
  <c r="C97" i="2"/>
  <c r="D99" i="2"/>
  <c r="D100" i="2"/>
  <c r="D101" i="2"/>
  <c r="D102" i="2"/>
  <c r="C102" i="2"/>
  <c r="C101" i="2"/>
  <c r="C100" i="2"/>
  <c r="C99" i="2"/>
  <c r="E5" i="2"/>
  <c r="F5" i="2"/>
  <c r="E6" i="2"/>
  <c r="E8" i="2"/>
  <c r="F8" i="2"/>
  <c r="E9" i="2"/>
  <c r="F9" i="2"/>
  <c r="F12" i="2"/>
  <c r="E14" i="2"/>
  <c r="F14" i="2"/>
  <c r="E16" i="2"/>
  <c r="F16" i="2"/>
  <c r="E17" i="2"/>
  <c r="F17" i="2"/>
  <c r="E18" i="2"/>
  <c r="E19" i="2"/>
  <c r="F19" i="2"/>
  <c r="E21" i="2"/>
  <c r="F21" i="2"/>
  <c r="E22" i="2"/>
  <c r="E23" i="2"/>
  <c r="F23" i="2"/>
  <c r="F24" i="2"/>
  <c r="E27" i="2"/>
  <c r="F27" i="2"/>
  <c r="E28" i="2"/>
  <c r="F28" i="2"/>
  <c r="F29" i="2"/>
  <c r="E30" i="2"/>
  <c r="F30" i="2"/>
  <c r="F31" i="2"/>
  <c r="E32" i="2"/>
  <c r="F32" i="2"/>
  <c r="F33" i="2"/>
  <c r="E34" i="2"/>
  <c r="F34" i="2"/>
  <c r="E37" i="2"/>
  <c r="F37" i="2"/>
  <c r="E39" i="2"/>
  <c r="F39" i="2"/>
  <c r="E40" i="2"/>
  <c r="F40" i="2"/>
  <c r="F42" i="2"/>
  <c r="E44" i="2"/>
  <c r="E45" i="2"/>
  <c r="F45" i="2"/>
  <c r="F46" i="2"/>
  <c r="E47" i="2"/>
  <c r="F47" i="2"/>
  <c r="E48" i="2"/>
  <c r="F48" i="2"/>
  <c r="E49" i="2"/>
  <c r="F49" i="2"/>
  <c r="F50" i="2"/>
  <c r="E54" i="2"/>
  <c r="F54" i="2"/>
  <c r="E55" i="2"/>
  <c r="F55" i="2"/>
  <c r="F56" i="2"/>
  <c r="E57" i="2"/>
  <c r="E58" i="2"/>
  <c r="F58" i="2"/>
  <c r="E60" i="2"/>
  <c r="F60" i="2"/>
  <c r="E61" i="2"/>
  <c r="E62" i="2"/>
  <c r="F62" i="2"/>
  <c r="E63" i="2"/>
  <c r="F63" i="2"/>
  <c r="E64" i="2"/>
  <c r="F64" i="2"/>
  <c r="E67" i="2"/>
  <c r="F67" i="2"/>
  <c r="E69" i="2"/>
  <c r="F69" i="2"/>
  <c r="E70" i="2"/>
  <c r="E72" i="2"/>
  <c r="F72" i="2"/>
  <c r="E73" i="2"/>
  <c r="F73" i="2"/>
  <c r="E75" i="2"/>
  <c r="F75" i="2"/>
  <c r="F76" i="2"/>
  <c r="E77" i="2"/>
  <c r="F77" i="2"/>
  <c r="E79" i="2"/>
  <c r="F79" i="2"/>
  <c r="E80" i="2"/>
  <c r="F80" i="2"/>
  <c r="E81" i="2"/>
  <c r="F81" i="2"/>
  <c r="E83" i="2"/>
  <c r="F83" i="2"/>
  <c r="E85" i="2"/>
  <c r="F85" i="2"/>
  <c r="E86" i="2"/>
  <c r="F86" i="2"/>
  <c r="E88" i="2"/>
  <c r="E3" i="2"/>
  <c r="F3" i="2"/>
</calcChain>
</file>

<file path=xl/sharedStrings.xml><?xml version="1.0" encoding="utf-8"?>
<sst xmlns="http://schemas.openxmlformats.org/spreadsheetml/2006/main" count="89" uniqueCount="19">
  <si>
    <t>Sample ID</t>
  </si>
  <si>
    <t>CC</t>
  </si>
  <si>
    <t>Genotype at rs1046934</t>
  </si>
  <si>
    <t>AA</t>
  </si>
  <si>
    <t>AC</t>
  </si>
  <si>
    <t>cg15204595</t>
  </si>
  <si>
    <t>cg21606956</t>
  </si>
  <si>
    <t>DNA methylation at CpGs (β-values expressed as %)</t>
  </si>
  <si>
    <t>Mean</t>
  </si>
  <si>
    <t>Mean (all genotypes)</t>
  </si>
  <si>
    <t>n (all)</t>
  </si>
  <si>
    <t>n</t>
  </si>
  <si>
    <t>mQTL p-value</t>
  </si>
  <si>
    <r>
      <t>Goodness of fit (R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  <r>
      <rPr>
        <vertAlign val="superscript"/>
        <sz val="11"/>
        <color theme="1"/>
        <rFont val="Calibri"/>
        <family val="2"/>
        <scheme val="minor"/>
      </rPr>
      <t xml:space="preserve"> </t>
    </r>
  </si>
  <si>
    <t>Genotypic effect (%)</t>
  </si>
  <si>
    <t>Linear regression analysis</t>
  </si>
  <si>
    <t>DNA methylation at CpGs (M-values)</t>
  </si>
  <si>
    <t>CpG exclusion rate (%)</t>
  </si>
  <si>
    <r>
      <t xml:space="preserve">Additional file 3. </t>
    </r>
    <r>
      <rPr>
        <sz val="12"/>
        <color theme="1"/>
        <rFont val="Calibri"/>
        <family val="2"/>
        <scheme val="minor"/>
      </rPr>
      <t>Methylation data (beta-values and M-values) used for rs1046934 mQTL analysis. CpG exclusion rate (text in red) is the percent of genotyped samples that failed QC (replicate values differed by &gt;5%).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</si>
</sst>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/>
    <xf numFmtId="0" fontId="0" fillId="0" borderId="6" xfId="0" applyBorder="1"/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8" fillId="0" borderId="15" xfId="0" applyFont="1" applyBorder="1" applyAlignment="1">
      <alignment horizontal="center"/>
    </xf>
    <xf numFmtId="0" fontId="8" fillId="0" borderId="1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</cellXfs>
  <cellStyles count="2">
    <cellStyle name="Normal" xfId="0" builtinId="0"/>
    <cellStyle name="Normal 2" xfId="1" xr:uid="{CCDA72B7-00CA-49E7-AF98-3D57B6406E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B244A-0C4E-40D2-86B7-95528AD64E42}">
  <dimension ref="A1:G110"/>
  <sheetViews>
    <sheetView tabSelected="1" topLeftCell="A81" zoomScale="140" zoomScaleNormal="140" workbookViewId="0">
      <selection activeCell="C118" sqref="C118"/>
    </sheetView>
  </sheetViews>
  <sheetFormatPr baseColWidth="10" defaultColWidth="8.83203125" defaultRowHeight="15" x14ac:dyDescent="0.2"/>
  <cols>
    <col min="1" max="1" width="11.83203125" style="10" customWidth="1"/>
    <col min="2" max="2" width="12.83203125" style="4" customWidth="1"/>
    <col min="3" max="3" width="24.1640625" style="4" customWidth="1"/>
    <col min="4" max="4" width="20.5" style="4" customWidth="1"/>
    <col min="5" max="5" width="20.1640625" style="4" customWidth="1"/>
    <col min="6" max="6" width="19.83203125" style="4" customWidth="1"/>
  </cols>
  <sheetData>
    <row r="1" spans="1:7" ht="16" thickBot="1" x14ac:dyDescent="0.25">
      <c r="A1" s="43" t="s">
        <v>0</v>
      </c>
      <c r="B1" s="43" t="s">
        <v>2</v>
      </c>
      <c r="C1" s="45" t="s">
        <v>7</v>
      </c>
      <c r="D1" s="46"/>
      <c r="E1" s="34" t="s">
        <v>16</v>
      </c>
      <c r="F1" s="35"/>
    </row>
    <row r="2" spans="1:7" ht="17" thickBot="1" x14ac:dyDescent="0.25">
      <c r="A2" s="44"/>
      <c r="B2" s="44"/>
      <c r="C2" s="11" t="s">
        <v>5</v>
      </c>
      <c r="D2" s="26" t="s">
        <v>6</v>
      </c>
      <c r="E2" s="11" t="s">
        <v>5</v>
      </c>
      <c r="F2" s="26" t="s">
        <v>6</v>
      </c>
      <c r="G2" s="4"/>
    </row>
    <row r="3" spans="1:7" x14ac:dyDescent="0.2">
      <c r="A3" s="13">
        <v>3085</v>
      </c>
      <c r="B3" s="12" t="s">
        <v>4</v>
      </c>
      <c r="C3" s="17">
        <v>68</v>
      </c>
      <c r="D3" s="7">
        <v>47</v>
      </c>
      <c r="E3" s="17">
        <f>LOG((C3/100)/(1-(C3/100)),2)</f>
        <v>1.0874628412503398</v>
      </c>
      <c r="F3" s="7">
        <f>LOG((D3/100)/(1-(D3/100)),2)</f>
        <v>-0.17333160288556196</v>
      </c>
      <c r="G3" s="4"/>
    </row>
    <row r="4" spans="1:7" x14ac:dyDescent="0.2">
      <c r="A4" s="13">
        <v>3334</v>
      </c>
      <c r="B4" s="12"/>
      <c r="C4" s="2"/>
      <c r="D4" s="7"/>
      <c r="E4" s="17"/>
      <c r="F4" s="7"/>
      <c r="G4" s="4"/>
    </row>
    <row r="5" spans="1:7" x14ac:dyDescent="0.2">
      <c r="A5" s="13">
        <v>3348</v>
      </c>
      <c r="B5" s="12" t="s">
        <v>3</v>
      </c>
      <c r="C5" s="17">
        <v>68</v>
      </c>
      <c r="D5" s="7">
        <v>51</v>
      </c>
      <c r="E5" s="17">
        <f>LOG((C5/100)/(1-(C5/100)),2)</f>
        <v>1.0874628412503398</v>
      </c>
      <c r="F5" s="7">
        <f>LOG((D5/100)/(1-(D5/100)),2)</f>
        <v>5.7715497856287441E-2</v>
      </c>
      <c r="G5" s="4"/>
    </row>
    <row r="6" spans="1:7" x14ac:dyDescent="0.2">
      <c r="A6" s="13">
        <v>3390</v>
      </c>
      <c r="B6" s="12" t="s">
        <v>4</v>
      </c>
      <c r="C6" s="17">
        <v>82</v>
      </c>
      <c r="D6" s="7"/>
      <c r="E6" s="17">
        <f>LOG((C6/100)/(1-(C6/100)),2)</f>
        <v>2.1876270031757712</v>
      </c>
      <c r="F6" s="7"/>
      <c r="G6" s="4"/>
    </row>
    <row r="7" spans="1:7" x14ac:dyDescent="0.2">
      <c r="A7" s="13">
        <v>3502</v>
      </c>
      <c r="B7" s="12"/>
      <c r="C7" s="2"/>
      <c r="D7" s="7"/>
      <c r="E7" s="17"/>
      <c r="F7" s="7"/>
      <c r="G7" s="4"/>
    </row>
    <row r="8" spans="1:7" x14ac:dyDescent="0.2">
      <c r="A8" s="13">
        <v>3975</v>
      </c>
      <c r="B8" s="12" t="s">
        <v>1</v>
      </c>
      <c r="C8" s="17">
        <v>71.5</v>
      </c>
      <c r="D8" s="7">
        <v>58</v>
      </c>
      <c r="E8" s="17">
        <f>LOG((C8/100)/(1-(C8/100)),2)</f>
        <v>1.3269813226136475</v>
      </c>
      <c r="F8" s="7">
        <f>LOG((D8/100)/(1-(D8/100)),2)</f>
        <v>0.46566357234881156</v>
      </c>
      <c r="G8" s="4"/>
    </row>
    <row r="9" spans="1:7" x14ac:dyDescent="0.2">
      <c r="A9" s="13">
        <v>4288</v>
      </c>
      <c r="B9" s="12" t="s">
        <v>1</v>
      </c>
      <c r="C9" s="17">
        <v>68</v>
      </c>
      <c r="D9" s="7">
        <v>47.5</v>
      </c>
      <c r="E9" s="17">
        <f>LOG((C9/100)/(1-(C9/100)),2)</f>
        <v>1.0874628412503398</v>
      </c>
      <c r="F9" s="7">
        <f>LOG((D9/100)/(1-(D9/100)),2)</f>
        <v>-0.14438990933517498</v>
      </c>
      <c r="G9" s="4"/>
    </row>
    <row r="10" spans="1:7" x14ac:dyDescent="0.2">
      <c r="A10" s="13">
        <v>4338</v>
      </c>
      <c r="B10" s="12"/>
      <c r="C10" s="2"/>
      <c r="D10" s="7"/>
      <c r="E10" s="17"/>
      <c r="F10" s="7"/>
      <c r="G10" s="4"/>
    </row>
    <row r="11" spans="1:7" x14ac:dyDescent="0.2">
      <c r="A11" s="13">
        <v>4552</v>
      </c>
      <c r="B11" s="12"/>
      <c r="C11" s="2"/>
      <c r="D11" s="7"/>
      <c r="E11" s="17"/>
      <c r="F11" s="7"/>
      <c r="G11" s="4"/>
    </row>
    <row r="12" spans="1:7" x14ac:dyDescent="0.2">
      <c r="A12" s="13">
        <v>4851</v>
      </c>
      <c r="B12" s="12" t="s">
        <v>4</v>
      </c>
      <c r="C12" s="2"/>
      <c r="D12" s="7">
        <v>49.5</v>
      </c>
      <c r="E12" s="17"/>
      <c r="F12" s="7">
        <f>LOG((D12/100)/(1-(D12/100)),2)</f>
        <v>-2.8854862672185146E-2</v>
      </c>
      <c r="G12" s="4"/>
    </row>
    <row r="13" spans="1:7" x14ac:dyDescent="0.2">
      <c r="A13" s="13">
        <v>4983</v>
      </c>
      <c r="B13" s="12"/>
      <c r="C13" s="2"/>
      <c r="D13" s="7"/>
      <c r="E13" s="17"/>
      <c r="F13" s="7"/>
      <c r="G13" s="4"/>
    </row>
    <row r="14" spans="1:7" x14ac:dyDescent="0.2">
      <c r="A14" s="13">
        <v>4984</v>
      </c>
      <c r="B14" s="12" t="s">
        <v>3</v>
      </c>
      <c r="C14" s="17">
        <v>68</v>
      </c>
      <c r="D14" s="7">
        <v>53</v>
      </c>
      <c r="E14" s="17">
        <f>LOG((C14/100)/(1-(C14/100)),2)</f>
        <v>1.0874628412503398</v>
      </c>
      <c r="F14" s="7">
        <f>LOG((D14/100)/(1-(D14/100)),2)</f>
        <v>0.17333160288556204</v>
      </c>
      <c r="G14" s="4"/>
    </row>
    <row r="15" spans="1:7" x14ac:dyDescent="0.2">
      <c r="A15" s="13">
        <v>5014</v>
      </c>
      <c r="B15" s="12"/>
      <c r="C15" s="2"/>
      <c r="D15" s="7"/>
      <c r="E15" s="17"/>
      <c r="F15" s="7"/>
      <c r="G15" s="4"/>
    </row>
    <row r="16" spans="1:7" x14ac:dyDescent="0.2">
      <c r="A16" s="13">
        <v>5019</v>
      </c>
      <c r="B16" s="12" t="s">
        <v>4</v>
      </c>
      <c r="C16" s="17">
        <v>65</v>
      </c>
      <c r="D16" s="7">
        <v>56</v>
      </c>
      <c r="E16" s="17">
        <f>LOG((C16/100)/(1-(C16/100)),2)</f>
        <v>0.89308479608348834</v>
      </c>
      <c r="F16" s="7">
        <f>LOG((D16/100)/(1-(D16/100)),2)</f>
        <v>0.34792330342030708</v>
      </c>
      <c r="G16" s="4"/>
    </row>
    <row r="17" spans="1:7" x14ac:dyDescent="0.2">
      <c r="A17" s="13">
        <v>5023</v>
      </c>
      <c r="B17" s="12" t="s">
        <v>4</v>
      </c>
      <c r="C17" s="17">
        <v>71</v>
      </c>
      <c r="D17" s="7">
        <v>50.5</v>
      </c>
      <c r="E17" s="17">
        <f>LOG((C17/100)/(1-(C17/100)),2)</f>
        <v>1.2917661243771099</v>
      </c>
      <c r="F17" s="7">
        <f>LOG((D17/100)/(1-(D17/100)),2)</f>
        <v>2.885486267218499E-2</v>
      </c>
      <c r="G17" s="4"/>
    </row>
    <row r="18" spans="1:7" x14ac:dyDescent="0.2">
      <c r="A18" s="13">
        <v>5240</v>
      </c>
      <c r="B18" s="12" t="s">
        <v>4</v>
      </c>
      <c r="C18" s="17">
        <v>75</v>
      </c>
      <c r="D18" s="7"/>
      <c r="E18" s="17">
        <f>LOG((C18/100)/(1-(C18/100)),2)</f>
        <v>1.5849625007211563</v>
      </c>
      <c r="F18" s="7"/>
      <c r="G18" s="4"/>
    </row>
    <row r="19" spans="1:7" x14ac:dyDescent="0.2">
      <c r="A19" s="13">
        <v>5254</v>
      </c>
      <c r="B19" s="12" t="s">
        <v>1</v>
      </c>
      <c r="C19" s="17">
        <v>71.5</v>
      </c>
      <c r="D19" s="7">
        <v>54.5</v>
      </c>
      <c r="E19" s="17">
        <f>LOG((C19/100)/(1-(C19/100)),2)</f>
        <v>1.3269813226136475</v>
      </c>
      <c r="F19" s="7">
        <f>LOG((D19/100)/(1-(D19/100)),2)</f>
        <v>0.26038968457823031</v>
      </c>
      <c r="G19" s="4"/>
    </row>
    <row r="20" spans="1:7" x14ac:dyDescent="0.2">
      <c r="A20" s="13">
        <v>5271</v>
      </c>
      <c r="B20" s="12"/>
      <c r="C20" s="2"/>
      <c r="D20" s="7"/>
      <c r="E20" s="17"/>
      <c r="F20" s="7"/>
      <c r="G20" s="4"/>
    </row>
    <row r="21" spans="1:7" x14ac:dyDescent="0.2">
      <c r="A21" s="13">
        <v>5281</v>
      </c>
      <c r="B21" s="12" t="s">
        <v>3</v>
      </c>
      <c r="C21" s="17">
        <v>75</v>
      </c>
      <c r="D21" s="7">
        <v>53.5</v>
      </c>
      <c r="E21" s="17">
        <f>LOG((C21/100)/(1-(C21/100)),2)</f>
        <v>1.5849625007211563</v>
      </c>
      <c r="F21" s="7">
        <f>LOG((D21/100)/(1-(D21/100)),2)</f>
        <v>0.20230817529311568</v>
      </c>
      <c r="G21" s="4"/>
    </row>
    <row r="22" spans="1:7" x14ac:dyDescent="0.2">
      <c r="A22" s="13">
        <v>5299</v>
      </c>
      <c r="B22" s="12" t="s">
        <v>4</v>
      </c>
      <c r="C22" s="17">
        <v>69</v>
      </c>
      <c r="D22" s="7"/>
      <c r="E22" s="17">
        <f>LOG((C22/100)/(1-(C22/100)),2)</f>
        <v>1.1543281463912936</v>
      </c>
      <c r="F22" s="7"/>
      <c r="G22" s="4"/>
    </row>
    <row r="23" spans="1:7" x14ac:dyDescent="0.2">
      <c r="A23" s="13">
        <v>5300</v>
      </c>
      <c r="B23" s="12" t="s">
        <v>4</v>
      </c>
      <c r="C23" s="17">
        <v>62.5</v>
      </c>
      <c r="D23" s="7">
        <v>49.5</v>
      </c>
      <c r="E23" s="17">
        <f>LOG((C23/100)/(1-(C23/100)),2)</f>
        <v>0.73696559416620622</v>
      </c>
      <c r="F23" s="7">
        <f>LOG((D23/100)/(1-(D23/100)),2)</f>
        <v>-2.8854862672185146E-2</v>
      </c>
      <c r="G23" s="4"/>
    </row>
    <row r="24" spans="1:7" x14ac:dyDescent="0.2">
      <c r="A24" s="13">
        <v>5377</v>
      </c>
      <c r="B24" s="12" t="s">
        <v>4</v>
      </c>
      <c r="C24" s="2"/>
      <c r="D24" s="7">
        <v>52</v>
      </c>
      <c r="E24" s="17"/>
      <c r="F24" s="7">
        <f>LOG((D24/100)/(1-(D24/100)),2)</f>
        <v>0.11547721741993618</v>
      </c>
      <c r="G24" s="4"/>
    </row>
    <row r="25" spans="1:7" x14ac:dyDescent="0.2">
      <c r="A25" s="13">
        <v>5378</v>
      </c>
      <c r="B25" s="12"/>
      <c r="C25" s="2"/>
      <c r="D25" s="7"/>
      <c r="E25" s="17"/>
      <c r="F25" s="7"/>
      <c r="G25" s="4"/>
    </row>
    <row r="26" spans="1:7" x14ac:dyDescent="0.2">
      <c r="A26" s="13">
        <v>5380</v>
      </c>
      <c r="B26" s="12"/>
      <c r="C26" s="2"/>
      <c r="D26" s="7"/>
      <c r="E26" s="17"/>
      <c r="F26" s="7"/>
      <c r="G26" s="4"/>
    </row>
    <row r="27" spans="1:7" x14ac:dyDescent="0.2">
      <c r="A27" s="13">
        <v>5400</v>
      </c>
      <c r="B27" s="12" t="s">
        <v>4</v>
      </c>
      <c r="C27" s="17">
        <v>65</v>
      </c>
      <c r="D27" s="7">
        <v>50.5</v>
      </c>
      <c r="E27" s="17">
        <f>LOG((C27/100)/(1-(C27/100)),2)</f>
        <v>0.89308479608348834</v>
      </c>
      <c r="F27" s="7">
        <f>LOG((D27/100)/(1-(D27/100)),2)</f>
        <v>2.885486267218499E-2</v>
      </c>
      <c r="G27" s="4"/>
    </row>
    <row r="28" spans="1:7" x14ac:dyDescent="0.2">
      <c r="A28" s="13">
        <v>5422</v>
      </c>
      <c r="B28" s="12" t="s">
        <v>1</v>
      </c>
      <c r="C28" s="17">
        <v>69.5</v>
      </c>
      <c r="D28" s="7">
        <v>54</v>
      </c>
      <c r="E28" s="17">
        <f>LOG((C28/100)/(1-(C28/100)),2)</f>
        <v>1.1882037351606209</v>
      </c>
      <c r="F28" s="7">
        <f>LOG((D28/100)/(1-(D28/100)),2)</f>
        <v>0.23132554610645581</v>
      </c>
      <c r="G28" s="4"/>
    </row>
    <row r="29" spans="1:7" x14ac:dyDescent="0.2">
      <c r="A29" s="13">
        <v>5536</v>
      </c>
      <c r="B29" s="12" t="s">
        <v>4</v>
      </c>
      <c r="C29" s="2"/>
      <c r="D29" s="7">
        <v>53.5</v>
      </c>
      <c r="E29" s="17"/>
      <c r="F29" s="7">
        <f t="shared" ref="F29:F34" si="0">LOG((D29/100)/(1-(D29/100)),2)</f>
        <v>0.20230817529311568</v>
      </c>
      <c r="G29" s="4"/>
    </row>
    <row r="30" spans="1:7" x14ac:dyDescent="0.2">
      <c r="A30" s="13">
        <v>5551</v>
      </c>
      <c r="B30" s="12" t="s">
        <v>3</v>
      </c>
      <c r="C30" s="17">
        <v>63</v>
      </c>
      <c r="D30" s="7">
        <v>50.5</v>
      </c>
      <c r="E30" s="17">
        <f>LOG((C30/100)/(1-(C30/100)),2)</f>
        <v>0.76782655787096665</v>
      </c>
      <c r="F30" s="7">
        <f t="shared" si="0"/>
        <v>2.885486267218499E-2</v>
      </c>
      <c r="G30" s="4"/>
    </row>
    <row r="31" spans="1:7" x14ac:dyDescent="0.2">
      <c r="A31" s="13">
        <v>5552</v>
      </c>
      <c r="B31" s="12" t="s">
        <v>3</v>
      </c>
      <c r="C31" s="2"/>
      <c r="D31" s="7">
        <v>51.5</v>
      </c>
      <c r="E31" s="17"/>
      <c r="F31" s="7">
        <f t="shared" si="0"/>
        <v>8.6587684996090708E-2</v>
      </c>
      <c r="G31" s="4"/>
    </row>
    <row r="32" spans="1:7" x14ac:dyDescent="0.2">
      <c r="A32" s="13">
        <v>5558</v>
      </c>
      <c r="B32" s="12" t="s">
        <v>3</v>
      </c>
      <c r="C32" s="17">
        <v>66.5</v>
      </c>
      <c r="D32" s="7">
        <v>51</v>
      </c>
      <c r="E32" s="17">
        <f>LOG((C32/100)/(1-(C32/100)),2)</f>
        <v>0.98919324504341744</v>
      </c>
      <c r="F32" s="7">
        <f t="shared" si="0"/>
        <v>5.7715497856287441E-2</v>
      </c>
      <c r="G32" s="4"/>
    </row>
    <row r="33" spans="1:7" x14ac:dyDescent="0.2">
      <c r="A33" s="13">
        <v>5561</v>
      </c>
      <c r="B33" s="12" t="s">
        <v>3</v>
      </c>
      <c r="C33" s="2"/>
      <c r="D33" s="7">
        <v>50</v>
      </c>
      <c r="E33" s="17"/>
      <c r="F33" s="7">
        <f t="shared" si="0"/>
        <v>0</v>
      </c>
      <c r="G33" s="4"/>
    </row>
    <row r="34" spans="1:7" x14ac:dyDescent="0.2">
      <c r="A34" s="13">
        <v>5563</v>
      </c>
      <c r="B34" s="12" t="s">
        <v>3</v>
      </c>
      <c r="C34" s="17">
        <v>53</v>
      </c>
      <c r="D34" s="7">
        <v>48.5</v>
      </c>
      <c r="E34" s="17">
        <f>LOG((C34/100)/(1-(C34/100)),2)</f>
        <v>0.17333160288556204</v>
      </c>
      <c r="F34" s="7">
        <f t="shared" si="0"/>
        <v>-8.6587684996090833E-2</v>
      </c>
      <c r="G34" s="4"/>
    </row>
    <row r="35" spans="1:7" x14ac:dyDescent="0.2">
      <c r="A35" s="13">
        <v>5564</v>
      </c>
      <c r="B35" s="12" t="s">
        <v>3</v>
      </c>
      <c r="C35" s="2"/>
      <c r="D35" s="7"/>
      <c r="E35" s="17"/>
      <c r="F35" s="7"/>
      <c r="G35" s="4"/>
    </row>
    <row r="36" spans="1:7" x14ac:dyDescent="0.2">
      <c r="A36" s="13">
        <v>5569</v>
      </c>
      <c r="B36" s="12"/>
      <c r="C36" s="2"/>
      <c r="D36" s="7"/>
      <c r="E36" s="17"/>
      <c r="F36" s="7"/>
      <c r="G36" s="4"/>
    </row>
    <row r="37" spans="1:7" x14ac:dyDescent="0.2">
      <c r="A37" s="13">
        <v>5572</v>
      </c>
      <c r="B37" s="12" t="s">
        <v>3</v>
      </c>
      <c r="C37" s="17">
        <v>70</v>
      </c>
      <c r="D37" s="7">
        <v>48.5</v>
      </c>
      <c r="E37" s="17">
        <f>LOG((C37/100)/(1-(C37/100)),2)</f>
        <v>1.2223924213364477</v>
      </c>
      <c r="F37" s="7">
        <f>LOG((D37/100)/(1-(D37/100)),2)</f>
        <v>-8.6587684996090833E-2</v>
      </c>
      <c r="G37" s="4"/>
    </row>
    <row r="38" spans="1:7" x14ac:dyDescent="0.2">
      <c r="A38" s="13">
        <v>5575</v>
      </c>
      <c r="B38" s="12"/>
      <c r="C38" s="2"/>
      <c r="D38" s="7"/>
      <c r="E38" s="17"/>
      <c r="F38" s="7"/>
      <c r="G38" s="4"/>
    </row>
    <row r="39" spans="1:7" x14ac:dyDescent="0.2">
      <c r="A39" s="13">
        <v>5597</v>
      </c>
      <c r="B39" s="12" t="s">
        <v>3</v>
      </c>
      <c r="C39" s="17">
        <v>70</v>
      </c>
      <c r="D39" s="7">
        <v>55.5</v>
      </c>
      <c r="E39" s="17">
        <f>LOG((C39/100)/(1-(C39/100)),2)</f>
        <v>1.2223924213364477</v>
      </c>
      <c r="F39" s="7">
        <f>LOG((D39/100)/(1-(D39/100)),2)</f>
        <v>0.31868243538370844</v>
      </c>
      <c r="G39" s="4"/>
    </row>
    <row r="40" spans="1:7" x14ac:dyDescent="0.2">
      <c r="A40" s="13">
        <v>5614</v>
      </c>
      <c r="B40" s="12" t="s">
        <v>4</v>
      </c>
      <c r="C40" s="17">
        <v>66.5</v>
      </c>
      <c r="D40" s="7">
        <v>49</v>
      </c>
      <c r="E40" s="17">
        <f>LOG((C40/100)/(1-(C40/100)),2)</f>
        <v>0.98919324504341744</v>
      </c>
      <c r="F40" s="7">
        <f>LOG((D40/100)/(1-(D40/100)),2)</f>
        <v>-5.7715497856287504E-2</v>
      </c>
      <c r="G40" s="4"/>
    </row>
    <row r="41" spans="1:7" x14ac:dyDescent="0.2">
      <c r="A41" s="13">
        <v>5622</v>
      </c>
      <c r="B41" s="12"/>
      <c r="C41" s="2"/>
      <c r="D41" s="7"/>
      <c r="E41" s="17"/>
      <c r="F41" s="7"/>
      <c r="G41" s="4"/>
    </row>
    <row r="42" spans="1:7" x14ac:dyDescent="0.2">
      <c r="A42" s="13">
        <v>5643</v>
      </c>
      <c r="B42" s="12" t="s">
        <v>3</v>
      </c>
      <c r="C42" s="2"/>
      <c r="D42" s="7">
        <v>48.5</v>
      </c>
      <c r="E42" s="17"/>
      <c r="F42" s="7">
        <f>LOG((D42/100)/(1-(D42/100)),2)</f>
        <v>-8.6587684996090833E-2</v>
      </c>
      <c r="G42" s="4"/>
    </row>
    <row r="43" spans="1:7" x14ac:dyDescent="0.2">
      <c r="A43" s="13">
        <v>5644</v>
      </c>
      <c r="B43" s="12" t="s">
        <v>4</v>
      </c>
      <c r="C43" s="2"/>
      <c r="D43" s="7"/>
      <c r="E43" s="17"/>
      <c r="F43" s="7"/>
      <c r="G43" s="4"/>
    </row>
    <row r="44" spans="1:7" x14ac:dyDescent="0.2">
      <c r="A44" s="13">
        <v>5648</v>
      </c>
      <c r="B44" s="12" t="s">
        <v>4</v>
      </c>
      <c r="C44" s="17">
        <v>51.5</v>
      </c>
      <c r="D44" s="7"/>
      <c r="E44" s="17">
        <f>LOG((C44/100)/(1-(C44/100)),2)</f>
        <v>8.6587684996090708E-2</v>
      </c>
      <c r="F44" s="7"/>
      <c r="G44" s="4"/>
    </row>
    <row r="45" spans="1:7" x14ac:dyDescent="0.2">
      <c r="A45" s="13">
        <v>5654</v>
      </c>
      <c r="B45" s="12" t="s">
        <v>3</v>
      </c>
      <c r="C45" s="17">
        <v>71</v>
      </c>
      <c r="D45" s="7">
        <v>51.5</v>
      </c>
      <c r="E45" s="17">
        <f>LOG((C45/100)/(1-(C45/100)),2)</f>
        <v>1.2917661243771099</v>
      </c>
      <c r="F45" s="7">
        <f t="shared" ref="F45:F50" si="1">LOG((D45/100)/(1-(D45/100)),2)</f>
        <v>8.6587684996090708E-2</v>
      </c>
      <c r="G45" s="4"/>
    </row>
    <row r="46" spans="1:7" x14ac:dyDescent="0.2">
      <c r="A46" s="13">
        <v>5665</v>
      </c>
      <c r="B46" s="12" t="s">
        <v>1</v>
      </c>
      <c r="C46" s="2"/>
      <c r="D46" s="7">
        <v>50.5</v>
      </c>
      <c r="E46" s="17"/>
      <c r="F46" s="7">
        <f t="shared" si="1"/>
        <v>2.885486267218499E-2</v>
      </c>
      <c r="G46" s="4"/>
    </row>
    <row r="47" spans="1:7" x14ac:dyDescent="0.2">
      <c r="A47" s="13">
        <v>5670</v>
      </c>
      <c r="B47" s="12" t="s">
        <v>4</v>
      </c>
      <c r="C47" s="17">
        <v>73.5</v>
      </c>
      <c r="D47" s="7">
        <v>49</v>
      </c>
      <c r="E47" s="17">
        <f>LOG((C47/100)/(1-(C47/100)),2)</f>
        <v>1.471751890273165</v>
      </c>
      <c r="F47" s="7">
        <f t="shared" si="1"/>
        <v>-5.7715497856287504E-2</v>
      </c>
      <c r="G47" s="4"/>
    </row>
    <row r="48" spans="1:7" x14ac:dyDescent="0.2">
      <c r="A48" s="13">
        <v>5677</v>
      </c>
      <c r="B48" s="12" t="s">
        <v>3</v>
      </c>
      <c r="C48" s="17">
        <v>67.5</v>
      </c>
      <c r="D48" s="7">
        <v>52.5</v>
      </c>
      <c r="E48" s="17">
        <f>LOG((C48/100)/(1-(C48/100)),2)</f>
        <v>1.0544477840223767</v>
      </c>
      <c r="F48" s="7">
        <f t="shared" si="1"/>
        <v>0.14438990933517493</v>
      </c>
      <c r="G48" s="4"/>
    </row>
    <row r="49" spans="1:7" x14ac:dyDescent="0.2">
      <c r="A49" s="13">
        <v>5680</v>
      </c>
      <c r="B49" s="12" t="s">
        <v>4</v>
      </c>
      <c r="C49" s="17">
        <v>73.5</v>
      </c>
      <c r="D49" s="7">
        <v>52</v>
      </c>
      <c r="E49" s="17">
        <f>LOG((C49/100)/(1-(C49/100)),2)</f>
        <v>1.471751890273165</v>
      </c>
      <c r="F49" s="7">
        <f t="shared" si="1"/>
        <v>0.11547721741993618</v>
      </c>
      <c r="G49" s="4"/>
    </row>
    <row r="50" spans="1:7" x14ac:dyDescent="0.2">
      <c r="A50" s="13">
        <v>5681</v>
      </c>
      <c r="B50" s="12" t="s">
        <v>3</v>
      </c>
      <c r="C50" s="2"/>
      <c r="D50" s="7">
        <v>48.5</v>
      </c>
      <c r="E50" s="17"/>
      <c r="F50" s="7">
        <f t="shared" si="1"/>
        <v>-8.6587684996090833E-2</v>
      </c>
      <c r="G50" s="4"/>
    </row>
    <row r="51" spans="1:7" x14ac:dyDescent="0.2">
      <c r="A51" s="13">
        <v>5692</v>
      </c>
      <c r="B51" s="12"/>
      <c r="C51" s="2"/>
      <c r="D51" s="7"/>
      <c r="E51" s="17"/>
      <c r="F51" s="7"/>
      <c r="G51" s="4"/>
    </row>
    <row r="52" spans="1:7" x14ac:dyDescent="0.2">
      <c r="A52" s="13">
        <v>5694</v>
      </c>
      <c r="B52" s="12"/>
      <c r="C52" s="2"/>
      <c r="D52" s="7"/>
      <c r="E52" s="17"/>
      <c r="F52" s="7"/>
      <c r="G52" s="4"/>
    </row>
    <row r="53" spans="1:7" x14ac:dyDescent="0.2">
      <c r="A53" s="13">
        <v>5712</v>
      </c>
      <c r="B53" s="12"/>
      <c r="C53" s="2"/>
      <c r="D53" s="7"/>
      <c r="E53" s="17"/>
      <c r="F53" s="7"/>
      <c r="G53" s="4"/>
    </row>
    <row r="54" spans="1:7" x14ac:dyDescent="0.2">
      <c r="A54" s="13">
        <v>5713</v>
      </c>
      <c r="B54" s="12" t="s">
        <v>4</v>
      </c>
      <c r="C54" s="17">
        <v>68.5</v>
      </c>
      <c r="D54" s="7">
        <v>51.5</v>
      </c>
      <c r="E54" s="17">
        <f>LOG((C54/100)/(1-(C54/100)),2)</f>
        <v>1.1207521594606107</v>
      </c>
      <c r="F54" s="7">
        <f>LOG((D54/100)/(1-(D54/100)),2)</f>
        <v>8.6587684996090708E-2</v>
      </c>
      <c r="G54" s="4"/>
    </row>
    <row r="55" spans="1:7" x14ac:dyDescent="0.2">
      <c r="A55" s="13">
        <v>5720</v>
      </c>
      <c r="B55" s="12" t="s">
        <v>3</v>
      </c>
      <c r="C55" s="17">
        <v>62</v>
      </c>
      <c r="D55" s="7">
        <v>49</v>
      </c>
      <c r="E55" s="17">
        <f>LOG((C55/100)/(1-(C55/100)),2)</f>
        <v>0.7062687969432897</v>
      </c>
      <c r="F55" s="7">
        <f>LOG((D55/100)/(1-(D55/100)),2)</f>
        <v>-5.7715497856287504E-2</v>
      </c>
      <c r="G55" s="4"/>
    </row>
    <row r="56" spans="1:7" x14ac:dyDescent="0.2">
      <c r="A56" s="13">
        <v>5723</v>
      </c>
      <c r="B56" s="12" t="s">
        <v>3</v>
      </c>
      <c r="C56" s="2"/>
      <c r="D56" s="7">
        <v>49</v>
      </c>
      <c r="E56" s="17"/>
      <c r="F56" s="7">
        <f>LOG((D56/100)/(1-(D56/100)),2)</f>
        <v>-5.7715497856287504E-2</v>
      </c>
      <c r="G56" s="4"/>
    </row>
    <row r="57" spans="1:7" x14ac:dyDescent="0.2">
      <c r="A57" s="13">
        <v>5725</v>
      </c>
      <c r="B57" s="12"/>
      <c r="C57" s="17">
        <v>63</v>
      </c>
      <c r="D57" s="7"/>
      <c r="E57" s="17">
        <f>LOG((C57/100)/(1-(C57/100)),2)</f>
        <v>0.76782655787096665</v>
      </c>
      <c r="F57" s="7"/>
      <c r="G57" s="4"/>
    </row>
    <row r="58" spans="1:7" x14ac:dyDescent="0.2">
      <c r="A58" s="13">
        <v>5729</v>
      </c>
      <c r="B58" s="12" t="s">
        <v>3</v>
      </c>
      <c r="C58" s="17">
        <v>65</v>
      </c>
      <c r="D58" s="7">
        <v>53.5</v>
      </c>
      <c r="E58" s="17">
        <f>LOG((C58/100)/(1-(C58/100)),2)</f>
        <v>0.89308479608348834</v>
      </c>
      <c r="F58" s="7">
        <f>LOG((D58/100)/(1-(D58/100)),2)</f>
        <v>0.20230817529311568</v>
      </c>
      <c r="G58" s="4"/>
    </row>
    <row r="59" spans="1:7" x14ac:dyDescent="0.2">
      <c r="A59" s="13">
        <v>5731</v>
      </c>
      <c r="B59" s="12" t="s">
        <v>4</v>
      </c>
      <c r="C59" s="2"/>
      <c r="D59" s="7"/>
      <c r="E59" s="17"/>
      <c r="F59" s="7"/>
      <c r="G59" s="4"/>
    </row>
    <row r="60" spans="1:7" x14ac:dyDescent="0.2">
      <c r="A60" s="13">
        <v>5740</v>
      </c>
      <c r="B60" s="12" t="s">
        <v>3</v>
      </c>
      <c r="C60" s="17">
        <v>71</v>
      </c>
      <c r="D60" s="7">
        <v>53.5</v>
      </c>
      <c r="E60" s="17">
        <f>LOG((C60/100)/(1-(C60/100)),2)</f>
        <v>1.2917661243771099</v>
      </c>
      <c r="F60" s="7">
        <f>LOG((D60/100)/(1-(D60/100)),2)</f>
        <v>0.20230817529311568</v>
      </c>
      <c r="G60" s="4"/>
    </row>
    <row r="61" spans="1:7" x14ac:dyDescent="0.2">
      <c r="A61" s="13">
        <v>5747</v>
      </c>
      <c r="B61" s="12" t="s">
        <v>3</v>
      </c>
      <c r="C61" s="17">
        <v>64.5</v>
      </c>
      <c r="D61" s="7"/>
      <c r="E61" s="17">
        <f>LOG((C61/100)/(1-(C61/100)),2)</f>
        <v>0.86148013591857231</v>
      </c>
      <c r="F61" s="7"/>
      <c r="G61" s="4"/>
    </row>
    <row r="62" spans="1:7" x14ac:dyDescent="0.2">
      <c r="A62" s="13">
        <v>5748</v>
      </c>
      <c r="B62" s="12" t="s">
        <v>4</v>
      </c>
      <c r="C62" s="17">
        <v>67</v>
      </c>
      <c r="D62" s="7">
        <v>48.5</v>
      </c>
      <c r="E62" s="17">
        <f>LOG((C62/100)/(1-(C62/100)),2)</f>
        <v>1.0216950710993193</v>
      </c>
      <c r="F62" s="7">
        <f>LOG((D62/100)/(1-(D62/100)),2)</f>
        <v>-8.6587684996090833E-2</v>
      </c>
      <c r="G62" s="4"/>
    </row>
    <row r="63" spans="1:7" x14ac:dyDescent="0.2">
      <c r="A63" s="13">
        <v>5763</v>
      </c>
      <c r="B63" s="12"/>
      <c r="C63" s="17">
        <v>69</v>
      </c>
      <c r="D63" s="7">
        <v>49.5</v>
      </c>
      <c r="E63" s="17">
        <f>LOG((C63/100)/(1-(C63/100)),2)</f>
        <v>1.1543281463912936</v>
      </c>
      <c r="F63" s="7">
        <f>LOG((D63/100)/(1-(D63/100)),2)</f>
        <v>-2.8854862672185146E-2</v>
      </c>
      <c r="G63" s="4"/>
    </row>
    <row r="64" spans="1:7" x14ac:dyDescent="0.2">
      <c r="A64" s="13">
        <v>5770</v>
      </c>
      <c r="B64" s="12" t="s">
        <v>3</v>
      </c>
      <c r="C64" s="17">
        <v>67</v>
      </c>
      <c r="D64" s="7">
        <v>56.5</v>
      </c>
      <c r="E64" s="17">
        <f>LOG((C64/100)/(1-(C64/100)),2)</f>
        <v>1.0216950710993193</v>
      </c>
      <c r="F64" s="7">
        <f>LOG((D64/100)/(1-(D64/100)),2)</f>
        <v>0.37723546656645901</v>
      </c>
      <c r="G64" s="4"/>
    </row>
    <row r="65" spans="1:7" x14ac:dyDescent="0.2">
      <c r="A65" s="13">
        <v>5776</v>
      </c>
      <c r="B65" s="12"/>
      <c r="C65" s="2"/>
      <c r="D65" s="7"/>
      <c r="E65" s="17"/>
      <c r="F65" s="7"/>
      <c r="G65" s="4"/>
    </row>
    <row r="66" spans="1:7" x14ac:dyDescent="0.2">
      <c r="A66" s="13">
        <v>5798</v>
      </c>
      <c r="B66" s="12"/>
      <c r="C66" s="2"/>
      <c r="D66" s="7"/>
      <c r="E66" s="17"/>
      <c r="F66" s="7"/>
      <c r="G66" s="4"/>
    </row>
    <row r="67" spans="1:7" x14ac:dyDescent="0.2">
      <c r="A67" s="13">
        <v>5809</v>
      </c>
      <c r="B67" s="12" t="s">
        <v>4</v>
      </c>
      <c r="C67" s="17">
        <v>68</v>
      </c>
      <c r="D67" s="7">
        <v>31</v>
      </c>
      <c r="E67" s="17">
        <f>LOG((C67/100)/(1-(C67/100)),2)</f>
        <v>1.0874628412503398</v>
      </c>
      <c r="F67" s="7">
        <f>LOG((D67/100)/(1-(D67/100)),2)</f>
        <v>-1.1543281463912938</v>
      </c>
      <c r="G67" s="4"/>
    </row>
    <row r="68" spans="1:7" x14ac:dyDescent="0.2">
      <c r="A68" s="13">
        <v>5834</v>
      </c>
      <c r="B68" s="12"/>
      <c r="C68" s="2"/>
      <c r="D68" s="7"/>
      <c r="E68" s="17"/>
      <c r="F68" s="7"/>
      <c r="G68" s="4"/>
    </row>
    <row r="69" spans="1:7" x14ac:dyDescent="0.2">
      <c r="A69" s="13">
        <v>5857</v>
      </c>
      <c r="B69" s="12" t="s">
        <v>3</v>
      </c>
      <c r="C69" s="17">
        <v>70</v>
      </c>
      <c r="D69" s="7">
        <v>46.5</v>
      </c>
      <c r="E69" s="17">
        <f>LOG((C69/100)/(1-(C69/100)),2)</f>
        <v>1.2223924213364477</v>
      </c>
      <c r="F69" s="7">
        <f>LOG((D69/100)/(1-(D69/100)),2)</f>
        <v>-0.20230817529311523</v>
      </c>
      <c r="G69" s="4"/>
    </row>
    <row r="70" spans="1:7" x14ac:dyDescent="0.2">
      <c r="A70" s="13">
        <v>6056</v>
      </c>
      <c r="B70" s="12" t="s">
        <v>3</v>
      </c>
      <c r="C70" s="17">
        <v>66.5</v>
      </c>
      <c r="D70" s="7"/>
      <c r="E70" s="17">
        <f>LOG((C70/100)/(1-(C70/100)),2)</f>
        <v>0.98919324504341744</v>
      </c>
      <c r="F70" s="7"/>
      <c r="G70" s="4"/>
    </row>
    <row r="71" spans="1:7" x14ac:dyDescent="0.2">
      <c r="A71" s="13">
        <v>6068</v>
      </c>
      <c r="B71" s="12"/>
      <c r="C71" s="2"/>
      <c r="D71" s="7"/>
      <c r="E71" s="17"/>
      <c r="F71" s="7"/>
      <c r="G71" s="4"/>
    </row>
    <row r="72" spans="1:7" x14ac:dyDescent="0.2">
      <c r="A72" s="13">
        <v>6094</v>
      </c>
      <c r="B72" s="12" t="s">
        <v>4</v>
      </c>
      <c r="C72" s="17">
        <v>64</v>
      </c>
      <c r="D72" s="7">
        <v>52</v>
      </c>
      <c r="E72" s="17">
        <f>LOG((C72/100)/(1-(C72/100)),2)</f>
        <v>0.83007499855768774</v>
      </c>
      <c r="F72" s="7">
        <f>LOG((D72/100)/(1-(D72/100)),2)</f>
        <v>0.11547721741993618</v>
      </c>
      <c r="G72" s="4"/>
    </row>
    <row r="73" spans="1:7" x14ac:dyDescent="0.2">
      <c r="A73" s="13">
        <v>6535</v>
      </c>
      <c r="B73" s="12" t="s">
        <v>1</v>
      </c>
      <c r="C73" s="17">
        <v>62.5</v>
      </c>
      <c r="D73" s="7">
        <v>45</v>
      </c>
      <c r="E73" s="17">
        <f>LOG((C73/100)/(1-(C73/100)),2)</f>
        <v>0.73696559416620622</v>
      </c>
      <c r="F73" s="7">
        <f>LOG((D73/100)/(1-(D73/100)),2)</f>
        <v>-0.28950661719498505</v>
      </c>
      <c r="G73" s="4"/>
    </row>
    <row r="74" spans="1:7" x14ac:dyDescent="0.2">
      <c r="A74" s="13">
        <v>6547</v>
      </c>
      <c r="B74" s="12"/>
      <c r="C74" s="2"/>
      <c r="D74" s="7"/>
      <c r="E74" s="17"/>
      <c r="F74" s="7"/>
      <c r="G74" s="4"/>
    </row>
    <row r="75" spans="1:7" x14ac:dyDescent="0.2">
      <c r="A75" s="13">
        <v>6548</v>
      </c>
      <c r="B75" s="12" t="s">
        <v>1</v>
      </c>
      <c r="C75" s="17">
        <v>64.5</v>
      </c>
      <c r="D75" s="7">
        <v>48</v>
      </c>
      <c r="E75" s="17">
        <f>LOG((C75/100)/(1-(C75/100)),2)</f>
        <v>0.86148013591857231</v>
      </c>
      <c r="F75" s="7">
        <f>LOG((D75/100)/(1-(D75/100)),2)</f>
        <v>-0.11547721741993608</v>
      </c>
      <c r="G75" s="4"/>
    </row>
    <row r="76" spans="1:7" x14ac:dyDescent="0.2">
      <c r="A76" s="13">
        <v>6549</v>
      </c>
      <c r="B76" s="12" t="s">
        <v>4</v>
      </c>
      <c r="C76" s="2"/>
      <c r="D76" s="7">
        <v>54</v>
      </c>
      <c r="E76" s="17"/>
      <c r="F76" s="7">
        <f>LOG((D76/100)/(1-(D76/100)),2)</f>
        <v>0.23132554610645581</v>
      </c>
      <c r="G76" s="4"/>
    </row>
    <row r="77" spans="1:7" x14ac:dyDescent="0.2">
      <c r="A77" s="13">
        <v>6550</v>
      </c>
      <c r="B77" s="12" t="s">
        <v>3</v>
      </c>
      <c r="C77" s="17">
        <v>66</v>
      </c>
      <c r="D77" s="7">
        <v>55</v>
      </c>
      <c r="E77" s="17">
        <f>LOG((C77/100)/(1-(C77/100)),2)</f>
        <v>0.95693127810811429</v>
      </c>
      <c r="F77" s="7">
        <f>LOG((D77/100)/(1-(D77/100)),2)</f>
        <v>0.28950661719498527</v>
      </c>
      <c r="G77" s="4"/>
    </row>
    <row r="78" spans="1:7" x14ac:dyDescent="0.2">
      <c r="A78" s="13">
        <v>6593</v>
      </c>
      <c r="B78" s="12"/>
      <c r="C78" s="2"/>
      <c r="D78" s="7"/>
      <c r="E78" s="17"/>
      <c r="F78" s="7"/>
      <c r="G78" s="4"/>
    </row>
    <row r="79" spans="1:7" x14ac:dyDescent="0.2">
      <c r="A79" s="13">
        <v>6597</v>
      </c>
      <c r="B79" s="12" t="s">
        <v>3</v>
      </c>
      <c r="C79" s="17">
        <v>59.5</v>
      </c>
      <c r="D79" s="7">
        <v>50.5</v>
      </c>
      <c r="E79" s="17">
        <f t="shared" ref="E79:F81" si="2">LOG((C79/100)/(1-(C79/100)),2)</f>
        <v>0.55496776042331875</v>
      </c>
      <c r="F79" s="7">
        <f t="shared" si="2"/>
        <v>2.885486267218499E-2</v>
      </c>
      <c r="G79" s="4"/>
    </row>
    <row r="80" spans="1:7" x14ac:dyDescent="0.2">
      <c r="A80" s="13">
        <v>6599</v>
      </c>
      <c r="B80" s="12" t="s">
        <v>4</v>
      </c>
      <c r="C80" s="17">
        <v>67</v>
      </c>
      <c r="D80" s="7">
        <v>54.5</v>
      </c>
      <c r="E80" s="17">
        <f t="shared" si="2"/>
        <v>1.0216950710993193</v>
      </c>
      <c r="F80" s="7">
        <f t="shared" si="2"/>
        <v>0.26038968457823031</v>
      </c>
      <c r="G80" s="4"/>
    </row>
    <row r="81" spans="1:7" x14ac:dyDescent="0.2">
      <c r="A81" s="13">
        <v>6603</v>
      </c>
      <c r="B81" s="12" t="s">
        <v>4</v>
      </c>
      <c r="C81" s="17">
        <v>67</v>
      </c>
      <c r="D81" s="7">
        <v>52.5</v>
      </c>
      <c r="E81" s="17">
        <f t="shared" si="2"/>
        <v>1.0216950710993193</v>
      </c>
      <c r="F81" s="7">
        <f t="shared" si="2"/>
        <v>0.14438990933517493</v>
      </c>
      <c r="G81" s="4"/>
    </row>
    <row r="82" spans="1:7" x14ac:dyDescent="0.2">
      <c r="A82" s="13">
        <v>6624</v>
      </c>
      <c r="B82" s="12"/>
      <c r="C82" s="2"/>
      <c r="D82" s="7"/>
      <c r="E82" s="17"/>
      <c r="F82" s="7"/>
      <c r="G82" s="4"/>
    </row>
    <row r="83" spans="1:7" x14ac:dyDescent="0.2">
      <c r="A83" s="13">
        <v>6636</v>
      </c>
      <c r="B83" s="12" t="s">
        <v>3</v>
      </c>
      <c r="C83" s="17">
        <v>69</v>
      </c>
      <c r="D83" s="7">
        <v>49.5</v>
      </c>
      <c r="E83" s="17">
        <f>LOG((C83/100)/(1-(C83/100)),2)</f>
        <v>1.1543281463912936</v>
      </c>
      <c r="F83" s="7">
        <f>LOG((D83/100)/(1-(D83/100)),2)</f>
        <v>-2.8854862672185146E-2</v>
      </c>
      <c r="G83" s="4"/>
    </row>
    <row r="84" spans="1:7" x14ac:dyDescent="0.2">
      <c r="A84" s="13">
        <v>6638</v>
      </c>
      <c r="B84" s="12"/>
      <c r="C84" s="2"/>
      <c r="D84" s="7"/>
      <c r="E84" s="17"/>
      <c r="F84" s="7"/>
      <c r="G84" s="4"/>
    </row>
    <row r="85" spans="1:7" x14ac:dyDescent="0.2">
      <c r="A85" s="13">
        <v>6655</v>
      </c>
      <c r="B85" s="12" t="s">
        <v>1</v>
      </c>
      <c r="C85" s="17">
        <v>68.5</v>
      </c>
      <c r="D85" s="7">
        <v>51</v>
      </c>
      <c r="E85" s="17">
        <f>LOG((C85/100)/(1-(C85/100)),2)</f>
        <v>1.1207521594606107</v>
      </c>
      <c r="F85" s="7">
        <f>LOG((D85/100)/(1-(D85/100)),2)</f>
        <v>5.7715497856287441E-2</v>
      </c>
      <c r="G85" s="4"/>
    </row>
    <row r="86" spans="1:7" x14ac:dyDescent="0.2">
      <c r="A86" s="13">
        <v>6810</v>
      </c>
      <c r="B86" s="12" t="s">
        <v>3</v>
      </c>
      <c r="C86" s="17">
        <v>65</v>
      </c>
      <c r="D86" s="7">
        <v>49</v>
      </c>
      <c r="E86" s="17">
        <f>LOG((C86/100)/(1-(C86/100)),2)</f>
        <v>0.89308479608348834</v>
      </c>
      <c r="F86" s="7">
        <f>LOG((D86/100)/(1-(D86/100)),2)</f>
        <v>-5.7715497856287504E-2</v>
      </c>
      <c r="G86" s="4"/>
    </row>
    <row r="87" spans="1:7" x14ac:dyDescent="0.2">
      <c r="A87" s="13">
        <v>6877</v>
      </c>
      <c r="B87" s="12"/>
      <c r="C87" s="2"/>
      <c r="D87" s="7"/>
      <c r="E87" s="17"/>
      <c r="F87" s="7"/>
      <c r="G87" s="4"/>
    </row>
    <row r="88" spans="1:7" x14ac:dyDescent="0.2">
      <c r="A88" s="13">
        <v>6878</v>
      </c>
      <c r="B88" s="12" t="s">
        <v>3</v>
      </c>
      <c r="C88" s="17">
        <v>66</v>
      </c>
      <c r="D88" s="7"/>
      <c r="E88" s="17">
        <f>LOG((C88/100)/(1-(C88/100)),2)</f>
        <v>0.95693127810811429</v>
      </c>
      <c r="F88" s="7"/>
      <c r="G88" s="4"/>
    </row>
    <row r="89" spans="1:7" x14ac:dyDescent="0.2">
      <c r="A89" s="13">
        <v>6890</v>
      </c>
      <c r="B89" s="12"/>
      <c r="C89" s="2"/>
      <c r="D89" s="7"/>
      <c r="E89" s="17"/>
      <c r="F89" s="7"/>
      <c r="G89" s="4"/>
    </row>
    <row r="90" spans="1:7" ht="16" thickBot="1" x14ac:dyDescent="0.25">
      <c r="A90" s="14">
        <v>6892</v>
      </c>
      <c r="B90" s="27" t="s">
        <v>3</v>
      </c>
      <c r="C90" s="3"/>
      <c r="D90" s="6"/>
      <c r="E90" s="18"/>
      <c r="F90" s="6"/>
    </row>
    <row r="91" spans="1:7" x14ac:dyDescent="0.2">
      <c r="A91" s="47" t="s">
        <v>17</v>
      </c>
      <c r="B91" s="48"/>
      <c r="C91" s="32">
        <v>23</v>
      </c>
      <c r="D91" s="33">
        <v>18</v>
      </c>
    </row>
    <row r="92" spans="1:7" x14ac:dyDescent="0.2">
      <c r="C92"/>
    </row>
    <row r="93" spans="1:7" ht="16" thickBot="1" x14ac:dyDescent="0.25"/>
    <row r="94" spans="1:7" ht="16" thickBot="1" x14ac:dyDescent="0.25">
      <c r="A94" s="40" t="s">
        <v>15</v>
      </c>
      <c r="B94" s="41"/>
      <c r="C94" s="41"/>
      <c r="D94" s="42"/>
    </row>
    <row r="95" spans="1:7" ht="16" thickBot="1" x14ac:dyDescent="0.25">
      <c r="A95" s="38" t="s">
        <v>12</v>
      </c>
      <c r="B95" s="39"/>
      <c r="C95" s="8">
        <v>0.5786</v>
      </c>
      <c r="D95" s="9">
        <f>0.8227</f>
        <v>0.82269999999999999</v>
      </c>
    </row>
    <row r="96" spans="1:7" ht="16" thickBot="1" x14ac:dyDescent="0.25">
      <c r="A96" s="38" t="s">
        <v>13</v>
      </c>
      <c r="B96" s="39"/>
      <c r="C96" s="8">
        <v>2.4559999999999998E-2</v>
      </c>
      <c r="D96" s="9">
        <v>1.406E-2</v>
      </c>
    </row>
    <row r="97" spans="1:6" ht="16" thickBot="1" x14ac:dyDescent="0.25">
      <c r="A97" s="38" t="s">
        <v>14</v>
      </c>
      <c r="B97" s="39"/>
      <c r="C97" s="8">
        <f>C96*100</f>
        <v>2.456</v>
      </c>
      <c r="D97" s="9">
        <f>D96*100</f>
        <v>1.4059999999999999</v>
      </c>
    </row>
    <row r="98" spans="1:6" ht="16" thickBot="1" x14ac:dyDescent="0.25">
      <c r="A98" s="28"/>
      <c r="B98" s="28"/>
      <c r="C98" s="1"/>
      <c r="D98" s="1"/>
    </row>
    <row r="99" spans="1:6" ht="16" thickBot="1" x14ac:dyDescent="0.25">
      <c r="A99" s="36" t="s">
        <v>9</v>
      </c>
      <c r="B99" s="37"/>
      <c r="C99" s="19">
        <f>AVERAGE(C3:C90)</f>
        <v>67.255102040816325</v>
      </c>
      <c r="D99" s="20">
        <f>AVERAGE(D3:D90)</f>
        <v>50.715686274509807</v>
      </c>
    </row>
    <row r="100" spans="1:6" ht="16" thickBot="1" x14ac:dyDescent="0.25">
      <c r="A100" s="11" t="s">
        <v>3</v>
      </c>
      <c r="B100" s="25" t="s">
        <v>8</v>
      </c>
      <c r="C100" s="21">
        <f>AVERAGE(C3:C31)</f>
        <v>69.5</v>
      </c>
      <c r="D100" s="22">
        <f>AVERAGE(D3:D31)</f>
        <v>51.882352941176471</v>
      </c>
    </row>
    <row r="101" spans="1:6" ht="16" thickBot="1" x14ac:dyDescent="0.25">
      <c r="A101" s="11" t="s">
        <v>4</v>
      </c>
      <c r="B101" s="25" t="s">
        <v>8</v>
      </c>
      <c r="C101" s="21">
        <f>AVERAGE(C32:C55)</f>
        <v>66.125</v>
      </c>
      <c r="D101" s="22">
        <f>AVERAGE(D32:D55)</f>
        <v>50.366666666666667</v>
      </c>
    </row>
    <row r="102" spans="1:6" ht="16" thickBot="1" x14ac:dyDescent="0.25">
      <c r="A102" s="11" t="s">
        <v>1</v>
      </c>
      <c r="B102" s="25" t="s">
        <v>8</v>
      </c>
      <c r="C102" s="23">
        <f>AVERAGE(C56:C63)</f>
        <v>66.583333333333329</v>
      </c>
      <c r="D102" s="24">
        <f>AVERAGE(D56:D63)</f>
        <v>50.8</v>
      </c>
    </row>
    <row r="103" spans="1:6" ht="16" thickBot="1" x14ac:dyDescent="0.25"/>
    <row r="104" spans="1:6" ht="16" thickBot="1" x14ac:dyDescent="0.25">
      <c r="A104" s="38" t="s">
        <v>10</v>
      </c>
      <c r="B104" s="39"/>
      <c r="C104" s="16">
        <v>49</v>
      </c>
      <c r="D104" s="5">
        <v>51</v>
      </c>
    </row>
    <row r="105" spans="1:6" ht="16" thickBot="1" x14ac:dyDescent="0.25">
      <c r="A105" s="11" t="s">
        <v>3</v>
      </c>
      <c r="B105" s="25" t="s">
        <v>11</v>
      </c>
      <c r="C105" s="4">
        <v>22</v>
      </c>
      <c r="D105" s="7">
        <v>24</v>
      </c>
    </row>
    <row r="106" spans="1:6" ht="16" thickBot="1" x14ac:dyDescent="0.25">
      <c r="A106" s="11" t="s">
        <v>4</v>
      </c>
      <c r="B106" s="25" t="s">
        <v>11</v>
      </c>
      <c r="C106" s="4">
        <f>C104-(C105+C107)</f>
        <v>20</v>
      </c>
      <c r="D106" s="7">
        <f>D104-(D105+D107)</f>
        <v>19</v>
      </c>
    </row>
    <row r="107" spans="1:6" ht="16" thickBot="1" x14ac:dyDescent="0.25">
      <c r="A107" s="11" t="s">
        <v>1</v>
      </c>
      <c r="B107" s="25" t="s">
        <v>11</v>
      </c>
      <c r="C107" s="15">
        <v>7</v>
      </c>
      <c r="D107" s="6">
        <v>8</v>
      </c>
    </row>
    <row r="110" spans="1:6" s="31" customFormat="1" ht="16" x14ac:dyDescent="0.2">
      <c r="A110" s="29" t="s">
        <v>18</v>
      </c>
      <c r="B110" s="30"/>
      <c r="C110" s="30"/>
      <c r="D110" s="30"/>
      <c r="E110" s="30"/>
      <c r="F110" s="30"/>
    </row>
  </sheetData>
  <sortState xmlns:xlrd2="http://schemas.microsoft.com/office/spreadsheetml/2017/richdata2" ref="A3:G90">
    <sortCondition ref="A3:A90"/>
  </sortState>
  <mergeCells count="11">
    <mergeCell ref="E1:F1"/>
    <mergeCell ref="A99:B99"/>
    <mergeCell ref="A104:B104"/>
    <mergeCell ref="A95:B95"/>
    <mergeCell ref="A96:B96"/>
    <mergeCell ref="A97:B97"/>
    <mergeCell ref="A94:D94"/>
    <mergeCell ref="B1:B2"/>
    <mergeCell ref="A1:A2"/>
    <mergeCell ref="C1:D1"/>
    <mergeCell ref="A91:B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 File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Yulia Kehayova (PGR)</dc:creator>
  <cp:lastModifiedBy>Microsoft Office User</cp:lastModifiedBy>
  <dcterms:created xsi:type="dcterms:W3CDTF">2022-09-02T10:47:54Z</dcterms:created>
  <dcterms:modified xsi:type="dcterms:W3CDTF">2023-03-08T11:24:50Z</dcterms:modified>
</cp:coreProperties>
</file>