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文章\上传\11月27日第二次上传\表\"/>
    </mc:Choice>
  </mc:AlternateContent>
  <xr:revisionPtr revIDLastSave="0" documentId="13_ncr:1_{19CA8B1D-C167-412A-80D4-706854F0EA89}" xr6:coauthVersionLast="45" xr6:coauthVersionMax="45" xr10:uidLastSave="{00000000-0000-0000-0000-000000000000}"/>
  <bookViews>
    <workbookView xWindow="60" yWindow="0" windowWidth="20430" windowHeight="10920" xr2:uid="{16EB226D-D904-4FF0-9D0A-0A3548BD23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4" i="1" l="1"/>
  <c r="F93" i="1"/>
  <c r="F92" i="1"/>
  <c r="F91" i="1"/>
  <c r="F90" i="1"/>
  <c r="F89" i="1"/>
  <c r="F88" i="1"/>
  <c r="F87" i="1"/>
  <c r="F86" i="1"/>
  <c r="F85" i="1"/>
  <c r="F83" i="1"/>
  <c r="F82" i="1"/>
  <c r="F81" i="1"/>
  <c r="F80" i="1"/>
</calcChain>
</file>

<file path=xl/sharedStrings.xml><?xml version="1.0" encoding="utf-8"?>
<sst xmlns="http://schemas.openxmlformats.org/spreadsheetml/2006/main" count="336" uniqueCount="287">
  <si>
    <t>Variable</t>
  </si>
  <si>
    <r>
      <t xml:space="preserve">
</t>
    </r>
    <r>
      <rPr>
        <sz val="11"/>
        <color theme="1"/>
        <rFont val="Times New Roman"/>
        <family val="1"/>
      </rPr>
      <t>n=538</t>
    </r>
    <phoneticPr fontId="2" type="noConversion"/>
  </si>
  <si>
    <t>Visceral Fat Area</t>
  </si>
  <si>
    <t>P</t>
  </si>
  <si>
    <t>Gender</t>
  </si>
  <si>
    <t>Female</t>
  </si>
  <si>
    <t>183(82.8)</t>
  </si>
  <si>
    <t>38(17.2)</t>
  </si>
  <si>
    <t>Male</t>
  </si>
  <si>
    <t>245(77.3)</t>
  </si>
  <si>
    <t>72(22.7)</t>
  </si>
  <si>
    <t>Age</t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</si>
  <si>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60</t>
    </r>
  </si>
  <si>
    <t>245(81.9)</t>
  </si>
  <si>
    <t>54(18.1)</t>
  </si>
  <si>
    <r>
      <rPr>
        <sz val="11"/>
        <color theme="1"/>
        <rFont val="等线"/>
        <family val="3"/>
        <charset val="134"/>
      </rPr>
      <t>≥</t>
    </r>
    <r>
      <rPr>
        <sz val="11"/>
        <color theme="1"/>
        <rFont val="Times New Roman"/>
        <family val="1"/>
      </rPr>
      <t>60</t>
    </r>
  </si>
  <si>
    <t>183(76.6)</t>
  </si>
  <si>
    <t>56(23.4)</t>
  </si>
  <si>
    <t>61(81.3)</t>
  </si>
  <si>
    <t>14(18.7)</t>
  </si>
  <si>
    <t>367(79.3)</t>
  </si>
  <si>
    <t>96(20.7)</t>
  </si>
  <si>
    <t>History of drinking</t>
  </si>
  <si>
    <t>(-)</t>
  </si>
  <si>
    <t>252(83.7)</t>
  </si>
  <si>
    <t>49(16.3)</t>
  </si>
  <si>
    <t>(+)</t>
  </si>
  <si>
    <t>176(74.3)</t>
  </si>
  <si>
    <t>61(25.7)</t>
  </si>
  <si>
    <t>History of smoking</t>
  </si>
  <si>
    <t>253(82.1)</t>
  </si>
  <si>
    <t>55(17.9)</t>
  </si>
  <si>
    <t>175(76.1)</t>
  </si>
  <si>
    <t>55(23.9)</t>
  </si>
  <si>
    <t>Previous history of hypertension</t>
  </si>
  <si>
    <t>298(80.8)</t>
  </si>
  <si>
    <t>71(19.2)</t>
  </si>
  <si>
    <t>130(76.9)</t>
  </si>
  <si>
    <t>39(23.1)</t>
  </si>
  <si>
    <t>Previous history of hyperlipidemia</t>
  </si>
  <si>
    <t>325(81.3)</t>
  </si>
  <si>
    <t>75(18.8)</t>
  </si>
  <si>
    <t>103(74.6)</t>
  </si>
  <si>
    <t>35(25.4)</t>
  </si>
  <si>
    <t>Previous history of hyperuricemia</t>
  </si>
  <si>
    <t>386(81.1)</t>
  </si>
  <si>
    <t>90(18.9)</t>
  </si>
  <si>
    <t>42(67.7)</t>
  </si>
  <si>
    <t>20(32.3)</t>
  </si>
  <si>
    <t>BMI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</si>
  <si>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21.1</t>
    </r>
  </si>
  <si>
    <t>128(94.1)</t>
  </si>
  <si>
    <t>8(5.9)</t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</si>
  <si>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0.001</t>
    </r>
  </si>
  <si>
    <t>21.2-22.4</t>
  </si>
  <si>
    <t>122(84.7)</t>
  </si>
  <si>
    <t>22(15.3)</t>
  </si>
  <si>
    <t>22.5-23.3</t>
  </si>
  <si>
    <t>127(76.0)</t>
  </si>
  <si>
    <t>40(24.0)</t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</si>
  <si>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23.4</t>
    </r>
  </si>
  <si>
    <t>51(56.0)</t>
  </si>
  <si>
    <t>40(44.0)</t>
  </si>
  <si>
    <t>Neck circumference</t>
  </si>
  <si>
    <t>Normal</t>
  </si>
  <si>
    <t>268(87.6)</t>
  </si>
  <si>
    <t>38(12.4)</t>
  </si>
  <si>
    <t>Increase</t>
  </si>
  <si>
    <t>160(69.0)</t>
  </si>
  <si>
    <t>72(31.0)</t>
  </si>
  <si>
    <t>Waist</t>
  </si>
  <si>
    <t>372(84.5)</t>
  </si>
  <si>
    <t>68(15.5)</t>
  </si>
  <si>
    <t>56(57.1)</t>
  </si>
  <si>
    <t>42(42.9)</t>
  </si>
  <si>
    <t>Waist to hip ratio</t>
  </si>
  <si>
    <t>112(89.6)</t>
  </si>
  <si>
    <t>13(10.4)</t>
  </si>
  <si>
    <t>316(76.5)</t>
  </si>
  <si>
    <t>97(23.5)</t>
  </si>
  <si>
    <t>CIMT</t>
  </si>
  <si>
    <t>122(82.4)</t>
  </si>
  <si>
    <t>26(17.6)</t>
  </si>
  <si>
    <t>306(78.5)</t>
  </si>
  <si>
    <t>84(21.5)</t>
  </si>
  <si>
    <t>Atheromatous plaque of 
right common carotid artery</t>
    <phoneticPr fontId="2" type="noConversion"/>
  </si>
  <si>
    <t>204(79.1)</t>
  </si>
  <si>
    <t>54(20.9)</t>
  </si>
  <si>
    <t>224(80.0)</t>
  </si>
  <si>
    <t>56(20.0)</t>
  </si>
  <si>
    <t>Atheromatous plaque of 
left common carotid artery</t>
    <phoneticPr fontId="2" type="noConversion"/>
  </si>
  <si>
    <t>209(79.8)</t>
  </si>
  <si>
    <t>53(20.2)</t>
  </si>
  <si>
    <t>219(79.3)</t>
  </si>
  <si>
    <t>57(20.7)</t>
  </si>
  <si>
    <t>ABI</t>
  </si>
  <si>
    <t>Narrow</t>
  </si>
  <si>
    <t>9(75.0)</t>
  </si>
  <si>
    <t>3(25.0)</t>
  </si>
  <si>
    <t>419(79.7)</t>
  </si>
  <si>
    <t>107(20.3)</t>
  </si>
  <si>
    <t>Blood pressure</t>
  </si>
  <si>
    <t>350(80.5)</t>
  </si>
  <si>
    <t>85(19.5)</t>
  </si>
  <si>
    <t>Hypertension</t>
  </si>
  <si>
    <t>78(75.7)</t>
  </si>
  <si>
    <t>25(24.3)</t>
  </si>
  <si>
    <t>Dyslipidemia</t>
  </si>
  <si>
    <t>122(87.8)</t>
  </si>
  <si>
    <t>17(12.2)</t>
  </si>
  <si>
    <t>306(76.7)</t>
  </si>
  <si>
    <t>93(23.3)</t>
  </si>
  <si>
    <t>Uric acid</t>
  </si>
  <si>
    <t>Hyperuricemia</t>
  </si>
  <si>
    <t>56(76.7)</t>
  </si>
  <si>
    <t>17(23.3)</t>
  </si>
  <si>
    <t>372(80.0)</t>
  </si>
  <si>
    <t>93(20.0)</t>
  </si>
  <si>
    <t>Glu0</t>
  </si>
  <si>
    <t>Excessive Control</t>
  </si>
  <si>
    <t>29(85.3)</t>
  </si>
  <si>
    <t>5(14.7)</t>
  </si>
  <si>
    <t>Well-controlled</t>
  </si>
  <si>
    <t>174(82.5)</t>
  </si>
  <si>
    <t>37(17.5)</t>
  </si>
  <si>
    <t>Poor control</t>
  </si>
  <si>
    <t>225(76.8)</t>
  </si>
  <si>
    <t>68(23.2)</t>
  </si>
  <si>
    <t>Glu120</t>
  </si>
  <si>
    <t>23(92.0)</t>
  </si>
  <si>
    <t>2(8.0)</t>
  </si>
  <si>
    <t>Moderate control</t>
  </si>
  <si>
    <t>67(84.8)</t>
  </si>
  <si>
    <t>12(15.2)</t>
  </si>
  <si>
    <t>338(77.9)</t>
  </si>
  <si>
    <t>96(22.1)</t>
  </si>
  <si>
    <t>HbA1c</t>
  </si>
  <si>
    <t>77(84.6)</t>
  </si>
  <si>
    <t>14(15.4)</t>
  </si>
  <si>
    <t>51(78.5)</t>
  </si>
  <si>
    <t>14(21.5)</t>
  </si>
  <si>
    <t>300(78.5)</t>
  </si>
  <si>
    <t>82(21.5)</t>
  </si>
  <si>
    <t>eGFR</t>
  </si>
  <si>
    <t>G3</t>
  </si>
  <si>
    <t>14(77.8)</t>
  </si>
  <si>
    <t>4(22.2)</t>
  </si>
  <si>
    <t>G2</t>
  </si>
  <si>
    <t>96(75.6)</t>
  </si>
  <si>
    <t>31(24.4)</t>
  </si>
  <si>
    <t>G1</t>
  </si>
  <si>
    <t>318(80.9)</t>
  </si>
  <si>
    <t>75(19.1)</t>
  </si>
  <si>
    <t>UACR</t>
  </si>
  <si>
    <t>A1</t>
  </si>
  <si>
    <t>266(78.2)</t>
  </si>
  <si>
    <t>74(21.8)</t>
  </si>
  <si>
    <t>A2</t>
  </si>
  <si>
    <t>125(80.1)</t>
  </si>
  <si>
    <t>31(19.9)</t>
  </si>
  <si>
    <t>A3</t>
  </si>
  <si>
    <t>37(88.1)</t>
  </si>
  <si>
    <t>5(11.9)</t>
  </si>
  <si>
    <t>VAI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</si>
  <si>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1.24</t>
    </r>
  </si>
  <si>
    <t>122(90.4)</t>
  </si>
  <si>
    <t>13(9.6)</t>
  </si>
  <si>
    <t>1.25-1.98</t>
  </si>
  <si>
    <t>110(82.1)</t>
  </si>
  <si>
    <t>24(17.9)</t>
  </si>
  <si>
    <t>1.99-3.66</t>
  </si>
  <si>
    <t>105(77.8)</t>
  </si>
  <si>
    <t>30(22.2)</t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</si>
  <si>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3.66</t>
    </r>
  </si>
  <si>
    <t>91(67.9)</t>
  </si>
  <si>
    <t>43(32.1)</t>
  </si>
  <si>
    <t>LAP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</si>
  <si>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16.80</t>
    </r>
  </si>
  <si>
    <t>131(97.0)</t>
  </si>
  <si>
    <t>4(3.0)</t>
  </si>
  <si>
    <t>16.81-26.61</t>
  </si>
  <si>
    <t>117(87.3)</t>
  </si>
  <si>
    <t>17(12.7)</t>
  </si>
  <si>
    <t>26.62-45.77</t>
  </si>
  <si>
    <t>97(71.9)</t>
  </si>
  <si>
    <t>38(28.1)</t>
  </si>
  <si>
    <t>83(61.9)</t>
  </si>
  <si>
    <t>51(38.1)</t>
  </si>
  <si>
    <t>TyG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</si>
  <si>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8.56</t>
    </r>
  </si>
  <si>
    <t>123(88.5)</t>
  </si>
  <si>
    <t>16(11.5)</t>
  </si>
  <si>
    <t>8.56-9.04</t>
  </si>
  <si>
    <t>108(83.1)</t>
  </si>
  <si>
    <t>22(16.9)</t>
  </si>
  <si>
    <t>9.05-9.66</t>
  </si>
  <si>
    <t>108(78.8)</t>
  </si>
  <si>
    <t>29(21.2)</t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</si>
  <si>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9.66</t>
    </r>
  </si>
  <si>
    <t>89(67.4)</t>
  </si>
  <si>
    <t>43(32.6)</t>
  </si>
  <si>
    <t>HOMA-IR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</si>
  <si>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1.72</t>
    </r>
  </si>
  <si>
    <t>111(82.2)</t>
  </si>
  <si>
    <t>24(17.8)</t>
  </si>
  <si>
    <t>1.73-3.12</t>
  </si>
  <si>
    <t>109(81.3)</t>
  </si>
  <si>
    <t>25(18.7)</t>
  </si>
  <si>
    <t>3.13-5.66</t>
  </si>
  <si>
    <t>110(81.5)</t>
  </si>
  <si>
    <t>25(18.5)</t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</si>
  <si>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5.66</t>
    </r>
  </si>
  <si>
    <t>98(73.1)</t>
  </si>
  <si>
    <t>36(26.9)</t>
  </si>
  <si>
    <t>HOMA-β</t>
  </si>
  <si>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14.14</t>
    </r>
  </si>
  <si>
    <t>118(88.1)</t>
  </si>
  <si>
    <t>16(11.9)</t>
  </si>
  <si>
    <t>14.15-27.07</t>
  </si>
  <si>
    <t>27.08-60.28</t>
  </si>
  <si>
    <t>104(77.0)</t>
  </si>
  <si>
    <t>31(23.0)</t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</si>
  <si>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60.28</t>
    </r>
  </si>
  <si>
    <t>101(75.4)</t>
  </si>
  <si>
    <t>33(24.6)</t>
  </si>
  <si>
    <r>
      <t>VFA</t>
    </r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90cm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Times New Roman"/>
        <family val="1"/>
      </rPr>
      <t>n=428)</t>
    </r>
    <phoneticPr fontId="2" type="noConversion"/>
  </si>
  <si>
    <r>
      <t>VFA</t>
    </r>
    <r>
      <rPr>
        <sz val="11"/>
        <color theme="1"/>
        <rFont val="等线"/>
        <family val="3"/>
        <charset val="134"/>
      </rPr>
      <t>≥</t>
    </r>
    <r>
      <rPr>
        <sz val="11"/>
        <color theme="1"/>
        <rFont val="Times New Roman"/>
        <family val="1"/>
      </rPr>
      <t>90cm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Times New Roman"/>
        <family val="1"/>
      </rPr>
      <t>n=110)</t>
    </r>
    <phoneticPr fontId="2" type="noConversion"/>
  </si>
  <si>
    <t>Ethnicity</t>
  </si>
  <si>
    <t xml:space="preserve">Minority </t>
    <phoneticPr fontId="2" type="noConversion"/>
  </si>
  <si>
    <t xml:space="preserve">Han </t>
    <phoneticPr fontId="2" type="noConversion"/>
  </si>
  <si>
    <t>Neck circumference(cm)</t>
  </si>
  <si>
    <t>36(34,38)</t>
  </si>
  <si>
    <t>Waist(cm)</t>
  </si>
  <si>
    <t>Glu0(mmol/L)</t>
  </si>
  <si>
    <t>Glu120(mmol/L)</t>
  </si>
  <si>
    <t>HbA1c(%)</t>
  </si>
  <si>
    <t>UACR(mg/g)</t>
  </si>
  <si>
    <t>3.12(1.72,5.66)</t>
  </si>
  <si>
    <t>58(50,66)</t>
    <phoneticPr fontId="2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</si>
  <si>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0.001</t>
    </r>
  </si>
  <si>
    <r>
      <t>BMI(kg/m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2" type="noConversion"/>
  </si>
  <si>
    <r>
      <t>eGFR(mL/min/ 1.73 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等线"/>
        <family val="2"/>
        <charset val="134"/>
      </rPr>
      <t>）</t>
    </r>
    <phoneticPr fontId="2" type="noConversion"/>
  </si>
  <si>
    <t>58(50,65)</t>
    <phoneticPr fontId="2" type="noConversion"/>
  </si>
  <si>
    <t>60(52,67)</t>
    <phoneticPr fontId="2" type="noConversion"/>
  </si>
  <si>
    <t>22.10(20.80,23.00)</t>
    <phoneticPr fontId="2" type="noConversion"/>
  </si>
  <si>
    <t>23.10(22.20,23.60)</t>
    <phoneticPr fontId="2" type="noConversion"/>
  </si>
  <si>
    <t>22.40(21.10,23.30)</t>
    <phoneticPr fontId="2" type="noConversion"/>
  </si>
  <si>
    <t>36(34,38)</t>
    <phoneticPr fontId="2" type="noConversion"/>
  </si>
  <si>
    <t>37(35,39)</t>
    <phoneticPr fontId="2" type="noConversion"/>
  </si>
  <si>
    <t>80.25(76.00,84.93)</t>
    <phoneticPr fontId="2" type="noConversion"/>
  </si>
  <si>
    <t>87(82,91)</t>
    <phoneticPr fontId="2" type="noConversion"/>
  </si>
  <si>
    <t>82(77,86)</t>
    <phoneticPr fontId="2" type="noConversion"/>
  </si>
  <si>
    <t>0.91±0.05</t>
    <phoneticPr fontId="2" type="noConversion"/>
  </si>
  <si>
    <t>0.91±0.06</t>
    <phoneticPr fontId="2" type="noConversion"/>
  </si>
  <si>
    <t>7.29(5,80,9.81)</t>
    <phoneticPr fontId="2" type="noConversion"/>
  </si>
  <si>
    <t>7.85(6.28,10.58)</t>
    <phoneticPr fontId="2" type="noConversion"/>
  </si>
  <si>
    <t>7.46(5.87,10.04)</t>
    <phoneticPr fontId="2" type="noConversion"/>
  </si>
  <si>
    <t>13.83(10.60,17.86)</t>
    <phoneticPr fontId="2" type="noConversion"/>
  </si>
  <si>
    <t>13.60(10.52,17.66)</t>
    <phoneticPr fontId="2" type="noConversion"/>
  </si>
  <si>
    <t>14.81(11.64,18.67)</t>
    <phoneticPr fontId="2" type="noConversion"/>
  </si>
  <si>
    <t>9.90(7.40,12.00)</t>
    <phoneticPr fontId="2" type="noConversion"/>
  </si>
  <si>
    <t>9.80(7.85,11.90)</t>
  </si>
  <si>
    <t>9.90(7.50,11.90)</t>
    <phoneticPr fontId="2" type="noConversion"/>
  </si>
  <si>
    <t>104.65(88.39,126.40)</t>
    <phoneticPr fontId="2" type="noConversion"/>
  </si>
  <si>
    <t>104.76(89.31,127.25)</t>
    <phoneticPr fontId="2" type="noConversion"/>
  </si>
  <si>
    <t>104.47(85.43,121.50)</t>
    <phoneticPr fontId="2" type="noConversion"/>
  </si>
  <si>
    <t>22.22(13.17,48.91)</t>
    <phoneticPr fontId="2" type="noConversion"/>
  </si>
  <si>
    <t>22.73(16.73,38.64)</t>
    <phoneticPr fontId="2" type="noConversion"/>
  </si>
  <si>
    <t>22.46(14.03,45.27)</t>
    <phoneticPr fontId="2" type="noConversion"/>
  </si>
  <si>
    <t>1.98(1.24,3.66)</t>
    <phoneticPr fontId="2" type="noConversion"/>
  </si>
  <si>
    <t>1.84(1.13,3.24)</t>
    <phoneticPr fontId="2" type="noConversion"/>
  </si>
  <si>
    <t>2.68(1.71 ,5.38)</t>
    <phoneticPr fontId="2" type="noConversion"/>
  </si>
  <si>
    <t>23.28(14.85,41.07)</t>
    <phoneticPr fontId="2" type="noConversion"/>
  </si>
  <si>
    <t>42.92(28.17,74.38)</t>
    <phoneticPr fontId="2" type="noConversion"/>
  </si>
  <si>
    <t>26.61(16.80,45.77)</t>
    <phoneticPr fontId="2" type="noConversion"/>
  </si>
  <si>
    <t>9.04(8.56,9.66)</t>
    <phoneticPr fontId="2" type="noConversion"/>
  </si>
  <si>
    <t>8.97(8.51,9.55)</t>
    <phoneticPr fontId="2" type="noConversion"/>
  </si>
  <si>
    <t>9.36(8.83,10.04)</t>
    <phoneticPr fontId="2" type="noConversion"/>
  </si>
  <si>
    <t>2.45(1.42,4.94)</t>
    <phoneticPr fontId="2" type="noConversion"/>
  </si>
  <si>
    <t>3.13(1.58,6.38)</t>
    <phoneticPr fontId="2" type="noConversion"/>
  </si>
  <si>
    <t>25.83(13.04,58.16)</t>
    <phoneticPr fontId="2" type="noConversion"/>
  </si>
  <si>
    <t>33.44(16.58,68.80)</t>
    <phoneticPr fontId="2" type="noConversion"/>
  </si>
  <si>
    <t>27.07(14.14,60.28)</t>
    <phoneticPr fontId="2" type="noConversion"/>
  </si>
  <si>
    <r>
      <t>χ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t</t>
    </r>
    <phoneticPr fontId="2" type="noConversion"/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</si>
  <si>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45.77</t>
    </r>
    <phoneticPr fontId="2" type="noConversion"/>
  </si>
  <si>
    <t>Additional file 3: Clinical characteristics and univariate analysis of T2DM study participants with normal BMI</t>
  </si>
  <si>
    <r>
      <rPr>
        <sz val="11"/>
        <color theme="1"/>
        <rFont val="Times New Roman"/>
        <family val="1"/>
      </rPr>
      <t>Note: Differences are significant at the 0.05 level by chi-square test, t-test, non-parametric test Mann-Whitney U test. (-) No, (+) Yes. Quartiles were taken and grouped according to Q1 (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 xml:space="preserve">P25), Q2(&gt;P25,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 xml:space="preserve">P50), Q3 (&gt;P50,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P75), Q4 (&gt;P75). Categorical data were expressed as percentages (%).
Units: age (years), blood pressure (mmHg), neck circumference (cm), waist circumference (cm), body mass index (BMI) 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), VFA (cm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), HbA1c (%), fasting glucose (Glu0) (mmol/L), 2-hour postprandial glucose (Glu120) (mmol/L), uric acid (μ mol/L), common internal-interior cervical membrane thickness (CIMT) (mm), urinary albumin to creatinine ratio (UACR) (mg/g), eGFR (mL/min/1.73 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</si>
</sst>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Times New Roman"/>
      <family val="2"/>
      <charset val="134"/>
    </font>
    <font>
      <sz val="11"/>
      <color theme="1"/>
      <name val="Times New Roman"/>
      <family val="3"/>
      <charset val="134"/>
    </font>
    <font>
      <sz val="11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F7F9-E5C1-4034-9D17-46ADAF7354B1}">
  <dimension ref="A1:G101"/>
  <sheetViews>
    <sheetView tabSelected="1" topLeftCell="A85" workbookViewId="0">
      <selection activeCell="J99" sqref="J99"/>
    </sheetView>
  </sheetViews>
  <sheetFormatPr defaultRowHeight="14.25" x14ac:dyDescent="0.2"/>
  <cols>
    <col min="1" max="1" width="28.75" customWidth="1"/>
    <col min="2" max="2" width="22.75" customWidth="1"/>
    <col min="3" max="3" width="18.875" customWidth="1"/>
    <col min="4" max="4" width="14" customWidth="1"/>
    <col min="5" max="5" width="14.875" customWidth="1"/>
    <col min="6" max="6" width="11.125" customWidth="1"/>
  </cols>
  <sheetData>
    <row r="1" spans="1:7" ht="15" x14ac:dyDescent="0.2">
      <c r="A1" s="12" t="s">
        <v>285</v>
      </c>
      <c r="B1" s="13"/>
      <c r="C1" s="13"/>
      <c r="D1" s="13"/>
      <c r="E1" s="13"/>
      <c r="F1" s="13"/>
      <c r="G1" s="13"/>
    </row>
    <row r="2" spans="1:7" ht="15" x14ac:dyDescent="0.2">
      <c r="A2" s="15" t="s">
        <v>0</v>
      </c>
      <c r="B2" s="15"/>
      <c r="C2" s="16" t="s">
        <v>1</v>
      </c>
      <c r="D2" s="15" t="s">
        <v>2</v>
      </c>
      <c r="E2" s="15"/>
      <c r="F2" s="15" t="s">
        <v>283</v>
      </c>
      <c r="G2" s="17" t="s">
        <v>3</v>
      </c>
    </row>
    <row r="3" spans="1:7" x14ac:dyDescent="0.2">
      <c r="A3" s="10"/>
      <c r="B3" s="10"/>
      <c r="C3" s="10"/>
      <c r="D3" s="14" t="s">
        <v>225</v>
      </c>
      <c r="E3" s="14" t="s">
        <v>226</v>
      </c>
      <c r="F3" s="10"/>
      <c r="G3" s="18"/>
    </row>
    <row r="4" spans="1:7" x14ac:dyDescent="0.2">
      <c r="A4" s="12"/>
      <c r="B4" s="12"/>
      <c r="C4" s="12"/>
      <c r="D4" s="12"/>
      <c r="E4" s="20"/>
      <c r="F4" s="12"/>
      <c r="G4" s="19"/>
    </row>
    <row r="5" spans="1:7" ht="15" x14ac:dyDescent="0.2">
      <c r="A5" s="10" t="s">
        <v>4</v>
      </c>
      <c r="B5" s="1" t="s">
        <v>5</v>
      </c>
      <c r="C5" s="1">
        <v>221</v>
      </c>
      <c r="D5" s="1" t="s">
        <v>6</v>
      </c>
      <c r="E5" s="1" t="s">
        <v>7</v>
      </c>
      <c r="F5" s="10">
        <v>2.4380000000000002</v>
      </c>
      <c r="G5" s="10">
        <v>0.11799999999999999</v>
      </c>
    </row>
    <row r="6" spans="1:7" ht="15" x14ac:dyDescent="0.2">
      <c r="A6" s="10"/>
      <c r="B6" s="1" t="s">
        <v>8</v>
      </c>
      <c r="C6" s="1">
        <v>317</v>
      </c>
      <c r="D6" s="1" t="s">
        <v>9</v>
      </c>
      <c r="E6" s="1" t="s">
        <v>10</v>
      </c>
      <c r="F6" s="10"/>
      <c r="G6" s="10"/>
    </row>
    <row r="7" spans="1:7" ht="15" x14ac:dyDescent="0.2">
      <c r="A7" s="10" t="s">
        <v>11</v>
      </c>
      <c r="B7" s="1" t="s">
        <v>12</v>
      </c>
      <c r="C7" s="1">
        <v>299</v>
      </c>
      <c r="D7" s="1" t="s">
        <v>13</v>
      </c>
      <c r="E7" s="1" t="s">
        <v>14</v>
      </c>
      <c r="F7" s="10">
        <v>2.3559999999999999</v>
      </c>
      <c r="G7" s="10">
        <v>0.125</v>
      </c>
    </row>
    <row r="8" spans="1:7" ht="15" x14ac:dyDescent="0.2">
      <c r="A8" s="10"/>
      <c r="B8" s="1" t="s">
        <v>15</v>
      </c>
      <c r="C8" s="1">
        <v>239</v>
      </c>
      <c r="D8" s="1" t="s">
        <v>16</v>
      </c>
      <c r="E8" s="1" t="s">
        <v>17</v>
      </c>
      <c r="F8" s="10"/>
      <c r="G8" s="10"/>
    </row>
    <row r="9" spans="1:7" ht="15" x14ac:dyDescent="0.2">
      <c r="A9" s="10" t="s">
        <v>227</v>
      </c>
      <c r="B9" s="1" t="s">
        <v>228</v>
      </c>
      <c r="C9" s="1">
        <v>75</v>
      </c>
      <c r="D9" s="1" t="s">
        <v>18</v>
      </c>
      <c r="E9" s="1" t="s">
        <v>19</v>
      </c>
      <c r="F9" s="10">
        <v>0.17</v>
      </c>
      <c r="G9" s="10">
        <v>0.68</v>
      </c>
    </row>
    <row r="10" spans="1:7" ht="15" x14ac:dyDescent="0.2">
      <c r="A10" s="10"/>
      <c r="B10" s="1" t="s">
        <v>229</v>
      </c>
      <c r="C10" s="1">
        <v>463</v>
      </c>
      <c r="D10" s="1" t="s">
        <v>20</v>
      </c>
      <c r="E10" s="1" t="s">
        <v>21</v>
      </c>
      <c r="F10" s="10"/>
      <c r="G10" s="10"/>
    </row>
    <row r="11" spans="1:7" ht="15" x14ac:dyDescent="0.2">
      <c r="A11" s="10" t="s">
        <v>22</v>
      </c>
      <c r="B11" s="1" t="s">
        <v>23</v>
      </c>
      <c r="C11" s="1">
        <v>301</v>
      </c>
      <c r="D11" s="1" t="s">
        <v>24</v>
      </c>
      <c r="E11" s="1" t="s">
        <v>25</v>
      </c>
      <c r="F11" s="10">
        <v>7.2939999999999996</v>
      </c>
      <c r="G11" s="10">
        <v>7.0000000000000001E-3</v>
      </c>
    </row>
    <row r="12" spans="1:7" ht="15" x14ac:dyDescent="0.2">
      <c r="A12" s="10"/>
      <c r="B12" s="1" t="s">
        <v>26</v>
      </c>
      <c r="C12" s="1">
        <v>237</v>
      </c>
      <c r="D12" s="1" t="s">
        <v>27</v>
      </c>
      <c r="E12" s="1" t="s">
        <v>28</v>
      </c>
      <c r="F12" s="10"/>
      <c r="G12" s="10"/>
    </row>
    <row r="13" spans="1:7" ht="15" x14ac:dyDescent="0.2">
      <c r="A13" s="10" t="s">
        <v>29</v>
      </c>
      <c r="B13" s="1" t="s">
        <v>23</v>
      </c>
      <c r="C13" s="1">
        <v>308</v>
      </c>
      <c r="D13" s="1" t="s">
        <v>30</v>
      </c>
      <c r="E13" s="1" t="s">
        <v>31</v>
      </c>
      <c r="F13" s="10">
        <v>2.9689999999999999</v>
      </c>
      <c r="G13" s="10">
        <v>8.5000000000000006E-2</v>
      </c>
    </row>
    <row r="14" spans="1:7" ht="15" x14ac:dyDescent="0.2">
      <c r="A14" s="10"/>
      <c r="B14" s="1" t="s">
        <v>26</v>
      </c>
      <c r="C14" s="1">
        <v>230</v>
      </c>
      <c r="D14" s="1" t="s">
        <v>32</v>
      </c>
      <c r="E14" s="1" t="s">
        <v>33</v>
      </c>
      <c r="F14" s="10"/>
      <c r="G14" s="10"/>
    </row>
    <row r="15" spans="1:7" ht="15" x14ac:dyDescent="0.2">
      <c r="A15" s="10" t="s">
        <v>34</v>
      </c>
      <c r="B15" s="1" t="s">
        <v>23</v>
      </c>
      <c r="C15" s="1">
        <v>369</v>
      </c>
      <c r="D15" s="1" t="s">
        <v>35</v>
      </c>
      <c r="E15" s="1" t="s">
        <v>36</v>
      </c>
      <c r="F15" s="10">
        <v>1.048</v>
      </c>
      <c r="G15" s="10">
        <v>0.30599999999999999</v>
      </c>
    </row>
    <row r="16" spans="1:7" ht="15" x14ac:dyDescent="0.2">
      <c r="A16" s="10"/>
      <c r="B16" s="1" t="s">
        <v>26</v>
      </c>
      <c r="C16" s="1">
        <v>169</v>
      </c>
      <c r="D16" s="1" t="s">
        <v>37</v>
      </c>
      <c r="E16" s="1" t="s">
        <v>38</v>
      </c>
      <c r="F16" s="10"/>
      <c r="G16" s="10"/>
    </row>
    <row r="17" spans="1:7" ht="15" x14ac:dyDescent="0.2">
      <c r="A17" s="10" t="s">
        <v>39</v>
      </c>
      <c r="B17" s="1" t="s">
        <v>23</v>
      </c>
      <c r="C17" s="1">
        <v>400</v>
      </c>
      <c r="D17" s="1" t="s">
        <v>40</v>
      </c>
      <c r="E17" s="1" t="s">
        <v>41</v>
      </c>
      <c r="F17" s="10">
        <v>2.758</v>
      </c>
      <c r="G17" s="10">
        <v>9.7000000000000003E-2</v>
      </c>
    </row>
    <row r="18" spans="1:7" ht="15" x14ac:dyDescent="0.2">
      <c r="A18" s="10"/>
      <c r="B18" s="1" t="s">
        <v>26</v>
      </c>
      <c r="C18" s="1">
        <v>138</v>
      </c>
      <c r="D18" s="1" t="s">
        <v>42</v>
      </c>
      <c r="E18" s="1" t="s">
        <v>43</v>
      </c>
      <c r="F18" s="10"/>
      <c r="G18" s="10"/>
    </row>
    <row r="19" spans="1:7" ht="15" x14ac:dyDescent="0.2">
      <c r="A19" s="10" t="s">
        <v>44</v>
      </c>
      <c r="B19" s="1" t="s">
        <v>23</v>
      </c>
      <c r="C19" s="1">
        <v>476</v>
      </c>
      <c r="D19" s="1" t="s">
        <v>45</v>
      </c>
      <c r="E19" s="1" t="s">
        <v>46</v>
      </c>
      <c r="F19" s="10">
        <v>6.0110000000000001</v>
      </c>
      <c r="G19" s="10">
        <v>1.4E-2</v>
      </c>
    </row>
    <row r="20" spans="1:7" ht="15" x14ac:dyDescent="0.2">
      <c r="A20" s="10"/>
      <c r="B20" s="1" t="s">
        <v>26</v>
      </c>
      <c r="C20" s="1">
        <v>62</v>
      </c>
      <c r="D20" s="1" t="s">
        <v>47</v>
      </c>
      <c r="E20" s="1" t="s">
        <v>48</v>
      </c>
      <c r="F20" s="10"/>
      <c r="G20" s="10"/>
    </row>
    <row r="21" spans="1:7" ht="15" x14ac:dyDescent="0.2">
      <c r="A21" s="10" t="s">
        <v>49</v>
      </c>
      <c r="B21" s="1" t="s">
        <v>50</v>
      </c>
      <c r="C21" s="1">
        <v>136</v>
      </c>
      <c r="D21" s="1" t="s">
        <v>51</v>
      </c>
      <c r="E21" s="1" t="s">
        <v>52</v>
      </c>
      <c r="F21" s="10">
        <v>52.283000000000001</v>
      </c>
      <c r="G21" s="10" t="s">
        <v>53</v>
      </c>
    </row>
    <row r="22" spans="1:7" ht="15" x14ac:dyDescent="0.2">
      <c r="A22" s="10"/>
      <c r="B22" s="1" t="s">
        <v>54</v>
      </c>
      <c r="C22" s="1">
        <v>144</v>
      </c>
      <c r="D22" s="1" t="s">
        <v>55</v>
      </c>
      <c r="E22" s="1" t="s">
        <v>56</v>
      </c>
      <c r="F22" s="10"/>
      <c r="G22" s="10"/>
    </row>
    <row r="23" spans="1:7" ht="15" x14ac:dyDescent="0.2">
      <c r="A23" s="10"/>
      <c r="B23" s="1" t="s">
        <v>57</v>
      </c>
      <c r="C23" s="1">
        <v>167</v>
      </c>
      <c r="D23" s="1" t="s">
        <v>58</v>
      </c>
      <c r="E23" s="1" t="s">
        <v>59</v>
      </c>
      <c r="F23" s="10"/>
      <c r="G23" s="10"/>
    </row>
    <row r="24" spans="1:7" ht="15" x14ac:dyDescent="0.2">
      <c r="A24" s="10"/>
      <c r="B24" s="1" t="s">
        <v>60</v>
      </c>
      <c r="C24" s="1">
        <v>91</v>
      </c>
      <c r="D24" s="1" t="s">
        <v>61</v>
      </c>
      <c r="E24" s="1" t="s">
        <v>62</v>
      </c>
      <c r="F24" s="10"/>
      <c r="G24" s="10"/>
    </row>
    <row r="25" spans="1:7" ht="15" x14ac:dyDescent="0.2">
      <c r="A25" s="10" t="s">
        <v>63</v>
      </c>
      <c r="B25" s="1" t="s">
        <v>64</v>
      </c>
      <c r="C25" s="1">
        <v>306</v>
      </c>
      <c r="D25" s="1" t="s">
        <v>65</v>
      </c>
      <c r="E25" s="1" t="s">
        <v>66</v>
      </c>
      <c r="F25" s="10">
        <v>28.114999999999998</v>
      </c>
      <c r="G25" s="10" t="s">
        <v>53</v>
      </c>
    </row>
    <row r="26" spans="1:7" ht="15" x14ac:dyDescent="0.2">
      <c r="A26" s="10"/>
      <c r="B26" s="1" t="s">
        <v>67</v>
      </c>
      <c r="C26" s="1">
        <v>232</v>
      </c>
      <c r="D26" s="1" t="s">
        <v>68</v>
      </c>
      <c r="E26" s="1" t="s">
        <v>69</v>
      </c>
      <c r="F26" s="10"/>
      <c r="G26" s="10"/>
    </row>
    <row r="27" spans="1:7" ht="15" x14ac:dyDescent="0.2">
      <c r="A27" s="10" t="s">
        <v>70</v>
      </c>
      <c r="B27" s="1" t="s">
        <v>64</v>
      </c>
      <c r="C27" s="1">
        <v>440</v>
      </c>
      <c r="D27" s="1" t="s">
        <v>71</v>
      </c>
      <c r="E27" s="1" t="s">
        <v>72</v>
      </c>
      <c r="F27" s="10">
        <v>37.000999999999998</v>
      </c>
      <c r="G27" s="10" t="s">
        <v>53</v>
      </c>
    </row>
    <row r="28" spans="1:7" ht="15" x14ac:dyDescent="0.2">
      <c r="A28" s="10"/>
      <c r="B28" s="1" t="s">
        <v>67</v>
      </c>
      <c r="C28" s="1">
        <v>98</v>
      </c>
      <c r="D28" s="1" t="s">
        <v>73</v>
      </c>
      <c r="E28" s="1" t="s">
        <v>74</v>
      </c>
      <c r="F28" s="10"/>
      <c r="G28" s="10"/>
    </row>
    <row r="29" spans="1:7" ht="15" x14ac:dyDescent="0.2">
      <c r="A29" s="10" t="s">
        <v>75</v>
      </c>
      <c r="B29" s="1" t="s">
        <v>64</v>
      </c>
      <c r="C29" s="1">
        <v>125</v>
      </c>
      <c r="D29" s="1" t="s">
        <v>76</v>
      </c>
      <c r="E29" s="1" t="s">
        <v>77</v>
      </c>
      <c r="F29" s="10">
        <v>10.103</v>
      </c>
      <c r="G29" s="10">
        <v>1E-3</v>
      </c>
    </row>
    <row r="30" spans="1:7" ht="15" x14ac:dyDescent="0.2">
      <c r="A30" s="10"/>
      <c r="B30" s="1" t="s">
        <v>67</v>
      </c>
      <c r="C30" s="1">
        <v>413</v>
      </c>
      <c r="D30" s="1" t="s">
        <v>78</v>
      </c>
      <c r="E30" s="1" t="s">
        <v>79</v>
      </c>
      <c r="F30" s="10"/>
      <c r="G30" s="10"/>
    </row>
    <row r="31" spans="1:7" ht="15" x14ac:dyDescent="0.2">
      <c r="A31" s="10" t="s">
        <v>80</v>
      </c>
      <c r="B31" s="1" t="s">
        <v>64</v>
      </c>
      <c r="C31" s="1">
        <v>148</v>
      </c>
      <c r="D31" s="1" t="s">
        <v>81</v>
      </c>
      <c r="E31" s="1" t="s">
        <v>82</v>
      </c>
      <c r="F31" s="10">
        <v>1.04</v>
      </c>
      <c r="G31" s="10">
        <v>0.308</v>
      </c>
    </row>
    <row r="32" spans="1:7" ht="15" x14ac:dyDescent="0.2">
      <c r="A32" s="10"/>
      <c r="B32" s="1" t="s">
        <v>67</v>
      </c>
      <c r="C32" s="1">
        <v>390</v>
      </c>
      <c r="D32" s="1" t="s">
        <v>83</v>
      </c>
      <c r="E32" s="1" t="s">
        <v>84</v>
      </c>
      <c r="F32" s="10"/>
      <c r="G32" s="10"/>
    </row>
    <row r="33" spans="1:7" ht="15" x14ac:dyDescent="0.2">
      <c r="A33" s="14" t="s">
        <v>85</v>
      </c>
      <c r="B33" s="1" t="s">
        <v>23</v>
      </c>
      <c r="C33" s="1">
        <v>258</v>
      </c>
      <c r="D33" s="1" t="s">
        <v>86</v>
      </c>
      <c r="E33" s="1" t="s">
        <v>87</v>
      </c>
      <c r="F33" s="10">
        <v>7.0999999999999994E-2</v>
      </c>
      <c r="G33" s="10">
        <v>0.78900000000000003</v>
      </c>
    </row>
    <row r="34" spans="1:7" ht="15" x14ac:dyDescent="0.2">
      <c r="A34" s="14"/>
      <c r="B34" s="1" t="s">
        <v>26</v>
      </c>
      <c r="C34" s="1">
        <v>280</v>
      </c>
      <c r="D34" s="1" t="s">
        <v>88</v>
      </c>
      <c r="E34" s="1" t="s">
        <v>89</v>
      </c>
      <c r="F34" s="10"/>
      <c r="G34" s="10"/>
    </row>
    <row r="35" spans="1:7" ht="15" x14ac:dyDescent="0.2">
      <c r="A35" s="14" t="s">
        <v>90</v>
      </c>
      <c r="B35" s="1" t="s">
        <v>23</v>
      </c>
      <c r="C35" s="1">
        <v>262</v>
      </c>
      <c r="D35" s="1" t="s">
        <v>91</v>
      </c>
      <c r="E35" s="1" t="s">
        <v>92</v>
      </c>
      <c r="F35" s="10">
        <v>1.4999999999999999E-2</v>
      </c>
      <c r="G35" s="10">
        <v>0.90300000000000002</v>
      </c>
    </row>
    <row r="36" spans="1:7" ht="15" x14ac:dyDescent="0.2">
      <c r="A36" s="14"/>
      <c r="B36" s="1" t="s">
        <v>26</v>
      </c>
      <c r="C36" s="1">
        <v>276</v>
      </c>
      <c r="D36" s="1" t="s">
        <v>93</v>
      </c>
      <c r="E36" s="1" t="s">
        <v>94</v>
      </c>
      <c r="F36" s="10"/>
      <c r="G36" s="10"/>
    </row>
    <row r="37" spans="1:7" ht="15" x14ac:dyDescent="0.2">
      <c r="A37" s="10" t="s">
        <v>95</v>
      </c>
      <c r="B37" s="1" t="s">
        <v>96</v>
      </c>
      <c r="C37" s="1">
        <v>12</v>
      </c>
      <c r="D37" s="1" t="s">
        <v>97</v>
      </c>
      <c r="E37" s="1" t="s">
        <v>98</v>
      </c>
      <c r="F37" s="10">
        <v>0.156</v>
      </c>
      <c r="G37" s="10">
        <v>0.69199999999999995</v>
      </c>
    </row>
    <row r="38" spans="1:7" ht="15" x14ac:dyDescent="0.2">
      <c r="A38" s="10"/>
      <c r="B38" s="1" t="s">
        <v>64</v>
      </c>
      <c r="C38" s="1">
        <v>526</v>
      </c>
      <c r="D38" s="1" t="s">
        <v>99</v>
      </c>
      <c r="E38" s="1" t="s">
        <v>100</v>
      </c>
      <c r="F38" s="10"/>
      <c r="G38" s="10"/>
    </row>
    <row r="39" spans="1:7" ht="15" x14ac:dyDescent="0.2">
      <c r="A39" s="10" t="s">
        <v>101</v>
      </c>
      <c r="B39" s="1" t="s">
        <v>64</v>
      </c>
      <c r="C39" s="1">
        <v>435</v>
      </c>
      <c r="D39" s="1" t="s">
        <v>102</v>
      </c>
      <c r="E39" s="1" t="s">
        <v>103</v>
      </c>
      <c r="F39" s="10">
        <v>1.1459999999999999</v>
      </c>
      <c r="G39" s="10">
        <v>0.28399999999999997</v>
      </c>
    </row>
    <row r="40" spans="1:7" ht="15" x14ac:dyDescent="0.2">
      <c r="A40" s="10"/>
      <c r="B40" s="1" t="s">
        <v>104</v>
      </c>
      <c r="C40" s="1">
        <v>103</v>
      </c>
      <c r="D40" s="1" t="s">
        <v>105</v>
      </c>
      <c r="E40" s="1" t="s">
        <v>106</v>
      </c>
      <c r="F40" s="10"/>
      <c r="G40" s="10"/>
    </row>
    <row r="41" spans="1:7" ht="15" x14ac:dyDescent="0.2">
      <c r="A41" s="10" t="s">
        <v>107</v>
      </c>
      <c r="B41" s="1" t="s">
        <v>64</v>
      </c>
      <c r="C41" s="1">
        <v>139</v>
      </c>
      <c r="D41" s="1" t="s">
        <v>108</v>
      </c>
      <c r="E41" s="1" t="s">
        <v>109</v>
      </c>
      <c r="F41" s="10">
        <v>7.7779999999999996</v>
      </c>
      <c r="G41" s="10">
        <v>5.0000000000000001E-3</v>
      </c>
    </row>
    <row r="42" spans="1:7" ht="15" x14ac:dyDescent="0.2">
      <c r="A42" s="10"/>
      <c r="B42" s="1" t="s">
        <v>107</v>
      </c>
      <c r="C42" s="1">
        <v>399</v>
      </c>
      <c r="D42" s="1" t="s">
        <v>110</v>
      </c>
      <c r="E42" s="1" t="s">
        <v>111</v>
      </c>
      <c r="F42" s="10"/>
      <c r="G42" s="10"/>
    </row>
    <row r="43" spans="1:7" ht="15" x14ac:dyDescent="0.2">
      <c r="A43" s="10" t="s">
        <v>112</v>
      </c>
      <c r="B43" s="1" t="s">
        <v>113</v>
      </c>
      <c r="C43" s="1">
        <v>73</v>
      </c>
      <c r="D43" s="1" t="s">
        <v>114</v>
      </c>
      <c r="E43" s="1" t="s">
        <v>115</v>
      </c>
      <c r="F43" s="10">
        <v>0.41899999999999998</v>
      </c>
      <c r="G43" s="10">
        <v>0.51700000000000002</v>
      </c>
    </row>
    <row r="44" spans="1:7" ht="15" x14ac:dyDescent="0.2">
      <c r="A44" s="10"/>
      <c r="B44" s="1" t="s">
        <v>64</v>
      </c>
      <c r="C44" s="1">
        <v>465</v>
      </c>
      <c r="D44" s="1" t="s">
        <v>116</v>
      </c>
      <c r="E44" s="1" t="s">
        <v>117</v>
      </c>
      <c r="F44" s="10"/>
      <c r="G44" s="10"/>
    </row>
    <row r="45" spans="1:7" ht="15" x14ac:dyDescent="0.2">
      <c r="A45" s="10" t="s">
        <v>118</v>
      </c>
      <c r="B45" s="1" t="s">
        <v>119</v>
      </c>
      <c r="C45" s="1">
        <v>34</v>
      </c>
      <c r="D45" s="1" t="s">
        <v>120</v>
      </c>
      <c r="E45" s="1" t="s">
        <v>121</v>
      </c>
      <c r="F45" s="10">
        <v>3.1619999999999999</v>
      </c>
      <c r="G45" s="10">
        <v>0.20599999999999999</v>
      </c>
    </row>
    <row r="46" spans="1:7" ht="15" x14ac:dyDescent="0.2">
      <c r="A46" s="10"/>
      <c r="B46" s="1" t="s">
        <v>122</v>
      </c>
      <c r="C46" s="1">
        <v>211</v>
      </c>
      <c r="D46" s="1" t="s">
        <v>123</v>
      </c>
      <c r="E46" s="1" t="s">
        <v>124</v>
      </c>
      <c r="F46" s="10"/>
      <c r="G46" s="10"/>
    </row>
    <row r="47" spans="1:7" ht="15" x14ac:dyDescent="0.2">
      <c r="A47" s="10"/>
      <c r="B47" s="1" t="s">
        <v>125</v>
      </c>
      <c r="C47" s="1">
        <v>293</v>
      </c>
      <c r="D47" s="1" t="s">
        <v>126</v>
      </c>
      <c r="E47" s="1" t="s">
        <v>127</v>
      </c>
      <c r="F47" s="10"/>
      <c r="G47" s="10"/>
    </row>
    <row r="48" spans="1:7" ht="15" x14ac:dyDescent="0.2">
      <c r="A48" s="10" t="s">
        <v>128</v>
      </c>
      <c r="B48" s="1" t="s">
        <v>122</v>
      </c>
      <c r="C48" s="1">
        <v>25</v>
      </c>
      <c r="D48" s="1" t="s">
        <v>129</v>
      </c>
      <c r="E48" s="1" t="s">
        <v>130</v>
      </c>
      <c r="F48" s="10">
        <v>4.47</v>
      </c>
      <c r="G48" s="10">
        <v>0.107</v>
      </c>
    </row>
    <row r="49" spans="1:7" ht="15" x14ac:dyDescent="0.2">
      <c r="A49" s="10"/>
      <c r="B49" s="1" t="s">
        <v>131</v>
      </c>
      <c r="C49" s="1">
        <v>79</v>
      </c>
      <c r="D49" s="1" t="s">
        <v>132</v>
      </c>
      <c r="E49" s="1" t="s">
        <v>133</v>
      </c>
      <c r="F49" s="10"/>
      <c r="G49" s="10"/>
    </row>
    <row r="50" spans="1:7" ht="15" x14ac:dyDescent="0.2">
      <c r="A50" s="10"/>
      <c r="B50" s="1" t="s">
        <v>125</v>
      </c>
      <c r="C50" s="1">
        <v>434</v>
      </c>
      <c r="D50" s="1" t="s">
        <v>134</v>
      </c>
      <c r="E50" s="1" t="s">
        <v>135</v>
      </c>
      <c r="F50" s="10"/>
      <c r="G50" s="10"/>
    </row>
    <row r="51" spans="1:7" ht="15" x14ac:dyDescent="0.2">
      <c r="A51" s="10" t="s">
        <v>136</v>
      </c>
      <c r="B51" s="1" t="s">
        <v>122</v>
      </c>
      <c r="C51" s="1">
        <v>91</v>
      </c>
      <c r="D51" s="1" t="s">
        <v>137</v>
      </c>
      <c r="E51" s="1" t="s">
        <v>138</v>
      </c>
      <c r="F51" s="10">
        <v>1.7250000000000001</v>
      </c>
      <c r="G51" s="10">
        <v>0.42199999999999999</v>
      </c>
    </row>
    <row r="52" spans="1:7" ht="15" x14ac:dyDescent="0.2">
      <c r="A52" s="10"/>
      <c r="B52" s="1" t="s">
        <v>131</v>
      </c>
      <c r="C52" s="1">
        <v>65</v>
      </c>
      <c r="D52" s="1" t="s">
        <v>139</v>
      </c>
      <c r="E52" s="1" t="s">
        <v>140</v>
      </c>
      <c r="F52" s="10"/>
      <c r="G52" s="10"/>
    </row>
    <row r="53" spans="1:7" ht="15" x14ac:dyDescent="0.2">
      <c r="A53" s="10"/>
      <c r="B53" s="1" t="s">
        <v>125</v>
      </c>
      <c r="C53" s="1">
        <v>382</v>
      </c>
      <c r="D53" s="1" t="s">
        <v>141</v>
      </c>
      <c r="E53" s="1" t="s">
        <v>142</v>
      </c>
      <c r="F53" s="10"/>
      <c r="G53" s="10"/>
    </row>
    <row r="54" spans="1:7" ht="15" x14ac:dyDescent="0.2">
      <c r="A54" s="10" t="s">
        <v>143</v>
      </c>
      <c r="B54" s="1" t="s">
        <v>144</v>
      </c>
      <c r="C54" s="1">
        <v>18</v>
      </c>
      <c r="D54" s="1" t="s">
        <v>145</v>
      </c>
      <c r="E54" s="1" t="s">
        <v>146</v>
      </c>
      <c r="F54" s="10">
        <v>1.71</v>
      </c>
      <c r="G54" s="10">
        <v>0.42499999999999999</v>
      </c>
    </row>
    <row r="55" spans="1:7" ht="15" x14ac:dyDescent="0.2">
      <c r="A55" s="10"/>
      <c r="B55" s="1" t="s">
        <v>147</v>
      </c>
      <c r="C55" s="1">
        <v>127</v>
      </c>
      <c r="D55" s="1" t="s">
        <v>148</v>
      </c>
      <c r="E55" s="1" t="s">
        <v>149</v>
      </c>
      <c r="F55" s="10"/>
      <c r="G55" s="10"/>
    </row>
    <row r="56" spans="1:7" ht="15" x14ac:dyDescent="0.2">
      <c r="A56" s="10"/>
      <c r="B56" s="1" t="s">
        <v>150</v>
      </c>
      <c r="C56" s="1">
        <v>393</v>
      </c>
      <c r="D56" s="1" t="s">
        <v>151</v>
      </c>
      <c r="E56" s="1" t="s">
        <v>152</v>
      </c>
      <c r="F56" s="10"/>
      <c r="G56" s="10"/>
    </row>
    <row r="57" spans="1:7" ht="15" x14ac:dyDescent="0.2">
      <c r="A57" s="10" t="s">
        <v>153</v>
      </c>
      <c r="B57" s="1" t="s">
        <v>154</v>
      </c>
      <c r="C57" s="1">
        <v>340</v>
      </c>
      <c r="D57" s="1" t="s">
        <v>155</v>
      </c>
      <c r="E57" s="1" t="s">
        <v>156</v>
      </c>
      <c r="F57" s="10">
        <v>2.2789999999999999</v>
      </c>
      <c r="G57" s="10">
        <v>0.32</v>
      </c>
    </row>
    <row r="58" spans="1:7" ht="15" x14ac:dyDescent="0.2">
      <c r="A58" s="10"/>
      <c r="B58" s="1" t="s">
        <v>157</v>
      </c>
      <c r="C58" s="1">
        <v>156</v>
      </c>
      <c r="D58" s="1" t="s">
        <v>158</v>
      </c>
      <c r="E58" s="1" t="s">
        <v>159</v>
      </c>
      <c r="F58" s="10"/>
      <c r="G58" s="10"/>
    </row>
    <row r="59" spans="1:7" ht="15" x14ac:dyDescent="0.2">
      <c r="A59" s="10"/>
      <c r="B59" s="1" t="s">
        <v>160</v>
      </c>
      <c r="C59" s="1">
        <v>42</v>
      </c>
      <c r="D59" s="1" t="s">
        <v>161</v>
      </c>
      <c r="E59" s="1" t="s">
        <v>162</v>
      </c>
      <c r="F59" s="10"/>
      <c r="G59" s="10"/>
    </row>
    <row r="60" spans="1:7" ht="15" x14ac:dyDescent="0.2">
      <c r="A60" s="10" t="s">
        <v>163</v>
      </c>
      <c r="B60" s="1" t="s">
        <v>164</v>
      </c>
      <c r="C60" s="1">
        <v>135</v>
      </c>
      <c r="D60" s="1" t="s">
        <v>165</v>
      </c>
      <c r="E60" s="1" t="s">
        <v>166</v>
      </c>
      <c r="F60" s="10">
        <v>21.67</v>
      </c>
      <c r="G60" s="10" t="s">
        <v>53</v>
      </c>
    </row>
    <row r="61" spans="1:7" ht="15" x14ac:dyDescent="0.2">
      <c r="A61" s="10"/>
      <c r="B61" s="1" t="s">
        <v>167</v>
      </c>
      <c r="C61" s="1">
        <v>134</v>
      </c>
      <c r="D61" s="1" t="s">
        <v>168</v>
      </c>
      <c r="E61" s="1" t="s">
        <v>169</v>
      </c>
      <c r="F61" s="10"/>
      <c r="G61" s="10"/>
    </row>
    <row r="62" spans="1:7" ht="15" x14ac:dyDescent="0.2">
      <c r="A62" s="10"/>
      <c r="B62" s="1" t="s">
        <v>170</v>
      </c>
      <c r="C62" s="1">
        <v>135</v>
      </c>
      <c r="D62" s="1" t="s">
        <v>171</v>
      </c>
      <c r="E62" s="1" t="s">
        <v>172</v>
      </c>
      <c r="F62" s="10"/>
      <c r="G62" s="10"/>
    </row>
    <row r="63" spans="1:7" ht="15" x14ac:dyDescent="0.2">
      <c r="A63" s="10"/>
      <c r="B63" s="1" t="s">
        <v>173</v>
      </c>
      <c r="C63" s="1">
        <v>134</v>
      </c>
      <c r="D63" s="1" t="s">
        <v>174</v>
      </c>
      <c r="E63" s="1" t="s">
        <v>175</v>
      </c>
      <c r="F63" s="10"/>
      <c r="G63" s="10"/>
    </row>
    <row r="64" spans="1:7" ht="15" x14ac:dyDescent="0.2">
      <c r="A64" s="10" t="s">
        <v>176</v>
      </c>
      <c r="B64" s="1" t="s">
        <v>177</v>
      </c>
      <c r="C64" s="1">
        <v>135</v>
      </c>
      <c r="D64" s="1" t="s">
        <v>178</v>
      </c>
      <c r="E64" s="1" t="s">
        <v>179</v>
      </c>
      <c r="F64" s="10">
        <v>60.811</v>
      </c>
      <c r="G64" s="10" t="s">
        <v>53</v>
      </c>
    </row>
    <row r="65" spans="1:7" ht="15" x14ac:dyDescent="0.2">
      <c r="A65" s="10"/>
      <c r="B65" s="1" t="s">
        <v>180</v>
      </c>
      <c r="C65" s="1">
        <v>134</v>
      </c>
      <c r="D65" s="1" t="s">
        <v>181</v>
      </c>
      <c r="E65" s="1" t="s">
        <v>182</v>
      </c>
      <c r="F65" s="10"/>
      <c r="G65" s="10"/>
    </row>
    <row r="66" spans="1:7" ht="15" x14ac:dyDescent="0.2">
      <c r="A66" s="10"/>
      <c r="B66" s="1" t="s">
        <v>183</v>
      </c>
      <c r="C66" s="1">
        <v>135</v>
      </c>
      <c r="D66" s="1" t="s">
        <v>184</v>
      </c>
      <c r="E66" s="1" t="s">
        <v>185</v>
      </c>
      <c r="F66" s="10"/>
      <c r="G66" s="10"/>
    </row>
    <row r="67" spans="1:7" ht="15" x14ac:dyDescent="0.2">
      <c r="A67" s="10"/>
      <c r="B67" s="9" t="s">
        <v>284</v>
      </c>
      <c r="C67" s="1">
        <v>134</v>
      </c>
      <c r="D67" s="1" t="s">
        <v>186</v>
      </c>
      <c r="E67" s="1" t="s">
        <v>187</v>
      </c>
      <c r="F67" s="10"/>
      <c r="G67" s="10"/>
    </row>
    <row r="68" spans="1:7" ht="15" x14ac:dyDescent="0.2">
      <c r="A68" s="10" t="s">
        <v>188</v>
      </c>
      <c r="B68" s="1" t="s">
        <v>189</v>
      </c>
      <c r="C68" s="1">
        <v>139</v>
      </c>
      <c r="D68" s="1" t="s">
        <v>190</v>
      </c>
      <c r="E68" s="1" t="s">
        <v>191</v>
      </c>
      <c r="F68" s="10">
        <v>19.798999999999999</v>
      </c>
      <c r="G68" s="10" t="s">
        <v>53</v>
      </c>
    </row>
    <row r="69" spans="1:7" ht="15" x14ac:dyDescent="0.2">
      <c r="A69" s="10"/>
      <c r="B69" s="1" t="s">
        <v>192</v>
      </c>
      <c r="C69" s="1">
        <v>130</v>
      </c>
      <c r="D69" s="1" t="s">
        <v>193</v>
      </c>
      <c r="E69" s="1" t="s">
        <v>194</v>
      </c>
      <c r="F69" s="10"/>
      <c r="G69" s="10"/>
    </row>
    <row r="70" spans="1:7" ht="15" x14ac:dyDescent="0.2">
      <c r="A70" s="10"/>
      <c r="B70" s="1" t="s">
        <v>195</v>
      </c>
      <c r="C70" s="1">
        <v>137</v>
      </c>
      <c r="D70" s="1" t="s">
        <v>196</v>
      </c>
      <c r="E70" s="1" t="s">
        <v>197</v>
      </c>
      <c r="F70" s="10"/>
      <c r="G70" s="10"/>
    </row>
    <row r="71" spans="1:7" ht="15" x14ac:dyDescent="0.2">
      <c r="A71" s="10"/>
      <c r="B71" s="1" t="s">
        <v>198</v>
      </c>
      <c r="C71" s="1">
        <v>132</v>
      </c>
      <c r="D71" s="1" t="s">
        <v>199</v>
      </c>
      <c r="E71" s="1" t="s">
        <v>200</v>
      </c>
      <c r="F71" s="10"/>
      <c r="G71" s="10"/>
    </row>
    <row r="72" spans="1:7" ht="15" x14ac:dyDescent="0.2">
      <c r="A72" s="10" t="s">
        <v>201</v>
      </c>
      <c r="B72" s="1" t="s">
        <v>202</v>
      </c>
      <c r="C72" s="1">
        <v>135</v>
      </c>
      <c r="D72" s="1" t="s">
        <v>203</v>
      </c>
      <c r="E72" s="1" t="s">
        <v>204</v>
      </c>
      <c r="F72" s="10">
        <v>4.5579999999999998</v>
      </c>
      <c r="G72" s="10">
        <v>0.20699999999999999</v>
      </c>
    </row>
    <row r="73" spans="1:7" ht="15" x14ac:dyDescent="0.2">
      <c r="A73" s="10"/>
      <c r="B73" s="1" t="s">
        <v>205</v>
      </c>
      <c r="C73" s="1">
        <v>134</v>
      </c>
      <c r="D73" s="1" t="s">
        <v>206</v>
      </c>
      <c r="E73" s="1" t="s">
        <v>207</v>
      </c>
      <c r="F73" s="10"/>
      <c r="G73" s="10"/>
    </row>
    <row r="74" spans="1:7" ht="15" x14ac:dyDescent="0.2">
      <c r="A74" s="10"/>
      <c r="B74" s="1" t="s">
        <v>208</v>
      </c>
      <c r="C74" s="1">
        <v>135</v>
      </c>
      <c r="D74" s="1" t="s">
        <v>209</v>
      </c>
      <c r="E74" s="1" t="s">
        <v>210</v>
      </c>
      <c r="F74" s="10"/>
      <c r="G74" s="10"/>
    </row>
    <row r="75" spans="1:7" ht="15" x14ac:dyDescent="0.2">
      <c r="A75" s="10"/>
      <c r="B75" s="1" t="s">
        <v>211</v>
      </c>
      <c r="C75" s="1">
        <v>134</v>
      </c>
      <c r="D75" s="1" t="s">
        <v>212</v>
      </c>
      <c r="E75" s="1" t="s">
        <v>213</v>
      </c>
      <c r="F75" s="10"/>
      <c r="G75" s="10"/>
    </row>
    <row r="76" spans="1:7" ht="15" x14ac:dyDescent="0.2">
      <c r="A76" s="10" t="s">
        <v>214</v>
      </c>
      <c r="B76" s="1" t="s">
        <v>215</v>
      </c>
      <c r="C76" s="1">
        <v>134</v>
      </c>
      <c r="D76" s="1" t="s">
        <v>216</v>
      </c>
      <c r="E76" s="1" t="s">
        <v>217</v>
      </c>
      <c r="F76" s="10">
        <v>8.1880000000000006</v>
      </c>
      <c r="G76" s="10">
        <v>4.2000000000000003E-2</v>
      </c>
    </row>
    <row r="77" spans="1:7" ht="15" x14ac:dyDescent="0.2">
      <c r="A77" s="10"/>
      <c r="B77" s="1" t="s">
        <v>218</v>
      </c>
      <c r="C77" s="1">
        <v>135</v>
      </c>
      <c r="D77" s="1" t="s">
        <v>171</v>
      </c>
      <c r="E77" s="1" t="s">
        <v>172</v>
      </c>
      <c r="F77" s="10"/>
      <c r="G77" s="10"/>
    </row>
    <row r="78" spans="1:7" ht="15" x14ac:dyDescent="0.2">
      <c r="A78" s="10"/>
      <c r="B78" s="1" t="s">
        <v>219</v>
      </c>
      <c r="C78" s="1">
        <v>135</v>
      </c>
      <c r="D78" s="1" t="s">
        <v>220</v>
      </c>
      <c r="E78" s="1" t="s">
        <v>221</v>
      </c>
      <c r="F78" s="10"/>
      <c r="G78" s="10"/>
    </row>
    <row r="79" spans="1:7" ht="15" x14ac:dyDescent="0.2">
      <c r="A79" s="11"/>
      <c r="B79" s="2" t="s">
        <v>222</v>
      </c>
      <c r="C79" s="2">
        <v>134</v>
      </c>
      <c r="D79" s="2" t="s">
        <v>223</v>
      </c>
      <c r="E79" s="2" t="s">
        <v>224</v>
      </c>
      <c r="F79" s="11"/>
      <c r="G79" s="11"/>
    </row>
    <row r="80" spans="1:7" s="5" customFormat="1" ht="15" x14ac:dyDescent="0.2">
      <c r="A80" s="3" t="s">
        <v>11</v>
      </c>
      <c r="B80" s="3"/>
      <c r="C80" s="3" t="s">
        <v>238</v>
      </c>
      <c r="D80" s="3" t="s">
        <v>242</v>
      </c>
      <c r="E80" s="3" t="s">
        <v>243</v>
      </c>
      <c r="F80" s="3">
        <f>-2.008</f>
        <v>-2.008</v>
      </c>
      <c r="G80" s="4">
        <v>4.4999999999999998E-2</v>
      </c>
    </row>
    <row r="81" spans="1:7" s="5" customFormat="1" ht="18" x14ac:dyDescent="0.2">
      <c r="A81" s="3" t="s">
        <v>240</v>
      </c>
      <c r="B81" s="3"/>
      <c r="C81" s="3" t="s">
        <v>246</v>
      </c>
      <c r="D81" s="3" t="s">
        <v>244</v>
      </c>
      <c r="E81" s="3" t="s">
        <v>245</v>
      </c>
      <c r="F81" s="3">
        <f>-7.043</f>
        <v>-7.0430000000000001</v>
      </c>
      <c r="G81" s="3" t="s">
        <v>239</v>
      </c>
    </row>
    <row r="82" spans="1:7" s="5" customFormat="1" ht="15" x14ac:dyDescent="0.2">
      <c r="A82" s="3" t="s">
        <v>230</v>
      </c>
      <c r="B82" s="3"/>
      <c r="C82" s="3" t="s">
        <v>247</v>
      </c>
      <c r="D82" s="3" t="s">
        <v>231</v>
      </c>
      <c r="E82" s="3" t="s">
        <v>248</v>
      </c>
      <c r="F82" s="3">
        <f>-4.525</f>
        <v>-4.5250000000000004</v>
      </c>
      <c r="G82" s="3" t="s">
        <v>239</v>
      </c>
    </row>
    <row r="83" spans="1:7" s="5" customFormat="1" ht="15" x14ac:dyDescent="0.2">
      <c r="A83" s="3" t="s">
        <v>232</v>
      </c>
      <c r="B83" s="3"/>
      <c r="C83" s="3" t="s">
        <v>251</v>
      </c>
      <c r="D83" s="3" t="s">
        <v>249</v>
      </c>
      <c r="E83" s="3" t="s">
        <v>250</v>
      </c>
      <c r="F83" s="3">
        <f>-8.877</f>
        <v>-8.8770000000000007</v>
      </c>
      <c r="G83" s="3" t="s">
        <v>239</v>
      </c>
    </row>
    <row r="84" spans="1:7" s="5" customFormat="1" ht="15" x14ac:dyDescent="0.2">
      <c r="A84" s="3" t="s">
        <v>75</v>
      </c>
      <c r="B84" s="3"/>
      <c r="C84" s="3" t="s">
        <v>253</v>
      </c>
      <c r="D84" s="3" t="s">
        <v>252</v>
      </c>
      <c r="E84" s="3" t="s">
        <v>252</v>
      </c>
      <c r="F84" s="3">
        <v>-5.3959999999999999</v>
      </c>
      <c r="G84" s="6" t="s">
        <v>239</v>
      </c>
    </row>
    <row r="85" spans="1:7" s="5" customFormat="1" ht="15" x14ac:dyDescent="0.2">
      <c r="A85" s="3" t="s">
        <v>233</v>
      </c>
      <c r="B85" s="3"/>
      <c r="C85" s="3" t="s">
        <v>256</v>
      </c>
      <c r="D85" s="3" t="s">
        <v>254</v>
      </c>
      <c r="E85" s="3" t="s">
        <v>255</v>
      </c>
      <c r="F85" s="3">
        <f>-1.577</f>
        <v>-1.577</v>
      </c>
      <c r="G85" s="4">
        <v>0.115</v>
      </c>
    </row>
    <row r="86" spans="1:7" s="5" customFormat="1" ht="15" x14ac:dyDescent="0.2">
      <c r="A86" s="3" t="s">
        <v>234</v>
      </c>
      <c r="B86" s="3"/>
      <c r="C86" s="3" t="s">
        <v>257</v>
      </c>
      <c r="D86" s="3" t="s">
        <v>258</v>
      </c>
      <c r="E86" s="3" t="s">
        <v>259</v>
      </c>
      <c r="F86" s="3">
        <f>-1.822</f>
        <v>-1.8220000000000001</v>
      </c>
      <c r="G86" s="3">
        <v>6.8000000000000005E-2</v>
      </c>
    </row>
    <row r="87" spans="1:7" s="5" customFormat="1" ht="15" x14ac:dyDescent="0.2">
      <c r="A87" s="3" t="s">
        <v>235</v>
      </c>
      <c r="B87" s="3"/>
      <c r="C87" s="3" t="s">
        <v>262</v>
      </c>
      <c r="D87" s="3" t="s">
        <v>260</v>
      </c>
      <c r="E87" s="3" t="s">
        <v>261</v>
      </c>
      <c r="F87" s="3">
        <f>-0.304</f>
        <v>-0.30399999999999999</v>
      </c>
      <c r="G87" s="4">
        <v>0.76100000000000001</v>
      </c>
    </row>
    <row r="88" spans="1:7" s="5" customFormat="1" ht="18" x14ac:dyDescent="0.2">
      <c r="A88" s="3" t="s">
        <v>241</v>
      </c>
      <c r="B88" s="3"/>
      <c r="C88" s="3" t="s">
        <v>263</v>
      </c>
      <c r="D88" s="3" t="s">
        <v>264</v>
      </c>
      <c r="E88" s="3" t="s">
        <v>265</v>
      </c>
      <c r="F88" s="3">
        <f>-1.057</f>
        <v>-1.0569999999999999</v>
      </c>
      <c r="G88" s="4">
        <v>0.29099999999999998</v>
      </c>
    </row>
    <row r="89" spans="1:7" s="5" customFormat="1" ht="15" x14ac:dyDescent="0.2">
      <c r="A89" s="3" t="s">
        <v>236</v>
      </c>
      <c r="B89" s="3"/>
      <c r="C89" s="3" t="s">
        <v>268</v>
      </c>
      <c r="D89" s="3" t="s">
        <v>266</v>
      </c>
      <c r="E89" s="3" t="s">
        <v>267</v>
      </c>
      <c r="F89" s="3">
        <f>-0.647</f>
        <v>-0.64700000000000002</v>
      </c>
      <c r="G89" s="4">
        <v>0.51800000000000002</v>
      </c>
    </row>
    <row r="90" spans="1:7" s="5" customFormat="1" ht="15" x14ac:dyDescent="0.2">
      <c r="A90" s="3" t="s">
        <v>163</v>
      </c>
      <c r="B90" s="3"/>
      <c r="C90" s="3" t="s">
        <v>269</v>
      </c>
      <c r="D90" s="3" t="s">
        <v>270</v>
      </c>
      <c r="E90" s="3" t="s">
        <v>271</v>
      </c>
      <c r="F90" s="3">
        <f>-5.164</f>
        <v>-5.1639999999999997</v>
      </c>
      <c r="G90" s="3" t="s">
        <v>239</v>
      </c>
    </row>
    <row r="91" spans="1:7" s="5" customFormat="1" ht="15" x14ac:dyDescent="0.2">
      <c r="A91" s="3" t="s">
        <v>176</v>
      </c>
      <c r="B91" s="3"/>
      <c r="C91" s="3" t="s">
        <v>274</v>
      </c>
      <c r="D91" s="3" t="s">
        <v>272</v>
      </c>
      <c r="E91" s="3" t="s">
        <v>273</v>
      </c>
      <c r="F91" s="3">
        <f>-7.982</f>
        <v>-7.9820000000000002</v>
      </c>
      <c r="G91" s="3" t="s">
        <v>239</v>
      </c>
    </row>
    <row r="92" spans="1:7" s="5" customFormat="1" ht="15" x14ac:dyDescent="0.2">
      <c r="A92" s="3" t="s">
        <v>188</v>
      </c>
      <c r="B92" s="3"/>
      <c r="C92" s="3" t="s">
        <v>275</v>
      </c>
      <c r="D92" s="3" t="s">
        <v>276</v>
      </c>
      <c r="E92" s="3" t="s">
        <v>277</v>
      </c>
      <c r="F92" s="3">
        <f>-4.621</f>
        <v>-4.6210000000000004</v>
      </c>
      <c r="G92" s="3" t="s">
        <v>239</v>
      </c>
    </row>
    <row r="93" spans="1:7" s="5" customFormat="1" ht="15" x14ac:dyDescent="0.2">
      <c r="A93" s="3" t="s">
        <v>201</v>
      </c>
      <c r="B93" s="3"/>
      <c r="C93" s="3" t="s">
        <v>237</v>
      </c>
      <c r="D93" s="3" t="s">
        <v>278</v>
      </c>
      <c r="E93" s="3" t="s">
        <v>279</v>
      </c>
      <c r="F93" s="3">
        <f>-2.019</f>
        <v>-2.0190000000000001</v>
      </c>
      <c r="G93" s="3">
        <v>4.2999999999999997E-2</v>
      </c>
    </row>
    <row r="94" spans="1:7" s="5" customFormat="1" ht="15" x14ac:dyDescent="0.2">
      <c r="A94" s="7" t="s">
        <v>214</v>
      </c>
      <c r="B94" s="7"/>
      <c r="C94" s="7" t="s">
        <v>282</v>
      </c>
      <c r="D94" s="7" t="s">
        <v>280</v>
      </c>
      <c r="E94" s="7" t="s">
        <v>281</v>
      </c>
      <c r="F94" s="7">
        <f>-2.323</f>
        <v>-2.323</v>
      </c>
      <c r="G94" s="8">
        <v>0.02</v>
      </c>
    </row>
    <row r="96" spans="1:7" x14ac:dyDescent="0.2">
      <c r="A96" s="21" t="s">
        <v>286</v>
      </c>
      <c r="B96" s="22"/>
      <c r="C96" s="22"/>
      <c r="D96" s="22"/>
      <c r="E96" s="22"/>
      <c r="F96" s="22"/>
      <c r="G96" s="22"/>
    </row>
    <row r="97" spans="1:7" x14ac:dyDescent="0.2">
      <c r="A97" s="22"/>
      <c r="B97" s="22"/>
      <c r="C97" s="22"/>
      <c r="D97" s="22"/>
      <c r="E97" s="22"/>
      <c r="F97" s="22"/>
      <c r="G97" s="22"/>
    </row>
    <row r="98" spans="1:7" x14ac:dyDescent="0.2">
      <c r="A98" s="22"/>
      <c r="B98" s="22"/>
      <c r="C98" s="22"/>
      <c r="D98" s="22"/>
      <c r="E98" s="22"/>
      <c r="F98" s="22"/>
      <c r="G98" s="22"/>
    </row>
    <row r="99" spans="1:7" x14ac:dyDescent="0.2">
      <c r="A99" s="22"/>
      <c r="B99" s="22"/>
      <c r="C99" s="22"/>
      <c r="D99" s="22"/>
      <c r="E99" s="22"/>
      <c r="F99" s="22"/>
      <c r="G99" s="22"/>
    </row>
    <row r="100" spans="1:7" x14ac:dyDescent="0.2">
      <c r="A100" s="22"/>
      <c r="B100" s="22"/>
      <c r="C100" s="22"/>
      <c r="D100" s="22"/>
      <c r="E100" s="22"/>
      <c r="F100" s="22"/>
      <c r="G100" s="22"/>
    </row>
    <row r="101" spans="1:7" ht="62.25" customHeight="1" x14ac:dyDescent="0.2">
      <c r="A101" s="22"/>
      <c r="B101" s="22"/>
      <c r="C101" s="22"/>
      <c r="D101" s="22"/>
      <c r="E101" s="22"/>
      <c r="F101" s="22"/>
      <c r="G101" s="22"/>
    </row>
  </sheetData>
  <mergeCells count="96">
    <mergeCell ref="A96:G101"/>
    <mergeCell ref="A2:B4"/>
    <mergeCell ref="C2:C4"/>
    <mergeCell ref="D2:E2"/>
    <mergeCell ref="F2:F4"/>
    <mergeCell ref="G2:G4"/>
    <mergeCell ref="D3:D4"/>
    <mergeCell ref="E3:E4"/>
    <mergeCell ref="A5:A6"/>
    <mergeCell ref="F5:F6"/>
    <mergeCell ref="G5:G6"/>
    <mergeCell ref="A7:A8"/>
    <mergeCell ref="F7:F8"/>
    <mergeCell ref="G7:G8"/>
    <mergeCell ref="A9:A10"/>
    <mergeCell ref="F9:F10"/>
    <mergeCell ref="G9:G10"/>
    <mergeCell ref="A11:A12"/>
    <mergeCell ref="F11:F12"/>
    <mergeCell ref="G11:G12"/>
    <mergeCell ref="A13:A14"/>
    <mergeCell ref="F13:F14"/>
    <mergeCell ref="G13:G14"/>
    <mergeCell ref="A15:A16"/>
    <mergeCell ref="F15:F16"/>
    <mergeCell ref="G15:G16"/>
    <mergeCell ref="A17:A18"/>
    <mergeCell ref="F17:F18"/>
    <mergeCell ref="G17:G18"/>
    <mergeCell ref="A19:A20"/>
    <mergeCell ref="F19:F20"/>
    <mergeCell ref="G19:G20"/>
    <mergeCell ref="A21:A24"/>
    <mergeCell ref="F21:F24"/>
    <mergeCell ref="G21:G24"/>
    <mergeCell ref="A25:A26"/>
    <mergeCell ref="F25:F26"/>
    <mergeCell ref="G25:G26"/>
    <mergeCell ref="A27:A28"/>
    <mergeCell ref="F27:F28"/>
    <mergeCell ref="G27:G28"/>
    <mergeCell ref="A29:A30"/>
    <mergeCell ref="F29:F30"/>
    <mergeCell ref="G29:G30"/>
    <mergeCell ref="A31:A32"/>
    <mergeCell ref="F31:F32"/>
    <mergeCell ref="G31:G32"/>
    <mergeCell ref="A33:A34"/>
    <mergeCell ref="F33:F34"/>
    <mergeCell ref="G33:G34"/>
    <mergeCell ref="A35:A36"/>
    <mergeCell ref="F35:F36"/>
    <mergeCell ref="G35:G36"/>
    <mergeCell ref="A37:A38"/>
    <mergeCell ref="F37:F38"/>
    <mergeCell ref="G37:G38"/>
    <mergeCell ref="A39:A40"/>
    <mergeCell ref="F39:F40"/>
    <mergeCell ref="G39:G40"/>
    <mergeCell ref="A41:A42"/>
    <mergeCell ref="F41:F42"/>
    <mergeCell ref="G41:G42"/>
    <mergeCell ref="A43:A44"/>
    <mergeCell ref="F43:F44"/>
    <mergeCell ref="G43:G44"/>
    <mergeCell ref="A45:A47"/>
    <mergeCell ref="F45:F47"/>
    <mergeCell ref="G45:G47"/>
    <mergeCell ref="A48:A50"/>
    <mergeCell ref="F48:F50"/>
    <mergeCell ref="G48:G50"/>
    <mergeCell ref="A51:A53"/>
    <mergeCell ref="F51:F53"/>
    <mergeCell ref="G51:G53"/>
    <mergeCell ref="A54:A56"/>
    <mergeCell ref="F54:F56"/>
    <mergeCell ref="G54:G56"/>
    <mergeCell ref="A57:A59"/>
    <mergeCell ref="F57:F59"/>
    <mergeCell ref="G57:G59"/>
    <mergeCell ref="A76:A79"/>
    <mergeCell ref="F76:F79"/>
    <mergeCell ref="G76:G79"/>
    <mergeCell ref="A1:G1"/>
    <mergeCell ref="A68:A71"/>
    <mergeCell ref="F68:F71"/>
    <mergeCell ref="G68:G71"/>
    <mergeCell ref="A72:A75"/>
    <mergeCell ref="F72:F75"/>
    <mergeCell ref="G72:G75"/>
    <mergeCell ref="A60:A63"/>
    <mergeCell ref="F60:F63"/>
    <mergeCell ref="G60:G63"/>
    <mergeCell ref="A64:A67"/>
    <mergeCell ref="F64:F67"/>
    <mergeCell ref="G64:G67"/>
  </mergeCells>
  <phoneticPr fontId="2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2024-09-13T14:50:46Z</dcterms:created>
  <dcterms:modified xsi:type="dcterms:W3CDTF">2024-12-11T14:15:29Z</dcterms:modified>
</cp:coreProperties>
</file>