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Rachel\Desktop\ResubmissionPackage\"/>
    </mc:Choice>
  </mc:AlternateContent>
  <xr:revisionPtr revIDLastSave="0" documentId="13_ncr:1_{5657D961-7F48-4BD3-B939-7EEEDE45B628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ST1 Genome Info" sheetId="1" r:id="rId1"/>
    <sheet name="ST2 Hybrid Tree Data" sheetId="2" r:id="rId2"/>
    <sheet name="ST3 TE data" sheetId="3" r:id="rId3"/>
    <sheet name="ST4 Phylosignal Results" sheetId="4" r:id="rId4"/>
  </sheets>
  <calcPr calcId="191029"/>
</workbook>
</file>

<file path=xl/calcChain.xml><?xml version="1.0" encoding="utf-8"?>
<calcChain xmlns="http://schemas.openxmlformats.org/spreadsheetml/2006/main">
  <c r="AD39" i="3" l="1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C39" i="3"/>
  <c r="D37" i="1"/>
  <c r="D36" i="1"/>
  <c r="C37" i="1"/>
  <c r="C36" i="1"/>
  <c r="AV3" i="3"/>
  <c r="AV7" i="3"/>
  <c r="AV11" i="3"/>
  <c r="AV15" i="3"/>
  <c r="AV19" i="3"/>
  <c r="AV23" i="3"/>
  <c r="AV27" i="3"/>
  <c r="AV31" i="3"/>
  <c r="AV2" i="3"/>
  <c r="AU3" i="3"/>
  <c r="AU7" i="3"/>
  <c r="AU11" i="3"/>
  <c r="AU15" i="3"/>
  <c r="AU19" i="3"/>
  <c r="AU23" i="3"/>
  <c r="AU27" i="3"/>
  <c r="AU31" i="3"/>
  <c r="AU2" i="3"/>
  <c r="AS3" i="3"/>
  <c r="AS37" i="3" s="1"/>
  <c r="AT3" i="3"/>
  <c r="AS4" i="3"/>
  <c r="AU4" i="3" s="1"/>
  <c r="AT4" i="3"/>
  <c r="AT36" i="3" s="1"/>
  <c r="AS5" i="3"/>
  <c r="AV5" i="3" s="1"/>
  <c r="AT5" i="3"/>
  <c r="AS6" i="3"/>
  <c r="AU6" i="3" s="1"/>
  <c r="AT6" i="3"/>
  <c r="AV6" i="3" s="1"/>
  <c r="AS7" i="3"/>
  <c r="AT7" i="3"/>
  <c r="AS8" i="3"/>
  <c r="AU8" i="3" s="1"/>
  <c r="AT8" i="3"/>
  <c r="AV8" i="3" s="1"/>
  <c r="AS9" i="3"/>
  <c r="AV9" i="3" s="1"/>
  <c r="AT9" i="3"/>
  <c r="AS10" i="3"/>
  <c r="AU10" i="3" s="1"/>
  <c r="AT10" i="3"/>
  <c r="AV10" i="3" s="1"/>
  <c r="AS11" i="3"/>
  <c r="AT11" i="3"/>
  <c r="AS12" i="3"/>
  <c r="AU12" i="3" s="1"/>
  <c r="AT12" i="3"/>
  <c r="AV12" i="3" s="1"/>
  <c r="AS13" i="3"/>
  <c r="AV13" i="3" s="1"/>
  <c r="AT13" i="3"/>
  <c r="AS14" i="3"/>
  <c r="AU14" i="3" s="1"/>
  <c r="AT14" i="3"/>
  <c r="AV14" i="3" s="1"/>
  <c r="AS15" i="3"/>
  <c r="AT15" i="3"/>
  <c r="AS16" i="3"/>
  <c r="AU16" i="3" s="1"/>
  <c r="AT16" i="3"/>
  <c r="AV16" i="3" s="1"/>
  <c r="AS17" i="3"/>
  <c r="AV17" i="3" s="1"/>
  <c r="AT17" i="3"/>
  <c r="AS18" i="3"/>
  <c r="AU18" i="3" s="1"/>
  <c r="AT18" i="3"/>
  <c r="AV18" i="3" s="1"/>
  <c r="AS19" i="3"/>
  <c r="AT19" i="3"/>
  <c r="AS20" i="3"/>
  <c r="AU20" i="3" s="1"/>
  <c r="AT20" i="3"/>
  <c r="AV20" i="3" s="1"/>
  <c r="AS21" i="3"/>
  <c r="AV21" i="3" s="1"/>
  <c r="AT21" i="3"/>
  <c r="AS22" i="3"/>
  <c r="AU22" i="3" s="1"/>
  <c r="AT22" i="3"/>
  <c r="AV22" i="3" s="1"/>
  <c r="AS23" i="3"/>
  <c r="AT23" i="3"/>
  <c r="AS24" i="3"/>
  <c r="AU24" i="3" s="1"/>
  <c r="AT24" i="3"/>
  <c r="AV24" i="3" s="1"/>
  <c r="AS25" i="3"/>
  <c r="AV25" i="3" s="1"/>
  <c r="AT25" i="3"/>
  <c r="AS26" i="3"/>
  <c r="AU26" i="3" s="1"/>
  <c r="AT26" i="3"/>
  <c r="AV26" i="3" s="1"/>
  <c r="AS27" i="3"/>
  <c r="AT27" i="3"/>
  <c r="AS28" i="3"/>
  <c r="AU28" i="3" s="1"/>
  <c r="AT28" i="3"/>
  <c r="AV28" i="3" s="1"/>
  <c r="AS29" i="3"/>
  <c r="AV29" i="3" s="1"/>
  <c r="AT29" i="3"/>
  <c r="AS30" i="3"/>
  <c r="AU30" i="3" s="1"/>
  <c r="AT30" i="3"/>
  <c r="AV30" i="3" s="1"/>
  <c r="AS31" i="3"/>
  <c r="AT31" i="3"/>
  <c r="AS32" i="3"/>
  <c r="AU32" i="3" s="1"/>
  <c r="AT32" i="3"/>
  <c r="AV32" i="3" s="1"/>
  <c r="AS33" i="3"/>
  <c r="AV33" i="3" s="1"/>
  <c r="AT33" i="3"/>
  <c r="AS34" i="3"/>
  <c r="AU34" i="3" s="1"/>
  <c r="AT34" i="3"/>
  <c r="AV34" i="3" s="1"/>
  <c r="AT2" i="3"/>
  <c r="AT37" i="3" s="1"/>
  <c r="AS2" i="3"/>
  <c r="AR37" i="3"/>
  <c r="AQ37" i="3"/>
  <c r="AP37" i="3"/>
  <c r="AO37" i="3"/>
  <c r="AN37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AR36" i="3"/>
  <c r="AQ36" i="3"/>
  <c r="AP36" i="3"/>
  <c r="AO36" i="3"/>
  <c r="AN36" i="3"/>
  <c r="AM36" i="3"/>
  <c r="AL36" i="3"/>
  <c r="AK36" i="3"/>
  <c r="AJ36" i="3"/>
  <c r="AI36" i="3"/>
  <c r="AH36" i="3"/>
  <c r="AG36" i="3"/>
  <c r="AF36" i="3"/>
  <c r="AE36" i="3"/>
  <c r="AD36" i="3"/>
  <c r="AC36" i="3"/>
  <c r="AB36" i="3"/>
  <c r="AA36" i="3"/>
  <c r="Z36" i="3"/>
  <c r="Y36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37" i="3" s="1"/>
  <c r="C4" i="3"/>
  <c r="C3" i="3"/>
  <c r="C2" i="3"/>
  <c r="C36" i="3" s="1"/>
  <c r="AV4" i="3" l="1"/>
  <c r="AS36" i="3"/>
  <c r="AU33" i="3"/>
  <c r="AU29" i="3"/>
  <c r="AU25" i="3"/>
  <c r="AU21" i="3"/>
  <c r="AU17" i="3"/>
  <c r="AU13" i="3"/>
  <c r="AU9" i="3"/>
  <c r="AU5" i="3"/>
</calcChain>
</file>

<file path=xl/sharedStrings.xml><?xml version="1.0" encoding="utf-8"?>
<sst xmlns="http://schemas.openxmlformats.org/spreadsheetml/2006/main" count="588" uniqueCount="309">
  <si>
    <t>Species Name</t>
  </si>
  <si>
    <t>scientific_name</t>
  </si>
  <si>
    <t>Lineage</t>
  </si>
  <si>
    <t>Subfamily</t>
  </si>
  <si>
    <t>Genome Length</t>
  </si>
  <si>
    <t>GC Content</t>
  </si>
  <si>
    <t>Notes</t>
  </si>
  <si>
    <t>Lysiphlebus fabarum</t>
  </si>
  <si>
    <t>Lysiphlebusfabarum</t>
  </si>
  <si>
    <t>Cyclostome</t>
  </si>
  <si>
    <t>Aphidiinae</t>
  </si>
  <si>
    <t>GCA_011426435.1</t>
  </si>
  <si>
    <t>Aphidius colemani</t>
  </si>
  <si>
    <t>Aphidiuscolemani</t>
  </si>
  <si>
    <t>GCA_030523065.1</t>
  </si>
  <si>
    <t>Aphidius ervi</t>
  </si>
  <si>
    <t>Aphidiuservi1</t>
  </si>
  <si>
    <t>Aphidius gifuensis</t>
  </si>
  <si>
    <t>Aphidiusgifuensis</t>
  </si>
  <si>
    <t>Aleiodes alternator</t>
  </si>
  <si>
    <t>Aleiodesalternator</t>
  </si>
  <si>
    <t>Rogadinae</t>
  </si>
  <si>
    <t>GCA_963921975.1</t>
  </si>
  <si>
    <t>Aleiodes sp.</t>
  </si>
  <si>
    <t>Aleiodes2</t>
  </si>
  <si>
    <t>Aleiodes testaceus</t>
  </si>
  <si>
    <t>Aleiodestestaceus</t>
  </si>
  <si>
    <t>Aleiodes leptofemur</t>
  </si>
  <si>
    <t>Aleiodesleptofemur</t>
  </si>
  <si>
    <t>GCA_963942555.1</t>
  </si>
  <si>
    <t>Rhaconotus</t>
  </si>
  <si>
    <t>Doryctinae</t>
  </si>
  <si>
    <t>n/a</t>
  </si>
  <si>
    <t>assembly sent by Dr. Gaelen Burke</t>
  </si>
  <si>
    <t>Fopius arisanus</t>
  </si>
  <si>
    <t>Fopiusarisanus</t>
  </si>
  <si>
    <t>Opiinae</t>
  </si>
  <si>
    <t>Diachasma alloeum</t>
  </si>
  <si>
    <t>Diachasmaalloeum1</t>
  </si>
  <si>
    <t>Diachasmimorpha longicaudata</t>
  </si>
  <si>
    <t>Diachasmimorphalongicaudata</t>
  </si>
  <si>
    <t>Asobara japonica</t>
  </si>
  <si>
    <t>Asobarajaponica1</t>
  </si>
  <si>
    <t>Alysiinae</t>
  </si>
  <si>
    <t>Coelinius</t>
  </si>
  <si>
    <t>Macrocentrus cingulum</t>
  </si>
  <si>
    <t>Macrocentruscingulum</t>
  </si>
  <si>
    <t>Non-Cyclostome</t>
  </si>
  <si>
    <t>Macrocentrinae</t>
  </si>
  <si>
    <t>Macrocentrus sp.</t>
  </si>
  <si>
    <t>Macrocentrus</t>
  </si>
  <si>
    <t>Zele albiditarsus</t>
  </si>
  <si>
    <t>Zelealbiditarsus</t>
  </si>
  <si>
    <t>Euphorinae</t>
  </si>
  <si>
    <t>Meteorus cinctellus</t>
  </si>
  <si>
    <t>Meteoruscinctellus</t>
  </si>
  <si>
    <t xml:space="preserve">Euphorinae </t>
  </si>
  <si>
    <t>Meteorus colon</t>
  </si>
  <si>
    <t>Meteoruscolon1</t>
  </si>
  <si>
    <t>Meteorus sp.</t>
  </si>
  <si>
    <t>Meteorus</t>
  </si>
  <si>
    <t>Dinocampus coccinellae</t>
  </si>
  <si>
    <t>Dinocampuscoccinellae1</t>
  </si>
  <si>
    <t>Microctonus aethiopoides</t>
  </si>
  <si>
    <t>Microctonusaethiopoides1</t>
  </si>
  <si>
    <t>Microctonus brassicae</t>
  </si>
  <si>
    <t>Microctonusbrassicae1</t>
  </si>
  <si>
    <t>Microctonus hyperodae</t>
  </si>
  <si>
    <t>Microctonushyperodae</t>
  </si>
  <si>
    <t>Chelonus formosanus</t>
  </si>
  <si>
    <t>Chelonusformosanus</t>
  </si>
  <si>
    <t>Cheloninae</t>
  </si>
  <si>
    <t>GCA_028641665.1</t>
  </si>
  <si>
    <t>Chelonus insularis</t>
  </si>
  <si>
    <t>Chelonusinsularis</t>
  </si>
  <si>
    <t>GCA_013357705.1</t>
  </si>
  <si>
    <t>Microplitis demolitor</t>
  </si>
  <si>
    <t>Microplitisdemolitor2</t>
  </si>
  <si>
    <t>Microgastrinae</t>
  </si>
  <si>
    <t>Microplitis manilae</t>
  </si>
  <si>
    <t>Microplitismanilae</t>
  </si>
  <si>
    <t>Microplitis mediator</t>
  </si>
  <si>
    <t>Microplitismediator</t>
  </si>
  <si>
    <t>Cotesia chilonis</t>
  </si>
  <si>
    <t>Cotesiachilonis</t>
  </si>
  <si>
    <t>Cotesia congregata</t>
  </si>
  <si>
    <t>Cotesiacongregata</t>
  </si>
  <si>
    <t>Cotesia glomerata</t>
  </si>
  <si>
    <t>Cotesiaglomerata</t>
  </si>
  <si>
    <t>GCA_020080835.1</t>
  </si>
  <si>
    <t>Cotesia typhae</t>
  </si>
  <si>
    <t>Cotesiatyphae</t>
  </si>
  <si>
    <t>Scientific Name</t>
  </si>
  <si>
    <t>UCE taxa equivalent via Jasso-Martínez et al. (2022)</t>
  </si>
  <si>
    <t>Family</t>
  </si>
  <si>
    <t>Short name</t>
  </si>
  <si>
    <t>CO1 taxa equivalent</t>
  </si>
  <si>
    <t>CO1 Accesion #</t>
  </si>
  <si>
    <t>Blast to find?</t>
  </si>
  <si>
    <t>Odontocolon monatus</t>
  </si>
  <si>
    <t>Outgroup_</t>
  </si>
  <si>
    <t>OUTGROUP</t>
  </si>
  <si>
    <t>OG_Odontoc</t>
  </si>
  <si>
    <t>Gasteruption floridanum</t>
  </si>
  <si>
    <t>BP_Gas_03_Gasteruption_floridanum</t>
  </si>
  <si>
    <t>OG_Gasterp</t>
  </si>
  <si>
    <t>Coelichneumon haemorrhoidalis</t>
  </si>
  <si>
    <t>BS_UCE_Ich227_Coelichneumon_haemorrhoidalis</t>
  </si>
  <si>
    <t>OG_Coelich</t>
  </si>
  <si>
    <t>Neoxorides caryae</t>
  </si>
  <si>
    <t>BS_UCE_Ich376_Neoxorides_caryae</t>
  </si>
  <si>
    <t>OG_Neoxor</t>
  </si>
  <si>
    <t>Lysiphlebus_sp1</t>
  </si>
  <si>
    <t>Braconidae</t>
  </si>
  <si>
    <t>Aphidioid</t>
  </si>
  <si>
    <t>Lysiphlebu</t>
  </si>
  <si>
    <t>yes</t>
  </si>
  <si>
    <t>Aphidius_sp1</t>
  </si>
  <si>
    <t>Aphidius_1</t>
  </si>
  <si>
    <t xml:space="preserve">Aphidius ervi </t>
  </si>
  <si>
    <t>Aphidius_sp4</t>
  </si>
  <si>
    <t>Aphidius_4</t>
  </si>
  <si>
    <t>HM374715.1</t>
  </si>
  <si>
    <t>no</t>
  </si>
  <si>
    <t>Aphidius_g</t>
  </si>
  <si>
    <t>GCF_014905175.1</t>
  </si>
  <si>
    <t>Aleiodes_sp1</t>
  </si>
  <si>
    <t>Aleiodes_1</t>
  </si>
  <si>
    <t>GCA_963921955.1</t>
  </si>
  <si>
    <t>Aleiodes sp. PSUC_FEM 10030003</t>
  </si>
  <si>
    <t>Aleiodes_gossypiellae</t>
  </si>
  <si>
    <t>Aleiodes_g</t>
  </si>
  <si>
    <t>GCA_018902275.1</t>
  </si>
  <si>
    <t>Aleiodes_Cordylorhogas_sp3</t>
  </si>
  <si>
    <t>Aleiodes_3</t>
  </si>
  <si>
    <t>EF115454.1</t>
  </si>
  <si>
    <t>Aleiodes_sp4</t>
  </si>
  <si>
    <t>Aleiodes_4</t>
  </si>
  <si>
    <t>OZ012624.1</t>
  </si>
  <si>
    <t>Rhaconotus sp</t>
  </si>
  <si>
    <t>Rhaconotus_fasciatus</t>
  </si>
  <si>
    <t>Rhaconotus sp. BOLD:AAG8216</t>
  </si>
  <si>
    <t>HM423282.1</t>
  </si>
  <si>
    <t>Fopius_ari</t>
  </si>
  <si>
    <t>KT595066.1</t>
  </si>
  <si>
    <t xml:space="preserve">Diachasma alloeum </t>
  </si>
  <si>
    <t>Diachasma muliebre</t>
  </si>
  <si>
    <t>Diachasma_</t>
  </si>
  <si>
    <t>NW_021683654.1</t>
  </si>
  <si>
    <t>Dlongicaud</t>
  </si>
  <si>
    <t>NW_026974058.1</t>
  </si>
  <si>
    <t xml:space="preserve">Asobara japonica </t>
  </si>
  <si>
    <t>Asobara_sp3</t>
  </si>
  <si>
    <t>Asobara_s3</t>
  </si>
  <si>
    <t>BQMI01000384.1</t>
  </si>
  <si>
    <t>Coelinius sp. EB29</t>
  </si>
  <si>
    <t>Coelinius_robinae</t>
  </si>
  <si>
    <t>Coelinius_</t>
  </si>
  <si>
    <t>JAOZGT000000000.1</t>
  </si>
  <si>
    <t>Macrocentrus_spA</t>
  </si>
  <si>
    <t>Macrocen_A</t>
  </si>
  <si>
    <t>MVJL00000000.1</t>
  </si>
  <si>
    <t>Macrocentrus sp</t>
  </si>
  <si>
    <t>Macrocentrus_sp1</t>
  </si>
  <si>
    <t>Macrocen_1</t>
  </si>
  <si>
    <t>Macrocentrus sp. DNAS-54D-6R77</t>
  </si>
  <si>
    <t>MW086860.1</t>
  </si>
  <si>
    <t>Zele_sp1</t>
  </si>
  <si>
    <t>Zele_spec1</t>
  </si>
  <si>
    <t>OY292418.1</t>
  </si>
  <si>
    <t>Meteorus_sp1</t>
  </si>
  <si>
    <t>Meteorus_1</t>
  </si>
  <si>
    <t>JAPYZF000000000.1</t>
  </si>
  <si>
    <t xml:space="preserve">Meteorus colon </t>
  </si>
  <si>
    <t>Meteorus_sp6</t>
  </si>
  <si>
    <t>Meteorus_6</t>
  </si>
  <si>
    <t>KR888263.1</t>
  </si>
  <si>
    <t>Meteorus sp</t>
  </si>
  <si>
    <t>Meteorussp</t>
  </si>
  <si>
    <t>Meteorus sp. congregatusDHJ05</t>
  </si>
  <si>
    <t>HQ926886.1</t>
  </si>
  <si>
    <t xml:space="preserve">Microctonus aethiopoides </t>
  </si>
  <si>
    <t>Microctonus_sp3</t>
  </si>
  <si>
    <t>Microcton3</t>
  </si>
  <si>
    <t>JAQZZK000000000.1</t>
  </si>
  <si>
    <t xml:space="preserve">Microctonus brassicae </t>
  </si>
  <si>
    <t>Microctonus_sp4</t>
  </si>
  <si>
    <t>Microcton4</t>
  </si>
  <si>
    <t>OW675805.1</t>
  </si>
  <si>
    <t>Microctonh</t>
  </si>
  <si>
    <t>JQ801634.1</t>
  </si>
  <si>
    <t>Chelonus_sp1</t>
  </si>
  <si>
    <t>Chelonus_1</t>
  </si>
  <si>
    <t>MW487860.1</t>
  </si>
  <si>
    <t>Chelonus_annulipes</t>
  </si>
  <si>
    <t>Chelonus_a</t>
  </si>
  <si>
    <t>MH890666.1</t>
  </si>
  <si>
    <t>Micropliti</t>
  </si>
  <si>
    <t>HM904940.1</t>
  </si>
  <si>
    <t>Microplima</t>
  </si>
  <si>
    <t>KF569905.1</t>
  </si>
  <si>
    <t>Microplime</t>
  </si>
  <si>
    <t>JADCKS000000000.1</t>
  </si>
  <si>
    <t>Cotesia_acuminata</t>
  </si>
  <si>
    <t>Cotesia_ac</t>
  </si>
  <si>
    <t>RJVT00000000.1</t>
  </si>
  <si>
    <t>Cotesia_co</t>
  </si>
  <si>
    <t>CAJNRD000000000.3</t>
  </si>
  <si>
    <t>Cotesia_gl</t>
  </si>
  <si>
    <t>JAHXZJ000000000.1</t>
  </si>
  <si>
    <t>Cotesia_se</t>
  </si>
  <si>
    <t>Cotesia sesamiae</t>
  </si>
  <si>
    <t>JF865976.1</t>
  </si>
  <si>
    <t>Name</t>
  </si>
  <si>
    <t>TotalTELength</t>
  </si>
  <si>
    <t>TEContentofGenome</t>
  </si>
  <si>
    <t>LTRCopy</t>
  </si>
  <si>
    <t>DIRSCopy</t>
  </si>
  <si>
    <t>PLECopy</t>
  </si>
  <si>
    <t>SINECopy</t>
  </si>
  <si>
    <t>LINECopy</t>
  </si>
  <si>
    <t>TIRCopy</t>
  </si>
  <si>
    <t>CrypCopy</t>
  </si>
  <si>
    <t>MavCopy</t>
  </si>
  <si>
    <t>HelCopy</t>
  </si>
  <si>
    <t>UnclasCopy</t>
  </si>
  <si>
    <t>LTRLength</t>
  </si>
  <si>
    <t>DIRSLength</t>
  </si>
  <si>
    <t>PLELength</t>
  </si>
  <si>
    <t>SINELength</t>
  </si>
  <si>
    <t>LINELength</t>
  </si>
  <si>
    <t>TIRLength</t>
  </si>
  <si>
    <t>CrypLength</t>
  </si>
  <si>
    <t>MavLength</t>
  </si>
  <si>
    <t>HelLength</t>
  </si>
  <si>
    <t>UnclasLength</t>
  </si>
  <si>
    <t>LTRpropGenome</t>
  </si>
  <si>
    <t>DIRSpropGenome</t>
  </si>
  <si>
    <t>PLEpropGenome</t>
  </si>
  <si>
    <t>SINEpropGenome</t>
  </si>
  <si>
    <t>LINEpropGenome</t>
  </si>
  <si>
    <t>TIRpropGenome</t>
  </si>
  <si>
    <t>CryppropGenome</t>
  </si>
  <si>
    <t>MavpropGenome</t>
  </si>
  <si>
    <t>HelpropGenome</t>
  </si>
  <si>
    <t>UnclaspropGenome</t>
  </si>
  <si>
    <t>LTRpropTE</t>
  </si>
  <si>
    <t>DIRSpropTE</t>
  </si>
  <si>
    <t>PLEpropTE</t>
  </si>
  <si>
    <t>SINEpropTE</t>
  </si>
  <si>
    <t>LINEpropTE</t>
  </si>
  <si>
    <t>TIRpropTE</t>
  </si>
  <si>
    <t>CryppropTE</t>
  </si>
  <si>
    <t>MavpropTE</t>
  </si>
  <si>
    <t>HelpropTE</t>
  </si>
  <si>
    <t>UnclaspropTE</t>
  </si>
  <si>
    <t>Coelinius sp.</t>
  </si>
  <si>
    <t>Rhaconotus sp.</t>
  </si>
  <si>
    <t>Mean</t>
  </si>
  <si>
    <t>Standard Deviation</t>
  </si>
  <si>
    <t>Parameter</t>
  </si>
  <si>
    <t>CmeanData</t>
  </si>
  <si>
    <t>Lambda</t>
  </si>
  <si>
    <t>CmeanP</t>
  </si>
  <si>
    <t>P</t>
  </si>
  <si>
    <t>Total TE Content</t>
  </si>
  <si>
    <t>Total TE Copy #</t>
  </si>
  <si>
    <t>Total TE Length</t>
  </si>
  <si>
    <t>Helitron PropGenome</t>
  </si>
  <si>
    <t>TIRPropGenome</t>
  </si>
  <si>
    <t>MavericksPropGenome</t>
  </si>
  <si>
    <t>LINEPropGenome</t>
  </si>
  <si>
    <t>PLEPropGenome</t>
  </si>
  <si>
    <t>SINEPropGenome</t>
  </si>
  <si>
    <t>LTRPropGenome</t>
  </si>
  <si>
    <t>DIRSPropGenome</t>
  </si>
  <si>
    <t>CryptonsPropGenome</t>
  </si>
  <si>
    <t>UnknownPropGenome</t>
  </si>
  <si>
    <t>Class1Length</t>
  </si>
  <si>
    <t>Class2Length</t>
  </si>
  <si>
    <t>Proportion1.2</t>
  </si>
  <si>
    <t>Proportion2.1</t>
  </si>
  <si>
    <r>
      <rPr>
        <sz val="10"/>
        <color rgb="FF212121"/>
        <rFont val="Arial"/>
        <family val="2"/>
        <scheme val="major"/>
      </rPr>
      <t>GCA_015776835.1</t>
    </r>
  </si>
  <si>
    <r>
      <rPr>
        <sz val="10"/>
        <color rgb="FF000000"/>
        <rFont val="Arial"/>
        <family val="2"/>
        <scheme val="major"/>
      </rPr>
      <t>GCA_014905175.1</t>
    </r>
  </si>
  <si>
    <r>
      <rPr>
        <sz val="10"/>
        <color rgb="FF000000"/>
        <rFont val="Arial"/>
        <family val="2"/>
        <scheme val="major"/>
      </rPr>
      <t>GCA_018902275.1</t>
    </r>
  </si>
  <si>
    <r>
      <rPr>
        <sz val="10"/>
        <color rgb="FF000000"/>
        <rFont val="Arial"/>
        <family val="2"/>
        <scheme val="major"/>
      </rPr>
      <t>GCA_963564045.1</t>
    </r>
  </si>
  <si>
    <r>
      <rPr>
        <sz val="10"/>
        <color rgb="FF000000"/>
        <rFont val="Arial"/>
        <family val="2"/>
        <scheme val="major"/>
      </rPr>
      <t>GCA_000806365.1</t>
    </r>
  </si>
  <si>
    <r>
      <rPr>
        <sz val="10"/>
        <color rgb="FF000000"/>
        <rFont val="Arial"/>
        <family val="2"/>
        <scheme val="major"/>
      </rPr>
      <t>GCA_001412515.3</t>
    </r>
  </si>
  <si>
    <r>
      <rPr>
        <sz val="10"/>
        <color rgb="FF000000"/>
        <rFont val="Arial"/>
        <family val="2"/>
        <scheme val="major"/>
      </rPr>
      <t>GCA_034640455.1</t>
    </r>
  </si>
  <si>
    <r>
      <rPr>
        <sz val="10"/>
        <color rgb="FF000000"/>
        <rFont val="Arial"/>
        <family val="2"/>
        <scheme val="major"/>
      </rPr>
      <t>GCA_026005395.1</t>
    </r>
  </si>
  <si>
    <r>
      <rPr>
        <sz val="10"/>
        <color rgb="FF000000"/>
        <rFont val="Arial"/>
        <family val="2"/>
        <scheme val="major"/>
      </rPr>
      <t>GCA_035578325.1</t>
    </r>
  </si>
  <si>
    <r>
      <rPr>
        <sz val="10"/>
        <color rgb="FF000000"/>
        <rFont val="Arial"/>
        <family val="2"/>
        <scheme val="major"/>
      </rPr>
      <t>GCA_002156465.1</t>
    </r>
  </si>
  <si>
    <r>
      <rPr>
        <sz val="10"/>
        <color rgb="FF000000"/>
        <rFont val="Arial"/>
        <family val="2"/>
        <scheme val="major"/>
      </rPr>
      <t>GCA_958496275.1</t>
    </r>
  </si>
  <si>
    <r>
      <rPr>
        <sz val="10"/>
        <color rgb="FF000000"/>
        <rFont val="Arial"/>
        <family val="2"/>
        <scheme val="major"/>
      </rPr>
      <t>GCA_030523045.1</t>
    </r>
  </si>
  <si>
    <r>
      <rPr>
        <sz val="10"/>
        <color rgb="FF000000"/>
        <rFont val="Arial"/>
        <family val="2"/>
        <scheme val="major"/>
      </rPr>
      <t>GCA_030523085.1</t>
    </r>
  </si>
  <si>
    <r>
      <rPr>
        <sz val="10"/>
        <color rgb="FF000000"/>
        <rFont val="Arial"/>
        <family val="2"/>
        <scheme val="major"/>
      </rPr>
      <t>GCA_018881525.1</t>
    </r>
  </si>
  <si>
    <r>
      <rPr>
        <sz val="10"/>
        <color rgb="FF000000"/>
        <rFont val="Arial"/>
        <family val="2"/>
        <scheme val="major"/>
      </rPr>
      <t>GCA_963920625.1</t>
    </r>
  </si>
  <si>
    <r>
      <rPr>
        <sz val="10"/>
        <color rgb="FF000000"/>
        <rFont val="Arial"/>
        <family val="2"/>
        <scheme val="major"/>
      </rPr>
      <t>GCA_030272935.1</t>
    </r>
  </si>
  <si>
    <r>
      <rPr>
        <sz val="10"/>
        <color rgb="FF000000"/>
        <rFont val="Arial"/>
        <family val="2"/>
        <scheme val="major"/>
      </rPr>
      <t>GCA_940306215.1</t>
    </r>
  </si>
  <si>
    <r>
      <rPr>
        <sz val="10"/>
        <color rgb="FF000000"/>
        <rFont val="Arial"/>
        <family val="2"/>
        <scheme val="major"/>
      </rPr>
      <t>GCA_030347285.1</t>
    </r>
  </si>
  <si>
    <r>
      <rPr>
        <sz val="10"/>
        <color rgb="FF000000"/>
        <rFont val="Arial"/>
        <family val="2"/>
        <scheme val="major"/>
      </rPr>
      <t>GCA_026212275.2</t>
    </r>
  </si>
  <si>
    <r>
      <rPr>
        <sz val="10"/>
        <color rgb="FF000000"/>
        <rFont val="Arial"/>
        <family val="2"/>
        <scheme val="major"/>
      </rPr>
      <t>GCA_029641195.1</t>
    </r>
  </si>
  <si>
    <r>
      <rPr>
        <sz val="10"/>
        <color rgb="FF000000"/>
        <rFont val="Arial"/>
        <family val="2"/>
        <scheme val="major"/>
      </rPr>
      <t>GCA_021733165.1</t>
    </r>
  </si>
  <si>
    <r>
      <rPr>
        <sz val="10"/>
        <color rgb="FF000000"/>
        <rFont val="Arial"/>
        <family val="2"/>
        <scheme val="major"/>
      </rPr>
      <t>GCA_018835575.1</t>
    </r>
  </si>
  <si>
    <r>
      <rPr>
        <sz val="10"/>
        <color rgb="FF000000"/>
        <rFont val="Arial"/>
        <family val="2"/>
        <scheme val="major"/>
      </rPr>
      <t>GCA_905319865.3</t>
    </r>
  </si>
  <si>
    <r>
      <rPr>
        <sz val="10"/>
        <color rgb="FF000000"/>
        <rFont val="Arial"/>
        <family val="2"/>
        <scheme val="major"/>
      </rPr>
      <t>GCA_013202065.2</t>
    </r>
  </si>
  <si>
    <t>Accession #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</si>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</sst>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"/>
  </numFmts>
  <fonts count="8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ajor"/>
    </font>
    <font>
      <sz val="10"/>
      <color rgb="FF000000"/>
      <name val="Arial"/>
      <family val="2"/>
      <scheme val="major"/>
    </font>
    <font>
      <sz val="10"/>
      <color theme="1"/>
      <name val="Arial"/>
      <family val="2"/>
      <scheme val="major"/>
    </font>
    <font>
      <sz val="10"/>
      <color rgb="FF212121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0" fontId="3" fillId="0" borderId="0" xfId="0" applyFont="1"/>
    <xf numFmtId="0" fontId="3" fillId="2" borderId="0" xfId="0" applyFont="1" applyFill="1" applyAlignment="1">
      <alignment horizontal="right"/>
    </xf>
    <xf numFmtId="164" fontId="3" fillId="2" borderId="0" xfId="0" applyNumberFormat="1" applyFont="1" applyFill="1" applyAlignment="1">
      <alignment horizontal="right"/>
    </xf>
    <xf numFmtId="0" fontId="3" fillId="0" borderId="0" xfId="0" applyFont="1" applyAlignment="1">
      <alignment horizontal="right"/>
    </xf>
    <xf numFmtId="0" fontId="3" fillId="3" borderId="0" xfId="0" applyFont="1" applyFill="1" applyAlignment="1">
      <alignment horizontal="right"/>
    </xf>
    <xf numFmtId="164" fontId="3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1" xfId="0" applyFont="1" applyBorder="1"/>
    <xf numFmtId="0" fontId="4" fillId="0" borderId="1" xfId="0" applyFont="1" applyBorder="1"/>
    <xf numFmtId="0" fontId="6" fillId="2" borderId="0" xfId="0" applyFont="1" applyFill="1"/>
    <xf numFmtId="0" fontId="6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37"/>
  <sheetViews>
    <sheetView topLeftCell="A10" workbookViewId="0">
      <selection activeCell="G27" sqref="G27"/>
    </sheetView>
  </sheetViews>
  <sheetFormatPr defaultColWidth="12.5703125" defaultRowHeight="15.75" customHeight="1" x14ac:dyDescent="0.2"/>
  <cols>
    <col min="1" max="1" width="23.42578125" style="12" customWidth="1"/>
    <col min="2" max="2" width="19.140625" style="12" customWidth="1"/>
    <col min="3" max="16384" width="12.5703125" style="12"/>
  </cols>
  <sheetData>
    <row r="1" spans="1:24" ht="12.75" x14ac:dyDescent="0.2">
      <c r="A1" s="11" t="s">
        <v>0</v>
      </c>
      <c r="B1" s="11" t="s">
        <v>1</v>
      </c>
      <c r="C1" s="11" t="s">
        <v>4</v>
      </c>
      <c r="D1" s="11" t="s">
        <v>5</v>
      </c>
      <c r="E1" s="11" t="s">
        <v>306</v>
      </c>
      <c r="F1" s="11" t="s">
        <v>6</v>
      </c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ht="15.75" customHeight="1" x14ac:dyDescent="0.2">
      <c r="A2" s="13" t="s">
        <v>7</v>
      </c>
      <c r="B2" s="13" t="s">
        <v>8</v>
      </c>
      <c r="C2" s="14">
        <v>140705580</v>
      </c>
      <c r="D2" s="14">
        <v>23.83</v>
      </c>
      <c r="E2" s="13" t="s">
        <v>11</v>
      </c>
      <c r="F2" s="13"/>
    </row>
    <row r="3" spans="1:24" ht="15.75" customHeight="1" x14ac:dyDescent="0.2">
      <c r="A3" s="15" t="s">
        <v>12</v>
      </c>
      <c r="B3" s="15" t="s">
        <v>13</v>
      </c>
      <c r="C3" s="14">
        <v>110733156</v>
      </c>
      <c r="D3" s="14">
        <v>36.409999999999997</v>
      </c>
      <c r="E3" s="13" t="s">
        <v>14</v>
      </c>
      <c r="F3" s="13"/>
    </row>
    <row r="4" spans="1:24" ht="15.75" customHeight="1" x14ac:dyDescent="0.2">
      <c r="A4" s="15" t="s">
        <v>15</v>
      </c>
      <c r="B4" s="15" t="s">
        <v>16</v>
      </c>
      <c r="C4" s="14">
        <v>144532283</v>
      </c>
      <c r="D4" s="14">
        <v>25.89</v>
      </c>
      <c r="E4" s="13" t="s">
        <v>282</v>
      </c>
      <c r="F4" s="13"/>
    </row>
    <row r="5" spans="1:24" ht="15.75" customHeight="1" x14ac:dyDescent="0.2">
      <c r="A5" s="15" t="s">
        <v>17</v>
      </c>
      <c r="B5" s="15" t="s">
        <v>18</v>
      </c>
      <c r="C5" s="14">
        <v>156944493</v>
      </c>
      <c r="D5" s="14">
        <v>26.47</v>
      </c>
      <c r="E5" s="13" t="s">
        <v>283</v>
      </c>
      <c r="F5" s="13"/>
    </row>
    <row r="6" spans="1:24" ht="15.75" customHeight="1" x14ac:dyDescent="0.2">
      <c r="A6" s="15" t="s">
        <v>19</v>
      </c>
      <c r="B6" s="15" t="s">
        <v>20</v>
      </c>
      <c r="C6" s="14">
        <v>246293904</v>
      </c>
      <c r="D6" s="14">
        <v>34.51</v>
      </c>
      <c r="E6" s="13" t="s">
        <v>22</v>
      </c>
      <c r="F6" s="13"/>
    </row>
    <row r="7" spans="1:24" ht="15.75" customHeight="1" x14ac:dyDescent="0.2">
      <c r="A7" s="15" t="s">
        <v>23</v>
      </c>
      <c r="B7" s="15" t="s">
        <v>24</v>
      </c>
      <c r="C7" s="14">
        <v>224392313</v>
      </c>
      <c r="D7" s="14">
        <v>34.83</v>
      </c>
      <c r="E7" s="13" t="s">
        <v>284</v>
      </c>
      <c r="F7" s="13"/>
    </row>
    <row r="8" spans="1:24" ht="15.75" customHeight="1" x14ac:dyDescent="0.2">
      <c r="A8" s="13" t="s">
        <v>25</v>
      </c>
      <c r="B8" s="13" t="s">
        <v>26</v>
      </c>
      <c r="C8" s="14">
        <v>107587683</v>
      </c>
      <c r="D8" s="14">
        <v>36.35</v>
      </c>
      <c r="E8" s="13" t="s">
        <v>285</v>
      </c>
      <c r="F8" s="13"/>
    </row>
    <row r="9" spans="1:24" ht="15.75" customHeight="1" x14ac:dyDescent="0.2">
      <c r="A9" s="15" t="s">
        <v>27</v>
      </c>
      <c r="B9" s="15" t="s">
        <v>28</v>
      </c>
      <c r="C9" s="14">
        <v>271235516</v>
      </c>
      <c r="D9" s="14">
        <v>34.340000000000003</v>
      </c>
      <c r="E9" s="13" t="s">
        <v>29</v>
      </c>
      <c r="F9" s="13"/>
    </row>
    <row r="10" spans="1:24" ht="15.75" customHeight="1" x14ac:dyDescent="0.2">
      <c r="A10" s="13" t="s">
        <v>257</v>
      </c>
      <c r="B10" s="13" t="s">
        <v>30</v>
      </c>
      <c r="C10" s="14">
        <v>144098877</v>
      </c>
      <c r="D10" s="14">
        <v>38.08</v>
      </c>
      <c r="E10" s="13" t="s">
        <v>32</v>
      </c>
      <c r="F10" s="13" t="s">
        <v>33</v>
      </c>
    </row>
    <row r="11" spans="1:24" ht="15.75" customHeight="1" x14ac:dyDescent="0.2">
      <c r="A11" s="13" t="s">
        <v>34</v>
      </c>
      <c r="B11" s="13" t="s">
        <v>35</v>
      </c>
      <c r="C11" s="14">
        <v>140978447</v>
      </c>
      <c r="D11" s="14">
        <v>38.6</v>
      </c>
      <c r="E11" s="13" t="s">
        <v>286</v>
      </c>
      <c r="F11" s="13"/>
    </row>
    <row r="12" spans="1:24" ht="15.75" customHeight="1" x14ac:dyDescent="0.2">
      <c r="A12" s="13" t="s">
        <v>37</v>
      </c>
      <c r="B12" s="13" t="s">
        <v>38</v>
      </c>
      <c r="C12" s="14">
        <v>360538188</v>
      </c>
      <c r="D12" s="14">
        <v>38.299999999999997</v>
      </c>
      <c r="E12" s="13" t="s">
        <v>287</v>
      </c>
      <c r="F12" s="13"/>
    </row>
    <row r="13" spans="1:24" ht="15.75" customHeight="1" x14ac:dyDescent="0.2">
      <c r="A13" s="13" t="s">
        <v>39</v>
      </c>
      <c r="B13" s="13" t="s">
        <v>40</v>
      </c>
      <c r="C13" s="14">
        <v>194469256</v>
      </c>
      <c r="D13" s="14">
        <v>40.47</v>
      </c>
      <c r="E13" s="13" t="s">
        <v>288</v>
      </c>
      <c r="F13" s="13"/>
    </row>
    <row r="14" spans="1:24" ht="15.75" customHeight="1" x14ac:dyDescent="0.2">
      <c r="A14" s="15" t="s">
        <v>41</v>
      </c>
      <c r="B14" s="15" t="s">
        <v>42</v>
      </c>
      <c r="C14" s="14">
        <v>322176672</v>
      </c>
      <c r="D14" s="14">
        <v>39.07</v>
      </c>
      <c r="E14" s="13" t="s">
        <v>289</v>
      </c>
      <c r="F14" s="13"/>
    </row>
    <row r="15" spans="1:24" ht="15.75" customHeight="1" x14ac:dyDescent="0.2">
      <c r="A15" s="15" t="s">
        <v>256</v>
      </c>
      <c r="B15" s="15" t="s">
        <v>44</v>
      </c>
      <c r="C15" s="14">
        <v>149677641</v>
      </c>
      <c r="D15" s="14">
        <v>36.32</v>
      </c>
      <c r="E15" s="13" t="s">
        <v>290</v>
      </c>
      <c r="F15" s="13"/>
    </row>
    <row r="16" spans="1:24" ht="15.75" customHeight="1" x14ac:dyDescent="0.2">
      <c r="A16" s="13" t="s">
        <v>45</v>
      </c>
      <c r="B16" s="13" t="s">
        <v>46</v>
      </c>
      <c r="C16" s="14">
        <v>127916415</v>
      </c>
      <c r="D16" s="14">
        <v>35.64</v>
      </c>
      <c r="E16" s="13" t="s">
        <v>291</v>
      </c>
      <c r="F16" s="13"/>
    </row>
    <row r="17" spans="1:6" ht="15.75" customHeight="1" x14ac:dyDescent="0.2">
      <c r="A17" s="13" t="s">
        <v>49</v>
      </c>
      <c r="B17" s="13" t="s">
        <v>50</v>
      </c>
      <c r="C17" s="14">
        <v>129138792</v>
      </c>
      <c r="D17" s="14">
        <v>35.69</v>
      </c>
      <c r="E17" s="13" t="s">
        <v>32</v>
      </c>
      <c r="F17" s="13" t="s">
        <v>33</v>
      </c>
    </row>
    <row r="18" spans="1:6" ht="15.75" customHeight="1" x14ac:dyDescent="0.2">
      <c r="A18" s="15" t="s">
        <v>51</v>
      </c>
      <c r="B18" s="15" t="s">
        <v>52</v>
      </c>
      <c r="C18" s="14">
        <v>137700185</v>
      </c>
      <c r="D18" s="14">
        <v>33.74</v>
      </c>
      <c r="E18" s="13" t="s">
        <v>292</v>
      </c>
      <c r="F18" s="13"/>
    </row>
    <row r="19" spans="1:6" ht="15.75" customHeight="1" x14ac:dyDescent="0.2">
      <c r="A19" s="15" t="s">
        <v>54</v>
      </c>
      <c r="B19" s="15" t="s">
        <v>55</v>
      </c>
      <c r="C19" s="14">
        <v>134084016</v>
      </c>
      <c r="D19" s="14">
        <v>34.380000000000003</v>
      </c>
      <c r="E19" s="13" t="s">
        <v>293</v>
      </c>
      <c r="F19" s="13"/>
    </row>
    <row r="20" spans="1:6" ht="15.75" customHeight="1" x14ac:dyDescent="0.2">
      <c r="A20" s="15" t="s">
        <v>57</v>
      </c>
      <c r="B20" s="15" t="s">
        <v>58</v>
      </c>
      <c r="C20" s="14">
        <v>132022006</v>
      </c>
      <c r="D20" s="14">
        <v>34.28</v>
      </c>
      <c r="E20" s="13" t="s">
        <v>294</v>
      </c>
      <c r="F20" s="13"/>
    </row>
    <row r="21" spans="1:6" ht="15.75" customHeight="1" x14ac:dyDescent="0.2">
      <c r="A21" s="15" t="s">
        <v>59</v>
      </c>
      <c r="B21" s="15" t="s">
        <v>60</v>
      </c>
      <c r="C21" s="14">
        <v>123143622</v>
      </c>
      <c r="D21" s="14">
        <v>35.81</v>
      </c>
      <c r="E21" s="13" t="s">
        <v>295</v>
      </c>
      <c r="F21" s="13"/>
    </row>
    <row r="22" spans="1:6" ht="12.75" x14ac:dyDescent="0.2">
      <c r="A22" s="15" t="s">
        <v>61</v>
      </c>
      <c r="B22" s="15" t="s">
        <v>62</v>
      </c>
      <c r="C22" s="14">
        <v>110472747</v>
      </c>
      <c r="D22" s="14">
        <v>29.61</v>
      </c>
      <c r="E22" s="13" t="s">
        <v>296</v>
      </c>
      <c r="F22" s="13"/>
    </row>
    <row r="23" spans="1:6" ht="12.75" x14ac:dyDescent="0.2">
      <c r="A23" s="15" t="s">
        <v>63</v>
      </c>
      <c r="B23" s="15" t="s">
        <v>64</v>
      </c>
      <c r="C23" s="14">
        <v>118862133</v>
      </c>
      <c r="D23" s="14">
        <v>29.3</v>
      </c>
      <c r="E23" s="13" t="s">
        <v>297</v>
      </c>
      <c r="F23" s="13"/>
    </row>
    <row r="24" spans="1:6" ht="12.75" x14ac:dyDescent="0.2">
      <c r="A24" s="15" t="s">
        <v>65</v>
      </c>
      <c r="B24" s="15" t="s">
        <v>66</v>
      </c>
      <c r="C24" s="14">
        <v>137881629</v>
      </c>
      <c r="D24" s="14">
        <v>29.78</v>
      </c>
      <c r="E24" s="13" t="s">
        <v>298</v>
      </c>
      <c r="F24" s="13"/>
    </row>
    <row r="25" spans="1:6" ht="12.75" x14ac:dyDescent="0.2">
      <c r="A25" s="15" t="s">
        <v>67</v>
      </c>
      <c r="B25" s="15" t="s">
        <v>68</v>
      </c>
      <c r="C25" s="14">
        <v>106708529</v>
      </c>
      <c r="D25" s="14">
        <v>29.49</v>
      </c>
      <c r="E25" s="13" t="s">
        <v>299</v>
      </c>
      <c r="F25" s="13"/>
    </row>
    <row r="26" spans="1:6" ht="12.75" x14ac:dyDescent="0.2">
      <c r="A26" s="15" t="s">
        <v>69</v>
      </c>
      <c r="B26" s="15" t="s">
        <v>70</v>
      </c>
      <c r="C26" s="14">
        <v>139590424</v>
      </c>
      <c r="D26" s="14">
        <v>30.36</v>
      </c>
      <c r="E26" s="13" t="s">
        <v>72</v>
      </c>
      <c r="F26" s="13"/>
    </row>
    <row r="27" spans="1:6" ht="12.75" x14ac:dyDescent="0.2">
      <c r="A27" s="15" t="s">
        <v>73</v>
      </c>
      <c r="B27" s="15" t="s">
        <v>74</v>
      </c>
      <c r="C27" s="14">
        <v>135730493</v>
      </c>
      <c r="D27" s="14">
        <v>30.53</v>
      </c>
      <c r="E27" s="13" t="s">
        <v>75</v>
      </c>
      <c r="F27" s="13"/>
    </row>
    <row r="28" spans="1:6" ht="12.75" x14ac:dyDescent="0.2">
      <c r="A28" s="15" t="s">
        <v>76</v>
      </c>
      <c r="B28" s="15" t="s">
        <v>77</v>
      </c>
      <c r="C28" s="14">
        <v>225878136</v>
      </c>
      <c r="D28" s="14">
        <v>30.7</v>
      </c>
      <c r="E28" s="13" t="s">
        <v>300</v>
      </c>
      <c r="F28" s="13"/>
    </row>
    <row r="29" spans="1:6" ht="12.75" x14ac:dyDescent="0.2">
      <c r="A29" s="15" t="s">
        <v>79</v>
      </c>
      <c r="B29" s="15" t="s">
        <v>80</v>
      </c>
      <c r="C29" s="14">
        <v>282852855</v>
      </c>
      <c r="D29" s="14">
        <v>31.26</v>
      </c>
      <c r="E29" s="13" t="s">
        <v>301</v>
      </c>
      <c r="F29" s="13"/>
    </row>
    <row r="30" spans="1:6" ht="12.75" x14ac:dyDescent="0.2">
      <c r="A30" s="15" t="s">
        <v>81</v>
      </c>
      <c r="B30" s="15" t="s">
        <v>82</v>
      </c>
      <c r="C30" s="14">
        <v>214883576</v>
      </c>
      <c r="D30" s="14">
        <v>31.35</v>
      </c>
      <c r="E30" s="13" t="s">
        <v>302</v>
      </c>
      <c r="F30" s="13"/>
    </row>
    <row r="31" spans="1:6" ht="12.75" x14ac:dyDescent="0.2">
      <c r="A31" s="15" t="s">
        <v>83</v>
      </c>
      <c r="B31" s="15" t="s">
        <v>84</v>
      </c>
      <c r="C31" s="14">
        <v>189510483</v>
      </c>
      <c r="D31" s="14">
        <v>30.36</v>
      </c>
      <c r="E31" s="13" t="s">
        <v>303</v>
      </c>
      <c r="F31" s="13"/>
    </row>
    <row r="32" spans="1:6" ht="12.75" x14ac:dyDescent="0.2">
      <c r="A32" s="15" t="s">
        <v>85</v>
      </c>
      <c r="B32" s="15" t="s">
        <v>86</v>
      </c>
      <c r="C32" s="14">
        <v>199191156</v>
      </c>
      <c r="D32" s="14">
        <v>29.98</v>
      </c>
      <c r="E32" s="13" t="s">
        <v>304</v>
      </c>
      <c r="F32" s="13"/>
    </row>
    <row r="33" spans="1:6" ht="12.75" x14ac:dyDescent="0.2">
      <c r="A33" s="15" t="s">
        <v>87</v>
      </c>
      <c r="B33" s="15" t="s">
        <v>88</v>
      </c>
      <c r="C33" s="14">
        <v>288846213</v>
      </c>
      <c r="D33" s="14">
        <v>30.86</v>
      </c>
      <c r="E33" s="13" t="s">
        <v>89</v>
      </c>
      <c r="F33" s="13"/>
    </row>
    <row r="34" spans="1:6" ht="12.75" x14ac:dyDescent="0.2">
      <c r="A34" s="15" t="s">
        <v>90</v>
      </c>
      <c r="B34" s="15" t="s">
        <v>91</v>
      </c>
      <c r="C34" s="14">
        <v>186662351</v>
      </c>
      <c r="D34" s="14">
        <v>30.64</v>
      </c>
      <c r="E34" s="13" t="s">
        <v>305</v>
      </c>
      <c r="F34" s="13"/>
    </row>
    <row r="36" spans="1:6" ht="15.75" customHeight="1" x14ac:dyDescent="0.2">
      <c r="A36" s="1" t="s">
        <v>258</v>
      </c>
      <c r="C36" s="12">
        <f>AVERAGE(C2:C34)</f>
        <v>176831508.18181819</v>
      </c>
      <c r="D36" s="12">
        <f>AVERAGE(D2:D34)</f>
        <v>32.946363636363635</v>
      </c>
    </row>
    <row r="37" spans="1:6" ht="15.75" customHeight="1" x14ac:dyDescent="0.2">
      <c r="A37" s="1" t="s">
        <v>259</v>
      </c>
      <c r="C37" s="12">
        <f>STDEV(C2:C34)</f>
        <v>67262235.456726208</v>
      </c>
      <c r="D37" s="12">
        <f>STDEV(D2:D34)</f>
        <v>4.0342260860834882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37"/>
  <sheetViews>
    <sheetView topLeftCell="A31" workbookViewId="0">
      <selection activeCell="G6" sqref="G6"/>
    </sheetView>
  </sheetViews>
  <sheetFormatPr defaultColWidth="12.5703125" defaultRowHeight="15.75" customHeight="1" x14ac:dyDescent="0.2"/>
  <cols>
    <col min="1" max="1" width="12.5703125" style="12"/>
    <col min="2" max="2" width="25.85546875" style="12" customWidth="1"/>
    <col min="3" max="3" width="16.5703125" style="12" customWidth="1"/>
    <col min="4" max="4" width="16.28515625" style="12" customWidth="1"/>
    <col min="5" max="5" width="17" style="12" customWidth="1"/>
    <col min="6" max="6" width="20.85546875" style="12" customWidth="1"/>
    <col min="7" max="7" width="35.140625" style="12" customWidth="1"/>
    <col min="8" max="8" width="22" style="12" customWidth="1"/>
    <col min="9" max="16384" width="12.5703125" style="12"/>
  </cols>
  <sheetData>
    <row r="1" spans="1:9" ht="15.75" customHeight="1" x14ac:dyDescent="0.2">
      <c r="A1" s="11" t="s">
        <v>92</v>
      </c>
      <c r="B1" s="11" t="s">
        <v>93</v>
      </c>
      <c r="C1" s="16" t="s">
        <v>94</v>
      </c>
      <c r="D1" s="11" t="s">
        <v>2</v>
      </c>
      <c r="E1" s="16" t="s">
        <v>3</v>
      </c>
      <c r="F1" s="11" t="s">
        <v>95</v>
      </c>
      <c r="G1" s="11" t="s">
        <v>96</v>
      </c>
      <c r="H1" s="11" t="s">
        <v>97</v>
      </c>
      <c r="I1" s="11" t="s">
        <v>98</v>
      </c>
    </row>
    <row r="2" spans="1:9" ht="12.75" x14ac:dyDescent="0.2">
      <c r="A2" s="13" t="s">
        <v>99</v>
      </c>
      <c r="B2" s="13" t="s">
        <v>100</v>
      </c>
      <c r="C2" s="13" t="s">
        <v>101</v>
      </c>
      <c r="D2" s="13" t="s">
        <v>101</v>
      </c>
      <c r="E2" s="13" t="s">
        <v>101</v>
      </c>
      <c r="F2" s="13" t="s">
        <v>102</v>
      </c>
      <c r="G2" s="13" t="s">
        <v>32</v>
      </c>
      <c r="H2" s="13" t="s">
        <v>32</v>
      </c>
      <c r="I2" s="13" t="s">
        <v>32</v>
      </c>
    </row>
    <row r="3" spans="1:9" ht="12.75" x14ac:dyDescent="0.2">
      <c r="A3" s="17" t="s">
        <v>103</v>
      </c>
      <c r="B3" s="13" t="s">
        <v>104</v>
      </c>
      <c r="C3" s="15" t="s">
        <v>101</v>
      </c>
      <c r="D3" s="15" t="s">
        <v>101</v>
      </c>
      <c r="E3" s="15" t="s">
        <v>101</v>
      </c>
      <c r="F3" s="13" t="s">
        <v>105</v>
      </c>
      <c r="G3" s="13" t="s">
        <v>32</v>
      </c>
      <c r="H3" s="13" t="s">
        <v>32</v>
      </c>
      <c r="I3" s="13" t="s">
        <v>32</v>
      </c>
    </row>
    <row r="4" spans="1:9" ht="12.75" x14ac:dyDescent="0.2">
      <c r="A4" s="13" t="s">
        <v>106</v>
      </c>
      <c r="B4" s="13" t="s">
        <v>107</v>
      </c>
      <c r="C4" s="15" t="s">
        <v>101</v>
      </c>
      <c r="D4" s="15" t="s">
        <v>101</v>
      </c>
      <c r="E4" s="15" t="s">
        <v>101</v>
      </c>
      <c r="F4" s="13" t="s">
        <v>108</v>
      </c>
      <c r="G4" s="13" t="s">
        <v>32</v>
      </c>
      <c r="H4" s="13" t="s">
        <v>32</v>
      </c>
      <c r="I4" s="13" t="s">
        <v>32</v>
      </c>
    </row>
    <row r="5" spans="1:9" ht="12.75" x14ac:dyDescent="0.2">
      <c r="A5" s="13" t="s">
        <v>109</v>
      </c>
      <c r="B5" s="13" t="s">
        <v>110</v>
      </c>
      <c r="C5" s="15" t="s">
        <v>101</v>
      </c>
      <c r="D5" s="15" t="s">
        <v>101</v>
      </c>
      <c r="E5" s="15" t="s">
        <v>101</v>
      </c>
      <c r="F5" s="13" t="s">
        <v>111</v>
      </c>
      <c r="G5" s="13" t="s">
        <v>32</v>
      </c>
      <c r="H5" s="13" t="s">
        <v>32</v>
      </c>
      <c r="I5" s="13" t="s">
        <v>32</v>
      </c>
    </row>
    <row r="6" spans="1:9" ht="12.75" x14ac:dyDescent="0.2">
      <c r="A6" s="13" t="s">
        <v>7</v>
      </c>
      <c r="B6" s="13" t="s">
        <v>112</v>
      </c>
      <c r="C6" s="13" t="s">
        <v>113</v>
      </c>
      <c r="D6" s="13" t="s">
        <v>114</v>
      </c>
      <c r="E6" s="13" t="s">
        <v>10</v>
      </c>
      <c r="F6" s="13" t="s">
        <v>115</v>
      </c>
      <c r="G6" s="13" t="s">
        <v>7</v>
      </c>
      <c r="H6" s="13" t="s">
        <v>11</v>
      </c>
      <c r="I6" s="13" t="s">
        <v>116</v>
      </c>
    </row>
    <row r="7" spans="1:9" ht="12.75" x14ac:dyDescent="0.2">
      <c r="A7" s="15" t="s">
        <v>12</v>
      </c>
      <c r="B7" s="13" t="s">
        <v>117</v>
      </c>
      <c r="C7" s="15" t="s">
        <v>113</v>
      </c>
      <c r="D7" s="15" t="s">
        <v>114</v>
      </c>
      <c r="E7" s="15" t="s">
        <v>10</v>
      </c>
      <c r="F7" s="13" t="s">
        <v>118</v>
      </c>
      <c r="G7" s="15" t="s">
        <v>12</v>
      </c>
      <c r="H7" s="13" t="s">
        <v>14</v>
      </c>
      <c r="I7" s="13" t="s">
        <v>116</v>
      </c>
    </row>
    <row r="8" spans="1:9" ht="12.75" x14ac:dyDescent="0.2">
      <c r="A8" s="15" t="s">
        <v>119</v>
      </c>
      <c r="B8" s="13" t="s">
        <v>120</v>
      </c>
      <c r="C8" s="15" t="s">
        <v>113</v>
      </c>
      <c r="D8" s="15" t="s">
        <v>114</v>
      </c>
      <c r="E8" s="15" t="s">
        <v>10</v>
      </c>
      <c r="F8" s="13" t="s">
        <v>121</v>
      </c>
      <c r="G8" s="15" t="s">
        <v>119</v>
      </c>
      <c r="H8" s="13" t="s">
        <v>122</v>
      </c>
      <c r="I8" s="13" t="s">
        <v>123</v>
      </c>
    </row>
    <row r="9" spans="1:9" ht="12.75" x14ac:dyDescent="0.2">
      <c r="A9" s="15" t="s">
        <v>17</v>
      </c>
      <c r="B9" s="13" t="s">
        <v>120</v>
      </c>
      <c r="C9" s="15" t="s">
        <v>113</v>
      </c>
      <c r="D9" s="15" t="s">
        <v>114</v>
      </c>
      <c r="E9" s="15" t="s">
        <v>10</v>
      </c>
      <c r="F9" s="13" t="s">
        <v>124</v>
      </c>
      <c r="G9" s="15" t="s">
        <v>17</v>
      </c>
      <c r="H9" s="13" t="s">
        <v>125</v>
      </c>
      <c r="I9" s="13" t="s">
        <v>116</v>
      </c>
    </row>
    <row r="10" spans="1:9" ht="12.75" x14ac:dyDescent="0.2">
      <c r="A10" s="15" t="s">
        <v>19</v>
      </c>
      <c r="B10" s="13" t="s">
        <v>126</v>
      </c>
      <c r="C10" s="15" t="s">
        <v>113</v>
      </c>
      <c r="D10" s="15" t="s">
        <v>9</v>
      </c>
      <c r="E10" s="15" t="s">
        <v>21</v>
      </c>
      <c r="F10" s="13" t="s">
        <v>127</v>
      </c>
      <c r="G10" s="15" t="s">
        <v>19</v>
      </c>
      <c r="H10" s="13" t="s">
        <v>128</v>
      </c>
      <c r="I10" s="13" t="s">
        <v>116</v>
      </c>
    </row>
    <row r="11" spans="1:9" ht="15.75" customHeight="1" x14ac:dyDescent="0.2">
      <c r="A11" s="15" t="s">
        <v>129</v>
      </c>
      <c r="B11" s="13" t="s">
        <v>130</v>
      </c>
      <c r="C11" s="15" t="s">
        <v>113</v>
      </c>
      <c r="D11" s="15" t="s">
        <v>9</v>
      </c>
      <c r="E11" s="15" t="s">
        <v>21</v>
      </c>
      <c r="F11" s="13" t="s">
        <v>131</v>
      </c>
      <c r="G11" s="15" t="s">
        <v>129</v>
      </c>
      <c r="H11" s="13" t="s">
        <v>132</v>
      </c>
      <c r="I11" s="13" t="s">
        <v>116</v>
      </c>
    </row>
    <row r="12" spans="1:9" ht="12.75" x14ac:dyDescent="0.2">
      <c r="A12" s="13" t="s">
        <v>25</v>
      </c>
      <c r="B12" s="13" t="s">
        <v>133</v>
      </c>
      <c r="C12" s="15" t="s">
        <v>113</v>
      </c>
      <c r="D12" s="15" t="s">
        <v>9</v>
      </c>
      <c r="E12" s="15" t="s">
        <v>21</v>
      </c>
      <c r="F12" s="13" t="s">
        <v>134</v>
      </c>
      <c r="G12" s="13" t="s">
        <v>25</v>
      </c>
      <c r="H12" s="18" t="s">
        <v>135</v>
      </c>
      <c r="I12" s="13" t="s">
        <v>123</v>
      </c>
    </row>
    <row r="13" spans="1:9" ht="12.75" x14ac:dyDescent="0.2">
      <c r="A13" s="15" t="s">
        <v>27</v>
      </c>
      <c r="B13" s="13" t="s">
        <v>136</v>
      </c>
      <c r="C13" s="15" t="s">
        <v>113</v>
      </c>
      <c r="D13" s="15" t="s">
        <v>9</v>
      </c>
      <c r="E13" s="15" t="s">
        <v>21</v>
      </c>
      <c r="F13" s="13" t="s">
        <v>137</v>
      </c>
      <c r="G13" s="15" t="s">
        <v>27</v>
      </c>
      <c r="H13" s="18" t="s">
        <v>138</v>
      </c>
      <c r="I13" s="13" t="s">
        <v>116</v>
      </c>
    </row>
    <row r="14" spans="1:9" ht="12.75" x14ac:dyDescent="0.2">
      <c r="A14" s="13" t="s">
        <v>139</v>
      </c>
      <c r="B14" s="13" t="s">
        <v>140</v>
      </c>
      <c r="C14" s="15" t="s">
        <v>113</v>
      </c>
      <c r="D14" s="15" t="s">
        <v>9</v>
      </c>
      <c r="E14" s="15" t="s">
        <v>31</v>
      </c>
      <c r="F14" s="13" t="s">
        <v>30</v>
      </c>
      <c r="G14" s="13" t="s">
        <v>141</v>
      </c>
      <c r="H14" s="13" t="s">
        <v>142</v>
      </c>
      <c r="I14" s="13" t="s">
        <v>123</v>
      </c>
    </row>
    <row r="15" spans="1:9" ht="12.75" x14ac:dyDescent="0.2">
      <c r="A15" s="13" t="s">
        <v>34</v>
      </c>
      <c r="B15" s="13" t="s">
        <v>34</v>
      </c>
      <c r="C15" s="15" t="s">
        <v>113</v>
      </c>
      <c r="D15" s="15" t="s">
        <v>9</v>
      </c>
      <c r="E15" s="15" t="s">
        <v>36</v>
      </c>
      <c r="F15" s="13" t="s">
        <v>143</v>
      </c>
      <c r="G15" s="13" t="s">
        <v>34</v>
      </c>
      <c r="H15" s="18" t="s">
        <v>144</v>
      </c>
      <c r="I15" s="13" t="s">
        <v>123</v>
      </c>
    </row>
    <row r="16" spans="1:9" ht="12.75" x14ac:dyDescent="0.2">
      <c r="A16" s="13" t="s">
        <v>145</v>
      </c>
      <c r="B16" s="13" t="s">
        <v>146</v>
      </c>
      <c r="C16" s="13" t="s">
        <v>113</v>
      </c>
      <c r="D16" s="13" t="s">
        <v>9</v>
      </c>
      <c r="E16" s="13" t="s">
        <v>36</v>
      </c>
      <c r="F16" s="13" t="s">
        <v>147</v>
      </c>
      <c r="G16" s="17" t="s">
        <v>37</v>
      </c>
      <c r="H16" s="13" t="s">
        <v>148</v>
      </c>
      <c r="I16" s="13" t="s">
        <v>116</v>
      </c>
    </row>
    <row r="17" spans="1:9" ht="12.75" x14ac:dyDescent="0.2">
      <c r="A17" s="13" t="s">
        <v>39</v>
      </c>
      <c r="B17" s="13" t="s">
        <v>39</v>
      </c>
      <c r="C17" s="13" t="s">
        <v>113</v>
      </c>
      <c r="D17" s="15" t="s">
        <v>9</v>
      </c>
      <c r="E17" s="13" t="s">
        <v>36</v>
      </c>
      <c r="F17" s="13" t="s">
        <v>149</v>
      </c>
      <c r="G17" s="13" t="s">
        <v>39</v>
      </c>
      <c r="H17" s="13" t="s">
        <v>150</v>
      </c>
      <c r="I17" s="13" t="s">
        <v>116</v>
      </c>
    </row>
    <row r="18" spans="1:9" ht="12.75" x14ac:dyDescent="0.2">
      <c r="A18" s="15" t="s">
        <v>151</v>
      </c>
      <c r="B18" s="13" t="s">
        <v>152</v>
      </c>
      <c r="C18" s="15" t="s">
        <v>113</v>
      </c>
      <c r="D18" s="15" t="s">
        <v>9</v>
      </c>
      <c r="E18" s="15" t="s">
        <v>43</v>
      </c>
      <c r="F18" s="13" t="s">
        <v>153</v>
      </c>
      <c r="G18" s="17" t="s">
        <v>41</v>
      </c>
      <c r="H18" s="13" t="s">
        <v>154</v>
      </c>
      <c r="I18" s="13" t="s">
        <v>116</v>
      </c>
    </row>
    <row r="19" spans="1:9" ht="12.75" x14ac:dyDescent="0.2">
      <c r="A19" s="15" t="s">
        <v>155</v>
      </c>
      <c r="B19" s="13" t="s">
        <v>156</v>
      </c>
      <c r="C19" s="15" t="s">
        <v>113</v>
      </c>
      <c r="D19" s="15" t="s">
        <v>9</v>
      </c>
      <c r="E19" s="15" t="s">
        <v>43</v>
      </c>
      <c r="F19" s="13" t="s">
        <v>157</v>
      </c>
      <c r="G19" s="13" t="s">
        <v>155</v>
      </c>
      <c r="H19" s="13" t="s">
        <v>158</v>
      </c>
      <c r="I19" s="13" t="s">
        <v>116</v>
      </c>
    </row>
    <row r="20" spans="1:9" ht="12.75" x14ac:dyDescent="0.2">
      <c r="A20" s="13" t="s">
        <v>45</v>
      </c>
      <c r="B20" s="13" t="s">
        <v>159</v>
      </c>
      <c r="C20" s="13" t="s">
        <v>113</v>
      </c>
      <c r="D20" s="13" t="s">
        <v>47</v>
      </c>
      <c r="E20" s="15" t="s">
        <v>48</v>
      </c>
      <c r="F20" s="13" t="s">
        <v>160</v>
      </c>
      <c r="G20" s="17" t="s">
        <v>45</v>
      </c>
      <c r="H20" s="13" t="s">
        <v>161</v>
      </c>
      <c r="I20" s="13" t="s">
        <v>116</v>
      </c>
    </row>
    <row r="21" spans="1:9" ht="12.75" x14ac:dyDescent="0.2">
      <c r="A21" s="13" t="s">
        <v>162</v>
      </c>
      <c r="B21" s="13" t="s">
        <v>163</v>
      </c>
      <c r="C21" s="13" t="s">
        <v>113</v>
      </c>
      <c r="D21" s="13" t="s">
        <v>47</v>
      </c>
      <c r="E21" s="15" t="s">
        <v>48</v>
      </c>
      <c r="F21" s="13" t="s">
        <v>164</v>
      </c>
      <c r="G21" s="13" t="s">
        <v>165</v>
      </c>
      <c r="H21" s="18" t="s">
        <v>166</v>
      </c>
      <c r="I21" s="13" t="s">
        <v>123</v>
      </c>
    </row>
    <row r="22" spans="1:9" ht="12.75" x14ac:dyDescent="0.2">
      <c r="A22" s="15" t="s">
        <v>51</v>
      </c>
      <c r="B22" s="13" t="s">
        <v>167</v>
      </c>
      <c r="C22" s="15" t="s">
        <v>113</v>
      </c>
      <c r="D22" s="13" t="s">
        <v>47</v>
      </c>
      <c r="E22" s="15" t="s">
        <v>53</v>
      </c>
      <c r="F22" s="13" t="s">
        <v>168</v>
      </c>
      <c r="G22" s="17" t="s">
        <v>51</v>
      </c>
      <c r="H22" s="18" t="s">
        <v>169</v>
      </c>
      <c r="I22" s="13" t="s">
        <v>116</v>
      </c>
    </row>
    <row r="23" spans="1:9" ht="12.75" x14ac:dyDescent="0.2">
      <c r="A23" s="15" t="s">
        <v>54</v>
      </c>
      <c r="B23" s="13" t="s">
        <v>170</v>
      </c>
      <c r="C23" s="15" t="s">
        <v>113</v>
      </c>
      <c r="D23" s="13" t="s">
        <v>47</v>
      </c>
      <c r="E23" s="15" t="s">
        <v>56</v>
      </c>
      <c r="F23" s="13" t="s">
        <v>171</v>
      </c>
      <c r="G23" s="15" t="s">
        <v>54</v>
      </c>
      <c r="H23" s="13" t="s">
        <v>172</v>
      </c>
      <c r="I23" s="13" t="s">
        <v>116</v>
      </c>
    </row>
    <row r="24" spans="1:9" ht="12.75" x14ac:dyDescent="0.2">
      <c r="A24" s="15" t="s">
        <v>173</v>
      </c>
      <c r="B24" s="13" t="s">
        <v>174</v>
      </c>
      <c r="C24" s="15" t="s">
        <v>113</v>
      </c>
      <c r="D24" s="13" t="s">
        <v>47</v>
      </c>
      <c r="E24" s="15" t="s">
        <v>56</v>
      </c>
      <c r="F24" s="13" t="s">
        <v>175</v>
      </c>
      <c r="G24" s="18" t="s">
        <v>57</v>
      </c>
      <c r="H24" s="18" t="s">
        <v>176</v>
      </c>
      <c r="I24" s="13" t="s">
        <v>123</v>
      </c>
    </row>
    <row r="25" spans="1:9" ht="12.75" x14ac:dyDescent="0.2">
      <c r="A25" s="15" t="s">
        <v>177</v>
      </c>
      <c r="B25" s="13" t="s">
        <v>174</v>
      </c>
      <c r="C25" s="15" t="s">
        <v>113</v>
      </c>
      <c r="D25" s="13" t="s">
        <v>47</v>
      </c>
      <c r="E25" s="15" t="s">
        <v>56</v>
      </c>
      <c r="F25" s="13" t="s">
        <v>178</v>
      </c>
      <c r="G25" s="13" t="s">
        <v>179</v>
      </c>
      <c r="H25" s="18" t="s">
        <v>180</v>
      </c>
      <c r="I25" s="13" t="s">
        <v>123</v>
      </c>
    </row>
    <row r="26" spans="1:9" ht="12.75" x14ac:dyDescent="0.2">
      <c r="A26" s="15" t="s">
        <v>181</v>
      </c>
      <c r="B26" s="13" t="s">
        <v>182</v>
      </c>
      <c r="C26" s="15" t="s">
        <v>113</v>
      </c>
      <c r="D26" s="13" t="s">
        <v>47</v>
      </c>
      <c r="E26" s="15" t="s">
        <v>53</v>
      </c>
      <c r="F26" s="13" t="s">
        <v>183</v>
      </c>
      <c r="G26" s="17" t="s">
        <v>63</v>
      </c>
      <c r="H26" s="13" t="s">
        <v>184</v>
      </c>
      <c r="I26" s="13" t="s">
        <v>116</v>
      </c>
    </row>
    <row r="27" spans="1:9" ht="12.75" x14ac:dyDescent="0.2">
      <c r="A27" s="15" t="s">
        <v>185</v>
      </c>
      <c r="B27" s="13" t="s">
        <v>186</v>
      </c>
      <c r="C27" s="15" t="s">
        <v>113</v>
      </c>
      <c r="D27" s="13" t="s">
        <v>47</v>
      </c>
      <c r="E27" s="15" t="s">
        <v>53</v>
      </c>
      <c r="F27" s="13" t="s">
        <v>187</v>
      </c>
      <c r="G27" s="17" t="s">
        <v>65</v>
      </c>
      <c r="H27" s="13" t="s">
        <v>188</v>
      </c>
      <c r="I27" s="13" t="s">
        <v>116</v>
      </c>
    </row>
    <row r="28" spans="1:9" ht="12.75" x14ac:dyDescent="0.2">
      <c r="A28" s="15" t="s">
        <v>67</v>
      </c>
      <c r="B28" s="13" t="s">
        <v>186</v>
      </c>
      <c r="C28" s="15" t="s">
        <v>113</v>
      </c>
      <c r="D28" s="13" t="s">
        <v>47</v>
      </c>
      <c r="E28" s="15" t="s">
        <v>53</v>
      </c>
      <c r="F28" s="13" t="s">
        <v>189</v>
      </c>
      <c r="G28" s="13" t="s">
        <v>67</v>
      </c>
      <c r="H28" s="18" t="s">
        <v>190</v>
      </c>
      <c r="I28" s="13" t="s">
        <v>123</v>
      </c>
    </row>
    <row r="29" spans="1:9" ht="12.75" x14ac:dyDescent="0.2">
      <c r="A29" s="15" t="s">
        <v>69</v>
      </c>
      <c r="B29" s="13" t="s">
        <v>191</v>
      </c>
      <c r="C29" s="15" t="s">
        <v>113</v>
      </c>
      <c r="D29" s="13" t="s">
        <v>47</v>
      </c>
      <c r="E29" s="15" t="s">
        <v>71</v>
      </c>
      <c r="F29" s="13" t="s">
        <v>192</v>
      </c>
      <c r="G29" s="17" t="s">
        <v>69</v>
      </c>
      <c r="H29" s="18" t="s">
        <v>193</v>
      </c>
      <c r="I29" s="13" t="s">
        <v>123</v>
      </c>
    </row>
    <row r="30" spans="1:9" ht="12.75" x14ac:dyDescent="0.2">
      <c r="A30" s="15" t="s">
        <v>73</v>
      </c>
      <c r="B30" s="13" t="s">
        <v>194</v>
      </c>
      <c r="C30" s="15" t="s">
        <v>113</v>
      </c>
      <c r="D30" s="13" t="s">
        <v>47</v>
      </c>
      <c r="E30" s="15" t="s">
        <v>71</v>
      </c>
      <c r="F30" s="13" t="s">
        <v>195</v>
      </c>
      <c r="G30" s="17" t="s">
        <v>73</v>
      </c>
      <c r="H30" s="18" t="s">
        <v>196</v>
      </c>
      <c r="I30" s="13" t="s">
        <v>123</v>
      </c>
    </row>
    <row r="31" spans="1:9" ht="12.75" x14ac:dyDescent="0.2">
      <c r="A31" s="15" t="s">
        <v>76</v>
      </c>
      <c r="B31" s="13" t="s">
        <v>76</v>
      </c>
      <c r="C31" s="15" t="s">
        <v>113</v>
      </c>
      <c r="D31" s="13" t="s">
        <v>47</v>
      </c>
      <c r="E31" s="15" t="s">
        <v>78</v>
      </c>
      <c r="F31" s="13" t="s">
        <v>197</v>
      </c>
      <c r="G31" s="17" t="s">
        <v>76</v>
      </c>
      <c r="H31" s="13" t="s">
        <v>198</v>
      </c>
      <c r="I31" s="13" t="s">
        <v>123</v>
      </c>
    </row>
    <row r="32" spans="1:9" ht="12.75" x14ac:dyDescent="0.2">
      <c r="A32" s="15" t="s">
        <v>79</v>
      </c>
      <c r="B32" s="13" t="s">
        <v>76</v>
      </c>
      <c r="C32" s="15" t="s">
        <v>113</v>
      </c>
      <c r="D32" s="13" t="s">
        <v>47</v>
      </c>
      <c r="E32" s="15" t="s">
        <v>78</v>
      </c>
      <c r="F32" s="13" t="s">
        <v>199</v>
      </c>
      <c r="G32" s="17" t="s">
        <v>79</v>
      </c>
      <c r="H32" s="13" t="s">
        <v>200</v>
      </c>
      <c r="I32" s="13" t="s">
        <v>123</v>
      </c>
    </row>
    <row r="33" spans="1:9" ht="12.75" x14ac:dyDescent="0.2">
      <c r="A33" s="15" t="s">
        <v>81</v>
      </c>
      <c r="B33" s="13" t="s">
        <v>76</v>
      </c>
      <c r="C33" s="15" t="s">
        <v>113</v>
      </c>
      <c r="D33" s="15" t="s">
        <v>47</v>
      </c>
      <c r="E33" s="15" t="s">
        <v>78</v>
      </c>
      <c r="F33" s="13" t="s">
        <v>201</v>
      </c>
      <c r="G33" s="15" t="s">
        <v>81</v>
      </c>
      <c r="H33" s="13" t="s">
        <v>202</v>
      </c>
      <c r="I33" s="13" t="s">
        <v>116</v>
      </c>
    </row>
    <row r="34" spans="1:9" ht="12.75" x14ac:dyDescent="0.2">
      <c r="A34" s="15" t="s">
        <v>83</v>
      </c>
      <c r="B34" s="13" t="s">
        <v>203</v>
      </c>
      <c r="C34" s="15" t="s">
        <v>113</v>
      </c>
      <c r="D34" s="15" t="s">
        <v>47</v>
      </c>
      <c r="E34" s="15" t="s">
        <v>78</v>
      </c>
      <c r="F34" s="13" t="s">
        <v>204</v>
      </c>
      <c r="G34" s="17" t="s">
        <v>83</v>
      </c>
      <c r="H34" s="17" t="s">
        <v>205</v>
      </c>
      <c r="I34" s="13" t="s">
        <v>116</v>
      </c>
    </row>
    <row r="35" spans="1:9" ht="12.75" x14ac:dyDescent="0.2">
      <c r="A35" s="15" t="s">
        <v>85</v>
      </c>
      <c r="B35" s="13" t="s">
        <v>203</v>
      </c>
      <c r="C35" s="15" t="s">
        <v>113</v>
      </c>
      <c r="D35" s="15" t="s">
        <v>47</v>
      </c>
      <c r="E35" s="15" t="s">
        <v>78</v>
      </c>
      <c r="F35" s="13" t="s">
        <v>206</v>
      </c>
      <c r="G35" s="17" t="s">
        <v>85</v>
      </c>
      <c r="H35" s="13" t="s">
        <v>207</v>
      </c>
      <c r="I35" s="13" t="s">
        <v>116</v>
      </c>
    </row>
    <row r="36" spans="1:9" ht="12.75" x14ac:dyDescent="0.2">
      <c r="A36" s="15" t="s">
        <v>87</v>
      </c>
      <c r="B36" s="13" t="s">
        <v>203</v>
      </c>
      <c r="C36" s="15" t="s">
        <v>113</v>
      </c>
      <c r="D36" s="13" t="s">
        <v>47</v>
      </c>
      <c r="E36" s="15" t="s">
        <v>78</v>
      </c>
      <c r="F36" s="13" t="s">
        <v>208</v>
      </c>
      <c r="G36" s="15" t="s">
        <v>87</v>
      </c>
      <c r="H36" s="13" t="s">
        <v>209</v>
      </c>
      <c r="I36" s="13" t="s">
        <v>116</v>
      </c>
    </row>
    <row r="37" spans="1:9" ht="12.75" x14ac:dyDescent="0.2">
      <c r="A37" s="15" t="s">
        <v>90</v>
      </c>
      <c r="B37" s="13" t="s">
        <v>203</v>
      </c>
      <c r="C37" s="15" t="s">
        <v>113</v>
      </c>
      <c r="D37" s="15" t="s">
        <v>47</v>
      </c>
      <c r="E37" s="15" t="s">
        <v>78</v>
      </c>
      <c r="F37" s="13" t="s">
        <v>210</v>
      </c>
      <c r="G37" s="17" t="s">
        <v>211</v>
      </c>
      <c r="H37" s="18" t="s">
        <v>212</v>
      </c>
      <c r="I37" s="13" t="s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V1000"/>
  <sheetViews>
    <sheetView topLeftCell="C16" workbookViewId="0">
      <selection activeCell="G21" sqref="G21"/>
    </sheetView>
  </sheetViews>
  <sheetFormatPr defaultColWidth="12.5703125" defaultRowHeight="15.75" customHeight="1" x14ac:dyDescent="0.2"/>
  <cols>
    <col min="1" max="1" width="22.28515625" style="3" customWidth="1"/>
    <col min="2" max="2" width="12.5703125" style="3"/>
    <col min="3" max="3" width="14.7109375" style="3" customWidth="1"/>
    <col min="4" max="4" width="18.42578125" style="3" customWidth="1"/>
    <col min="5" max="16384" width="12.5703125" style="3"/>
  </cols>
  <sheetData>
    <row r="1" spans="1:48" ht="15.75" customHeight="1" x14ac:dyDescent="0.2">
      <c r="A1" s="10" t="s">
        <v>213</v>
      </c>
      <c r="B1" s="10" t="s">
        <v>2</v>
      </c>
      <c r="C1" s="10" t="s">
        <v>214</v>
      </c>
      <c r="D1" s="10" t="s">
        <v>215</v>
      </c>
      <c r="E1" s="10" t="s">
        <v>216</v>
      </c>
      <c r="F1" s="10" t="s">
        <v>217</v>
      </c>
      <c r="G1" s="10" t="s">
        <v>218</v>
      </c>
      <c r="H1" s="10" t="s">
        <v>219</v>
      </c>
      <c r="I1" s="10" t="s">
        <v>220</v>
      </c>
      <c r="J1" s="10" t="s">
        <v>221</v>
      </c>
      <c r="K1" s="10" t="s">
        <v>222</v>
      </c>
      <c r="L1" s="10" t="s">
        <v>223</v>
      </c>
      <c r="M1" s="10" t="s">
        <v>224</v>
      </c>
      <c r="N1" s="10" t="s">
        <v>225</v>
      </c>
      <c r="O1" s="10" t="s">
        <v>226</v>
      </c>
      <c r="P1" s="10" t="s">
        <v>227</v>
      </c>
      <c r="Q1" s="10" t="s">
        <v>228</v>
      </c>
      <c r="R1" s="10" t="s">
        <v>229</v>
      </c>
      <c r="S1" s="10" t="s">
        <v>230</v>
      </c>
      <c r="T1" s="10" t="s">
        <v>231</v>
      </c>
      <c r="U1" s="10" t="s">
        <v>232</v>
      </c>
      <c r="V1" s="10" t="s">
        <v>233</v>
      </c>
      <c r="W1" s="10" t="s">
        <v>234</v>
      </c>
      <c r="X1" s="10" t="s">
        <v>235</v>
      </c>
      <c r="Y1" s="10" t="s">
        <v>236</v>
      </c>
      <c r="Z1" s="10" t="s">
        <v>237</v>
      </c>
      <c r="AA1" s="10" t="s">
        <v>238</v>
      </c>
      <c r="AB1" s="10" t="s">
        <v>239</v>
      </c>
      <c r="AC1" s="10" t="s">
        <v>240</v>
      </c>
      <c r="AD1" s="10" t="s">
        <v>241</v>
      </c>
      <c r="AE1" s="10" t="s">
        <v>242</v>
      </c>
      <c r="AF1" s="10" t="s">
        <v>243</v>
      </c>
      <c r="AG1" s="10" t="s">
        <v>244</v>
      </c>
      <c r="AH1" s="10" t="s">
        <v>245</v>
      </c>
      <c r="AI1" s="10" t="s">
        <v>246</v>
      </c>
      <c r="AJ1" s="10" t="s">
        <v>247</v>
      </c>
      <c r="AK1" s="10" t="s">
        <v>248</v>
      </c>
      <c r="AL1" s="10" t="s">
        <v>249</v>
      </c>
      <c r="AM1" s="10" t="s">
        <v>250</v>
      </c>
      <c r="AN1" s="10" t="s">
        <v>251</v>
      </c>
      <c r="AO1" s="10" t="s">
        <v>252</v>
      </c>
      <c r="AP1" s="10" t="s">
        <v>253</v>
      </c>
      <c r="AQ1" s="10" t="s">
        <v>254</v>
      </c>
      <c r="AR1" s="10" t="s">
        <v>255</v>
      </c>
      <c r="AS1" s="10" t="s">
        <v>278</v>
      </c>
      <c r="AT1" s="10" t="s">
        <v>279</v>
      </c>
      <c r="AU1" s="10" t="s">
        <v>280</v>
      </c>
      <c r="AV1" s="10" t="s">
        <v>281</v>
      </c>
    </row>
    <row r="2" spans="1:48" ht="15.75" customHeight="1" x14ac:dyDescent="0.2">
      <c r="A2" s="4" t="s">
        <v>23</v>
      </c>
      <c r="B2" s="4" t="s">
        <v>9</v>
      </c>
      <c r="C2" s="7">
        <f t="shared" ref="C2:C34" si="0">SUM(O2:X2)</f>
        <v>68339823</v>
      </c>
      <c r="D2" s="7">
        <v>0.30455510000000002</v>
      </c>
      <c r="E2" s="7">
        <v>5702</v>
      </c>
      <c r="F2" s="7">
        <v>0</v>
      </c>
      <c r="G2" s="7">
        <v>1271</v>
      </c>
      <c r="H2" s="7">
        <v>6074</v>
      </c>
      <c r="I2" s="7">
        <v>2874</v>
      </c>
      <c r="J2" s="7">
        <v>16862</v>
      </c>
      <c r="K2" s="7">
        <v>0</v>
      </c>
      <c r="L2" s="7">
        <v>1821</v>
      </c>
      <c r="M2" s="7">
        <v>662</v>
      </c>
      <c r="N2" s="7">
        <v>285738</v>
      </c>
      <c r="O2" s="7">
        <v>3201796</v>
      </c>
      <c r="P2" s="7">
        <v>0</v>
      </c>
      <c r="Q2" s="7">
        <v>352758</v>
      </c>
      <c r="R2" s="7">
        <v>1369579</v>
      </c>
      <c r="S2" s="7">
        <v>1445807</v>
      </c>
      <c r="T2" s="7">
        <v>3583136</v>
      </c>
      <c r="U2" s="7">
        <v>0</v>
      </c>
      <c r="V2" s="7">
        <v>1123404</v>
      </c>
      <c r="W2" s="7">
        <v>354503</v>
      </c>
      <c r="X2" s="7">
        <v>56908840</v>
      </c>
      <c r="Y2" s="7">
        <v>1.4268741906501939E-2</v>
      </c>
      <c r="Z2" s="7">
        <v>0</v>
      </c>
      <c r="AA2" s="7">
        <v>1.5720591997284679E-3</v>
      </c>
      <c r="AB2" s="7">
        <v>6.1035023066944366E-3</v>
      </c>
      <c r="AC2" s="7">
        <v>6.4432109133791939E-3</v>
      </c>
      <c r="AD2" s="7">
        <v>1.596817623605493E-2</v>
      </c>
      <c r="AE2" s="7">
        <v>0</v>
      </c>
      <c r="AF2" s="7">
        <v>5.0064281836606408E-3</v>
      </c>
      <c r="AG2" s="7">
        <v>1.5798357584557721E-3</v>
      </c>
      <c r="AH2" s="7">
        <v>0.2536131440474077</v>
      </c>
      <c r="AI2" s="7">
        <v>4.6851101736099021E-2</v>
      </c>
      <c r="AJ2" s="7">
        <v>0</v>
      </c>
      <c r="AK2" s="7">
        <v>5.1618219731122206E-3</v>
      </c>
      <c r="AL2" s="7">
        <v>2.0040716230710749E-2</v>
      </c>
      <c r="AM2" s="7">
        <v>2.115614200522585E-2</v>
      </c>
      <c r="AN2" s="7">
        <v>5.2431157160006098E-2</v>
      </c>
      <c r="AO2" s="7">
        <v>0</v>
      </c>
      <c r="AP2" s="7">
        <v>1.6438497360462871E-2</v>
      </c>
      <c r="AQ2" s="7">
        <v>5.1873561334801824E-3</v>
      </c>
      <c r="AR2" s="7">
        <v>0.83273320740090295</v>
      </c>
      <c r="AS2" s="3">
        <f>SUM(O2:S2)</f>
        <v>6369940</v>
      </c>
      <c r="AT2" s="3">
        <f>SUM(T2:W2)</f>
        <v>5061043</v>
      </c>
      <c r="AU2" s="3">
        <f>AS2/AT2</f>
        <v>1.2586219876021603</v>
      </c>
      <c r="AV2" s="3">
        <f>AT2/AS2</f>
        <v>0.79451972860026943</v>
      </c>
    </row>
    <row r="3" spans="1:48" ht="15.75" customHeight="1" x14ac:dyDescent="0.2">
      <c r="A3" s="4" t="s">
        <v>19</v>
      </c>
      <c r="B3" s="4" t="s">
        <v>9</v>
      </c>
      <c r="C3" s="7">
        <f t="shared" si="0"/>
        <v>119177085</v>
      </c>
      <c r="D3" s="7">
        <v>0.48388158999999997</v>
      </c>
      <c r="E3" s="7">
        <v>4135</v>
      </c>
      <c r="F3" s="7">
        <v>1361</v>
      </c>
      <c r="G3" s="7">
        <v>1193</v>
      </c>
      <c r="H3" s="7">
        <v>1306</v>
      </c>
      <c r="I3" s="7">
        <v>10369</v>
      </c>
      <c r="J3" s="7">
        <v>22216</v>
      </c>
      <c r="K3" s="7">
        <v>0</v>
      </c>
      <c r="L3" s="7">
        <v>1985</v>
      </c>
      <c r="M3" s="7">
        <v>4792</v>
      </c>
      <c r="N3" s="7">
        <v>406633</v>
      </c>
      <c r="O3" s="7">
        <v>5236374</v>
      </c>
      <c r="P3" s="7">
        <v>296853</v>
      </c>
      <c r="Q3" s="7">
        <v>387864</v>
      </c>
      <c r="R3" s="7">
        <v>338502</v>
      </c>
      <c r="S3" s="7">
        <v>3787243</v>
      </c>
      <c r="T3" s="7">
        <v>5439055</v>
      </c>
      <c r="U3" s="7">
        <v>0</v>
      </c>
      <c r="V3" s="7">
        <v>2354502</v>
      </c>
      <c r="W3" s="7">
        <v>1934589</v>
      </c>
      <c r="X3" s="7">
        <v>99402103</v>
      </c>
      <c r="Y3" s="7">
        <v>2.1260672371330801E-2</v>
      </c>
      <c r="Z3" s="7">
        <v>1.2052795265285979E-3</v>
      </c>
      <c r="AA3" s="7">
        <v>1.5748014615903771E-3</v>
      </c>
      <c r="AB3" s="7">
        <v>1.3743823720460411E-3</v>
      </c>
      <c r="AC3" s="7">
        <v>1.537692544757421E-2</v>
      </c>
      <c r="AD3" s="7">
        <v>2.2083595702799039E-2</v>
      </c>
      <c r="AE3" s="7">
        <v>0</v>
      </c>
      <c r="AF3" s="7">
        <v>9.5597250348510455E-3</v>
      </c>
      <c r="AG3" s="7">
        <v>7.854798549947058E-3</v>
      </c>
      <c r="AH3" s="7">
        <v>0.40359140598136772</v>
      </c>
      <c r="AI3" s="7">
        <v>4.3937758672315239E-2</v>
      </c>
      <c r="AJ3" s="7">
        <v>2.4908563588377751E-3</v>
      </c>
      <c r="AK3" s="7">
        <v>3.2545182658226621E-3</v>
      </c>
      <c r="AL3" s="7">
        <v>2.840327903640201E-3</v>
      </c>
      <c r="AM3" s="7">
        <v>3.1778281873566551E-2</v>
      </c>
      <c r="AN3" s="7">
        <v>4.5638429568905799E-2</v>
      </c>
      <c r="AO3" s="7">
        <v>0</v>
      </c>
      <c r="AP3" s="7">
        <v>1.9756331512891089E-2</v>
      </c>
      <c r="AQ3" s="7">
        <v>1.6232894100405289E-2</v>
      </c>
      <c r="AR3" s="7">
        <v>0.83407060174361536</v>
      </c>
      <c r="AS3" s="3">
        <f t="shared" ref="AS3:AS34" si="1">SUM(O3:S3)</f>
        <v>10046836</v>
      </c>
      <c r="AT3" s="3">
        <f t="shared" ref="AT3:AT34" si="2">SUM(T3:W3)</f>
        <v>9728146</v>
      </c>
      <c r="AU3" s="3">
        <f t="shared" ref="AU3:AU34" si="3">AS3/AT3</f>
        <v>1.0327595823500182</v>
      </c>
      <c r="AV3" s="3">
        <f t="shared" ref="AV3:AV34" si="4">AT3/AS3</f>
        <v>0.96827956582549968</v>
      </c>
    </row>
    <row r="4" spans="1:48" ht="15.75" customHeight="1" x14ac:dyDescent="0.2">
      <c r="A4" s="4" t="s">
        <v>27</v>
      </c>
      <c r="B4" s="4" t="s">
        <v>9</v>
      </c>
      <c r="C4" s="7">
        <f t="shared" si="0"/>
        <v>149648057</v>
      </c>
      <c r="D4" s="5">
        <v>0.55172737000000005</v>
      </c>
      <c r="E4" s="7">
        <v>3872</v>
      </c>
      <c r="F4" s="7">
        <v>210</v>
      </c>
      <c r="G4" s="7">
        <v>1890</v>
      </c>
      <c r="H4" s="7">
        <v>3155</v>
      </c>
      <c r="I4" s="7">
        <v>4710</v>
      </c>
      <c r="J4" s="7">
        <v>33552</v>
      </c>
      <c r="K4" s="7">
        <v>0</v>
      </c>
      <c r="L4" s="7">
        <v>1613</v>
      </c>
      <c r="M4" s="7">
        <v>5417</v>
      </c>
      <c r="N4" s="7">
        <v>517334</v>
      </c>
      <c r="O4" s="7">
        <v>3817280</v>
      </c>
      <c r="P4" s="7">
        <v>239544</v>
      </c>
      <c r="Q4" s="7">
        <v>992929</v>
      </c>
      <c r="R4" s="7">
        <v>907686</v>
      </c>
      <c r="S4" s="7">
        <v>2912167</v>
      </c>
      <c r="T4" s="7">
        <v>9278438</v>
      </c>
      <c r="U4" s="7">
        <v>0</v>
      </c>
      <c r="V4" s="7">
        <v>1806779</v>
      </c>
      <c r="W4" s="7">
        <v>2161491</v>
      </c>
      <c r="X4" s="7">
        <v>127531743</v>
      </c>
      <c r="Y4" s="7">
        <v>1.4073673154219229E-2</v>
      </c>
      <c r="Z4" s="7">
        <v>8.831586789688707E-4</v>
      </c>
      <c r="AA4" s="7">
        <v>3.6607632165693228E-3</v>
      </c>
      <c r="AB4" s="7">
        <v>3.346486527228978E-3</v>
      </c>
      <c r="AC4" s="7">
        <v>1.0736672847813929E-2</v>
      </c>
      <c r="AD4" s="7">
        <v>3.4208049656741853E-2</v>
      </c>
      <c r="AE4" s="7">
        <v>0</v>
      </c>
      <c r="AF4" s="7">
        <v>6.6612921001097808E-3</v>
      </c>
      <c r="AG4" s="7">
        <v>7.9690559402994989E-3</v>
      </c>
      <c r="AH4" s="7">
        <v>0.47018821458470061</v>
      </c>
      <c r="AI4" s="7">
        <v>2.5508383312988821E-2</v>
      </c>
      <c r="AJ4" s="7">
        <v>1.6007157379931769E-3</v>
      </c>
      <c r="AK4" s="7">
        <v>6.635094500425087E-3</v>
      </c>
      <c r="AL4" s="7">
        <v>6.0654713345192311E-3</v>
      </c>
      <c r="AM4" s="7">
        <v>1.946010565309244E-2</v>
      </c>
      <c r="AN4" s="7">
        <v>6.200172715907698E-2</v>
      </c>
      <c r="AO4" s="7">
        <v>0</v>
      </c>
      <c r="AP4" s="7">
        <v>1.2073521275321341E-2</v>
      </c>
      <c r="AQ4" s="7">
        <v>1.4443829364252959E-2</v>
      </c>
      <c r="AR4" s="7">
        <v>0.85221115166232997</v>
      </c>
      <c r="AS4" s="3">
        <f t="shared" si="1"/>
        <v>8869606</v>
      </c>
      <c r="AT4" s="3">
        <f t="shared" si="2"/>
        <v>13246708</v>
      </c>
      <c r="AU4" s="3">
        <f t="shared" si="3"/>
        <v>0.66957058312148199</v>
      </c>
      <c r="AV4" s="3">
        <f t="shared" si="4"/>
        <v>1.4934945250104683</v>
      </c>
    </row>
    <row r="5" spans="1:48" ht="15.75" customHeight="1" x14ac:dyDescent="0.2">
      <c r="A5" s="4" t="s">
        <v>25</v>
      </c>
      <c r="B5" s="4" t="s">
        <v>9</v>
      </c>
      <c r="C5" s="7">
        <f t="shared" si="0"/>
        <v>20091723</v>
      </c>
      <c r="D5" s="5">
        <v>0.18674742999999999</v>
      </c>
      <c r="E5" s="7">
        <v>1774</v>
      </c>
      <c r="F5" s="7">
        <v>0</v>
      </c>
      <c r="G5" s="7">
        <v>0</v>
      </c>
      <c r="H5" s="7">
        <v>48</v>
      </c>
      <c r="I5" s="7">
        <v>259</v>
      </c>
      <c r="J5" s="7">
        <v>7453</v>
      </c>
      <c r="K5" s="7">
        <v>0</v>
      </c>
      <c r="L5" s="7">
        <v>260</v>
      </c>
      <c r="M5" s="7">
        <v>177</v>
      </c>
      <c r="N5" s="7">
        <v>82618</v>
      </c>
      <c r="O5" s="7">
        <v>2099306</v>
      </c>
      <c r="P5" s="7">
        <v>0</v>
      </c>
      <c r="Q5" s="7">
        <v>0</v>
      </c>
      <c r="R5" s="7">
        <v>11332</v>
      </c>
      <c r="S5" s="7">
        <v>252944</v>
      </c>
      <c r="T5" s="7">
        <v>1197281</v>
      </c>
      <c r="U5" s="7">
        <v>0</v>
      </c>
      <c r="V5" s="7">
        <v>494057</v>
      </c>
      <c r="W5" s="7">
        <v>66060</v>
      </c>
      <c r="X5" s="7">
        <v>15970743</v>
      </c>
      <c r="Y5" s="7">
        <v>1.9512512412782419E-2</v>
      </c>
      <c r="Z5" s="7">
        <v>0</v>
      </c>
      <c r="AA5" s="7">
        <v>0</v>
      </c>
      <c r="AB5" s="7">
        <v>1.053280420584947E-4</v>
      </c>
      <c r="AC5" s="7">
        <v>2.3510497944267471E-3</v>
      </c>
      <c r="AD5" s="7">
        <v>1.112842071336363E-2</v>
      </c>
      <c r="AE5" s="7">
        <v>0</v>
      </c>
      <c r="AF5" s="7">
        <v>4.5921334694046714E-3</v>
      </c>
      <c r="AG5" s="7">
        <v>6.1401080642288768E-4</v>
      </c>
      <c r="AH5" s="7">
        <v>0.14844397197400369</v>
      </c>
      <c r="AI5" s="7">
        <v>0.10448611102193681</v>
      </c>
      <c r="AJ5" s="7">
        <v>0</v>
      </c>
      <c r="AK5" s="7">
        <v>0</v>
      </c>
      <c r="AL5" s="7">
        <v>5.6401335017409906E-4</v>
      </c>
      <c r="AM5" s="7">
        <v>1.258946283501918E-2</v>
      </c>
      <c r="AN5" s="7">
        <v>5.9590757845905E-2</v>
      </c>
      <c r="AO5" s="7">
        <v>0</v>
      </c>
      <c r="AP5" s="7">
        <v>2.4590076221934778E-2</v>
      </c>
      <c r="AQ5" s="7">
        <v>3.2879211006442799E-3</v>
      </c>
      <c r="AR5" s="7">
        <v>0.79489165762438596</v>
      </c>
      <c r="AS5" s="3">
        <f t="shared" si="1"/>
        <v>2363582</v>
      </c>
      <c r="AT5" s="3">
        <f t="shared" si="2"/>
        <v>1757398</v>
      </c>
      <c r="AU5" s="3">
        <f t="shared" si="3"/>
        <v>1.3449326788809364</v>
      </c>
      <c r="AV5" s="3">
        <f t="shared" si="4"/>
        <v>0.74353163968925129</v>
      </c>
    </row>
    <row r="6" spans="1:48" ht="15.75" customHeight="1" x14ac:dyDescent="0.2">
      <c r="A6" s="4" t="s">
        <v>12</v>
      </c>
      <c r="B6" s="4" t="s">
        <v>9</v>
      </c>
      <c r="C6" s="7">
        <f t="shared" si="0"/>
        <v>23208039</v>
      </c>
      <c r="D6" s="7">
        <v>0.20958528000000001</v>
      </c>
      <c r="E6" s="7">
        <v>7220</v>
      </c>
      <c r="F6" s="7">
        <v>119</v>
      </c>
      <c r="G6" s="7">
        <v>49</v>
      </c>
      <c r="H6" s="7">
        <v>41</v>
      </c>
      <c r="I6" s="7">
        <v>545</v>
      </c>
      <c r="J6" s="7">
        <v>4125</v>
      </c>
      <c r="K6" s="7">
        <v>0</v>
      </c>
      <c r="L6" s="7">
        <v>258</v>
      </c>
      <c r="M6" s="7">
        <v>236</v>
      </c>
      <c r="N6" s="7">
        <v>84794</v>
      </c>
      <c r="O6" s="7">
        <v>3753652</v>
      </c>
      <c r="P6" s="7">
        <v>122201</v>
      </c>
      <c r="Q6" s="7">
        <v>27046</v>
      </c>
      <c r="R6" s="7">
        <v>7050</v>
      </c>
      <c r="S6" s="7">
        <v>1056322</v>
      </c>
      <c r="T6" s="7">
        <v>802559</v>
      </c>
      <c r="U6" s="7">
        <v>0</v>
      </c>
      <c r="V6" s="7">
        <v>453712</v>
      </c>
      <c r="W6" s="7">
        <v>140160</v>
      </c>
      <c r="X6" s="7">
        <v>16845337</v>
      </c>
      <c r="Y6" s="7">
        <v>3.3898175899547203E-2</v>
      </c>
      <c r="Z6" s="7">
        <v>1.1035628750615579E-3</v>
      </c>
      <c r="AA6" s="7">
        <v>2.4424482221025112E-4</v>
      </c>
      <c r="AB6" s="7">
        <v>6.3666567942848116E-5</v>
      </c>
      <c r="AC6" s="7">
        <v>9.5393470046135059E-3</v>
      </c>
      <c r="AD6" s="7">
        <v>7.2476846952686871E-3</v>
      </c>
      <c r="AE6" s="7">
        <v>0</v>
      </c>
      <c r="AF6" s="7">
        <v>4.0973455141114197E-3</v>
      </c>
      <c r="AG6" s="7">
        <v>1.265745555016964E-3</v>
      </c>
      <c r="AH6" s="7">
        <v>0.1521255025008047</v>
      </c>
      <c r="AI6" s="7">
        <v>0.16173930076556661</v>
      </c>
      <c r="AJ6" s="7">
        <v>5.2654599554921456E-3</v>
      </c>
      <c r="AK6" s="7">
        <v>1.165372050607119E-3</v>
      </c>
      <c r="AL6" s="7">
        <v>3.0377405001775462E-4</v>
      </c>
      <c r="AM6" s="7">
        <v>4.5515349228773698E-2</v>
      </c>
      <c r="AN6" s="7">
        <v>3.4581077703290657E-2</v>
      </c>
      <c r="AO6" s="7">
        <v>0</v>
      </c>
      <c r="AP6" s="7">
        <v>1.9549777557681631E-2</v>
      </c>
      <c r="AQ6" s="7">
        <v>6.0392866454593601E-3</v>
      </c>
      <c r="AR6" s="7">
        <v>0.72584060204311096</v>
      </c>
      <c r="AS6" s="3">
        <f t="shared" si="1"/>
        <v>4966271</v>
      </c>
      <c r="AT6" s="3">
        <f t="shared" si="2"/>
        <v>1396431</v>
      </c>
      <c r="AU6" s="3">
        <f t="shared" si="3"/>
        <v>3.5564027152075539</v>
      </c>
      <c r="AV6" s="3">
        <f t="shared" si="4"/>
        <v>0.2811830043104776</v>
      </c>
    </row>
    <row r="7" spans="1:48" ht="15.75" customHeight="1" x14ac:dyDescent="0.2">
      <c r="A7" s="4" t="s">
        <v>15</v>
      </c>
      <c r="B7" s="4" t="s">
        <v>9</v>
      </c>
      <c r="C7" s="7">
        <f t="shared" si="0"/>
        <v>21735139</v>
      </c>
      <c r="D7" s="7">
        <v>0.15038259000000001</v>
      </c>
      <c r="E7" s="7">
        <v>1009</v>
      </c>
      <c r="F7" s="7">
        <v>27</v>
      </c>
      <c r="G7" s="7">
        <v>0</v>
      </c>
      <c r="H7" s="7">
        <v>192</v>
      </c>
      <c r="I7" s="7">
        <v>780</v>
      </c>
      <c r="J7" s="7">
        <v>1023</v>
      </c>
      <c r="K7" s="7">
        <v>0</v>
      </c>
      <c r="L7" s="7">
        <v>3316</v>
      </c>
      <c r="M7" s="7">
        <v>710</v>
      </c>
      <c r="N7" s="7">
        <v>74456</v>
      </c>
      <c r="O7" s="7">
        <v>782085</v>
      </c>
      <c r="P7" s="7">
        <v>14753</v>
      </c>
      <c r="Q7" s="7">
        <v>0</v>
      </c>
      <c r="R7" s="7">
        <v>31006</v>
      </c>
      <c r="S7" s="7">
        <v>500543</v>
      </c>
      <c r="T7" s="7">
        <v>420283</v>
      </c>
      <c r="U7" s="7">
        <v>0</v>
      </c>
      <c r="V7" s="7">
        <v>993355</v>
      </c>
      <c r="W7" s="7">
        <v>326055</v>
      </c>
      <c r="X7" s="7">
        <v>18667059</v>
      </c>
      <c r="Y7" s="7">
        <v>5.4111440279401108E-3</v>
      </c>
      <c r="Z7" s="7">
        <v>1.020740812625232E-4</v>
      </c>
      <c r="AA7" s="7">
        <v>0</v>
      </c>
      <c r="AB7" s="7">
        <v>2.1452646672716019E-4</v>
      </c>
      <c r="AC7" s="7">
        <v>3.4631916801590962E-3</v>
      </c>
      <c r="AD7" s="7">
        <v>2.9078832166513279E-3</v>
      </c>
      <c r="AE7" s="7">
        <v>0</v>
      </c>
      <c r="AF7" s="7">
        <v>6.872893580460498E-3</v>
      </c>
      <c r="AG7" s="7">
        <v>2.2559319844134749E-3</v>
      </c>
      <c r="AH7" s="7">
        <v>0.12915494457387081</v>
      </c>
      <c r="AI7" s="7">
        <v>3.5982516605943947E-2</v>
      </c>
      <c r="AJ7" s="7">
        <v>6.7876262489050562E-4</v>
      </c>
      <c r="AK7" s="7">
        <v>0</v>
      </c>
      <c r="AL7" s="7">
        <v>1.426537920921509E-3</v>
      </c>
      <c r="AM7" s="7">
        <v>2.3029206300452E-2</v>
      </c>
      <c r="AN7" s="7">
        <v>1.9336568309961121E-2</v>
      </c>
      <c r="AO7" s="7">
        <v>0</v>
      </c>
      <c r="AP7" s="7">
        <v>4.570272129384588E-2</v>
      </c>
      <c r="AQ7" s="7">
        <v>1.5001284325809921E-2</v>
      </c>
      <c r="AR7" s="7">
        <v>0.85884240261817513</v>
      </c>
      <c r="AS7" s="3">
        <f t="shared" si="1"/>
        <v>1328387</v>
      </c>
      <c r="AT7" s="3">
        <f t="shared" si="2"/>
        <v>1739693</v>
      </c>
      <c r="AU7" s="3">
        <f t="shared" si="3"/>
        <v>0.76357552740627221</v>
      </c>
      <c r="AV7" s="3">
        <f t="shared" si="4"/>
        <v>1.3096281430035073</v>
      </c>
    </row>
    <row r="8" spans="1:48" ht="15.75" customHeight="1" x14ac:dyDescent="0.2">
      <c r="A8" s="4" t="s">
        <v>17</v>
      </c>
      <c r="B8" s="4" t="s">
        <v>9</v>
      </c>
      <c r="C8" s="7">
        <f t="shared" si="0"/>
        <v>45609024</v>
      </c>
      <c r="D8" s="7">
        <v>0.29060607999999999</v>
      </c>
      <c r="E8" s="7">
        <v>2670</v>
      </c>
      <c r="F8" s="7">
        <v>170</v>
      </c>
      <c r="G8" s="7">
        <v>0</v>
      </c>
      <c r="H8" s="7">
        <v>356</v>
      </c>
      <c r="I8" s="7">
        <v>509</v>
      </c>
      <c r="J8" s="7">
        <v>1371</v>
      </c>
      <c r="K8" s="7">
        <v>0</v>
      </c>
      <c r="L8" s="7">
        <v>5103</v>
      </c>
      <c r="M8" s="7">
        <v>2497</v>
      </c>
      <c r="N8" s="7">
        <v>113542</v>
      </c>
      <c r="O8" s="7">
        <v>2421279</v>
      </c>
      <c r="P8" s="7">
        <v>76646</v>
      </c>
      <c r="Q8" s="7">
        <v>0</v>
      </c>
      <c r="R8" s="7">
        <v>93859</v>
      </c>
      <c r="S8" s="7">
        <v>398476</v>
      </c>
      <c r="T8" s="7">
        <v>653474</v>
      </c>
      <c r="U8" s="7">
        <v>0</v>
      </c>
      <c r="V8" s="7">
        <v>4880246</v>
      </c>
      <c r="W8" s="7">
        <v>1164927</v>
      </c>
      <c r="X8" s="7">
        <v>35920117</v>
      </c>
      <c r="Y8" s="7">
        <v>1.542761363407635E-2</v>
      </c>
      <c r="Z8" s="7">
        <v>4.8836374271507565E-4</v>
      </c>
      <c r="AA8" s="7">
        <v>0</v>
      </c>
      <c r="AB8" s="7">
        <v>5.9803946099593313E-4</v>
      </c>
      <c r="AC8" s="7">
        <v>2.5389613383885981E-3</v>
      </c>
      <c r="AD8" s="7">
        <v>4.1637268534168957E-3</v>
      </c>
      <c r="AE8" s="7">
        <v>0</v>
      </c>
      <c r="AF8" s="7">
        <v>3.109536312306288E-2</v>
      </c>
      <c r="AG8" s="7">
        <v>7.4225414204243537E-3</v>
      </c>
      <c r="AH8" s="7">
        <v>0.22887147113852541</v>
      </c>
      <c r="AI8" s="7">
        <v>5.3087717904246323E-2</v>
      </c>
      <c r="AJ8" s="7">
        <v>1.6805007710754779E-3</v>
      </c>
      <c r="AK8" s="7">
        <v>0</v>
      </c>
      <c r="AL8" s="7">
        <v>2.0579041551075511E-3</v>
      </c>
      <c r="AM8" s="7">
        <v>8.736779809188638E-3</v>
      </c>
      <c r="AN8" s="7">
        <v>1.432773479213236E-2</v>
      </c>
      <c r="AO8" s="7">
        <v>0</v>
      </c>
      <c r="AP8" s="7">
        <v>0.1070017635106596</v>
      </c>
      <c r="AQ8" s="7">
        <v>2.554159019057281E-2</v>
      </c>
      <c r="AR8" s="7">
        <v>0.78756600886701722</v>
      </c>
      <c r="AS8" s="3">
        <f t="shared" si="1"/>
        <v>2990260</v>
      </c>
      <c r="AT8" s="3">
        <f t="shared" si="2"/>
        <v>6698647</v>
      </c>
      <c r="AU8" s="3">
        <f t="shared" si="3"/>
        <v>0.44639760835285097</v>
      </c>
      <c r="AV8" s="3">
        <f t="shared" si="4"/>
        <v>2.2401553711048536</v>
      </c>
    </row>
    <row r="9" spans="1:48" ht="15.75" customHeight="1" x14ac:dyDescent="0.2">
      <c r="A9" s="4" t="s">
        <v>41</v>
      </c>
      <c r="B9" s="4" t="s">
        <v>9</v>
      </c>
      <c r="C9" s="7">
        <f t="shared" si="0"/>
        <v>155834942</v>
      </c>
      <c r="D9" s="5">
        <v>0.48369405999999998</v>
      </c>
      <c r="E9" s="7">
        <v>3899</v>
      </c>
      <c r="F9" s="7">
        <v>150</v>
      </c>
      <c r="G9" s="7">
        <v>512</v>
      </c>
      <c r="H9" s="7">
        <v>0</v>
      </c>
      <c r="I9" s="7">
        <v>22366</v>
      </c>
      <c r="J9" s="7">
        <v>9155</v>
      </c>
      <c r="K9" s="7">
        <v>454</v>
      </c>
      <c r="L9" s="7">
        <v>1851</v>
      </c>
      <c r="M9" s="7">
        <v>19846</v>
      </c>
      <c r="N9" s="7">
        <v>342469</v>
      </c>
      <c r="O9" s="7">
        <v>4138008</v>
      </c>
      <c r="P9" s="7">
        <v>316401</v>
      </c>
      <c r="Q9" s="7">
        <v>134479</v>
      </c>
      <c r="R9" s="7">
        <v>0</v>
      </c>
      <c r="S9" s="7">
        <v>15895951</v>
      </c>
      <c r="T9" s="7">
        <v>3996791</v>
      </c>
      <c r="U9" s="7">
        <v>219935</v>
      </c>
      <c r="V9" s="7">
        <v>1844906</v>
      </c>
      <c r="W9" s="7">
        <v>9530983</v>
      </c>
      <c r="X9" s="7">
        <v>119757488</v>
      </c>
      <c r="Y9" s="7">
        <v>1.2843909443573869E-2</v>
      </c>
      <c r="Z9" s="7">
        <v>9.820729664747421E-4</v>
      </c>
      <c r="AA9" s="7">
        <v>4.1740762658321832E-4</v>
      </c>
      <c r="AB9" s="7">
        <v>0</v>
      </c>
      <c r="AC9" s="7">
        <v>4.9339236454711409E-2</v>
      </c>
      <c r="AD9" s="7">
        <v>1.2405587826048441E-2</v>
      </c>
      <c r="AE9" s="7">
        <v>6.8265339831929234E-4</v>
      </c>
      <c r="AF9" s="7">
        <v>5.726379841678916E-3</v>
      </c>
      <c r="AG9" s="7">
        <v>2.9583094706496942E-2</v>
      </c>
      <c r="AH9" s="7">
        <v>0.37171371613150189</v>
      </c>
      <c r="AI9" s="7">
        <v>2.655378791747489E-2</v>
      </c>
      <c r="AJ9" s="7">
        <v>2.030359789269855E-3</v>
      </c>
      <c r="AK9" s="7">
        <v>8.6295793660962127E-4</v>
      </c>
      <c r="AL9" s="7">
        <v>0</v>
      </c>
      <c r="AM9" s="7">
        <v>0.1020050496762145</v>
      </c>
      <c r="AN9" s="7">
        <v>2.564759192453769E-2</v>
      </c>
      <c r="AO9" s="7">
        <v>1.4113330243996241E-3</v>
      </c>
      <c r="AP9" s="7">
        <v>1.1838846771605309E-2</v>
      </c>
      <c r="AQ9" s="7">
        <v>6.1160756873127983E-2</v>
      </c>
      <c r="AR9" s="7">
        <v>0.76848931608676052</v>
      </c>
      <c r="AS9" s="3">
        <f t="shared" si="1"/>
        <v>20484839</v>
      </c>
      <c r="AT9" s="3">
        <f t="shared" si="2"/>
        <v>15592615</v>
      </c>
      <c r="AU9" s="3">
        <f t="shared" si="3"/>
        <v>1.3137526322557185</v>
      </c>
      <c r="AV9" s="3">
        <f t="shared" si="4"/>
        <v>0.76117830362249861</v>
      </c>
    </row>
    <row r="10" spans="1:48" ht="15.75" customHeight="1" x14ac:dyDescent="0.2">
      <c r="A10" s="4" t="s">
        <v>69</v>
      </c>
      <c r="B10" s="4" t="s">
        <v>47</v>
      </c>
      <c r="C10" s="7">
        <f t="shared" si="0"/>
        <v>26062436</v>
      </c>
      <c r="D10" s="5">
        <v>0.18670647000000001</v>
      </c>
      <c r="E10" s="7">
        <v>2001</v>
      </c>
      <c r="F10" s="7">
        <v>44</v>
      </c>
      <c r="G10" s="7">
        <v>0</v>
      </c>
      <c r="H10" s="7">
        <v>234</v>
      </c>
      <c r="I10" s="7">
        <v>680</v>
      </c>
      <c r="J10" s="7">
        <v>2328</v>
      </c>
      <c r="K10" s="7">
        <v>158</v>
      </c>
      <c r="L10" s="7">
        <v>4305</v>
      </c>
      <c r="M10" s="7">
        <v>2244</v>
      </c>
      <c r="N10" s="7">
        <v>54378</v>
      </c>
      <c r="O10" s="7">
        <v>2172322</v>
      </c>
      <c r="P10" s="7">
        <v>39099</v>
      </c>
      <c r="Q10" s="7">
        <v>0</v>
      </c>
      <c r="R10" s="7">
        <v>72887</v>
      </c>
      <c r="S10" s="7">
        <v>777075</v>
      </c>
      <c r="T10" s="7">
        <v>1341765</v>
      </c>
      <c r="U10" s="7">
        <v>62994</v>
      </c>
      <c r="V10" s="7">
        <v>5827348</v>
      </c>
      <c r="W10" s="7">
        <v>912620</v>
      </c>
      <c r="X10" s="7">
        <v>14856326</v>
      </c>
      <c r="Y10" s="7">
        <v>1.556211334382078E-2</v>
      </c>
      <c r="Z10" s="7">
        <v>2.8009801016149941E-4</v>
      </c>
      <c r="AA10" s="7">
        <v>0</v>
      </c>
      <c r="AB10" s="7">
        <v>5.2214899784243081E-4</v>
      </c>
      <c r="AC10" s="7">
        <v>5.5668216897170539E-3</v>
      </c>
      <c r="AD10" s="7">
        <v>9.6121564900469112E-3</v>
      </c>
      <c r="AE10" s="7">
        <v>4.5127737415569431E-4</v>
      </c>
      <c r="AF10" s="7">
        <v>4.174604412692378E-2</v>
      </c>
      <c r="AG10" s="7">
        <v>6.5378410198109289E-3</v>
      </c>
      <c r="AH10" s="7">
        <v>0.10642797388451231</v>
      </c>
      <c r="AI10" s="7">
        <v>8.3350689091380409E-2</v>
      </c>
      <c r="AJ10" s="7">
        <v>1.500205122805865E-3</v>
      </c>
      <c r="AK10" s="7">
        <v>0</v>
      </c>
      <c r="AL10" s="7">
        <v>2.796630368703831E-3</v>
      </c>
      <c r="AM10" s="7">
        <v>2.9815900555113111E-2</v>
      </c>
      <c r="AN10" s="7">
        <v>5.1482716350843033E-2</v>
      </c>
      <c r="AO10" s="7">
        <v>2.4170419065969121E-3</v>
      </c>
      <c r="AP10" s="7">
        <v>0.22359183922792181</v>
      </c>
      <c r="AQ10" s="7">
        <v>3.5016680712424579E-2</v>
      </c>
      <c r="AR10" s="7">
        <v>0.57002829666421051</v>
      </c>
      <c r="AS10" s="3">
        <f t="shared" si="1"/>
        <v>3061383</v>
      </c>
      <c r="AT10" s="3">
        <f t="shared" si="2"/>
        <v>8144727</v>
      </c>
      <c r="AU10" s="3">
        <f t="shared" si="3"/>
        <v>0.3758730034782013</v>
      </c>
      <c r="AV10" s="3">
        <f t="shared" si="4"/>
        <v>2.6604730607049167</v>
      </c>
    </row>
    <row r="11" spans="1:48" ht="15.75" customHeight="1" x14ac:dyDescent="0.2">
      <c r="A11" s="4" t="s">
        <v>73</v>
      </c>
      <c r="B11" s="4" t="s">
        <v>47</v>
      </c>
      <c r="C11" s="7">
        <f t="shared" si="0"/>
        <v>24735887</v>
      </c>
      <c r="D11" s="5">
        <v>0.18224267</v>
      </c>
      <c r="E11" s="7">
        <v>4052</v>
      </c>
      <c r="F11" s="7">
        <v>62</v>
      </c>
      <c r="G11" s="7">
        <v>0</v>
      </c>
      <c r="H11" s="7">
        <v>191</v>
      </c>
      <c r="I11" s="7">
        <v>1945</v>
      </c>
      <c r="J11" s="7">
        <v>2756</v>
      </c>
      <c r="K11" s="7">
        <v>63</v>
      </c>
      <c r="L11" s="7">
        <v>3904</v>
      </c>
      <c r="M11" s="7">
        <v>3330</v>
      </c>
      <c r="N11" s="7">
        <v>49164</v>
      </c>
      <c r="O11" s="7">
        <v>4244935</v>
      </c>
      <c r="P11" s="7">
        <v>78634</v>
      </c>
      <c r="Q11" s="7">
        <v>0</v>
      </c>
      <c r="R11" s="7">
        <v>132264</v>
      </c>
      <c r="S11" s="7">
        <v>1779983</v>
      </c>
      <c r="T11" s="7">
        <v>1718948</v>
      </c>
      <c r="U11" s="7">
        <v>31326</v>
      </c>
      <c r="V11" s="7">
        <v>3082134</v>
      </c>
      <c r="W11" s="7">
        <v>1383131</v>
      </c>
      <c r="X11" s="7">
        <v>12284532</v>
      </c>
      <c r="Y11" s="7">
        <v>3.1274733526533351E-2</v>
      </c>
      <c r="Z11" s="7">
        <v>5.7933923514150946E-4</v>
      </c>
      <c r="AA11" s="7">
        <v>0</v>
      </c>
      <c r="AB11" s="7">
        <v>9.744604699844419E-4</v>
      </c>
      <c r="AC11" s="7">
        <v>1.311409809732291E-2</v>
      </c>
      <c r="AD11" s="7">
        <v>1.2664420219854349E-2</v>
      </c>
      <c r="AE11" s="7">
        <v>2.3079559579880111E-4</v>
      </c>
      <c r="AF11" s="7">
        <v>2.2707749245410899E-2</v>
      </c>
      <c r="AG11" s="7">
        <v>1.0190274634897261E-2</v>
      </c>
      <c r="AH11" s="7">
        <v>9.0506795698443387E-2</v>
      </c>
      <c r="AI11" s="7">
        <v>0.17161038130550971</v>
      </c>
      <c r="AJ11" s="7">
        <v>3.17894401765338E-3</v>
      </c>
      <c r="AK11" s="7">
        <v>0</v>
      </c>
      <c r="AL11" s="7">
        <v>5.3470490061666284E-3</v>
      </c>
      <c r="AM11" s="7">
        <v>7.1959537978161042E-2</v>
      </c>
      <c r="AN11" s="7">
        <v>6.9492070367236078E-2</v>
      </c>
      <c r="AO11" s="7">
        <v>1.2664191100161481E-3</v>
      </c>
      <c r="AP11" s="7">
        <v>0.12460171733481799</v>
      </c>
      <c r="AQ11" s="7">
        <v>5.5915965334091322E-2</v>
      </c>
      <c r="AR11" s="7">
        <v>0.49662791554634772</v>
      </c>
      <c r="AS11" s="3">
        <f t="shared" si="1"/>
        <v>6235816</v>
      </c>
      <c r="AT11" s="3">
        <f t="shared" si="2"/>
        <v>6215539</v>
      </c>
      <c r="AU11" s="3">
        <f t="shared" si="3"/>
        <v>1.0032623075810481</v>
      </c>
      <c r="AV11" s="3">
        <f t="shared" si="4"/>
        <v>0.99674830046300278</v>
      </c>
    </row>
    <row r="12" spans="1:48" ht="15.75" customHeight="1" x14ac:dyDescent="0.2">
      <c r="A12" s="4" t="s">
        <v>256</v>
      </c>
      <c r="B12" s="4" t="s">
        <v>9</v>
      </c>
      <c r="C12" s="7">
        <f t="shared" si="0"/>
        <v>50719705</v>
      </c>
      <c r="D12" s="5">
        <v>0.33885959999999998</v>
      </c>
      <c r="E12" s="7">
        <v>1874</v>
      </c>
      <c r="F12" s="7">
        <v>80</v>
      </c>
      <c r="G12" s="7">
        <v>1276</v>
      </c>
      <c r="H12" s="7">
        <v>288</v>
      </c>
      <c r="I12" s="7">
        <v>1482</v>
      </c>
      <c r="J12" s="7">
        <v>13069</v>
      </c>
      <c r="K12" s="7">
        <v>0</v>
      </c>
      <c r="L12" s="7">
        <v>1319</v>
      </c>
      <c r="M12" s="7">
        <v>3292</v>
      </c>
      <c r="N12" s="7">
        <v>137994</v>
      </c>
      <c r="O12" s="7">
        <v>2006783</v>
      </c>
      <c r="P12" s="7">
        <v>87475</v>
      </c>
      <c r="Q12" s="7">
        <v>739893</v>
      </c>
      <c r="R12" s="7">
        <v>54033</v>
      </c>
      <c r="S12" s="7">
        <v>1315090</v>
      </c>
      <c r="T12" s="7">
        <v>3148039</v>
      </c>
      <c r="U12" s="7">
        <v>0</v>
      </c>
      <c r="V12" s="7">
        <v>2442890</v>
      </c>
      <c r="W12" s="7">
        <v>1597869</v>
      </c>
      <c r="X12" s="7">
        <v>39327633</v>
      </c>
      <c r="Y12" s="7">
        <v>1.3407366568531099E-2</v>
      </c>
      <c r="Z12" s="7">
        <v>5.8442262595520197E-4</v>
      </c>
      <c r="AA12" s="7">
        <v>4.9432433265032549E-3</v>
      </c>
      <c r="AB12" s="7">
        <v>3.6099580163746699E-4</v>
      </c>
      <c r="AC12" s="7">
        <v>8.7861486272355141E-3</v>
      </c>
      <c r="AD12" s="7">
        <v>2.1032125967297949E-2</v>
      </c>
      <c r="AE12" s="7">
        <v>0</v>
      </c>
      <c r="AF12" s="7">
        <v>1.6321008159127789E-2</v>
      </c>
      <c r="AG12" s="7">
        <v>1.0675402079593169E-2</v>
      </c>
      <c r="AH12" s="7">
        <v>0.26274888311474659</v>
      </c>
      <c r="AI12" s="7">
        <v>3.9566141009692378E-2</v>
      </c>
      <c r="AJ12" s="7">
        <v>1.724674857631763E-3</v>
      </c>
      <c r="AK12" s="7">
        <v>1.458788058802787E-2</v>
      </c>
      <c r="AL12" s="7">
        <v>1.0653255968267169E-3</v>
      </c>
      <c r="AM12" s="7">
        <v>2.5928581406378451E-2</v>
      </c>
      <c r="AN12" s="7">
        <v>6.2067375983357938E-2</v>
      </c>
      <c r="AO12" s="7">
        <v>0</v>
      </c>
      <c r="AP12" s="7">
        <v>4.8164515152444201E-2</v>
      </c>
      <c r="AQ12" s="7">
        <v>3.1503909575183849E-2</v>
      </c>
      <c r="AR12" s="7">
        <v>0.7753915958304568</v>
      </c>
      <c r="AS12" s="3">
        <f t="shared" si="1"/>
        <v>4203274</v>
      </c>
      <c r="AT12" s="3">
        <f t="shared" si="2"/>
        <v>7188798</v>
      </c>
      <c r="AU12" s="3">
        <f t="shared" si="3"/>
        <v>0.58469774780151007</v>
      </c>
      <c r="AV12" s="3">
        <f t="shared" si="4"/>
        <v>1.7102853632668249</v>
      </c>
    </row>
    <row r="13" spans="1:48" ht="15.75" customHeight="1" x14ac:dyDescent="0.2">
      <c r="A13" s="4" t="s">
        <v>83</v>
      </c>
      <c r="B13" s="4" t="s">
        <v>47</v>
      </c>
      <c r="C13" s="7">
        <f t="shared" si="0"/>
        <v>61008804</v>
      </c>
      <c r="D13" s="5">
        <v>0.32192839000000001</v>
      </c>
      <c r="E13" s="7">
        <v>3028</v>
      </c>
      <c r="F13" s="7">
        <v>299</v>
      </c>
      <c r="G13" s="7">
        <v>117</v>
      </c>
      <c r="H13" s="7">
        <v>0</v>
      </c>
      <c r="I13" s="7">
        <v>3715</v>
      </c>
      <c r="J13" s="7">
        <v>13516</v>
      </c>
      <c r="K13" s="7">
        <v>241</v>
      </c>
      <c r="L13" s="7">
        <v>1110</v>
      </c>
      <c r="M13" s="7">
        <v>5307</v>
      </c>
      <c r="N13" s="7">
        <v>170055</v>
      </c>
      <c r="O13" s="7">
        <v>4839464</v>
      </c>
      <c r="P13" s="7">
        <v>435258</v>
      </c>
      <c r="Q13" s="7">
        <v>32484</v>
      </c>
      <c r="R13" s="7">
        <v>0</v>
      </c>
      <c r="S13" s="7">
        <v>3450516</v>
      </c>
      <c r="T13" s="7">
        <v>6414142</v>
      </c>
      <c r="U13" s="7">
        <v>104413</v>
      </c>
      <c r="V13" s="7">
        <v>1417614</v>
      </c>
      <c r="W13" s="7">
        <v>2941560</v>
      </c>
      <c r="X13" s="7">
        <v>41373353</v>
      </c>
      <c r="Y13" s="7">
        <v>2.5536655932643051E-2</v>
      </c>
      <c r="Z13" s="7">
        <v>2.2967489349916331E-3</v>
      </c>
      <c r="AA13" s="7">
        <v>1.7141004278903139E-4</v>
      </c>
      <c r="AB13" s="7">
        <v>0</v>
      </c>
      <c r="AC13" s="7">
        <v>1.820752047790412E-2</v>
      </c>
      <c r="AD13" s="7">
        <v>3.3845842712563821E-2</v>
      </c>
      <c r="AE13" s="7">
        <v>5.5096160564373632E-4</v>
      </c>
      <c r="AF13" s="7">
        <v>7.480398854769422E-3</v>
      </c>
      <c r="AG13" s="7">
        <v>1.5521885404091339E-2</v>
      </c>
      <c r="AH13" s="7">
        <v>0.21831696244476351</v>
      </c>
      <c r="AI13" s="7">
        <v>7.9324026742107576E-2</v>
      </c>
      <c r="AJ13" s="7">
        <v>7.1343473640296242E-3</v>
      </c>
      <c r="AK13" s="7">
        <v>5.3244774311589523E-4</v>
      </c>
      <c r="AL13" s="7">
        <v>0</v>
      </c>
      <c r="AM13" s="7">
        <v>5.6557673217131087E-2</v>
      </c>
      <c r="AN13" s="7">
        <v>0.10513469498598919</v>
      </c>
      <c r="AO13" s="7">
        <v>1.711441515883511E-3</v>
      </c>
      <c r="AP13" s="7">
        <v>2.3236220136359339E-2</v>
      </c>
      <c r="AQ13" s="7">
        <v>4.8215336265238037E-2</v>
      </c>
      <c r="AR13" s="7">
        <v>0.67815381203014569</v>
      </c>
      <c r="AS13" s="3">
        <f t="shared" si="1"/>
        <v>8757722</v>
      </c>
      <c r="AT13" s="3">
        <f t="shared" si="2"/>
        <v>10877729</v>
      </c>
      <c r="AU13" s="3">
        <f t="shared" si="3"/>
        <v>0.80510573484594072</v>
      </c>
      <c r="AV13" s="3">
        <f t="shared" si="4"/>
        <v>1.242072881509598</v>
      </c>
    </row>
    <row r="14" spans="1:48" ht="15.75" customHeight="1" x14ac:dyDescent="0.2">
      <c r="A14" s="4" t="s">
        <v>85</v>
      </c>
      <c r="B14" s="4" t="s">
        <v>47</v>
      </c>
      <c r="C14" s="7">
        <f t="shared" si="0"/>
        <v>64249690</v>
      </c>
      <c r="D14" s="5">
        <v>0.32255292000000002</v>
      </c>
      <c r="E14" s="7">
        <v>942</v>
      </c>
      <c r="F14" s="7">
        <v>149</v>
      </c>
      <c r="G14" s="7">
        <v>174</v>
      </c>
      <c r="H14" s="7">
        <v>1804</v>
      </c>
      <c r="I14" s="7">
        <v>10272</v>
      </c>
      <c r="J14" s="7">
        <v>15313</v>
      </c>
      <c r="K14" s="7">
        <v>0</v>
      </c>
      <c r="L14" s="7">
        <v>478</v>
      </c>
      <c r="M14" s="7">
        <v>1324</v>
      </c>
      <c r="N14" s="7">
        <v>229293</v>
      </c>
      <c r="O14" s="7">
        <v>682684</v>
      </c>
      <c r="P14" s="7">
        <v>185278</v>
      </c>
      <c r="Q14" s="7">
        <v>68797</v>
      </c>
      <c r="R14" s="7">
        <v>384527</v>
      </c>
      <c r="S14" s="7">
        <v>5930110</v>
      </c>
      <c r="T14" s="7">
        <v>4054240</v>
      </c>
      <c r="U14" s="7">
        <v>0</v>
      </c>
      <c r="V14" s="7">
        <v>470717</v>
      </c>
      <c r="W14" s="7">
        <v>441116</v>
      </c>
      <c r="X14" s="7">
        <v>52032221</v>
      </c>
      <c r="Y14" s="7">
        <v>3.4272806770597789E-3</v>
      </c>
      <c r="Z14" s="7">
        <v>9.3015173826291764E-4</v>
      </c>
      <c r="AA14" s="7">
        <v>3.4538179998312778E-4</v>
      </c>
      <c r="AB14" s="7">
        <v>1.930442132681835E-3</v>
      </c>
      <c r="AC14" s="7">
        <v>2.9770950272511091E-2</v>
      </c>
      <c r="AD14" s="7">
        <v>2.0353514088747991E-2</v>
      </c>
      <c r="AE14" s="7">
        <v>0</v>
      </c>
      <c r="AF14" s="7">
        <v>2.363142066407808E-3</v>
      </c>
      <c r="AG14" s="7">
        <v>2.2145360710693401E-3</v>
      </c>
      <c r="AH14" s="7">
        <v>0.2612175261435804</v>
      </c>
      <c r="AI14" s="7">
        <v>1.062548317353749E-2</v>
      </c>
      <c r="AJ14" s="7">
        <v>2.8837181938154099E-3</v>
      </c>
      <c r="AK14" s="7">
        <v>1.070775594403646E-3</v>
      </c>
      <c r="AL14" s="7">
        <v>5.9848849076158967E-3</v>
      </c>
      <c r="AM14" s="7">
        <v>9.2297877234894049E-2</v>
      </c>
      <c r="AN14" s="7">
        <v>6.3101316130863824E-2</v>
      </c>
      <c r="AO14" s="7">
        <v>0</v>
      </c>
      <c r="AP14" s="7">
        <v>7.3263699793726629E-3</v>
      </c>
      <c r="AQ14" s="7">
        <v>6.8656518031448869E-3</v>
      </c>
      <c r="AR14" s="7">
        <v>0.80984392298235208</v>
      </c>
      <c r="AS14" s="3">
        <f t="shared" si="1"/>
        <v>7251396</v>
      </c>
      <c r="AT14" s="3">
        <f t="shared" si="2"/>
        <v>4966073</v>
      </c>
      <c r="AU14" s="3">
        <f t="shared" si="3"/>
        <v>1.4601871539141693</v>
      </c>
      <c r="AV14" s="3">
        <f t="shared" si="4"/>
        <v>0.68484371836815972</v>
      </c>
    </row>
    <row r="15" spans="1:48" ht="15.75" customHeight="1" x14ac:dyDescent="0.2">
      <c r="A15" s="4" t="s">
        <v>87</v>
      </c>
      <c r="B15" s="4" t="s">
        <v>47</v>
      </c>
      <c r="C15" s="7">
        <f t="shared" si="0"/>
        <v>162738787</v>
      </c>
      <c r="D15" s="5">
        <v>0.56340979999999996</v>
      </c>
      <c r="E15" s="7">
        <v>6627</v>
      </c>
      <c r="F15" s="7">
        <v>535</v>
      </c>
      <c r="G15" s="7">
        <v>311</v>
      </c>
      <c r="H15" s="7">
        <v>2867</v>
      </c>
      <c r="I15" s="7">
        <v>24247</v>
      </c>
      <c r="J15" s="7">
        <v>29441</v>
      </c>
      <c r="K15" s="7">
        <v>460</v>
      </c>
      <c r="L15" s="7">
        <v>1081</v>
      </c>
      <c r="M15" s="7">
        <v>8757</v>
      </c>
      <c r="N15" s="7">
        <v>404946</v>
      </c>
      <c r="O15" s="7">
        <v>5922265</v>
      </c>
      <c r="P15" s="7">
        <v>504241</v>
      </c>
      <c r="Q15" s="7">
        <v>142843</v>
      </c>
      <c r="R15" s="7">
        <v>902236</v>
      </c>
      <c r="S15" s="7">
        <v>22046054</v>
      </c>
      <c r="T15" s="7">
        <v>12884476</v>
      </c>
      <c r="U15" s="7">
        <v>220988</v>
      </c>
      <c r="V15" s="7">
        <v>1389777</v>
      </c>
      <c r="W15" s="7">
        <v>5336155</v>
      </c>
      <c r="X15" s="7">
        <v>113389752</v>
      </c>
      <c r="Y15" s="7">
        <v>2.050317689295791E-2</v>
      </c>
      <c r="Z15" s="7">
        <v>1.7457074986820061E-3</v>
      </c>
      <c r="AA15" s="7">
        <v>4.94529592465178E-4</v>
      </c>
      <c r="AB15" s="7">
        <v>3.1235860447303152E-3</v>
      </c>
      <c r="AC15" s="7">
        <v>7.6324538829941321E-2</v>
      </c>
      <c r="AD15" s="7">
        <v>4.4606698721024948E-2</v>
      </c>
      <c r="AE15" s="7">
        <v>7.6507148113449561E-4</v>
      </c>
      <c r="AF15" s="7">
        <v>4.8114773102460578E-3</v>
      </c>
      <c r="AG15" s="7">
        <v>1.8474034831815499E-2</v>
      </c>
      <c r="AH15" s="7">
        <v>0.39256097846088078</v>
      </c>
      <c r="AI15" s="7">
        <v>3.639123228809614E-2</v>
      </c>
      <c r="AJ15" s="7">
        <v>3.098468467753788E-3</v>
      </c>
      <c r="AK15" s="7">
        <v>8.7774403775050874E-4</v>
      </c>
      <c r="AL15" s="7">
        <v>5.5440747509074156E-3</v>
      </c>
      <c r="AM15" s="7">
        <v>0.13546895860788249</v>
      </c>
      <c r="AN15" s="7">
        <v>7.9172742021236767E-2</v>
      </c>
      <c r="AO15" s="7">
        <v>1.357930731043239E-3</v>
      </c>
      <c r="AP15" s="7">
        <v>8.5399247814228821E-3</v>
      </c>
      <c r="AQ15" s="7">
        <v>3.2789693830027132E-2</v>
      </c>
      <c r="AR15" s="7">
        <v>0.69675923048387967</v>
      </c>
      <c r="AS15" s="3">
        <f t="shared" si="1"/>
        <v>29517639</v>
      </c>
      <c r="AT15" s="3">
        <f t="shared" si="2"/>
        <v>19831396</v>
      </c>
      <c r="AU15" s="3">
        <f t="shared" si="3"/>
        <v>1.4884297101424429</v>
      </c>
      <c r="AV15" s="3">
        <f t="shared" si="4"/>
        <v>0.67184899171644452</v>
      </c>
    </row>
    <row r="16" spans="1:48" ht="15.75" customHeight="1" x14ac:dyDescent="0.2">
      <c r="A16" s="4" t="s">
        <v>90</v>
      </c>
      <c r="B16" s="4" t="s">
        <v>47</v>
      </c>
      <c r="C16" s="7">
        <f t="shared" si="0"/>
        <v>64184287</v>
      </c>
      <c r="D16" s="5">
        <v>0.34385233999999998</v>
      </c>
      <c r="E16" s="7">
        <v>2506</v>
      </c>
      <c r="F16" s="7">
        <v>241</v>
      </c>
      <c r="G16" s="7">
        <v>47</v>
      </c>
      <c r="H16" s="7">
        <v>0</v>
      </c>
      <c r="I16" s="7">
        <v>4802</v>
      </c>
      <c r="J16" s="7">
        <v>15239</v>
      </c>
      <c r="K16" s="7">
        <v>191</v>
      </c>
      <c r="L16" s="7">
        <v>951</v>
      </c>
      <c r="M16" s="7">
        <v>6321</v>
      </c>
      <c r="N16" s="7">
        <v>170025</v>
      </c>
      <c r="O16" s="7">
        <v>3929464</v>
      </c>
      <c r="P16" s="7">
        <v>177986</v>
      </c>
      <c r="Q16" s="7">
        <v>23727</v>
      </c>
      <c r="R16" s="7">
        <v>0</v>
      </c>
      <c r="S16" s="7">
        <v>5051066</v>
      </c>
      <c r="T16" s="7">
        <v>10969276</v>
      </c>
      <c r="U16" s="7">
        <v>94425</v>
      </c>
      <c r="V16" s="7">
        <v>2685158</v>
      </c>
      <c r="W16" s="7">
        <v>2650587</v>
      </c>
      <c r="X16" s="7">
        <v>38602598</v>
      </c>
      <c r="Y16" s="7">
        <v>2.1051186695918132E-2</v>
      </c>
      <c r="Z16" s="7">
        <v>9.5351847357799538E-4</v>
      </c>
      <c r="AA16" s="7">
        <v>1.271118673524047E-4</v>
      </c>
      <c r="AB16" s="7">
        <v>0</v>
      </c>
      <c r="AC16" s="7">
        <v>2.7059907758260261E-2</v>
      </c>
      <c r="AD16" s="7">
        <v>5.8765337205037127E-2</v>
      </c>
      <c r="AE16" s="7">
        <v>5.0585990958615964E-4</v>
      </c>
      <c r="AF16" s="7">
        <v>1.438510757854968E-2</v>
      </c>
      <c r="AG16" s="7">
        <v>1.419990151093725E-2</v>
      </c>
      <c r="AH16" s="7">
        <v>0.2068044133870359</v>
      </c>
      <c r="AI16" s="7">
        <v>6.1221588392810222E-2</v>
      </c>
      <c r="AJ16" s="7">
        <v>2.773046306489313E-3</v>
      </c>
      <c r="AK16" s="7">
        <v>3.6966991625224409E-4</v>
      </c>
      <c r="AL16" s="7">
        <v>0</v>
      </c>
      <c r="AM16" s="7">
        <v>7.8696301479519434E-2</v>
      </c>
      <c r="AN16" s="7">
        <v>0.17090282548437441</v>
      </c>
      <c r="AO16" s="7">
        <v>1.4711544587228959E-3</v>
      </c>
      <c r="AP16" s="7">
        <v>4.18351301464173E-2</v>
      </c>
      <c r="AQ16" s="7">
        <v>4.129650922195334E-2</v>
      </c>
      <c r="AR16" s="7">
        <v>0.60143377459346081</v>
      </c>
      <c r="AS16" s="3">
        <f t="shared" si="1"/>
        <v>9182243</v>
      </c>
      <c r="AT16" s="3">
        <f t="shared" si="2"/>
        <v>16399446</v>
      </c>
      <c r="AU16" s="3">
        <f t="shared" si="3"/>
        <v>0.55991177994671282</v>
      </c>
      <c r="AV16" s="3">
        <f t="shared" si="4"/>
        <v>1.7859956439837195</v>
      </c>
    </row>
    <row r="17" spans="1:48" ht="15.75" customHeight="1" x14ac:dyDescent="0.2">
      <c r="A17" s="4" t="s">
        <v>37</v>
      </c>
      <c r="B17" s="4" t="s">
        <v>9</v>
      </c>
      <c r="C17" s="7">
        <f t="shared" si="0"/>
        <v>205429644</v>
      </c>
      <c r="D17" s="5">
        <v>0.56978609000000002</v>
      </c>
      <c r="E17" s="7">
        <v>20435</v>
      </c>
      <c r="F17" s="7">
        <v>477</v>
      </c>
      <c r="G17" s="7">
        <v>2878</v>
      </c>
      <c r="H17" s="7">
        <v>1310</v>
      </c>
      <c r="I17" s="7">
        <v>11736</v>
      </c>
      <c r="J17" s="7">
        <v>25001</v>
      </c>
      <c r="K17" s="7">
        <v>227</v>
      </c>
      <c r="L17" s="7">
        <v>11862</v>
      </c>
      <c r="M17" s="7">
        <v>22372</v>
      </c>
      <c r="N17" s="7">
        <v>658768</v>
      </c>
      <c r="O17" s="7">
        <v>17118634</v>
      </c>
      <c r="P17" s="7">
        <v>568808</v>
      </c>
      <c r="Q17" s="7">
        <v>1401162</v>
      </c>
      <c r="R17" s="7">
        <v>325939</v>
      </c>
      <c r="S17" s="7">
        <v>10375504</v>
      </c>
      <c r="T17" s="7">
        <v>11979512</v>
      </c>
      <c r="U17" s="7">
        <v>113613</v>
      </c>
      <c r="V17" s="7">
        <v>10658287</v>
      </c>
      <c r="W17" s="7">
        <v>6505869</v>
      </c>
      <c r="X17" s="7">
        <v>146382316</v>
      </c>
      <c r="Y17" s="7">
        <v>4.7480778929304433E-2</v>
      </c>
      <c r="Z17" s="7">
        <v>1.5776636676279069E-3</v>
      </c>
      <c r="AA17" s="7">
        <v>3.8863067675926751E-3</v>
      </c>
      <c r="AB17" s="7">
        <v>9.0403460950438908E-4</v>
      </c>
      <c r="AC17" s="7">
        <v>2.877782255897952E-2</v>
      </c>
      <c r="AD17" s="7">
        <v>3.3226749339517962E-2</v>
      </c>
      <c r="AE17" s="7">
        <v>3.1512057191567178E-4</v>
      </c>
      <c r="AF17" s="7">
        <v>2.956215833647003E-2</v>
      </c>
      <c r="AG17" s="7">
        <v>1.804488183648385E-2</v>
      </c>
      <c r="AH17" s="7">
        <v>0.40601057217273201</v>
      </c>
      <c r="AI17" s="7">
        <v>8.3330884806479044E-2</v>
      </c>
      <c r="AJ17" s="7">
        <v>2.7688701052317449E-3</v>
      </c>
      <c r="AK17" s="7">
        <v>6.820641718095953E-3</v>
      </c>
      <c r="AL17" s="7">
        <v>1.586621062342882E-3</v>
      </c>
      <c r="AM17" s="7">
        <v>5.050636216845121E-2</v>
      </c>
      <c r="AN17" s="7">
        <v>5.8314427103811753E-2</v>
      </c>
      <c r="AO17" s="7">
        <v>5.530506590373101E-4</v>
      </c>
      <c r="AP17" s="7">
        <v>5.1882906441681809E-2</v>
      </c>
      <c r="AQ17" s="7">
        <v>3.1669572479033258E-2</v>
      </c>
      <c r="AR17" s="7">
        <v>0.71256666345583508</v>
      </c>
      <c r="AS17" s="3">
        <f t="shared" si="1"/>
        <v>29790047</v>
      </c>
      <c r="AT17" s="3">
        <f t="shared" si="2"/>
        <v>29257281</v>
      </c>
      <c r="AU17" s="3">
        <f t="shared" si="3"/>
        <v>1.0182096894103043</v>
      </c>
      <c r="AV17" s="3">
        <f t="shared" si="4"/>
        <v>0.98211597316378851</v>
      </c>
    </row>
    <row r="18" spans="1:48" ht="15.75" customHeight="1" x14ac:dyDescent="0.2">
      <c r="A18" s="4" t="s">
        <v>39</v>
      </c>
      <c r="B18" s="4" t="s">
        <v>9</v>
      </c>
      <c r="C18" s="7">
        <f t="shared" si="0"/>
        <v>72545273</v>
      </c>
      <c r="D18" s="5">
        <v>0.37304237000000001</v>
      </c>
      <c r="E18" s="7">
        <v>3035</v>
      </c>
      <c r="F18" s="7">
        <v>95</v>
      </c>
      <c r="G18" s="7">
        <v>180</v>
      </c>
      <c r="H18" s="7">
        <v>0</v>
      </c>
      <c r="I18" s="7">
        <v>2696</v>
      </c>
      <c r="J18" s="7">
        <v>1126</v>
      </c>
      <c r="K18" s="7">
        <v>314</v>
      </c>
      <c r="L18" s="7">
        <v>217</v>
      </c>
      <c r="M18" s="7">
        <v>874</v>
      </c>
      <c r="N18" s="7">
        <v>162802</v>
      </c>
      <c r="O18" s="7">
        <v>4152754</v>
      </c>
      <c r="P18" s="7">
        <v>135017</v>
      </c>
      <c r="Q18" s="7">
        <v>27896</v>
      </c>
      <c r="R18" s="7">
        <v>0</v>
      </c>
      <c r="S18" s="7">
        <v>2191736</v>
      </c>
      <c r="T18" s="7">
        <v>1043357</v>
      </c>
      <c r="U18" s="7">
        <v>209525</v>
      </c>
      <c r="V18" s="7">
        <v>1449140</v>
      </c>
      <c r="W18" s="7">
        <v>767422</v>
      </c>
      <c r="X18" s="7">
        <v>62568426</v>
      </c>
      <c r="Y18" s="7">
        <v>2.1354295714485581E-2</v>
      </c>
      <c r="Z18" s="7">
        <v>6.942845505615551E-4</v>
      </c>
      <c r="AA18" s="7">
        <v>1.4344683871264459E-4</v>
      </c>
      <c r="AB18" s="7">
        <v>0</v>
      </c>
      <c r="AC18" s="7">
        <v>1.1270347020816489E-2</v>
      </c>
      <c r="AD18" s="7">
        <v>5.3651513944188694E-3</v>
      </c>
      <c r="AE18" s="7">
        <v>1.077419661645643E-3</v>
      </c>
      <c r="AF18" s="7">
        <v>7.4517691372254736E-3</v>
      </c>
      <c r="AG18" s="7">
        <v>3.9462381652758524E-3</v>
      </c>
      <c r="AH18" s="7">
        <v>0.32173942188579158</v>
      </c>
      <c r="AI18" s="7">
        <v>5.7243619442992513E-2</v>
      </c>
      <c r="AJ18" s="7">
        <v>1.8611412489963339E-3</v>
      </c>
      <c r="AK18" s="7">
        <v>3.845322906152686E-4</v>
      </c>
      <c r="AL18" s="7">
        <v>0</v>
      </c>
      <c r="AM18" s="7">
        <v>3.0211975355031059E-2</v>
      </c>
      <c r="AN18" s="7">
        <v>1.4382150026508269E-2</v>
      </c>
      <c r="AO18" s="7">
        <v>2.8881964507873588E-3</v>
      </c>
      <c r="AP18" s="7">
        <v>1.9975664024312102E-2</v>
      </c>
      <c r="AQ18" s="7">
        <v>1.0578525219692809E-2</v>
      </c>
      <c r="AR18" s="7">
        <v>0.86247419594106423</v>
      </c>
      <c r="AS18" s="3">
        <f t="shared" si="1"/>
        <v>6507403</v>
      </c>
      <c r="AT18" s="3">
        <f t="shared" si="2"/>
        <v>3469444</v>
      </c>
      <c r="AU18" s="3">
        <f t="shared" si="3"/>
        <v>1.8756328103292632</v>
      </c>
      <c r="AV18" s="3">
        <f t="shared" si="4"/>
        <v>0.53315339467987455</v>
      </c>
    </row>
    <row r="19" spans="1:48" ht="15.75" customHeight="1" x14ac:dyDescent="0.2">
      <c r="A19" s="4" t="s">
        <v>61</v>
      </c>
      <c r="B19" s="4" t="s">
        <v>47</v>
      </c>
      <c r="C19" s="7">
        <f t="shared" si="0"/>
        <v>13310364</v>
      </c>
      <c r="D19" s="5">
        <v>0.1204855</v>
      </c>
      <c r="E19" s="7">
        <v>1012</v>
      </c>
      <c r="F19" s="7">
        <v>0</v>
      </c>
      <c r="G19" s="7">
        <v>0</v>
      </c>
      <c r="H19" s="7">
        <v>0</v>
      </c>
      <c r="I19" s="7">
        <v>14416</v>
      </c>
      <c r="J19" s="7">
        <v>2183</v>
      </c>
      <c r="K19" s="7">
        <v>0</v>
      </c>
      <c r="L19" s="7">
        <v>0</v>
      </c>
      <c r="M19" s="7">
        <v>618</v>
      </c>
      <c r="N19" s="7">
        <v>23978</v>
      </c>
      <c r="O19" s="7">
        <v>940786</v>
      </c>
      <c r="P19" s="7">
        <v>0</v>
      </c>
      <c r="Q19" s="7">
        <v>0</v>
      </c>
      <c r="R19" s="7">
        <v>0</v>
      </c>
      <c r="S19" s="7">
        <v>3612494</v>
      </c>
      <c r="T19" s="7">
        <v>1315755</v>
      </c>
      <c r="U19" s="7">
        <v>0</v>
      </c>
      <c r="V19" s="7">
        <v>0</v>
      </c>
      <c r="W19" s="7">
        <v>474931</v>
      </c>
      <c r="X19" s="7">
        <v>6966398</v>
      </c>
      <c r="Y19" s="7">
        <v>8.5160007834330399E-3</v>
      </c>
      <c r="Z19" s="7">
        <v>0</v>
      </c>
      <c r="AA19" s="7">
        <v>0</v>
      </c>
      <c r="AB19" s="7">
        <v>0</v>
      </c>
      <c r="AC19" s="7">
        <v>3.2700318387122208E-2</v>
      </c>
      <c r="AD19" s="7">
        <v>1.191022252755243E-2</v>
      </c>
      <c r="AE19" s="7">
        <v>0</v>
      </c>
      <c r="AF19" s="7">
        <v>0</v>
      </c>
      <c r="AG19" s="7">
        <v>4.2990783962310632E-3</v>
      </c>
      <c r="AH19" s="7">
        <v>6.3059878469392996E-2</v>
      </c>
      <c r="AI19" s="7">
        <v>7.0680711661980089E-2</v>
      </c>
      <c r="AJ19" s="7">
        <v>0</v>
      </c>
      <c r="AK19" s="7">
        <v>0</v>
      </c>
      <c r="AL19" s="7">
        <v>0</v>
      </c>
      <c r="AM19" s="7">
        <v>0.27140459870218431</v>
      </c>
      <c r="AN19" s="7">
        <v>9.8851917197756572E-2</v>
      </c>
      <c r="AO19" s="7">
        <v>0</v>
      </c>
      <c r="AP19" s="7">
        <v>0</v>
      </c>
      <c r="AQ19" s="7">
        <v>3.5681293163733162E-2</v>
      </c>
      <c r="AR19" s="7">
        <v>0.52338147927434586</v>
      </c>
      <c r="AS19" s="3">
        <f t="shared" si="1"/>
        <v>4553280</v>
      </c>
      <c r="AT19" s="3">
        <f t="shared" si="2"/>
        <v>1790686</v>
      </c>
      <c r="AU19" s="3">
        <f t="shared" si="3"/>
        <v>2.5427573566778316</v>
      </c>
      <c r="AV19" s="3">
        <f t="shared" si="4"/>
        <v>0.39327385972310069</v>
      </c>
    </row>
    <row r="20" spans="1:48" ht="15.75" customHeight="1" x14ac:dyDescent="0.2">
      <c r="A20" s="4" t="s">
        <v>34</v>
      </c>
      <c r="B20" s="4" t="s">
        <v>9</v>
      </c>
      <c r="C20" s="7">
        <f t="shared" si="0"/>
        <v>27403351</v>
      </c>
      <c r="D20" s="5">
        <v>0.19437972000000001</v>
      </c>
      <c r="E20" s="7">
        <v>3457</v>
      </c>
      <c r="F20" s="7">
        <v>464</v>
      </c>
      <c r="G20" s="7">
        <v>76</v>
      </c>
      <c r="H20" s="7">
        <v>756</v>
      </c>
      <c r="I20" s="7">
        <v>2455</v>
      </c>
      <c r="J20" s="7">
        <v>3426</v>
      </c>
      <c r="K20" s="7">
        <v>0</v>
      </c>
      <c r="L20" s="7">
        <v>2913</v>
      </c>
      <c r="M20" s="7">
        <v>2763</v>
      </c>
      <c r="N20" s="7">
        <v>75648</v>
      </c>
      <c r="O20" s="7">
        <v>3107406</v>
      </c>
      <c r="P20" s="7">
        <v>302386</v>
      </c>
      <c r="Q20" s="7">
        <v>24847</v>
      </c>
      <c r="R20" s="7">
        <v>228530</v>
      </c>
      <c r="S20" s="7">
        <v>1911088</v>
      </c>
      <c r="T20" s="7">
        <v>1013295</v>
      </c>
      <c r="U20" s="7">
        <v>0</v>
      </c>
      <c r="V20" s="7">
        <v>2524667</v>
      </c>
      <c r="W20" s="7">
        <v>816219</v>
      </c>
      <c r="X20" s="7">
        <v>17474913</v>
      </c>
      <c r="Y20" s="7">
        <v>2.204170968062941E-2</v>
      </c>
      <c r="Z20" s="7">
        <v>2.1449094271835749E-3</v>
      </c>
      <c r="AA20" s="7">
        <v>1.7624679891671671E-4</v>
      </c>
      <c r="AB20" s="7">
        <v>1.621027929184097E-3</v>
      </c>
      <c r="AC20" s="7">
        <v>1.3555887730838739E-2</v>
      </c>
      <c r="AD20" s="7">
        <v>7.1875880431566961E-3</v>
      </c>
      <c r="AE20" s="7">
        <v>0</v>
      </c>
      <c r="AF20" s="7">
        <v>1.7908177127245559E-2</v>
      </c>
      <c r="AG20" s="7">
        <v>5.7896722326640469E-3</v>
      </c>
      <c r="AH20" s="7">
        <v>0.12395450064788981</v>
      </c>
      <c r="AI20" s="7">
        <v>0.1133951099630115</v>
      </c>
      <c r="AJ20" s="7">
        <v>1.1034635873547E-2</v>
      </c>
      <c r="AK20" s="7">
        <v>9.0671392706680285E-4</v>
      </c>
      <c r="AL20" s="7">
        <v>8.3394910352387192E-3</v>
      </c>
      <c r="AM20" s="7">
        <v>6.9739208172022463E-2</v>
      </c>
      <c r="AN20" s="7">
        <v>3.6977047077198698E-2</v>
      </c>
      <c r="AO20" s="7">
        <v>0</v>
      </c>
      <c r="AP20" s="7">
        <v>9.2129863971745649E-2</v>
      </c>
      <c r="AQ20" s="7">
        <v>2.9785371869301681E-2</v>
      </c>
      <c r="AR20" s="7">
        <v>0.63769255811086756</v>
      </c>
      <c r="AS20" s="3">
        <f t="shared" si="1"/>
        <v>5574257</v>
      </c>
      <c r="AT20" s="3">
        <f t="shared" si="2"/>
        <v>4354181</v>
      </c>
      <c r="AU20" s="3">
        <f t="shared" si="3"/>
        <v>1.2802079196983314</v>
      </c>
      <c r="AV20" s="3">
        <f t="shared" si="4"/>
        <v>0.78112311649785793</v>
      </c>
    </row>
    <row r="21" spans="1:48" ht="15.75" customHeight="1" x14ac:dyDescent="0.2">
      <c r="A21" s="4" t="s">
        <v>7</v>
      </c>
      <c r="B21" s="4" t="s">
        <v>9</v>
      </c>
      <c r="C21" s="7">
        <f t="shared" si="0"/>
        <v>29473557</v>
      </c>
      <c r="D21" s="5">
        <v>0.20946971</v>
      </c>
      <c r="E21" s="7">
        <v>1080</v>
      </c>
      <c r="F21" s="7">
        <v>0</v>
      </c>
      <c r="G21" s="7">
        <v>0</v>
      </c>
      <c r="H21" s="7">
        <v>70</v>
      </c>
      <c r="I21" s="7">
        <v>630</v>
      </c>
      <c r="J21" s="7">
        <v>677</v>
      </c>
      <c r="K21" s="7">
        <v>0</v>
      </c>
      <c r="L21" s="7">
        <v>3800</v>
      </c>
      <c r="M21" s="7">
        <v>2497</v>
      </c>
      <c r="N21" s="7">
        <v>63056</v>
      </c>
      <c r="O21" s="7">
        <v>1062270</v>
      </c>
      <c r="P21" s="7">
        <v>0</v>
      </c>
      <c r="Q21" s="7">
        <v>0</v>
      </c>
      <c r="R21" s="7">
        <v>48459</v>
      </c>
      <c r="S21" s="7">
        <v>696787</v>
      </c>
      <c r="T21" s="7">
        <v>273617</v>
      </c>
      <c r="U21" s="7">
        <v>0</v>
      </c>
      <c r="V21" s="7">
        <v>3893255</v>
      </c>
      <c r="W21" s="7">
        <v>1438772</v>
      </c>
      <c r="X21" s="7">
        <v>22060397</v>
      </c>
      <c r="Y21" s="7">
        <v>7.5495939819870683E-3</v>
      </c>
      <c r="Z21" s="7">
        <v>0</v>
      </c>
      <c r="AA21" s="7">
        <v>0</v>
      </c>
      <c r="AB21" s="7">
        <v>3.4439998754846819E-4</v>
      </c>
      <c r="AC21" s="7">
        <v>4.9520921629405169E-3</v>
      </c>
      <c r="AD21" s="7">
        <v>1.944606603377066E-3</v>
      </c>
      <c r="AE21" s="7">
        <v>0</v>
      </c>
      <c r="AF21" s="7">
        <v>2.7669513888503919E-2</v>
      </c>
      <c r="AG21" s="7">
        <v>1.022540826028364E-2</v>
      </c>
      <c r="AH21" s="7">
        <v>0.15678409484542119</v>
      </c>
      <c r="AI21" s="7">
        <v>3.6041459128940558E-2</v>
      </c>
      <c r="AJ21" s="7">
        <v>0</v>
      </c>
      <c r="AK21" s="7">
        <v>0</v>
      </c>
      <c r="AL21" s="7">
        <v>1.6441517391334881E-3</v>
      </c>
      <c r="AM21" s="7">
        <v>2.3641089536631091E-2</v>
      </c>
      <c r="AN21" s="7">
        <v>9.2834739967083031E-3</v>
      </c>
      <c r="AO21" s="7">
        <v>0</v>
      </c>
      <c r="AP21" s="7">
        <v>0.1320931504806156</v>
      </c>
      <c r="AQ21" s="7">
        <v>4.8815689263430273E-2</v>
      </c>
      <c r="AR21" s="7">
        <v>0.7484809858545407</v>
      </c>
      <c r="AS21" s="3">
        <f t="shared" si="1"/>
        <v>1807516</v>
      </c>
      <c r="AT21" s="3">
        <f t="shared" si="2"/>
        <v>5605644</v>
      </c>
      <c r="AU21" s="3">
        <f t="shared" si="3"/>
        <v>0.32244573504846186</v>
      </c>
      <c r="AV21" s="3">
        <f t="shared" si="4"/>
        <v>3.1012970286293453</v>
      </c>
    </row>
    <row r="22" spans="1:48" ht="12.75" x14ac:dyDescent="0.2">
      <c r="A22" s="4" t="s">
        <v>49</v>
      </c>
      <c r="B22" s="4" t="s">
        <v>47</v>
      </c>
      <c r="C22" s="7">
        <f t="shared" si="0"/>
        <v>14259270</v>
      </c>
      <c r="D22" s="5">
        <v>0.12889995000000001</v>
      </c>
      <c r="E22" s="7">
        <v>1818</v>
      </c>
      <c r="F22" s="7">
        <v>20</v>
      </c>
      <c r="G22" s="7">
        <v>0</v>
      </c>
      <c r="H22" s="7">
        <v>0</v>
      </c>
      <c r="I22" s="7">
        <v>564</v>
      </c>
      <c r="J22" s="7">
        <v>1846</v>
      </c>
      <c r="K22" s="7">
        <v>93</v>
      </c>
      <c r="L22" s="7">
        <v>5682</v>
      </c>
      <c r="M22" s="7">
        <v>105</v>
      </c>
      <c r="N22" s="7">
        <v>48918</v>
      </c>
      <c r="O22" s="7">
        <v>764189</v>
      </c>
      <c r="P22" s="7">
        <v>22723</v>
      </c>
      <c r="Q22" s="7">
        <v>0</v>
      </c>
      <c r="R22" s="7">
        <v>0</v>
      </c>
      <c r="S22" s="7">
        <v>227347</v>
      </c>
      <c r="T22" s="7">
        <v>636377</v>
      </c>
      <c r="U22" s="7">
        <v>18320</v>
      </c>
      <c r="V22" s="7">
        <v>1601039</v>
      </c>
      <c r="W22" s="7">
        <v>7655</v>
      </c>
      <c r="X22" s="7">
        <v>10981620</v>
      </c>
      <c r="Y22" s="7">
        <v>5.9741277145704871E-3</v>
      </c>
      <c r="Z22" s="7">
        <v>1.7763943744045671E-4</v>
      </c>
      <c r="AA22" s="7">
        <v>0</v>
      </c>
      <c r="AB22" s="7">
        <v>0</v>
      </c>
      <c r="AC22" s="7">
        <v>1.777309034184549E-3</v>
      </c>
      <c r="AD22" s="7">
        <v>4.9749439897920841E-3</v>
      </c>
      <c r="AE22" s="7">
        <v>1.4321852281429251E-4</v>
      </c>
      <c r="AF22" s="7">
        <v>1.2516290422929691E-2</v>
      </c>
      <c r="AG22" s="7">
        <v>5.984376594669261E-5</v>
      </c>
      <c r="AH22" s="7">
        <v>8.5849966949120643E-2</v>
      </c>
      <c r="AI22" s="7">
        <v>5.3592434956347697E-2</v>
      </c>
      <c r="AJ22" s="7">
        <v>1.593559838617264E-3</v>
      </c>
      <c r="AK22" s="7">
        <v>0</v>
      </c>
      <c r="AL22" s="7">
        <v>0</v>
      </c>
      <c r="AM22" s="7">
        <v>1.594380357479731E-2</v>
      </c>
      <c r="AN22" s="7">
        <v>4.4629002746984947E-2</v>
      </c>
      <c r="AO22" s="7">
        <v>1.2847782530241731E-3</v>
      </c>
      <c r="AP22" s="7">
        <v>0.1122805725678804</v>
      </c>
      <c r="AQ22" s="7">
        <v>5.3684375146834302E-4</v>
      </c>
      <c r="AR22" s="7">
        <v>0.77013900431087989</v>
      </c>
      <c r="AS22" s="3">
        <f t="shared" si="1"/>
        <v>1014259</v>
      </c>
      <c r="AT22" s="3">
        <f t="shared" si="2"/>
        <v>2263391</v>
      </c>
      <c r="AU22" s="3">
        <f t="shared" si="3"/>
        <v>0.44811479766421269</v>
      </c>
      <c r="AV22" s="3">
        <f t="shared" si="4"/>
        <v>2.2315710287017421</v>
      </c>
    </row>
    <row r="23" spans="1:48" ht="12.75" x14ac:dyDescent="0.2">
      <c r="A23" s="4" t="s">
        <v>45</v>
      </c>
      <c r="B23" s="4" t="s">
        <v>47</v>
      </c>
      <c r="C23" s="7">
        <f t="shared" si="0"/>
        <v>16645984</v>
      </c>
      <c r="D23" s="5">
        <v>0.11147334</v>
      </c>
      <c r="E23" s="7">
        <v>1171</v>
      </c>
      <c r="F23" s="7">
        <v>0</v>
      </c>
      <c r="G23" s="7">
        <v>0</v>
      </c>
      <c r="H23" s="7">
        <v>2619</v>
      </c>
      <c r="I23" s="7">
        <v>2471</v>
      </c>
      <c r="J23" s="7">
        <v>10226</v>
      </c>
      <c r="K23" s="7">
        <v>41</v>
      </c>
      <c r="L23" s="7">
        <v>12736</v>
      </c>
      <c r="M23" s="7">
        <v>1161</v>
      </c>
      <c r="N23" s="7">
        <v>36217</v>
      </c>
      <c r="O23" s="7">
        <v>578214</v>
      </c>
      <c r="P23" s="7">
        <v>0</v>
      </c>
      <c r="Q23" s="7">
        <v>0</v>
      </c>
      <c r="R23" s="7">
        <v>401240</v>
      </c>
      <c r="S23" s="7">
        <v>1134408</v>
      </c>
      <c r="T23" s="7">
        <v>1624692</v>
      </c>
      <c r="U23" s="7">
        <v>10415</v>
      </c>
      <c r="V23" s="7">
        <v>4477494</v>
      </c>
      <c r="W23" s="7">
        <v>320668</v>
      </c>
      <c r="X23" s="7">
        <v>8098853</v>
      </c>
      <c r="Y23" s="7">
        <v>4.4774617374460186E-3</v>
      </c>
      <c r="Z23" s="7">
        <v>0</v>
      </c>
      <c r="AA23" s="7">
        <v>0</v>
      </c>
      <c r="AB23" s="7">
        <v>3.107044705823174E-3</v>
      </c>
      <c r="AC23" s="7">
        <v>8.7844092579091176E-3</v>
      </c>
      <c r="AD23" s="7">
        <v>1.2580975668411079E-2</v>
      </c>
      <c r="AE23" s="7">
        <v>8.0649662573891823E-5</v>
      </c>
      <c r="AF23" s="7">
        <v>3.4671952018879043E-2</v>
      </c>
      <c r="AG23" s="7">
        <v>2.4831268361252749E-3</v>
      </c>
      <c r="AH23" s="7">
        <v>6.2714331414839314E-2</v>
      </c>
      <c r="AI23" s="7">
        <v>3.4735945919448202E-2</v>
      </c>
      <c r="AJ23" s="7">
        <v>0</v>
      </c>
      <c r="AK23" s="7">
        <v>0</v>
      </c>
      <c r="AL23" s="7">
        <v>2.4104312487624641E-2</v>
      </c>
      <c r="AM23" s="7">
        <v>6.8149050245392528E-2</v>
      </c>
      <c r="AN23" s="7">
        <v>9.7602640973342272E-2</v>
      </c>
      <c r="AO23" s="7">
        <v>6.2567643943428034E-4</v>
      </c>
      <c r="AP23" s="7">
        <v>0.26898343768683192</v>
      </c>
      <c r="AQ23" s="7">
        <v>1.9263985835862869E-2</v>
      </c>
      <c r="AR23" s="7">
        <v>0.48653495041206329</v>
      </c>
      <c r="AS23" s="3">
        <f t="shared" si="1"/>
        <v>2113862</v>
      </c>
      <c r="AT23" s="3">
        <f t="shared" si="2"/>
        <v>6433269</v>
      </c>
      <c r="AU23" s="3">
        <f t="shared" si="3"/>
        <v>0.32858287132094116</v>
      </c>
      <c r="AV23" s="3">
        <f t="shared" si="4"/>
        <v>3.0433722731190587</v>
      </c>
    </row>
    <row r="24" spans="1:48" ht="12.75" x14ac:dyDescent="0.2">
      <c r="A24" s="4" t="s">
        <v>59</v>
      </c>
      <c r="B24" s="4" t="s">
        <v>47</v>
      </c>
      <c r="C24" s="7">
        <f t="shared" si="0"/>
        <v>6406917</v>
      </c>
      <c r="D24" s="5">
        <v>3.3240980000000003E-2</v>
      </c>
      <c r="E24" s="7">
        <v>2054</v>
      </c>
      <c r="F24" s="7">
        <v>179</v>
      </c>
      <c r="G24" s="7">
        <v>0</v>
      </c>
      <c r="H24" s="7">
        <v>0</v>
      </c>
      <c r="I24" s="7">
        <v>971</v>
      </c>
      <c r="J24" s="7">
        <v>3495</v>
      </c>
      <c r="K24" s="7">
        <v>42</v>
      </c>
      <c r="L24" s="7">
        <v>2240</v>
      </c>
      <c r="M24" s="7">
        <v>1956</v>
      </c>
      <c r="N24" s="7">
        <v>18746</v>
      </c>
      <c r="O24" s="7">
        <v>658352</v>
      </c>
      <c r="P24" s="7">
        <v>84387</v>
      </c>
      <c r="Q24" s="7">
        <v>0</v>
      </c>
      <c r="R24" s="7">
        <v>0</v>
      </c>
      <c r="S24" s="7">
        <v>480468</v>
      </c>
      <c r="T24" s="7">
        <v>811377</v>
      </c>
      <c r="U24" s="7">
        <v>20116</v>
      </c>
      <c r="V24" s="7">
        <v>512240</v>
      </c>
      <c r="W24" s="7">
        <v>488103</v>
      </c>
      <c r="X24" s="7">
        <v>3351874</v>
      </c>
      <c r="Y24" s="7">
        <v>4.9099961325740722E-3</v>
      </c>
      <c r="Z24" s="7">
        <v>6.2935913256058796E-4</v>
      </c>
      <c r="AA24" s="7">
        <v>0</v>
      </c>
      <c r="AB24" s="7">
        <v>0</v>
      </c>
      <c r="AC24" s="7">
        <v>3.583335391744233E-3</v>
      </c>
      <c r="AD24" s="7">
        <v>6.0512581902379776E-3</v>
      </c>
      <c r="AE24" s="7">
        <v>1.500253393364948E-4</v>
      </c>
      <c r="AF24" s="7">
        <v>3.8202913015373879E-3</v>
      </c>
      <c r="AG24" s="7">
        <v>3.640277301956707E-3</v>
      </c>
      <c r="AH24" s="7">
        <v>2.4998311506421469E-2</v>
      </c>
      <c r="AI24" s="7">
        <v>0.1027564427633447</v>
      </c>
      <c r="AJ24" s="7">
        <v>1.317123352776382E-2</v>
      </c>
      <c r="AK24" s="7">
        <v>0</v>
      </c>
      <c r="AL24" s="7">
        <v>0</v>
      </c>
      <c r="AM24" s="7">
        <v>7.4992074971472242E-2</v>
      </c>
      <c r="AN24" s="7">
        <v>0.1266407852638016</v>
      </c>
      <c r="AO24" s="7">
        <v>3.139731636916789E-3</v>
      </c>
      <c r="AP24" s="7">
        <v>7.9951090360621188E-2</v>
      </c>
      <c r="AQ24" s="7">
        <v>7.6183755775203588E-2</v>
      </c>
      <c r="AR24" s="7">
        <v>0.52316488570087605</v>
      </c>
      <c r="AS24" s="3">
        <f t="shared" si="1"/>
        <v>1223207</v>
      </c>
      <c r="AT24" s="3">
        <f t="shared" si="2"/>
        <v>1831836</v>
      </c>
      <c r="AU24" s="3">
        <f t="shared" si="3"/>
        <v>0.66774918715430853</v>
      </c>
      <c r="AV24" s="3">
        <f t="shared" si="4"/>
        <v>1.4975682774869667</v>
      </c>
    </row>
    <row r="25" spans="1:48" ht="12.75" x14ac:dyDescent="0.2">
      <c r="A25" s="4" t="s">
        <v>54</v>
      </c>
      <c r="B25" s="4" t="s">
        <v>47</v>
      </c>
      <c r="C25" s="7">
        <f t="shared" si="0"/>
        <v>4093415</v>
      </c>
      <c r="D25" s="5">
        <v>4.7782850000000002E-2</v>
      </c>
      <c r="E25" s="7">
        <v>909</v>
      </c>
      <c r="F25" s="7">
        <v>101</v>
      </c>
      <c r="G25" s="7">
        <v>0</v>
      </c>
      <c r="H25" s="7">
        <v>50</v>
      </c>
      <c r="I25" s="7">
        <v>509</v>
      </c>
      <c r="J25" s="7">
        <v>1469</v>
      </c>
      <c r="K25" s="7">
        <v>39</v>
      </c>
      <c r="L25" s="7">
        <v>236</v>
      </c>
      <c r="M25" s="7">
        <v>724</v>
      </c>
      <c r="N25" s="7">
        <v>8058</v>
      </c>
      <c r="O25" s="7">
        <v>561465</v>
      </c>
      <c r="P25" s="7">
        <v>42342</v>
      </c>
      <c r="Q25" s="7">
        <v>0</v>
      </c>
      <c r="R25" s="7">
        <v>13659</v>
      </c>
      <c r="S25" s="7">
        <v>334495</v>
      </c>
      <c r="T25" s="7">
        <v>480947</v>
      </c>
      <c r="U25" s="7">
        <v>14329</v>
      </c>
      <c r="V25" s="7">
        <v>175532</v>
      </c>
      <c r="W25" s="7">
        <v>314434</v>
      </c>
      <c r="X25" s="7">
        <v>2156212</v>
      </c>
      <c r="Y25" s="7">
        <v>4.5594322375867753E-3</v>
      </c>
      <c r="Z25" s="7">
        <v>3.4384241191151582E-4</v>
      </c>
      <c r="AA25" s="7">
        <v>0</v>
      </c>
      <c r="AB25" s="7">
        <v>1.10919264661551E-4</v>
      </c>
      <c r="AC25" s="7">
        <v>2.7162998340263208E-3</v>
      </c>
      <c r="AD25" s="7">
        <v>3.905577830088513E-3</v>
      </c>
      <c r="AE25" s="7">
        <v>1.163600661348096E-4</v>
      </c>
      <c r="AF25" s="7">
        <v>1.4254250212000421E-3</v>
      </c>
      <c r="AG25" s="7">
        <v>2.553392493197902E-3</v>
      </c>
      <c r="AH25" s="7">
        <v>1.7509733472026671E-2</v>
      </c>
      <c r="AI25" s="7">
        <v>0.13716298005455099</v>
      </c>
      <c r="AJ25" s="7">
        <v>1.034393043461266E-2</v>
      </c>
      <c r="AK25" s="7">
        <v>0</v>
      </c>
      <c r="AL25" s="7">
        <v>3.3368226773977231E-3</v>
      </c>
      <c r="AM25" s="7">
        <v>8.1715389228797966E-2</v>
      </c>
      <c r="AN25" s="7">
        <v>0.11749285132340601</v>
      </c>
      <c r="AO25" s="7">
        <v>3.5005001936036289E-3</v>
      </c>
      <c r="AP25" s="7">
        <v>4.2881554887544998E-2</v>
      </c>
      <c r="AQ25" s="7">
        <v>7.6814591239832752E-2</v>
      </c>
      <c r="AR25" s="7">
        <v>0.52675137996025323</v>
      </c>
      <c r="AS25" s="3">
        <f t="shared" si="1"/>
        <v>951961</v>
      </c>
      <c r="AT25" s="3">
        <f t="shared" si="2"/>
        <v>985242</v>
      </c>
      <c r="AU25" s="3">
        <f t="shared" si="3"/>
        <v>0.96622048187145904</v>
      </c>
      <c r="AV25" s="3">
        <f t="shared" si="4"/>
        <v>1.0349604658174021</v>
      </c>
    </row>
    <row r="26" spans="1:48" ht="12.75" x14ac:dyDescent="0.2">
      <c r="A26" s="4" t="s">
        <v>57</v>
      </c>
      <c r="B26" s="4" t="s">
        <v>47</v>
      </c>
      <c r="C26" s="7">
        <f t="shared" si="0"/>
        <v>6580766</v>
      </c>
      <c r="D26" s="5">
        <v>4.9845979999999998E-2</v>
      </c>
      <c r="E26" s="7">
        <v>1901</v>
      </c>
      <c r="F26" s="7">
        <v>119</v>
      </c>
      <c r="G26" s="7">
        <v>0</v>
      </c>
      <c r="H26" s="7">
        <v>0</v>
      </c>
      <c r="I26" s="7">
        <v>1377</v>
      </c>
      <c r="J26" s="7">
        <v>1903</v>
      </c>
      <c r="K26" s="7">
        <v>72</v>
      </c>
      <c r="L26" s="7">
        <v>2703</v>
      </c>
      <c r="M26" s="7">
        <v>1726</v>
      </c>
      <c r="N26" s="7">
        <v>16838</v>
      </c>
      <c r="O26" s="7">
        <v>794011</v>
      </c>
      <c r="P26" s="7">
        <v>73961</v>
      </c>
      <c r="Q26" s="7">
        <v>0</v>
      </c>
      <c r="R26" s="7">
        <v>0</v>
      </c>
      <c r="S26" s="7">
        <v>641966</v>
      </c>
      <c r="T26" s="7">
        <v>555196</v>
      </c>
      <c r="U26" s="7">
        <v>25747</v>
      </c>
      <c r="V26" s="7">
        <v>857972</v>
      </c>
      <c r="W26" s="7">
        <v>652385</v>
      </c>
      <c r="X26" s="7">
        <v>2979528</v>
      </c>
      <c r="Y26" s="7">
        <v>6.014232203076811E-3</v>
      </c>
      <c r="Z26" s="7">
        <v>5.6021721106101058E-4</v>
      </c>
      <c r="AA26" s="7">
        <v>0</v>
      </c>
      <c r="AB26" s="7">
        <v>0</v>
      </c>
      <c r="AC26" s="7">
        <v>4.8625681388298264E-3</v>
      </c>
      <c r="AD26" s="7">
        <v>4.2053292236750289E-3</v>
      </c>
      <c r="AE26" s="7">
        <v>1.950205180187915E-4</v>
      </c>
      <c r="AF26" s="7">
        <v>6.4987044659812242E-3</v>
      </c>
      <c r="AG26" s="7">
        <v>4.941486800314184E-3</v>
      </c>
      <c r="AH26" s="7">
        <v>2.256841938911305E-2</v>
      </c>
      <c r="AI26" s="7">
        <v>0.1206563187325001</v>
      </c>
      <c r="AJ26" s="7">
        <v>1.1238965190374491E-2</v>
      </c>
      <c r="AK26" s="7">
        <v>0</v>
      </c>
      <c r="AL26" s="7">
        <v>0</v>
      </c>
      <c r="AM26" s="7">
        <v>9.75518655427043E-2</v>
      </c>
      <c r="AN26" s="7">
        <v>8.4366470407852223E-2</v>
      </c>
      <c r="AO26" s="7">
        <v>3.9124624701744447E-3</v>
      </c>
      <c r="AP26" s="7">
        <v>0.13037570398339651</v>
      </c>
      <c r="AQ26" s="7">
        <v>9.9135115881646599E-2</v>
      </c>
      <c r="AR26" s="7">
        <v>0.45276309779135132</v>
      </c>
      <c r="AS26" s="3">
        <f t="shared" si="1"/>
        <v>1509938</v>
      </c>
      <c r="AT26" s="3">
        <f t="shared" si="2"/>
        <v>2091300</v>
      </c>
      <c r="AU26" s="3">
        <f t="shared" si="3"/>
        <v>0.72200927652656244</v>
      </c>
      <c r="AV26" s="3">
        <f t="shared" si="4"/>
        <v>1.3850237559422969</v>
      </c>
    </row>
    <row r="27" spans="1:48" ht="12.75" x14ac:dyDescent="0.2">
      <c r="A27" s="4" t="s">
        <v>63</v>
      </c>
      <c r="B27" s="4" t="s">
        <v>47</v>
      </c>
      <c r="C27" s="7">
        <f t="shared" si="0"/>
        <v>9966614</v>
      </c>
      <c r="D27" s="5">
        <v>8.38502E-2</v>
      </c>
      <c r="E27" s="7">
        <v>596</v>
      </c>
      <c r="F27" s="7">
        <v>0</v>
      </c>
      <c r="G27" s="7">
        <v>0</v>
      </c>
      <c r="H27" s="7">
        <v>0</v>
      </c>
      <c r="I27" s="7">
        <v>830</v>
      </c>
      <c r="J27" s="7">
        <v>5463</v>
      </c>
      <c r="K27" s="7">
        <v>291</v>
      </c>
      <c r="L27" s="7">
        <v>786</v>
      </c>
      <c r="M27" s="7">
        <v>1240</v>
      </c>
      <c r="N27" s="7">
        <v>31364</v>
      </c>
      <c r="O27" s="7">
        <v>485687</v>
      </c>
      <c r="P27" s="7">
        <v>0</v>
      </c>
      <c r="Q27" s="7">
        <v>0</v>
      </c>
      <c r="R27" s="7">
        <v>0</v>
      </c>
      <c r="S27" s="7">
        <v>668131</v>
      </c>
      <c r="T27" s="7">
        <v>1774755</v>
      </c>
      <c r="U27" s="7">
        <v>76100</v>
      </c>
      <c r="V27" s="7">
        <v>379139</v>
      </c>
      <c r="W27" s="7">
        <v>425352</v>
      </c>
      <c r="X27" s="7">
        <v>6157450</v>
      </c>
      <c r="Y27" s="7">
        <v>4.0861373403083719E-3</v>
      </c>
      <c r="Z27" s="7">
        <v>0</v>
      </c>
      <c r="AA27" s="7">
        <v>0</v>
      </c>
      <c r="AB27" s="7">
        <v>0</v>
      </c>
      <c r="AC27" s="7">
        <v>5.621058474526955E-3</v>
      </c>
      <c r="AD27" s="7">
        <v>1.493120605533808E-2</v>
      </c>
      <c r="AE27" s="7">
        <v>6.4023754310382438E-4</v>
      </c>
      <c r="AF27" s="7">
        <v>3.1897374750964628E-3</v>
      </c>
      <c r="AG27" s="7">
        <v>3.5785324498593678E-3</v>
      </c>
      <c r="AH27" s="7">
        <v>5.1803293821085977E-2</v>
      </c>
      <c r="AI27" s="7">
        <v>4.8731394634125492E-2</v>
      </c>
      <c r="AJ27" s="7">
        <v>0</v>
      </c>
      <c r="AK27" s="7">
        <v>0</v>
      </c>
      <c r="AL27" s="7">
        <v>0</v>
      </c>
      <c r="AM27" s="7">
        <v>6.7036909425809005E-2</v>
      </c>
      <c r="AN27" s="7">
        <v>0.17807000451708069</v>
      </c>
      <c r="AO27" s="7">
        <v>7.6354918531007622E-3</v>
      </c>
      <c r="AP27" s="7">
        <v>3.8040903359957558E-2</v>
      </c>
      <c r="AQ27" s="7">
        <v>4.2677683714850402E-2</v>
      </c>
      <c r="AR27" s="7">
        <v>0.6178076124950761</v>
      </c>
      <c r="AS27" s="3">
        <f t="shared" si="1"/>
        <v>1153818</v>
      </c>
      <c r="AT27" s="3">
        <f t="shared" si="2"/>
        <v>2655346</v>
      </c>
      <c r="AU27" s="3">
        <f t="shared" si="3"/>
        <v>0.43452642329850799</v>
      </c>
      <c r="AV27" s="3">
        <f t="shared" si="4"/>
        <v>2.3013560197535488</v>
      </c>
    </row>
    <row r="28" spans="1:48" ht="12.75" x14ac:dyDescent="0.2">
      <c r="A28" s="4" t="s">
        <v>65</v>
      </c>
      <c r="B28" s="4" t="s">
        <v>47</v>
      </c>
      <c r="C28" s="7">
        <f t="shared" si="0"/>
        <v>29050224</v>
      </c>
      <c r="D28" s="5">
        <v>0.21068959000000001</v>
      </c>
      <c r="E28" s="7">
        <v>1439</v>
      </c>
      <c r="F28" s="7">
        <v>0</v>
      </c>
      <c r="G28" s="7">
        <v>0</v>
      </c>
      <c r="H28" s="7">
        <v>0</v>
      </c>
      <c r="I28" s="7">
        <v>1095</v>
      </c>
      <c r="J28" s="7">
        <v>7417</v>
      </c>
      <c r="K28" s="7">
        <v>205</v>
      </c>
      <c r="L28" s="7">
        <v>2241</v>
      </c>
      <c r="M28" s="7">
        <v>1647</v>
      </c>
      <c r="N28" s="7">
        <v>60309</v>
      </c>
      <c r="O28" s="7">
        <v>2161829</v>
      </c>
      <c r="P28" s="7">
        <v>0</v>
      </c>
      <c r="Q28" s="7">
        <v>0</v>
      </c>
      <c r="R28" s="7">
        <v>0</v>
      </c>
      <c r="S28" s="7">
        <v>1036087</v>
      </c>
      <c r="T28" s="7">
        <v>3710225</v>
      </c>
      <c r="U28" s="7">
        <v>75341</v>
      </c>
      <c r="V28" s="7">
        <v>3615997</v>
      </c>
      <c r="W28" s="7">
        <v>991220</v>
      </c>
      <c r="X28" s="7">
        <v>17459525</v>
      </c>
      <c r="Y28" s="7">
        <v>1.5678876262768839E-2</v>
      </c>
      <c r="Z28" s="7">
        <v>0</v>
      </c>
      <c r="AA28" s="7">
        <v>0</v>
      </c>
      <c r="AB28" s="7">
        <v>0</v>
      </c>
      <c r="AC28" s="7">
        <v>7.5143223032272128E-3</v>
      </c>
      <c r="AD28" s="7">
        <v>2.690876969549004E-2</v>
      </c>
      <c r="AE28" s="7">
        <v>5.4641797131654141E-4</v>
      </c>
      <c r="AF28" s="7">
        <v>2.622537190940789E-2</v>
      </c>
      <c r="AG28" s="7">
        <v>7.1889199974566591E-3</v>
      </c>
      <c r="AH28" s="7">
        <v>0.12662691271220769</v>
      </c>
      <c r="AI28" s="7">
        <v>7.4416947697201918E-2</v>
      </c>
      <c r="AJ28" s="7">
        <v>0</v>
      </c>
      <c r="AK28" s="7">
        <v>0</v>
      </c>
      <c r="AL28" s="7">
        <v>0</v>
      </c>
      <c r="AM28" s="7">
        <v>3.5665370428813223E-2</v>
      </c>
      <c r="AN28" s="7">
        <v>0.12771760382983621</v>
      </c>
      <c r="AO28" s="7">
        <v>2.5934739780319768E-3</v>
      </c>
      <c r="AP28" s="7">
        <v>0.1244739799596726</v>
      </c>
      <c r="AQ28" s="7">
        <v>3.4120907294897279E-2</v>
      </c>
      <c r="AR28" s="7">
        <v>0.60101171681154675</v>
      </c>
      <c r="AS28" s="3">
        <f t="shared" si="1"/>
        <v>3197916</v>
      </c>
      <c r="AT28" s="3">
        <f t="shared" si="2"/>
        <v>8392783</v>
      </c>
      <c r="AU28" s="3">
        <f t="shared" si="3"/>
        <v>0.38103165541156014</v>
      </c>
      <c r="AV28" s="3">
        <f t="shared" si="4"/>
        <v>2.6244538630783296</v>
      </c>
    </row>
    <row r="29" spans="1:48" ht="12.75" x14ac:dyDescent="0.2">
      <c r="A29" s="4" t="s">
        <v>67</v>
      </c>
      <c r="B29" s="4" t="s">
        <v>47</v>
      </c>
      <c r="C29" s="7">
        <f t="shared" si="0"/>
        <v>6740666</v>
      </c>
      <c r="D29" s="5">
        <v>6.3168950000000001E-2</v>
      </c>
      <c r="E29" s="7">
        <v>287</v>
      </c>
      <c r="F29" s="7">
        <v>0</v>
      </c>
      <c r="G29" s="7">
        <v>0</v>
      </c>
      <c r="H29" s="7">
        <v>0</v>
      </c>
      <c r="I29" s="7">
        <v>240</v>
      </c>
      <c r="J29" s="7">
        <v>3406</v>
      </c>
      <c r="K29" s="7">
        <v>0</v>
      </c>
      <c r="L29" s="7">
        <v>398</v>
      </c>
      <c r="M29" s="7">
        <v>551</v>
      </c>
      <c r="N29" s="7">
        <v>33814</v>
      </c>
      <c r="O29" s="7">
        <v>172755</v>
      </c>
      <c r="P29" s="7">
        <v>0</v>
      </c>
      <c r="Q29" s="7">
        <v>0</v>
      </c>
      <c r="R29" s="7">
        <v>0</v>
      </c>
      <c r="S29" s="7">
        <v>101394</v>
      </c>
      <c r="T29" s="7">
        <v>861499</v>
      </c>
      <c r="U29" s="7">
        <v>0</v>
      </c>
      <c r="V29" s="7">
        <v>211920</v>
      </c>
      <c r="W29" s="7">
        <v>153798</v>
      </c>
      <c r="X29" s="7">
        <v>5239300</v>
      </c>
      <c r="Y29" s="7">
        <v>1.6189427557379221E-3</v>
      </c>
      <c r="Z29" s="7">
        <v>0</v>
      </c>
      <c r="AA29" s="7">
        <v>0</v>
      </c>
      <c r="AB29" s="7">
        <v>0</v>
      </c>
      <c r="AC29" s="7">
        <v>9.5019583673578703E-4</v>
      </c>
      <c r="AD29" s="7">
        <v>8.0733846495063197E-3</v>
      </c>
      <c r="AE29" s="7">
        <v>0</v>
      </c>
      <c r="AF29" s="7">
        <v>1.985970587224569E-3</v>
      </c>
      <c r="AG29" s="7">
        <v>1.441290601991149E-3</v>
      </c>
      <c r="AH29" s="7">
        <v>4.9099168071185757E-2</v>
      </c>
      <c r="AI29" s="7">
        <v>2.562877318057296E-2</v>
      </c>
      <c r="AJ29" s="7">
        <v>0</v>
      </c>
      <c r="AK29" s="7">
        <v>0</v>
      </c>
      <c r="AL29" s="7">
        <v>0</v>
      </c>
      <c r="AM29" s="7">
        <v>1.5042133818824429E-2</v>
      </c>
      <c r="AN29" s="7">
        <v>0.12780621380735971</v>
      </c>
      <c r="AO29" s="7">
        <v>0</v>
      </c>
      <c r="AP29" s="7">
        <v>3.1439029911881113E-2</v>
      </c>
      <c r="AQ29" s="7">
        <v>2.281643979986547E-2</v>
      </c>
      <c r="AR29" s="7">
        <v>0.77726740948149631</v>
      </c>
      <c r="AS29" s="3">
        <f t="shared" si="1"/>
        <v>274149</v>
      </c>
      <c r="AT29" s="3">
        <f t="shared" si="2"/>
        <v>1227217</v>
      </c>
      <c r="AU29" s="3">
        <f t="shared" si="3"/>
        <v>0.22339081026419941</v>
      </c>
      <c r="AV29" s="3">
        <f t="shared" si="4"/>
        <v>4.4764598813054217</v>
      </c>
    </row>
    <row r="30" spans="1:48" ht="12.75" x14ac:dyDescent="0.2">
      <c r="A30" s="4" t="s">
        <v>76</v>
      </c>
      <c r="B30" s="4" t="s">
        <v>47</v>
      </c>
      <c r="C30" s="7">
        <f t="shared" si="0"/>
        <v>107342466</v>
      </c>
      <c r="D30" s="5">
        <v>0.47522291</v>
      </c>
      <c r="E30" s="7">
        <v>9166</v>
      </c>
      <c r="F30" s="7">
        <v>152</v>
      </c>
      <c r="G30" s="7">
        <v>487</v>
      </c>
      <c r="H30" s="7">
        <v>0</v>
      </c>
      <c r="I30" s="7">
        <v>3731</v>
      </c>
      <c r="J30" s="7">
        <v>34901</v>
      </c>
      <c r="K30" s="7">
        <v>96</v>
      </c>
      <c r="L30" s="7">
        <v>2099</v>
      </c>
      <c r="M30" s="7">
        <v>3863</v>
      </c>
      <c r="N30" s="7">
        <v>278678</v>
      </c>
      <c r="O30" s="7">
        <v>10838483</v>
      </c>
      <c r="P30" s="7">
        <v>206807</v>
      </c>
      <c r="Q30" s="7">
        <v>105285</v>
      </c>
      <c r="R30" s="7">
        <v>0</v>
      </c>
      <c r="S30" s="7">
        <v>3464221</v>
      </c>
      <c r="T30" s="7">
        <v>13308330</v>
      </c>
      <c r="U30" s="7">
        <v>36269</v>
      </c>
      <c r="V30" s="7">
        <v>2879682</v>
      </c>
      <c r="W30" s="7">
        <v>1651749</v>
      </c>
      <c r="X30" s="7">
        <v>74851640</v>
      </c>
      <c r="Y30" s="7">
        <v>4.7983763244796737E-2</v>
      </c>
      <c r="Z30" s="7">
        <v>9.1556891544385685E-4</v>
      </c>
      <c r="AA30" s="7">
        <v>4.6611417051892093E-4</v>
      </c>
      <c r="AB30" s="7">
        <v>0</v>
      </c>
      <c r="AC30" s="7">
        <v>1.533668136875364E-2</v>
      </c>
      <c r="AD30" s="7">
        <v>5.8918185866382387E-2</v>
      </c>
      <c r="AE30" s="7">
        <v>1.605688830370019E-4</v>
      </c>
      <c r="AF30" s="7">
        <v>1.2748830192223649E-2</v>
      </c>
      <c r="AG30" s="7">
        <v>7.3125669852349053E-3</v>
      </c>
      <c r="AH30" s="7">
        <v>0.33138063437888471</v>
      </c>
      <c r="AI30" s="7">
        <v>0.10097106395897409</v>
      </c>
      <c r="AJ30" s="7">
        <v>1.9266093625983961E-3</v>
      </c>
      <c r="AK30" s="7">
        <v>9.8083269299961869E-4</v>
      </c>
      <c r="AL30" s="7">
        <v>0</v>
      </c>
      <c r="AM30" s="7">
        <v>3.2272604953942463E-2</v>
      </c>
      <c r="AN30" s="7">
        <v>0.12398010308427231</v>
      </c>
      <c r="AO30" s="7">
        <v>3.378811886061943E-4</v>
      </c>
      <c r="AP30" s="7">
        <v>2.6827052771453939E-2</v>
      </c>
      <c r="AQ30" s="7">
        <v>1.5387656549645509E-2</v>
      </c>
      <c r="AR30" s="7">
        <v>0.69731619543750745</v>
      </c>
      <c r="AS30" s="3">
        <f t="shared" si="1"/>
        <v>14614796</v>
      </c>
      <c r="AT30" s="3">
        <f t="shared" si="2"/>
        <v>17876030</v>
      </c>
      <c r="AU30" s="3">
        <f t="shared" si="3"/>
        <v>0.81756385506177831</v>
      </c>
      <c r="AV30" s="3">
        <f t="shared" si="4"/>
        <v>1.2231460500714482</v>
      </c>
    </row>
    <row r="31" spans="1:48" ht="12.75" x14ac:dyDescent="0.2">
      <c r="A31" s="4" t="s">
        <v>79</v>
      </c>
      <c r="B31" s="4" t="s">
        <v>47</v>
      </c>
      <c r="C31" s="7">
        <f t="shared" si="0"/>
        <v>157006653</v>
      </c>
      <c r="D31" s="5">
        <v>0.55508243999999995</v>
      </c>
      <c r="E31" s="7">
        <v>8341</v>
      </c>
      <c r="F31" s="7">
        <v>441</v>
      </c>
      <c r="G31" s="7">
        <v>157</v>
      </c>
      <c r="H31" s="7">
        <v>624</v>
      </c>
      <c r="I31" s="7">
        <v>8560</v>
      </c>
      <c r="J31" s="7">
        <v>49134</v>
      </c>
      <c r="K31" s="7">
        <v>329</v>
      </c>
      <c r="L31" s="7">
        <v>3520</v>
      </c>
      <c r="M31" s="7">
        <v>5742</v>
      </c>
      <c r="N31" s="7">
        <v>362730</v>
      </c>
      <c r="O31" s="7">
        <v>12818438</v>
      </c>
      <c r="P31" s="7">
        <v>309830</v>
      </c>
      <c r="Q31" s="7">
        <v>92769</v>
      </c>
      <c r="R31" s="7">
        <v>331416</v>
      </c>
      <c r="S31" s="7">
        <v>6960164</v>
      </c>
      <c r="T31" s="7">
        <v>22037020</v>
      </c>
      <c r="U31" s="7">
        <v>126465</v>
      </c>
      <c r="V31" s="7">
        <v>4667283</v>
      </c>
      <c r="W31" s="7">
        <v>2057080</v>
      </c>
      <c r="X31" s="7">
        <v>107606188</v>
      </c>
      <c r="Y31" s="7">
        <v>4.5318397086711391E-2</v>
      </c>
      <c r="Z31" s="7">
        <v>1.095375190750682E-3</v>
      </c>
      <c r="AA31" s="7">
        <v>3.2797618394200053E-4</v>
      </c>
      <c r="AB31" s="7">
        <v>1.1716904890353679E-3</v>
      </c>
      <c r="AC31" s="7">
        <v>2.46070134239939E-2</v>
      </c>
      <c r="AD31" s="7">
        <v>7.7909837607967575E-2</v>
      </c>
      <c r="AE31" s="7">
        <v>4.471052625578059E-4</v>
      </c>
      <c r="AF31" s="7">
        <v>1.650074559084793E-2</v>
      </c>
      <c r="AG31" s="7">
        <v>7.2726152967414808E-3</v>
      </c>
      <c r="AH31" s="7">
        <v>0.38043168417020218</v>
      </c>
      <c r="AI31" s="7">
        <v>8.1642642238861043E-2</v>
      </c>
      <c r="AJ31" s="7">
        <v>1.9733558679198141E-3</v>
      </c>
      <c r="AK31" s="7">
        <v>5.9086031214231408E-4</v>
      </c>
      <c r="AL31" s="7">
        <v>2.1108404877594579E-3</v>
      </c>
      <c r="AM31" s="7">
        <v>4.4330376242081922E-2</v>
      </c>
      <c r="AN31" s="7">
        <v>0.14035723696371011</v>
      </c>
      <c r="AO31" s="7">
        <v>8.054754214778402E-4</v>
      </c>
      <c r="AP31" s="7">
        <v>2.9726657506672659E-2</v>
      </c>
      <c r="AQ31" s="7">
        <v>1.310186518019717E-2</v>
      </c>
      <c r="AR31" s="7">
        <v>0.68536068977917775</v>
      </c>
      <c r="AS31" s="3">
        <f t="shared" si="1"/>
        <v>20512617</v>
      </c>
      <c r="AT31" s="3">
        <f t="shared" si="2"/>
        <v>28887848</v>
      </c>
      <c r="AU31" s="3">
        <f t="shared" si="3"/>
        <v>0.71007771156923838</v>
      </c>
      <c r="AV31" s="3">
        <f t="shared" si="4"/>
        <v>1.4082965620622663</v>
      </c>
    </row>
    <row r="32" spans="1:48" ht="12.75" x14ac:dyDescent="0.2">
      <c r="A32" s="4" t="s">
        <v>81</v>
      </c>
      <c r="B32" s="4" t="s">
        <v>47</v>
      </c>
      <c r="C32" s="7">
        <f t="shared" si="0"/>
        <v>92394134</v>
      </c>
      <c r="D32" s="5">
        <v>0.42997299</v>
      </c>
      <c r="E32" s="7">
        <v>7222</v>
      </c>
      <c r="F32" s="7">
        <v>132</v>
      </c>
      <c r="G32" s="7">
        <v>0</v>
      </c>
      <c r="H32" s="7">
        <v>365</v>
      </c>
      <c r="I32" s="7">
        <v>3820</v>
      </c>
      <c r="J32" s="7">
        <v>24028</v>
      </c>
      <c r="K32" s="7">
        <v>0</v>
      </c>
      <c r="L32" s="7">
        <v>1279</v>
      </c>
      <c r="M32" s="7">
        <v>1350</v>
      </c>
      <c r="N32" s="7">
        <v>298553</v>
      </c>
      <c r="O32" s="7">
        <v>7287418</v>
      </c>
      <c r="P32" s="7">
        <v>134089</v>
      </c>
      <c r="Q32" s="7">
        <v>0</v>
      </c>
      <c r="R32" s="7">
        <v>206980</v>
      </c>
      <c r="S32" s="7">
        <v>4359532</v>
      </c>
      <c r="T32" s="7">
        <v>8668683</v>
      </c>
      <c r="U32" s="7">
        <v>0</v>
      </c>
      <c r="V32" s="7">
        <v>1408321</v>
      </c>
      <c r="W32" s="7">
        <v>444258</v>
      </c>
      <c r="X32" s="7">
        <v>69884853</v>
      </c>
      <c r="Y32" s="7">
        <v>3.3913331747606433E-2</v>
      </c>
      <c r="Z32" s="7">
        <v>6.2400767194976318E-4</v>
      </c>
      <c r="AA32" s="7">
        <v>0</v>
      </c>
      <c r="AB32" s="7">
        <v>9.6321926437039566E-4</v>
      </c>
      <c r="AC32" s="7">
        <v>2.0287879051305441E-2</v>
      </c>
      <c r="AD32" s="7">
        <v>4.0341300909847097E-2</v>
      </c>
      <c r="AE32" s="7">
        <v>0</v>
      </c>
      <c r="AF32" s="7">
        <v>6.5538792038717748E-3</v>
      </c>
      <c r="AG32" s="7">
        <v>2.0674358099848451E-3</v>
      </c>
      <c r="AH32" s="7">
        <v>0.32522193785531572</v>
      </c>
      <c r="AI32" s="7">
        <v>7.887316742424362E-2</v>
      </c>
      <c r="AJ32" s="7">
        <v>1.4512717874491899E-3</v>
      </c>
      <c r="AK32" s="7">
        <v>0</v>
      </c>
      <c r="AL32" s="7">
        <v>2.2401855078808359E-3</v>
      </c>
      <c r="AM32" s="7">
        <v>4.7184077725107527E-2</v>
      </c>
      <c r="AN32" s="7">
        <v>9.3822871915223538E-2</v>
      </c>
      <c r="AO32" s="7">
        <v>0</v>
      </c>
      <c r="AP32" s="7">
        <v>1.5242536934217061E-2</v>
      </c>
      <c r="AQ32" s="7">
        <v>4.8082922666930336E-3</v>
      </c>
      <c r="AR32" s="7">
        <v>0.75637759643918523</v>
      </c>
      <c r="AS32" s="3">
        <f t="shared" si="1"/>
        <v>11988019</v>
      </c>
      <c r="AT32" s="3">
        <f t="shared" si="2"/>
        <v>10521262</v>
      </c>
      <c r="AU32" s="3">
        <f t="shared" si="3"/>
        <v>1.1394088465813321</v>
      </c>
      <c r="AV32" s="3">
        <f t="shared" si="4"/>
        <v>0.87764809181567027</v>
      </c>
    </row>
    <row r="33" spans="1:48" ht="12.75" x14ac:dyDescent="0.2">
      <c r="A33" s="4" t="s">
        <v>257</v>
      </c>
      <c r="B33" s="4" t="s">
        <v>9</v>
      </c>
      <c r="C33" s="7">
        <f t="shared" si="0"/>
        <v>11955710</v>
      </c>
      <c r="D33" s="5">
        <v>8.2968790000000001E-2</v>
      </c>
      <c r="E33" s="7">
        <v>5029</v>
      </c>
      <c r="F33" s="7">
        <v>482</v>
      </c>
      <c r="G33" s="7">
        <v>433</v>
      </c>
      <c r="H33" s="7">
        <v>77</v>
      </c>
      <c r="I33" s="7">
        <v>2133</v>
      </c>
      <c r="J33" s="7">
        <v>787</v>
      </c>
      <c r="K33" s="7">
        <v>0</v>
      </c>
      <c r="L33" s="7">
        <v>1162</v>
      </c>
      <c r="M33" s="7">
        <v>0</v>
      </c>
      <c r="N33" s="7">
        <v>21167</v>
      </c>
      <c r="O33" s="7">
        <v>3910932</v>
      </c>
      <c r="P33" s="7">
        <v>322837</v>
      </c>
      <c r="Q33" s="7">
        <v>124169</v>
      </c>
      <c r="R33" s="7">
        <v>12965</v>
      </c>
      <c r="S33" s="7">
        <v>1800476</v>
      </c>
      <c r="T33" s="7">
        <v>606817</v>
      </c>
      <c r="U33" s="7">
        <v>0</v>
      </c>
      <c r="V33" s="7">
        <v>541310</v>
      </c>
      <c r="W33" s="7">
        <v>0</v>
      </c>
      <c r="X33" s="7">
        <v>4636204</v>
      </c>
      <c r="Y33" s="7">
        <v>2.71406140104756E-2</v>
      </c>
      <c r="Z33" s="7">
        <v>2.2403852599073341E-3</v>
      </c>
      <c r="AA33" s="7">
        <v>8.6169304428375252E-4</v>
      </c>
      <c r="AB33" s="7">
        <v>8.9972942676020995E-5</v>
      </c>
      <c r="AC33" s="7">
        <v>1.249472610393765E-2</v>
      </c>
      <c r="AD33" s="7">
        <v>4.2111153996016223E-3</v>
      </c>
      <c r="AE33" s="7">
        <v>0</v>
      </c>
      <c r="AF33" s="7">
        <v>3.756517824909906E-3</v>
      </c>
      <c r="AG33" s="7">
        <v>0</v>
      </c>
      <c r="AH33" s="7">
        <v>3.2173769126597702E-2</v>
      </c>
      <c r="AI33" s="7">
        <v>0.32711833927052431</v>
      </c>
      <c r="AJ33" s="7">
        <v>2.7002745968244458E-2</v>
      </c>
      <c r="AK33" s="7">
        <v>1.03857487342868E-2</v>
      </c>
      <c r="AL33" s="7">
        <v>1.08441907674241E-3</v>
      </c>
      <c r="AM33" s="7">
        <v>0.1505954895192339</v>
      </c>
      <c r="AN33" s="7">
        <v>5.075541310386418E-2</v>
      </c>
      <c r="AO33" s="7">
        <v>0</v>
      </c>
      <c r="AP33" s="7">
        <v>4.5276273847391753E-2</v>
      </c>
      <c r="AQ33" s="7">
        <v>0</v>
      </c>
      <c r="AR33" s="7">
        <v>0.38778157047971218</v>
      </c>
      <c r="AS33" s="3">
        <f t="shared" si="1"/>
        <v>6171379</v>
      </c>
      <c r="AT33" s="3">
        <f t="shared" si="2"/>
        <v>1148127</v>
      </c>
      <c r="AU33" s="3">
        <f t="shared" si="3"/>
        <v>5.375171039440759</v>
      </c>
      <c r="AV33" s="3">
        <f t="shared" si="4"/>
        <v>0.18604059157604808</v>
      </c>
    </row>
    <row r="34" spans="1:48" ht="12.75" x14ac:dyDescent="0.2">
      <c r="A34" s="4" t="s">
        <v>51</v>
      </c>
      <c r="B34" s="4" t="s">
        <v>47</v>
      </c>
      <c r="C34" s="7">
        <f t="shared" si="0"/>
        <v>16169769</v>
      </c>
      <c r="D34" s="5">
        <v>0.11742735999999999</v>
      </c>
      <c r="E34" s="7">
        <v>825</v>
      </c>
      <c r="F34" s="7">
        <v>48</v>
      </c>
      <c r="G34" s="7">
        <v>69</v>
      </c>
      <c r="H34" s="7">
        <v>0</v>
      </c>
      <c r="I34" s="7">
        <v>523</v>
      </c>
      <c r="J34" s="7">
        <v>2298</v>
      </c>
      <c r="K34" s="7">
        <v>0</v>
      </c>
      <c r="L34" s="7">
        <v>806</v>
      </c>
      <c r="M34" s="7">
        <v>370</v>
      </c>
      <c r="N34" s="7">
        <v>50408</v>
      </c>
      <c r="O34" s="7">
        <v>1204257</v>
      </c>
      <c r="P34" s="7">
        <v>36919</v>
      </c>
      <c r="Q34" s="7">
        <v>6115</v>
      </c>
      <c r="R34" s="7">
        <v>0</v>
      </c>
      <c r="S34" s="7">
        <v>692328</v>
      </c>
      <c r="T34" s="7">
        <v>745331</v>
      </c>
      <c r="U34" s="7">
        <v>0</v>
      </c>
      <c r="V34" s="7">
        <v>1005959</v>
      </c>
      <c r="W34" s="7">
        <v>360745</v>
      </c>
      <c r="X34" s="7">
        <v>12118115</v>
      </c>
      <c r="Y34" s="7">
        <v>8.7455002329880679E-3</v>
      </c>
      <c r="Z34" s="7">
        <v>2.6811147711965669E-4</v>
      </c>
      <c r="AA34" s="7">
        <v>4.4408073961556408E-5</v>
      </c>
      <c r="AB34" s="7">
        <v>0</v>
      </c>
      <c r="AC34" s="7">
        <v>5.0277928094286878E-3</v>
      </c>
      <c r="AD34" s="7">
        <v>5.4127087774065094E-3</v>
      </c>
      <c r="AE34" s="7">
        <v>0</v>
      </c>
      <c r="AF34" s="7">
        <v>7.3054295460823091E-3</v>
      </c>
      <c r="AG34" s="7">
        <v>2.6197858775570998E-3</v>
      </c>
      <c r="AH34" s="7">
        <v>8.8003621781626504E-2</v>
      </c>
      <c r="AI34" s="7">
        <v>7.4475832029511371E-2</v>
      </c>
      <c r="AJ34" s="7">
        <v>2.283211343340774E-3</v>
      </c>
      <c r="AK34" s="7">
        <v>3.781748520959081E-4</v>
      </c>
      <c r="AL34" s="7">
        <v>0</v>
      </c>
      <c r="AM34" s="7">
        <v>4.2816196075528348E-2</v>
      </c>
      <c r="AN34" s="7">
        <v>4.6094103137775191E-2</v>
      </c>
      <c r="AO34" s="7">
        <v>0</v>
      </c>
      <c r="AP34" s="7">
        <v>6.2212329687579337E-2</v>
      </c>
      <c r="AQ34" s="7">
        <v>2.230984252155983E-2</v>
      </c>
      <c r="AR34" s="7">
        <v>0.74943031035260921</v>
      </c>
      <c r="AS34" s="3">
        <f t="shared" si="1"/>
        <v>1939619</v>
      </c>
      <c r="AT34" s="3">
        <f t="shared" si="2"/>
        <v>2112035</v>
      </c>
      <c r="AU34" s="3">
        <f t="shared" si="3"/>
        <v>0.91836498921656129</v>
      </c>
      <c r="AV34" s="3">
        <f t="shared" si="4"/>
        <v>1.0888916843978123</v>
      </c>
    </row>
    <row r="35" spans="1:48" ht="12.75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</row>
    <row r="36" spans="1:48" ht="12.75" x14ac:dyDescent="0.2">
      <c r="A36" s="1" t="s">
        <v>258</v>
      </c>
      <c r="B36" s="1"/>
      <c r="C36" s="7">
        <f t="shared" ref="C36:AR36" si="5">AVERAGE(C2:C34)</f>
        <v>57094491.060606062</v>
      </c>
      <c r="D36" s="7">
        <f t="shared" si="5"/>
        <v>0.2659854972727273</v>
      </c>
      <c r="E36" s="7">
        <f t="shared" si="5"/>
        <v>3669.3333333333335</v>
      </c>
      <c r="F36" s="7">
        <f t="shared" si="5"/>
        <v>186.57575757575756</v>
      </c>
      <c r="G36" s="7">
        <f t="shared" si="5"/>
        <v>336.969696969697</v>
      </c>
      <c r="H36" s="7">
        <f t="shared" si="5"/>
        <v>679.60606060606062</v>
      </c>
      <c r="I36" s="7">
        <f t="shared" si="5"/>
        <v>4494.30303030303</v>
      </c>
      <c r="J36" s="7">
        <f t="shared" si="5"/>
        <v>11097.121212121212</v>
      </c>
      <c r="K36" s="7">
        <f t="shared" si="5"/>
        <v>100.48484848484848</v>
      </c>
      <c r="L36" s="7">
        <f t="shared" si="5"/>
        <v>2546.5151515151515</v>
      </c>
      <c r="M36" s="7">
        <f t="shared" si="5"/>
        <v>3468.818181818182</v>
      </c>
      <c r="N36" s="7">
        <f t="shared" si="5"/>
        <v>162833.06060606061</v>
      </c>
      <c r="O36" s="7">
        <f t="shared" si="5"/>
        <v>3571684.1515151514</v>
      </c>
      <c r="P36" s="7">
        <f t="shared" si="5"/>
        <v>145893.18181818182</v>
      </c>
      <c r="Q36" s="7">
        <f t="shared" si="5"/>
        <v>141971.60606060605</v>
      </c>
      <c r="R36" s="7">
        <f t="shared" si="5"/>
        <v>178004.51515151514</v>
      </c>
      <c r="S36" s="7">
        <f t="shared" si="5"/>
        <v>3251150.6969696968</v>
      </c>
      <c r="T36" s="7">
        <f t="shared" si="5"/>
        <v>4162081.4545454546</v>
      </c>
      <c r="U36" s="7">
        <f t="shared" si="5"/>
        <v>44252.151515151512</v>
      </c>
      <c r="V36" s="7">
        <f t="shared" si="5"/>
        <v>2185631.393939394</v>
      </c>
      <c r="W36" s="7">
        <f t="shared" si="5"/>
        <v>1479165.6363636365</v>
      </c>
      <c r="X36" s="7">
        <f t="shared" si="5"/>
        <v>41934656.272727273</v>
      </c>
      <c r="Y36" s="7">
        <f t="shared" si="5"/>
        <v>1.7721883281331004E-2</v>
      </c>
      <c r="Z36" s="7">
        <f t="shared" si="5"/>
        <v>7.0926856791824323E-4</v>
      </c>
      <c r="AA36" s="7">
        <f t="shared" si="5"/>
        <v>5.8961044950614841E-4</v>
      </c>
      <c r="AB36" s="7">
        <f t="shared" si="5"/>
        <v>8.1908710252648017E-4</v>
      </c>
      <c r="AC36" s="7">
        <f t="shared" si="5"/>
        <v>1.4649655761310902E-2</v>
      </c>
      <c r="AD36" s="7">
        <f t="shared" si="5"/>
        <v>1.9365216123535919E-2</v>
      </c>
      <c r="AE36" s="7">
        <f t="shared" si="5"/>
        <v>2.1390192021493782E-4</v>
      </c>
      <c r="AF36" s="7">
        <f t="shared" si="5"/>
        <v>1.2218704613285216E-2</v>
      </c>
      <c r="AG36" s="7">
        <f t="shared" si="5"/>
        <v>6.7825285873029228E-3</v>
      </c>
      <c r="AH36" s="7">
        <f t="shared" si="5"/>
        <v>0.19291564111321211</v>
      </c>
      <c r="AI36" s="7">
        <f t="shared" si="5"/>
        <v>7.8839099630403531E-2</v>
      </c>
      <c r="AJ36" s="7">
        <f t="shared" si="5"/>
        <v>3.7178663671646678E-3</v>
      </c>
      <c r="AK36" s="7">
        <f t="shared" si="5"/>
        <v>1.6656299131342285E-3</v>
      </c>
      <c r="AL36" s="7">
        <f t="shared" si="5"/>
        <v>2.9843501105888408E-3</v>
      </c>
      <c r="AM36" s="7">
        <f t="shared" si="5"/>
        <v>5.9811932834770855E-2</v>
      </c>
      <c r="AN36" s="7">
        <f t="shared" si="5"/>
        <v>7.5516760674673014E-2</v>
      </c>
      <c r="AO36" s="7">
        <f t="shared" si="5"/>
        <v>1.1185466451774874E-3</v>
      </c>
      <c r="AP36" s="7">
        <f t="shared" si="5"/>
        <v>6.1758786686261051E-2</v>
      </c>
      <c r="AQ36" s="7">
        <f t="shared" si="5"/>
        <v>2.9763215069173631E-2</v>
      </c>
      <c r="AR36" s="7">
        <f t="shared" si="5"/>
        <v>0.68482381206865262</v>
      </c>
      <c r="AS36" s="7">
        <f t="shared" ref="AS36:AT36" si="6">AVERAGE(AS2:AS34)</f>
        <v>7288704.1515151514</v>
      </c>
      <c r="AT36" s="7">
        <f t="shared" si="6"/>
        <v>7871130.6363636367</v>
      </c>
    </row>
    <row r="37" spans="1:48" ht="12.75" x14ac:dyDescent="0.2">
      <c r="A37" s="1" t="s">
        <v>259</v>
      </c>
      <c r="B37" s="1"/>
      <c r="C37" s="7">
        <f t="shared" ref="C37:AR37" si="7">STDEV(C2:C34)</f>
        <v>55828328.457650475</v>
      </c>
      <c r="D37" s="7">
        <f t="shared" si="7"/>
        <v>0.1707059187072211</v>
      </c>
      <c r="E37" s="7">
        <f t="shared" si="7"/>
        <v>3838.968893683129</v>
      </c>
      <c r="F37" s="7">
        <f t="shared" si="7"/>
        <v>265.77375602933296</v>
      </c>
      <c r="G37" s="7">
        <f t="shared" si="7"/>
        <v>653.70174223649599</v>
      </c>
      <c r="H37" s="7">
        <f t="shared" si="7"/>
        <v>1308.7471332202113</v>
      </c>
      <c r="I37" s="7">
        <f t="shared" si="7"/>
        <v>6090.2790498714448</v>
      </c>
      <c r="J37" s="7">
        <f t="shared" si="7"/>
        <v>12222.244108483044</v>
      </c>
      <c r="K37" s="7">
        <f t="shared" si="7"/>
        <v>139.3164386415242</v>
      </c>
      <c r="L37" s="7">
        <f t="shared" si="7"/>
        <v>2917.0096108987641</v>
      </c>
      <c r="M37" s="7">
        <f t="shared" si="7"/>
        <v>5026.4650069317195</v>
      </c>
      <c r="N37" s="7">
        <f t="shared" si="7"/>
        <v>164930.38638315321</v>
      </c>
      <c r="O37" s="7">
        <f t="shared" si="7"/>
        <v>3772270.4584692768</v>
      </c>
      <c r="P37" s="7">
        <f t="shared" si="7"/>
        <v>158090.02937180575</v>
      </c>
      <c r="Q37" s="7">
        <f t="shared" si="7"/>
        <v>315656.49357657559</v>
      </c>
      <c r="R37" s="7">
        <f t="shared" si="7"/>
        <v>318247.18580119853</v>
      </c>
      <c r="S37" s="7">
        <f t="shared" si="7"/>
        <v>4713439.8549151616</v>
      </c>
      <c r="T37" s="7">
        <f t="shared" si="7"/>
        <v>5130274.3629314005</v>
      </c>
      <c r="U37" s="7">
        <f t="shared" si="7"/>
        <v>67234.291918782605</v>
      </c>
      <c r="V37" s="7">
        <f t="shared" si="7"/>
        <v>2160616.5866299737</v>
      </c>
      <c r="W37" s="7">
        <f t="shared" si="7"/>
        <v>2042741.9887734968</v>
      </c>
      <c r="X37" s="7">
        <f t="shared" si="7"/>
        <v>42409947.258507676</v>
      </c>
      <c r="Y37" s="7">
        <f t="shared" si="7"/>
        <v>1.3021862320694586E-2</v>
      </c>
      <c r="Z37" s="7">
        <f t="shared" si="7"/>
        <v>6.8157788012668502E-4</v>
      </c>
      <c r="AA37" s="7">
        <f t="shared" si="7"/>
        <v>1.2270860473795231E-3</v>
      </c>
      <c r="AB37" s="7">
        <f t="shared" si="7"/>
        <v>1.3577780784792088E-3</v>
      </c>
      <c r="AC37" s="7">
        <f t="shared" si="7"/>
        <v>1.5608157436452523E-2</v>
      </c>
      <c r="AD37" s="7">
        <f t="shared" si="7"/>
        <v>1.8876434008186924E-2</v>
      </c>
      <c r="AE37" s="7">
        <f t="shared" si="7"/>
        <v>2.8794695083061956E-4</v>
      </c>
      <c r="AF37" s="7">
        <f t="shared" si="7"/>
        <v>1.0919845302014593E-2</v>
      </c>
      <c r="AG37" s="7">
        <f t="shared" si="7"/>
        <v>6.4430661480116558E-3</v>
      </c>
      <c r="AH37" s="7">
        <f t="shared" si="7"/>
        <v>0.13568380971560692</v>
      </c>
      <c r="AI37" s="7">
        <f t="shared" si="7"/>
        <v>5.9314957342338215E-2</v>
      </c>
      <c r="AJ37" s="7">
        <f t="shared" si="7"/>
        <v>5.4940037055118606E-3</v>
      </c>
      <c r="AK37" s="7">
        <f t="shared" si="7"/>
        <v>3.3715881144588018E-3</v>
      </c>
      <c r="AL37" s="7">
        <f t="shared" si="7"/>
        <v>5.4225550495260785E-3</v>
      </c>
      <c r="AM37" s="7">
        <f t="shared" si="7"/>
        <v>5.1546030494013531E-2</v>
      </c>
      <c r="AN37" s="7">
        <f t="shared" si="7"/>
        <v>4.4913820022760585E-2</v>
      </c>
      <c r="AO37" s="7">
        <f t="shared" si="7"/>
        <v>1.6675719797472244E-3</v>
      </c>
      <c r="AP37" s="7">
        <f t="shared" si="7"/>
        <v>6.2440103058517188E-2</v>
      </c>
      <c r="AQ37" s="7">
        <f t="shared" si="7"/>
        <v>2.3996291579202536E-2</v>
      </c>
      <c r="AR37" s="7">
        <f t="shared" si="7"/>
        <v>0.13078576031163458</v>
      </c>
      <c r="AS37" s="7">
        <f t="shared" ref="AS37:AT37" si="8">STDEV(AS2:AS34)</f>
        <v>7715743.5793630341</v>
      </c>
      <c r="AT37" s="7">
        <f t="shared" si="8"/>
        <v>7573607.1187414713</v>
      </c>
    </row>
    <row r="38" spans="1:48" ht="12.75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</row>
    <row r="39" spans="1:48" ht="12.75" x14ac:dyDescent="0.2">
      <c r="A39" s="1" t="s">
        <v>307</v>
      </c>
      <c r="B39" s="4"/>
      <c r="C39" s="4">
        <f t="shared" ref="C39:AB39" si="9">MIN(C2:C34)</f>
        <v>4093415</v>
      </c>
      <c r="D39" s="4">
        <f t="shared" si="9"/>
        <v>3.3240980000000003E-2</v>
      </c>
      <c r="E39" s="4">
        <f t="shared" si="9"/>
        <v>287</v>
      </c>
      <c r="F39" s="4">
        <f t="shared" si="9"/>
        <v>0</v>
      </c>
      <c r="G39" s="4">
        <f t="shared" si="9"/>
        <v>0</v>
      </c>
      <c r="H39" s="4">
        <f t="shared" si="9"/>
        <v>0</v>
      </c>
      <c r="I39" s="4">
        <f t="shared" si="9"/>
        <v>240</v>
      </c>
      <c r="J39" s="4">
        <f t="shared" si="9"/>
        <v>677</v>
      </c>
      <c r="K39" s="4">
        <f t="shared" si="9"/>
        <v>0</v>
      </c>
      <c r="L39" s="4">
        <f t="shared" si="9"/>
        <v>0</v>
      </c>
      <c r="M39" s="4">
        <f t="shared" si="9"/>
        <v>0</v>
      </c>
      <c r="N39" s="4">
        <f t="shared" si="9"/>
        <v>8058</v>
      </c>
      <c r="O39" s="4">
        <f t="shared" si="9"/>
        <v>172755</v>
      </c>
      <c r="P39" s="4">
        <f t="shared" si="9"/>
        <v>0</v>
      </c>
      <c r="Q39" s="4">
        <f t="shared" si="9"/>
        <v>0</v>
      </c>
      <c r="R39" s="4">
        <f t="shared" si="9"/>
        <v>0</v>
      </c>
      <c r="S39" s="4">
        <f t="shared" si="9"/>
        <v>101394</v>
      </c>
      <c r="T39" s="4">
        <f t="shared" si="9"/>
        <v>273617</v>
      </c>
      <c r="U39" s="4">
        <f t="shared" si="9"/>
        <v>0</v>
      </c>
      <c r="V39" s="4">
        <f t="shared" si="9"/>
        <v>0</v>
      </c>
      <c r="W39" s="4">
        <f t="shared" si="9"/>
        <v>0</v>
      </c>
      <c r="X39" s="4">
        <f t="shared" si="9"/>
        <v>2156212</v>
      </c>
      <c r="Y39" s="4">
        <f t="shared" si="9"/>
        <v>1.6189427557379221E-3</v>
      </c>
      <c r="Z39" s="4">
        <f t="shared" si="9"/>
        <v>0</v>
      </c>
      <c r="AA39" s="4">
        <f t="shared" si="9"/>
        <v>0</v>
      </c>
      <c r="AB39" s="4">
        <f t="shared" si="9"/>
        <v>0</v>
      </c>
      <c r="AC39" s="4">
        <f>MIN(AC2:AC34)</f>
        <v>9.5019583673578703E-4</v>
      </c>
      <c r="AD39" s="4">
        <f t="shared" ref="AD39:AT39" si="10">MIN(AD2:AD34)</f>
        <v>1.944606603377066E-3</v>
      </c>
      <c r="AE39" s="4">
        <f t="shared" si="10"/>
        <v>0</v>
      </c>
      <c r="AF39" s="4">
        <f t="shared" si="10"/>
        <v>0</v>
      </c>
      <c r="AG39" s="4">
        <f t="shared" si="10"/>
        <v>0</v>
      </c>
      <c r="AH39" s="4">
        <f t="shared" si="10"/>
        <v>1.7509733472026671E-2</v>
      </c>
      <c r="AI39" s="4">
        <f t="shared" si="10"/>
        <v>1.062548317353749E-2</v>
      </c>
      <c r="AJ39" s="4">
        <f t="shared" si="10"/>
        <v>0</v>
      </c>
      <c r="AK39" s="4">
        <f t="shared" si="10"/>
        <v>0</v>
      </c>
      <c r="AL39" s="4">
        <f t="shared" si="10"/>
        <v>0</v>
      </c>
      <c r="AM39" s="4">
        <f t="shared" si="10"/>
        <v>8.736779809188638E-3</v>
      </c>
      <c r="AN39" s="4">
        <f t="shared" si="10"/>
        <v>9.2834739967083031E-3</v>
      </c>
      <c r="AO39" s="4">
        <f t="shared" si="10"/>
        <v>0</v>
      </c>
      <c r="AP39" s="4">
        <f t="shared" si="10"/>
        <v>0</v>
      </c>
      <c r="AQ39" s="4">
        <f t="shared" si="10"/>
        <v>0</v>
      </c>
      <c r="AR39" s="4">
        <f t="shared" si="10"/>
        <v>0.38778157047971218</v>
      </c>
      <c r="AS39" s="4">
        <f t="shared" si="10"/>
        <v>274149</v>
      </c>
      <c r="AT39" s="4">
        <f t="shared" si="10"/>
        <v>985242</v>
      </c>
      <c r="AU39" s="4"/>
      <c r="AV39" s="4"/>
    </row>
    <row r="40" spans="1:48" ht="12.75" x14ac:dyDescent="0.2">
      <c r="A40" s="1" t="s">
        <v>308</v>
      </c>
      <c r="B40" s="4"/>
      <c r="C40" s="4">
        <f t="shared" ref="C40:AB40" si="11">MAX(C2:C34)</f>
        <v>205429644</v>
      </c>
      <c r="D40" s="4">
        <f t="shared" si="11"/>
        <v>0.56978609000000002</v>
      </c>
      <c r="E40" s="4">
        <f t="shared" si="11"/>
        <v>20435</v>
      </c>
      <c r="F40" s="4">
        <f t="shared" si="11"/>
        <v>1361</v>
      </c>
      <c r="G40" s="4">
        <f t="shared" si="11"/>
        <v>2878</v>
      </c>
      <c r="H40" s="4">
        <f t="shared" si="11"/>
        <v>6074</v>
      </c>
      <c r="I40" s="4">
        <f t="shared" si="11"/>
        <v>24247</v>
      </c>
      <c r="J40" s="4">
        <f t="shared" si="11"/>
        <v>49134</v>
      </c>
      <c r="K40" s="4">
        <f t="shared" si="11"/>
        <v>460</v>
      </c>
      <c r="L40" s="4">
        <f t="shared" si="11"/>
        <v>12736</v>
      </c>
      <c r="M40" s="4">
        <f t="shared" si="11"/>
        <v>22372</v>
      </c>
      <c r="N40" s="4">
        <f t="shared" si="11"/>
        <v>658768</v>
      </c>
      <c r="O40" s="4">
        <f t="shared" si="11"/>
        <v>17118634</v>
      </c>
      <c r="P40" s="4">
        <f t="shared" si="11"/>
        <v>568808</v>
      </c>
      <c r="Q40" s="4">
        <f t="shared" si="11"/>
        <v>1401162</v>
      </c>
      <c r="R40" s="4">
        <f t="shared" si="11"/>
        <v>1369579</v>
      </c>
      <c r="S40" s="4">
        <f t="shared" si="11"/>
        <v>22046054</v>
      </c>
      <c r="T40" s="4">
        <f t="shared" si="11"/>
        <v>22037020</v>
      </c>
      <c r="U40" s="4">
        <f t="shared" si="11"/>
        <v>220988</v>
      </c>
      <c r="V40" s="4">
        <f t="shared" si="11"/>
        <v>10658287</v>
      </c>
      <c r="W40" s="4">
        <f t="shared" si="11"/>
        <v>9530983</v>
      </c>
      <c r="X40" s="4">
        <f t="shared" si="11"/>
        <v>146382316</v>
      </c>
      <c r="Y40" s="4">
        <f t="shared" si="11"/>
        <v>4.7983763244796737E-2</v>
      </c>
      <c r="Z40" s="4">
        <f t="shared" si="11"/>
        <v>2.2967489349916331E-3</v>
      </c>
      <c r="AA40" s="4">
        <f t="shared" si="11"/>
        <v>4.9432433265032549E-3</v>
      </c>
      <c r="AB40" s="4">
        <f t="shared" si="11"/>
        <v>6.1035023066944366E-3</v>
      </c>
      <c r="AC40" s="4">
        <f>MAX(AC2:AC34)</f>
        <v>7.6324538829941321E-2</v>
      </c>
      <c r="AD40" s="4">
        <f t="shared" ref="AD40:AT40" si="12">MAX(AD2:AD34)</f>
        <v>7.7909837607967575E-2</v>
      </c>
      <c r="AE40" s="4">
        <f t="shared" si="12"/>
        <v>1.077419661645643E-3</v>
      </c>
      <c r="AF40" s="4">
        <f t="shared" si="12"/>
        <v>4.174604412692378E-2</v>
      </c>
      <c r="AG40" s="4">
        <f t="shared" si="12"/>
        <v>2.9583094706496942E-2</v>
      </c>
      <c r="AH40" s="4">
        <f t="shared" si="12"/>
        <v>0.47018821458470061</v>
      </c>
      <c r="AI40" s="4">
        <f t="shared" si="12"/>
        <v>0.32711833927052431</v>
      </c>
      <c r="AJ40" s="4">
        <f t="shared" si="12"/>
        <v>2.7002745968244458E-2</v>
      </c>
      <c r="AK40" s="4">
        <f t="shared" si="12"/>
        <v>1.458788058802787E-2</v>
      </c>
      <c r="AL40" s="4">
        <f t="shared" si="12"/>
        <v>2.4104312487624641E-2</v>
      </c>
      <c r="AM40" s="4">
        <f t="shared" si="12"/>
        <v>0.27140459870218431</v>
      </c>
      <c r="AN40" s="4">
        <f t="shared" si="12"/>
        <v>0.17807000451708069</v>
      </c>
      <c r="AO40" s="4">
        <f t="shared" si="12"/>
        <v>7.6354918531007622E-3</v>
      </c>
      <c r="AP40" s="4">
        <f t="shared" si="12"/>
        <v>0.26898343768683192</v>
      </c>
      <c r="AQ40" s="4">
        <f t="shared" si="12"/>
        <v>9.9135115881646599E-2</v>
      </c>
      <c r="AR40" s="4">
        <f t="shared" si="12"/>
        <v>0.86247419594106423</v>
      </c>
      <c r="AS40" s="4">
        <f t="shared" si="12"/>
        <v>29790047</v>
      </c>
      <c r="AT40" s="4">
        <f t="shared" si="12"/>
        <v>29257281</v>
      </c>
      <c r="AU40" s="4"/>
      <c r="AV40" s="4"/>
    </row>
    <row r="41" spans="1:48" ht="12.7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1:48" ht="12.75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1:48" ht="12.75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1:48" ht="12.75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1:48" ht="12.75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  <row r="46" spans="1:48" ht="12.75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</row>
    <row r="47" spans="1:48" ht="12.75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</row>
    <row r="48" spans="1:48" ht="12.7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</row>
    <row r="49" spans="1:44" ht="12.75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</row>
    <row r="50" spans="1:44" ht="12.75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</row>
    <row r="51" spans="1:44" ht="12.75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</row>
    <row r="52" spans="1:44" ht="12.75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</row>
    <row r="53" spans="1:44" ht="12.75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</row>
    <row r="54" spans="1:44" ht="12.75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</row>
    <row r="55" spans="1:44" ht="12.75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</row>
    <row r="56" spans="1:44" ht="12.75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</row>
    <row r="57" spans="1:44" ht="12.75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</row>
    <row r="58" spans="1:44" ht="12.75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</row>
    <row r="59" spans="1:44" ht="12.75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</row>
    <row r="60" spans="1:44" ht="12.75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</row>
    <row r="61" spans="1:44" ht="12.75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</row>
    <row r="62" spans="1:44" ht="12.75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</row>
    <row r="63" spans="1:44" ht="12.7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</row>
    <row r="64" spans="1:44" ht="12.75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</row>
    <row r="65" spans="1:44" ht="12.75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</row>
    <row r="66" spans="1:44" ht="12.75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</row>
    <row r="67" spans="1:44" ht="12.75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</row>
    <row r="68" spans="1:44" ht="12.75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</row>
    <row r="69" spans="1:44" ht="12.75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</row>
    <row r="70" spans="1:44" ht="12.75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</row>
    <row r="71" spans="1:44" ht="12.75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</row>
    <row r="72" spans="1:44" ht="12.75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</row>
    <row r="73" spans="1:44" ht="12.75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</row>
    <row r="74" spans="1:44" ht="12.75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</row>
    <row r="75" spans="1:44" ht="12.75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</row>
    <row r="76" spans="1:44" ht="12.75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</row>
    <row r="77" spans="1:44" ht="12.75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</row>
    <row r="78" spans="1:44" ht="12.75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</row>
    <row r="79" spans="1:44" ht="12.75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</row>
    <row r="80" spans="1:44" ht="12.75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</row>
    <row r="81" spans="1:44" ht="12.75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</row>
    <row r="82" spans="1:44" ht="12.75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</row>
    <row r="83" spans="1:44" ht="12.75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</row>
    <row r="84" spans="1:44" ht="12.75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</row>
    <row r="85" spans="1:44" ht="12.75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</row>
    <row r="86" spans="1:44" ht="12.75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</row>
    <row r="87" spans="1:44" ht="12.75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</row>
    <row r="88" spans="1:44" ht="12.75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</row>
    <row r="89" spans="1:44" ht="12.7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</row>
    <row r="90" spans="1:44" ht="12.7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</row>
    <row r="91" spans="1:44" ht="12.75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</row>
    <row r="92" spans="1:44" ht="12.75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</row>
    <row r="93" spans="1:44" ht="12.75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</row>
    <row r="94" spans="1:44" ht="12.75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</row>
    <row r="95" spans="1:44" ht="12.75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</row>
    <row r="96" spans="1:44" ht="12.75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</row>
    <row r="97" spans="1:44" ht="12.75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</row>
    <row r="98" spans="1:44" ht="12.75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</row>
    <row r="99" spans="1:44" ht="12.75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</row>
    <row r="100" spans="1:44" ht="12.75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</row>
    <row r="101" spans="1:44" ht="12.75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</row>
    <row r="102" spans="1:44" ht="12.75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</row>
    <row r="103" spans="1:44" ht="12.75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</row>
    <row r="104" spans="1:44" ht="12.75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</row>
    <row r="105" spans="1:44" ht="12.75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</row>
    <row r="106" spans="1:44" ht="12.75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</row>
    <row r="107" spans="1:44" ht="12.75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</row>
    <row r="108" spans="1:44" ht="12.75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</row>
    <row r="109" spans="1:44" ht="12.75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</row>
    <row r="110" spans="1:44" ht="12.75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</row>
    <row r="111" spans="1:44" ht="12.75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</row>
    <row r="112" spans="1:44" ht="12.75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</row>
    <row r="113" spans="1:44" ht="12.75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</row>
    <row r="114" spans="1:44" ht="12.75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</row>
    <row r="115" spans="1:44" ht="12.75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</row>
    <row r="116" spans="1:44" ht="12.75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</row>
    <row r="117" spans="1:44" ht="12.75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</row>
    <row r="118" spans="1:44" ht="12.75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</row>
    <row r="119" spans="1:44" ht="12.75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</row>
    <row r="120" spans="1:44" ht="12.75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</row>
    <row r="121" spans="1:44" ht="12.75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</row>
    <row r="122" spans="1:44" ht="12.75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</row>
    <row r="123" spans="1:44" ht="12.75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</row>
    <row r="124" spans="1:44" ht="12.75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</row>
    <row r="125" spans="1:44" ht="12.75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</row>
    <row r="126" spans="1:44" ht="12.75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</row>
    <row r="127" spans="1:44" ht="12.75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</row>
    <row r="128" spans="1:44" ht="12.75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</row>
    <row r="129" spans="1:44" ht="12.75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</row>
    <row r="130" spans="1:44" ht="12.75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</row>
    <row r="131" spans="1:44" ht="12.75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</row>
    <row r="132" spans="1:44" ht="12.75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</row>
    <row r="133" spans="1:44" ht="12.75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</row>
    <row r="134" spans="1:44" ht="12.75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</row>
    <row r="135" spans="1:44" ht="12.75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</row>
    <row r="136" spans="1:44" ht="12.75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</row>
    <row r="137" spans="1:44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</row>
    <row r="138" spans="1:44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</row>
    <row r="139" spans="1:44" ht="12.75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</row>
    <row r="140" spans="1:44" ht="12.75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</row>
    <row r="141" spans="1:44" ht="12.75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</row>
    <row r="142" spans="1:44" ht="12.75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</row>
    <row r="143" spans="1:44" ht="12.75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</row>
    <row r="144" spans="1:44" ht="12.75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</row>
    <row r="145" spans="1:44" ht="12.75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</row>
    <row r="146" spans="1:44" ht="12.75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</row>
    <row r="147" spans="1:44" ht="12.75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</row>
    <row r="148" spans="1:44" ht="12.75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</row>
    <row r="149" spans="1:44" ht="12.75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</row>
    <row r="150" spans="1:44" ht="12.75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</row>
    <row r="151" spans="1:44" ht="12.75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</row>
    <row r="152" spans="1:44" ht="12.75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</row>
    <row r="153" spans="1:44" ht="12.75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</row>
    <row r="154" spans="1:44" ht="12.75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</row>
    <row r="155" spans="1:44" ht="12.75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</row>
    <row r="156" spans="1:44" ht="12.75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</row>
    <row r="157" spans="1:44" ht="12.75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</row>
    <row r="158" spans="1:44" ht="12.75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</row>
    <row r="159" spans="1:44" ht="12.75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</row>
    <row r="160" spans="1:44" ht="12.75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</row>
    <row r="161" spans="1:44" ht="12.75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</row>
    <row r="162" spans="1:44" ht="12.75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</row>
    <row r="163" spans="1:44" ht="12.75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</row>
    <row r="164" spans="1:44" ht="12.75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</row>
    <row r="165" spans="1:44" ht="12.75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</row>
    <row r="166" spans="1:44" ht="12.75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</row>
    <row r="167" spans="1:44" ht="12.75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</row>
    <row r="168" spans="1:44" ht="12.75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</row>
    <row r="169" spans="1:44" ht="12.75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</row>
    <row r="170" spans="1:44" ht="12.75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</row>
    <row r="171" spans="1:44" ht="12.75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</row>
    <row r="172" spans="1:44" ht="12.75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</row>
    <row r="173" spans="1:44" ht="12.75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</row>
    <row r="174" spans="1:44" ht="12.75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</row>
    <row r="175" spans="1:44" ht="12.75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</row>
    <row r="176" spans="1:44" ht="12.75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</row>
    <row r="177" spans="1:44" ht="12.75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</row>
    <row r="178" spans="1:44" ht="12.75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</row>
    <row r="179" spans="1:44" ht="12.75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</row>
    <row r="180" spans="1:44" ht="12.75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</row>
    <row r="181" spans="1:44" ht="12.75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</row>
    <row r="182" spans="1:44" ht="12.75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</row>
    <row r="183" spans="1:44" ht="12.75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</row>
    <row r="184" spans="1:44" ht="12.75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</row>
    <row r="185" spans="1:44" ht="12.75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</row>
    <row r="186" spans="1:44" ht="12.75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</row>
    <row r="187" spans="1:44" ht="12.75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</row>
    <row r="188" spans="1:44" ht="12.75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</row>
    <row r="189" spans="1:44" ht="12.75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</row>
    <row r="190" spans="1:44" ht="12.75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</row>
    <row r="191" spans="1:44" ht="12.75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</row>
    <row r="192" spans="1:44" ht="12.75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</row>
    <row r="193" spans="1:44" ht="12.75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</row>
    <row r="194" spans="1:44" ht="12.75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</row>
    <row r="195" spans="1:44" ht="12.75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</row>
    <row r="196" spans="1:44" ht="12.75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</row>
    <row r="197" spans="1:44" ht="12.75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</row>
    <row r="198" spans="1:44" ht="12.75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</row>
    <row r="199" spans="1:44" ht="12.75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</row>
    <row r="200" spans="1:44" ht="12.75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</row>
    <row r="201" spans="1:44" ht="12.75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</row>
    <row r="202" spans="1:44" ht="12.75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</row>
    <row r="203" spans="1:44" ht="12.75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</row>
    <row r="204" spans="1:44" ht="12.75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</row>
    <row r="205" spans="1:44" ht="12.75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</row>
    <row r="206" spans="1:44" ht="12.75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</row>
    <row r="207" spans="1:44" ht="12.75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</row>
    <row r="208" spans="1:44" ht="12.75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</row>
    <row r="209" spans="1:44" ht="12.75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</row>
    <row r="210" spans="1:44" ht="12.75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</row>
    <row r="211" spans="1:44" ht="12.75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</row>
    <row r="212" spans="1:44" ht="12.75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</row>
    <row r="213" spans="1:44" ht="12.75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</row>
    <row r="214" spans="1:44" ht="12.75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</row>
    <row r="215" spans="1:44" ht="12.75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</row>
    <row r="216" spans="1:44" ht="12.75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</row>
    <row r="217" spans="1:44" ht="12.75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</row>
    <row r="218" spans="1:44" ht="12.75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</row>
    <row r="219" spans="1:44" ht="12.75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</row>
    <row r="220" spans="1:44" ht="12.75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</row>
    <row r="221" spans="1:44" ht="12.75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</row>
    <row r="222" spans="1:44" ht="12.75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</row>
    <row r="223" spans="1:44" ht="12.75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</row>
    <row r="224" spans="1:44" ht="12.75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</row>
    <row r="225" spans="1:44" ht="12.75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</row>
    <row r="226" spans="1:44" ht="12.75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</row>
    <row r="227" spans="1:44" ht="12.75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</row>
    <row r="228" spans="1:44" ht="12.75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</row>
    <row r="229" spans="1:44" ht="12.75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</row>
    <row r="230" spans="1:44" ht="12.75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</row>
    <row r="231" spans="1:44" ht="12.75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</row>
    <row r="232" spans="1:44" ht="12.75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</row>
    <row r="233" spans="1:44" ht="12.75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</row>
    <row r="234" spans="1:44" ht="12.75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</row>
    <row r="235" spans="1:44" ht="12.75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</row>
    <row r="236" spans="1:44" ht="12.75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</row>
    <row r="237" spans="1:44" ht="12.75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</row>
    <row r="238" spans="1:44" ht="12.75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</row>
    <row r="239" spans="1:44" ht="12.75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</row>
    <row r="240" spans="1:44" ht="12.75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</row>
    <row r="241" spans="1:44" ht="12.75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</row>
    <row r="242" spans="1:44" ht="12.75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</row>
    <row r="243" spans="1:44" ht="12.75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</row>
    <row r="244" spans="1:44" ht="12.75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</row>
    <row r="245" spans="1:44" ht="12.75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</row>
    <row r="246" spans="1:44" ht="12.75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</row>
    <row r="247" spans="1:44" ht="12.75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</row>
    <row r="248" spans="1:44" ht="12.75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</row>
    <row r="249" spans="1:44" ht="12.75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</row>
    <row r="250" spans="1:44" ht="12.75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</row>
    <row r="251" spans="1:44" ht="12.75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</row>
    <row r="252" spans="1:44" ht="12.75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</row>
    <row r="253" spans="1:44" ht="12.75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</row>
    <row r="254" spans="1:44" ht="12.75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</row>
    <row r="255" spans="1:44" ht="12.75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</row>
    <row r="256" spans="1:44" ht="12.75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</row>
    <row r="257" spans="1:44" ht="12.75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</row>
    <row r="258" spans="1:44" ht="12.75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</row>
    <row r="259" spans="1:44" ht="12.75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</row>
    <row r="260" spans="1:44" ht="12.75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</row>
    <row r="261" spans="1:44" ht="12.75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</row>
    <row r="262" spans="1:44" ht="12.75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</row>
    <row r="263" spans="1:44" ht="12.75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</row>
    <row r="264" spans="1:44" ht="12.75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</row>
    <row r="265" spans="1:44" ht="12.75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</row>
    <row r="266" spans="1:44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</row>
    <row r="267" spans="1:44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</row>
    <row r="268" spans="1:44" ht="12.75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</row>
    <row r="269" spans="1:44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</row>
    <row r="270" spans="1:44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</row>
    <row r="271" spans="1:44" ht="12.75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</row>
    <row r="272" spans="1:44" ht="12.75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</row>
    <row r="273" spans="1:44" ht="12.75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</row>
    <row r="274" spans="1:44" ht="12.75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</row>
    <row r="275" spans="1:44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</row>
    <row r="276" spans="1:44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</row>
    <row r="277" spans="1:44" ht="12.75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</row>
    <row r="278" spans="1:44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</row>
    <row r="279" spans="1:44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</row>
    <row r="280" spans="1:44" ht="12.75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</row>
    <row r="281" spans="1:44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</row>
    <row r="282" spans="1:44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</row>
    <row r="283" spans="1:44" ht="12.75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</row>
    <row r="284" spans="1:44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</row>
    <row r="285" spans="1:44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</row>
    <row r="286" spans="1:44" ht="12.75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</row>
    <row r="287" spans="1:44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</row>
    <row r="288" spans="1:44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</row>
    <row r="289" spans="1:44" ht="12.75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</row>
    <row r="290" spans="1:44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</row>
    <row r="291" spans="1:44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</row>
    <row r="292" spans="1:44" ht="12.75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</row>
    <row r="293" spans="1:44" ht="12.75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</row>
    <row r="294" spans="1:44" ht="12.75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</row>
    <row r="295" spans="1:44" ht="12.75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</row>
    <row r="296" spans="1:44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</row>
    <row r="297" spans="1:44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</row>
    <row r="298" spans="1:44" ht="12.75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</row>
    <row r="299" spans="1:44" ht="12.75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</row>
    <row r="300" spans="1:44" ht="12.75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</row>
    <row r="301" spans="1:44" ht="12.75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</row>
    <row r="302" spans="1:44" ht="12.75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</row>
    <row r="303" spans="1:44" ht="12.75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</row>
    <row r="304" spans="1:44" ht="12.75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</row>
    <row r="305" spans="1:44" ht="12.75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</row>
    <row r="306" spans="1:44" ht="12.75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</row>
    <row r="307" spans="1:44" ht="12.75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</row>
    <row r="308" spans="1:44" ht="12.75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</row>
    <row r="309" spans="1:44" ht="12.75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</row>
    <row r="310" spans="1:44" ht="12.75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</row>
    <row r="311" spans="1:44" ht="12.75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</row>
    <row r="312" spans="1:44" ht="12.75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</row>
    <row r="313" spans="1:44" ht="12.75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</row>
    <row r="314" spans="1:44" ht="12.75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</row>
    <row r="315" spans="1:44" ht="12.75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</row>
    <row r="316" spans="1:44" ht="12.75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</row>
    <row r="317" spans="1:44" ht="12.75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</row>
    <row r="318" spans="1:44" ht="12.75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</row>
    <row r="319" spans="1:44" ht="12.75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</row>
    <row r="320" spans="1:44" ht="12.75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</row>
    <row r="321" spans="1:44" ht="12.75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</row>
    <row r="322" spans="1:44" ht="12.75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</row>
    <row r="323" spans="1:44" ht="12.75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</row>
    <row r="324" spans="1:44" ht="12.75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</row>
    <row r="325" spans="1:44" ht="12.75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</row>
    <row r="326" spans="1:44" ht="12.75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</row>
    <row r="327" spans="1:44" ht="12.75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</row>
    <row r="328" spans="1:44" ht="12.75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</row>
    <row r="329" spans="1:44" ht="12.75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</row>
    <row r="330" spans="1:44" ht="12.75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</row>
    <row r="331" spans="1:44" ht="12.75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</row>
    <row r="332" spans="1:44" ht="12.75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</row>
    <row r="333" spans="1:44" ht="12.75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</row>
    <row r="334" spans="1:44" ht="12.75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</row>
    <row r="335" spans="1:44" ht="12.75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</row>
    <row r="336" spans="1:44" ht="12.75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</row>
    <row r="337" spans="1:44" ht="12.75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</row>
    <row r="338" spans="1:44" ht="12.75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</row>
    <row r="339" spans="1:44" ht="12.75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</row>
    <row r="340" spans="1:44" ht="12.75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</row>
    <row r="341" spans="1:44" ht="12.75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</row>
    <row r="342" spans="1:44" ht="12.75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</row>
    <row r="343" spans="1:44" ht="12.75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</row>
    <row r="344" spans="1:44" ht="12.75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</row>
    <row r="345" spans="1:44" ht="12.75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</row>
    <row r="346" spans="1:44" ht="12.75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</row>
    <row r="347" spans="1:44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</row>
    <row r="348" spans="1:44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</row>
    <row r="349" spans="1:44" ht="12.75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</row>
    <row r="350" spans="1:44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</row>
    <row r="351" spans="1:44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</row>
    <row r="352" spans="1:44" ht="12.75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</row>
    <row r="353" spans="1:44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</row>
    <row r="354" spans="1:44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</row>
    <row r="355" spans="1:44" ht="12.75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</row>
    <row r="356" spans="1:44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</row>
    <row r="357" spans="1:44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</row>
    <row r="358" spans="1:44" ht="12.75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</row>
    <row r="359" spans="1:44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</row>
    <row r="360" spans="1:44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</row>
    <row r="361" spans="1:44" ht="12.75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</row>
    <row r="362" spans="1:44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</row>
    <row r="363" spans="1:44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</row>
    <row r="364" spans="1:44" ht="12.75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</row>
    <row r="365" spans="1:44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</row>
    <row r="366" spans="1:44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</row>
    <row r="367" spans="1:44" ht="12.75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</row>
    <row r="368" spans="1:44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</row>
    <row r="369" spans="1:44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</row>
    <row r="370" spans="1:44" ht="12.75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</row>
    <row r="371" spans="1:44" ht="12.75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</row>
    <row r="372" spans="1:44" ht="12.75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</row>
    <row r="373" spans="1:44" ht="12.75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</row>
    <row r="374" spans="1:44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</row>
    <row r="375" spans="1:44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</row>
    <row r="376" spans="1:44" ht="12.75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</row>
    <row r="377" spans="1:44" ht="12.75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</row>
    <row r="378" spans="1:44" ht="12.75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</row>
    <row r="379" spans="1:44" ht="12.75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</row>
    <row r="380" spans="1:44" ht="12.75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</row>
    <row r="381" spans="1:44" ht="12.75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</row>
    <row r="382" spans="1:44" ht="12.75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</row>
    <row r="383" spans="1:44" ht="12.75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</row>
    <row r="384" spans="1:44" ht="12.75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</row>
    <row r="385" spans="1:44" ht="12.75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</row>
    <row r="386" spans="1:44" ht="12.75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</row>
    <row r="387" spans="1:44" ht="12.75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</row>
    <row r="388" spans="1:44" ht="12.75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</row>
    <row r="389" spans="1:44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</row>
    <row r="390" spans="1:44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</row>
    <row r="391" spans="1:44" ht="12.75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</row>
    <row r="392" spans="1:44" ht="12.75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</row>
    <row r="393" spans="1:44" ht="12.75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</row>
    <row r="394" spans="1:44" ht="12.75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</row>
    <row r="395" spans="1:44" ht="12.75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</row>
    <row r="396" spans="1:44" ht="12.75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</row>
    <row r="397" spans="1:44" ht="12.75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</row>
    <row r="398" spans="1:44" ht="12.75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</row>
    <row r="399" spans="1:44" ht="12.75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</row>
    <row r="400" spans="1:44" ht="12.75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</row>
    <row r="401" spans="1:44" ht="12.75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</row>
    <row r="402" spans="1:44" ht="12.75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</row>
    <row r="403" spans="1:44" ht="12.75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</row>
    <row r="404" spans="1:44" ht="12.75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</row>
    <row r="405" spans="1:44" ht="12.75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</row>
    <row r="406" spans="1:44" ht="12.75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</row>
    <row r="407" spans="1:44" ht="12.75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</row>
    <row r="408" spans="1:44" ht="12.75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</row>
    <row r="409" spans="1:44" ht="12.75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</row>
    <row r="410" spans="1:44" ht="12.75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</row>
    <row r="411" spans="1:44" ht="12.75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</row>
    <row r="412" spans="1:44" ht="12.75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</row>
    <row r="413" spans="1:44" ht="12.75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</row>
    <row r="414" spans="1:44" ht="12.75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</row>
    <row r="415" spans="1:44" ht="12.75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</row>
    <row r="416" spans="1:44" ht="12.75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</row>
    <row r="417" spans="1:44" ht="12.75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</row>
    <row r="418" spans="1:44" ht="12.75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</row>
    <row r="419" spans="1:44" ht="12.75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</row>
    <row r="420" spans="1:44" ht="12.75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</row>
    <row r="421" spans="1:44" ht="12.75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</row>
    <row r="422" spans="1:44" ht="12.75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</row>
    <row r="423" spans="1:44" ht="12.75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</row>
    <row r="424" spans="1:44" ht="12.75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</row>
    <row r="425" spans="1:44" ht="12.75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</row>
    <row r="426" spans="1:44" ht="12.75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</row>
    <row r="427" spans="1:44" ht="12.75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</row>
    <row r="428" spans="1:44" ht="12.75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</row>
    <row r="429" spans="1:44" ht="12.75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</row>
    <row r="430" spans="1:44" ht="12.75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</row>
    <row r="431" spans="1:44" ht="12.75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</row>
    <row r="432" spans="1:44" ht="12.75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</row>
    <row r="433" spans="1:44" ht="12.75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</row>
    <row r="434" spans="1:44" ht="12.75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</row>
    <row r="435" spans="1:44" ht="12.75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</row>
    <row r="436" spans="1:44" ht="12.75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</row>
    <row r="437" spans="1:44" ht="12.75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</row>
    <row r="438" spans="1:44" ht="12.75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</row>
    <row r="439" spans="1:44" ht="12.75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</row>
    <row r="440" spans="1:44" ht="12.75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</row>
    <row r="441" spans="1:44" ht="12.75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</row>
    <row r="442" spans="1:44" ht="12.75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</row>
    <row r="443" spans="1:44" ht="12.75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</row>
    <row r="444" spans="1:44" ht="12.75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</row>
    <row r="445" spans="1:44" ht="12.75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</row>
    <row r="446" spans="1:44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</row>
    <row r="447" spans="1:44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</row>
    <row r="448" spans="1:44" ht="12.75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</row>
    <row r="449" spans="1:44" ht="12.75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</row>
    <row r="450" spans="1:44" ht="12.75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</row>
    <row r="451" spans="1:44" ht="12.75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</row>
    <row r="452" spans="1:44" ht="12.75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</row>
    <row r="453" spans="1:44" ht="12.75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</row>
    <row r="454" spans="1:44" ht="12.75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</row>
    <row r="455" spans="1:44" ht="12.75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</row>
    <row r="456" spans="1:44" ht="12.75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</row>
    <row r="457" spans="1:44" ht="12.75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</row>
    <row r="458" spans="1:44" ht="12.75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</row>
    <row r="459" spans="1:44" ht="12.75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</row>
    <row r="460" spans="1:44" ht="12.75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</row>
    <row r="461" spans="1:44" ht="12.75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</row>
    <row r="462" spans="1:44" ht="12.75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</row>
    <row r="463" spans="1:44" ht="12.75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</row>
    <row r="464" spans="1:44" ht="12.75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</row>
    <row r="465" spans="1:44" ht="12.75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</row>
    <row r="466" spans="1:44" ht="12.75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</row>
    <row r="467" spans="1:44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</row>
    <row r="468" spans="1:44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</row>
    <row r="469" spans="1:44" ht="12.75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</row>
    <row r="470" spans="1:44" ht="12.75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</row>
    <row r="471" spans="1:44" ht="12.75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</row>
    <row r="472" spans="1:44" ht="12.75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</row>
    <row r="473" spans="1:44" ht="12.75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</row>
    <row r="474" spans="1:44" ht="12.75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</row>
    <row r="475" spans="1:44" ht="12.75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</row>
    <row r="476" spans="1:44" ht="12.75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</row>
    <row r="477" spans="1:44" ht="12.75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</row>
    <row r="478" spans="1:44" ht="12.75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</row>
    <row r="479" spans="1:44" ht="12.75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</row>
    <row r="480" spans="1:44" ht="12.75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</row>
    <row r="481" spans="1:44" ht="12.75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</row>
    <row r="482" spans="1:44" ht="12.75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</row>
    <row r="483" spans="1:44" ht="12.75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</row>
    <row r="484" spans="1:44" ht="12.75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</row>
    <row r="485" spans="1:44" ht="12.75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</row>
    <row r="486" spans="1:44" ht="12.75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</row>
    <row r="487" spans="1:44" ht="12.75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</row>
    <row r="488" spans="1:44" ht="12.75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</row>
    <row r="489" spans="1:44" ht="12.75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</row>
    <row r="490" spans="1:44" ht="12.75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</row>
    <row r="491" spans="1:44" ht="12.75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</row>
    <row r="492" spans="1:44" ht="12.75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</row>
    <row r="493" spans="1:44" ht="12.75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</row>
    <row r="494" spans="1:44" ht="12.75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</row>
    <row r="495" spans="1:44" ht="12.75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</row>
    <row r="496" spans="1:44" ht="12.75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</row>
    <row r="497" spans="1:44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</row>
    <row r="498" spans="1:44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</row>
    <row r="499" spans="1:44" ht="12.75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</row>
    <row r="500" spans="1:44" ht="12.75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</row>
    <row r="501" spans="1:44" ht="12.75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</row>
    <row r="502" spans="1:44" ht="12.75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</row>
    <row r="503" spans="1:44" ht="12.75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</row>
    <row r="504" spans="1:44" ht="12.75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</row>
    <row r="505" spans="1:44" ht="12.75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</row>
    <row r="506" spans="1:44" ht="12.75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</row>
    <row r="507" spans="1:44" ht="12.75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</row>
    <row r="508" spans="1:44" ht="12.75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</row>
    <row r="509" spans="1:44" ht="12.75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</row>
    <row r="510" spans="1:44" ht="12.75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</row>
    <row r="511" spans="1:44" ht="12.75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</row>
    <row r="512" spans="1:44" ht="12.75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</row>
    <row r="513" spans="1:44" ht="12.75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</row>
    <row r="514" spans="1:44" ht="12.75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</row>
    <row r="515" spans="1:44" ht="12.75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</row>
    <row r="516" spans="1:44" ht="12.75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</row>
    <row r="517" spans="1:44" ht="12.75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</row>
    <row r="518" spans="1:44" ht="12.75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</row>
    <row r="519" spans="1:44" ht="12.75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</row>
    <row r="520" spans="1:44" ht="12.75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</row>
    <row r="521" spans="1:44" ht="12.75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</row>
    <row r="522" spans="1:44" ht="12.75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</row>
    <row r="523" spans="1:44" ht="12.75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</row>
    <row r="524" spans="1:44" ht="12.75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</row>
    <row r="525" spans="1:44" ht="12.75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</row>
    <row r="526" spans="1:44" ht="12.75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</row>
    <row r="527" spans="1:44" ht="12.75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</row>
    <row r="528" spans="1:44" ht="12.75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</row>
    <row r="529" spans="1:44" ht="12.75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</row>
    <row r="530" spans="1:44" ht="12.75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</row>
    <row r="531" spans="1:44" ht="12.75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</row>
    <row r="532" spans="1:44" ht="12.75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</row>
    <row r="533" spans="1:44" ht="12.75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</row>
    <row r="534" spans="1:44" ht="12.75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</row>
    <row r="535" spans="1:44" ht="12.75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</row>
    <row r="536" spans="1:44" ht="12.75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</row>
    <row r="537" spans="1:44" ht="12.75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</row>
    <row r="538" spans="1:44" ht="12.75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</row>
    <row r="539" spans="1:44" ht="12.75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</row>
    <row r="540" spans="1:44" ht="12.75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</row>
    <row r="541" spans="1:44" ht="12.75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</row>
    <row r="542" spans="1:44" ht="12.75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</row>
    <row r="543" spans="1:44" ht="12.75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</row>
    <row r="544" spans="1:44" ht="12.75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</row>
    <row r="545" spans="1:44" ht="12.75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</row>
    <row r="546" spans="1:44" ht="12.75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</row>
    <row r="547" spans="1:44" ht="12.75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</row>
    <row r="548" spans="1:44" ht="12.75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</row>
    <row r="549" spans="1:44" ht="12.75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</row>
    <row r="550" spans="1:44" ht="12.75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</row>
    <row r="551" spans="1:44" ht="12.75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</row>
    <row r="552" spans="1:44" ht="12.75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</row>
    <row r="553" spans="1:44" ht="12.75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</row>
    <row r="554" spans="1:44" ht="12.75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</row>
    <row r="555" spans="1:44" ht="12.75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</row>
    <row r="556" spans="1:44" ht="12.75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</row>
    <row r="557" spans="1:44" ht="12.75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</row>
    <row r="558" spans="1:44" ht="12.75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</row>
    <row r="559" spans="1:44" ht="12.75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</row>
    <row r="560" spans="1:44" ht="12.75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</row>
    <row r="561" spans="1:44" ht="12.75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</row>
    <row r="562" spans="1:44" ht="12.75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</row>
    <row r="563" spans="1:44" ht="12.75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</row>
    <row r="564" spans="1:44" ht="12.75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</row>
    <row r="565" spans="1:44" ht="12.75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</row>
    <row r="566" spans="1:44" ht="12.75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</row>
    <row r="567" spans="1:44" ht="12.75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</row>
    <row r="568" spans="1:44" ht="12.75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</row>
    <row r="569" spans="1:44" ht="12.75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</row>
    <row r="570" spans="1:44" ht="12.75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</row>
    <row r="571" spans="1:44" ht="12.75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</row>
    <row r="572" spans="1:44" ht="12.75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</row>
    <row r="573" spans="1:44" ht="12.75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</row>
    <row r="574" spans="1:44" ht="12.75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</row>
    <row r="575" spans="1:44" ht="12.75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</row>
    <row r="576" spans="1:44" ht="12.75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</row>
    <row r="577" spans="1:44" ht="12.75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</row>
    <row r="578" spans="1:44" ht="12.75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</row>
    <row r="579" spans="1:44" ht="12.75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</row>
    <row r="580" spans="1:44" ht="12.75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</row>
    <row r="581" spans="1:44" ht="12.75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</row>
    <row r="582" spans="1:44" ht="12.75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</row>
    <row r="583" spans="1:44" ht="12.75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</row>
    <row r="584" spans="1:44" ht="12.75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</row>
    <row r="585" spans="1:44" ht="12.75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</row>
    <row r="586" spans="1:44" ht="12.75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</row>
    <row r="587" spans="1:44" ht="12.75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</row>
    <row r="588" spans="1:44" ht="12.75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</row>
    <row r="589" spans="1:44" ht="12.75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</row>
    <row r="590" spans="1:44" ht="12.75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</row>
    <row r="591" spans="1:44" ht="12.75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</row>
    <row r="592" spans="1:44" ht="12.75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</row>
    <row r="593" spans="1:44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</row>
    <row r="594" spans="1:44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</row>
    <row r="595" spans="1:44" ht="12.75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</row>
    <row r="596" spans="1:44" ht="12.75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</row>
    <row r="597" spans="1:44" ht="12.75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</row>
    <row r="598" spans="1:44" ht="12.75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</row>
    <row r="599" spans="1:44" ht="12.75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</row>
    <row r="600" spans="1:44" ht="12.75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</row>
    <row r="601" spans="1:44" ht="12.75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</row>
    <row r="602" spans="1:44" ht="12.75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</row>
    <row r="603" spans="1:44" ht="12.75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</row>
    <row r="604" spans="1:44" ht="12.75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</row>
    <row r="605" spans="1:44" ht="12.75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</row>
    <row r="606" spans="1:44" ht="12.75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</row>
    <row r="607" spans="1:44" ht="12.75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</row>
    <row r="608" spans="1:44" ht="12.75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</row>
    <row r="609" spans="1:44" ht="12.75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</row>
    <row r="610" spans="1:44" ht="12.75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</row>
    <row r="611" spans="1:44" ht="12.75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</row>
    <row r="612" spans="1:44" ht="12.75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</row>
    <row r="613" spans="1:44" ht="12.75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</row>
    <row r="614" spans="1:44" ht="12.75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</row>
    <row r="615" spans="1:44" ht="12.75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</row>
    <row r="616" spans="1:44" ht="12.75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</row>
    <row r="617" spans="1:44" ht="12.75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</row>
    <row r="618" spans="1:44" ht="12.75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</row>
    <row r="619" spans="1:44" ht="12.75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</row>
    <row r="620" spans="1:44" ht="12.75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</row>
    <row r="621" spans="1:44" ht="12.75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</row>
    <row r="622" spans="1:44" ht="12.75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</row>
    <row r="623" spans="1:44" ht="12.75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</row>
    <row r="624" spans="1:44" ht="12.75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</row>
    <row r="625" spans="1:44" ht="12.75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</row>
    <row r="626" spans="1:44" ht="12.75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</row>
    <row r="627" spans="1:44" ht="12.75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</row>
    <row r="628" spans="1:44" ht="12.75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</row>
    <row r="629" spans="1:44" ht="12.75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</row>
    <row r="630" spans="1:44" ht="12.75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</row>
    <row r="631" spans="1:44" ht="12.75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</row>
    <row r="632" spans="1:44" ht="12.75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</row>
    <row r="633" spans="1:44" ht="12.75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</row>
    <row r="634" spans="1:44" ht="12.75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</row>
    <row r="635" spans="1:44" ht="12.75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</row>
    <row r="636" spans="1:44" ht="12.75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</row>
    <row r="637" spans="1:44" ht="12.75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</row>
    <row r="638" spans="1:44" ht="12.75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</row>
    <row r="639" spans="1:44" ht="12.75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</row>
    <row r="640" spans="1:44" ht="12.75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</row>
    <row r="641" spans="1:44" ht="12.75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</row>
    <row r="642" spans="1:44" ht="12.75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</row>
    <row r="643" spans="1:44" ht="12.75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</row>
    <row r="644" spans="1:44" ht="12.75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</row>
    <row r="645" spans="1:44" ht="12.75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</row>
    <row r="646" spans="1:44" ht="12.75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</row>
    <row r="647" spans="1:44" ht="12.75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</row>
    <row r="648" spans="1:44" ht="12.75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</row>
    <row r="649" spans="1:44" ht="12.75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</row>
    <row r="650" spans="1:44" ht="12.75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</row>
    <row r="651" spans="1:44" ht="12.75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</row>
    <row r="652" spans="1:44" ht="12.75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</row>
    <row r="653" spans="1:44" ht="12.75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</row>
    <row r="654" spans="1:44" ht="12.75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</row>
    <row r="655" spans="1:44" ht="12.75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</row>
    <row r="656" spans="1:44" ht="12.75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</row>
    <row r="657" spans="1:44" ht="12.75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</row>
    <row r="658" spans="1:44" ht="12.75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</row>
    <row r="659" spans="1:44" ht="12.75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</row>
    <row r="660" spans="1:44" ht="12.75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</row>
    <row r="661" spans="1:44" ht="12.75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</row>
    <row r="662" spans="1:44" ht="12.75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</row>
    <row r="663" spans="1:44" ht="12.75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</row>
    <row r="664" spans="1:44" ht="12.75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</row>
    <row r="665" spans="1:44" ht="12.75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</row>
    <row r="666" spans="1:44" ht="12.75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</row>
    <row r="667" spans="1:44" ht="12.75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</row>
    <row r="668" spans="1:44" ht="12.75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</row>
    <row r="669" spans="1:44" ht="12.75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</row>
    <row r="670" spans="1:44" ht="12.75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</row>
    <row r="671" spans="1:44" ht="12.75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</row>
    <row r="672" spans="1:44" ht="12.75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</row>
    <row r="673" spans="1:44" ht="12.75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</row>
    <row r="674" spans="1:44" ht="12.75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</row>
    <row r="675" spans="1:44" ht="12.75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</row>
    <row r="676" spans="1:44" ht="12.75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</row>
    <row r="677" spans="1:44" ht="12.75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</row>
    <row r="678" spans="1:44" ht="12.75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</row>
    <row r="679" spans="1:44" ht="12.75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</row>
    <row r="680" spans="1:44" ht="12.75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</row>
    <row r="681" spans="1:44" ht="12.75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</row>
    <row r="682" spans="1:44" ht="12.75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</row>
    <row r="683" spans="1:44" ht="12.75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</row>
    <row r="684" spans="1:44" ht="12.75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</row>
    <row r="685" spans="1:44" ht="12.75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</row>
    <row r="686" spans="1:44" ht="12.75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</row>
    <row r="687" spans="1:44" ht="12.75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</row>
    <row r="688" spans="1:44" ht="12.75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</row>
    <row r="689" spans="1:44" ht="12.75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</row>
    <row r="690" spans="1:44" ht="12.75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</row>
    <row r="691" spans="1:44" ht="12.75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</row>
    <row r="692" spans="1:44" ht="12.75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</row>
    <row r="693" spans="1:44" ht="12.75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</row>
    <row r="694" spans="1:44" ht="12.75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</row>
    <row r="695" spans="1:44" ht="12.75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</row>
    <row r="696" spans="1:44" ht="12.75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</row>
    <row r="697" spans="1:44" ht="12.75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</row>
    <row r="698" spans="1:44" ht="12.75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</row>
    <row r="699" spans="1:44" ht="12.75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</row>
    <row r="700" spans="1:44" ht="12.75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</row>
    <row r="701" spans="1:44" ht="12.75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</row>
    <row r="702" spans="1:44" ht="12.75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</row>
    <row r="703" spans="1:44" ht="12.75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</row>
    <row r="704" spans="1:44" ht="12.75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</row>
    <row r="705" spans="1:44" ht="12.75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</row>
    <row r="706" spans="1:44" ht="12.75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</row>
    <row r="707" spans="1:44" ht="12.75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</row>
    <row r="708" spans="1:44" ht="12.75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</row>
    <row r="709" spans="1:44" ht="12.75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</row>
    <row r="710" spans="1:44" ht="12.75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</row>
    <row r="711" spans="1:44" ht="12.75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</row>
    <row r="712" spans="1:44" ht="12.75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</row>
    <row r="713" spans="1:44" ht="12.75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</row>
    <row r="714" spans="1:44" ht="12.75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</row>
    <row r="715" spans="1:44" ht="12.75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</row>
    <row r="716" spans="1:44" ht="12.75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</row>
    <row r="717" spans="1:44" ht="12.75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</row>
    <row r="718" spans="1:44" ht="12.75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</row>
    <row r="719" spans="1:44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</row>
    <row r="720" spans="1:44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</row>
    <row r="721" spans="1:44" ht="12.75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</row>
    <row r="722" spans="1:44" ht="12.75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</row>
    <row r="723" spans="1:44" ht="12.75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</row>
    <row r="724" spans="1:44" ht="12.75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</row>
    <row r="725" spans="1:44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</row>
    <row r="726" spans="1:44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</row>
    <row r="727" spans="1:44" ht="12.75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</row>
    <row r="728" spans="1:44" ht="12.75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</row>
    <row r="729" spans="1:44" ht="12.75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</row>
    <row r="730" spans="1:44" ht="12.75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</row>
    <row r="731" spans="1:44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</row>
    <row r="732" spans="1:44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</row>
    <row r="733" spans="1:44" ht="12.75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</row>
    <row r="734" spans="1:44" ht="12.75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</row>
    <row r="735" spans="1:44" ht="12.75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</row>
    <row r="736" spans="1:44" ht="12.75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</row>
    <row r="737" spans="1:44" ht="12.75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</row>
    <row r="738" spans="1:44" ht="12.75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</row>
    <row r="739" spans="1:44" ht="12.75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</row>
    <row r="740" spans="1:44" ht="12.75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</row>
    <row r="741" spans="1:44" ht="12.75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</row>
    <row r="742" spans="1:44" ht="12.75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</row>
    <row r="743" spans="1:44" ht="12.75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</row>
    <row r="744" spans="1:44" ht="12.75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</row>
    <row r="745" spans="1:44" ht="12.75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</row>
    <row r="746" spans="1:44" ht="12.75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</row>
    <row r="747" spans="1:44" ht="12.75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</row>
    <row r="748" spans="1:44" ht="12.75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</row>
    <row r="749" spans="1:44" ht="12.75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</row>
    <row r="750" spans="1:44" ht="12.75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</row>
    <row r="751" spans="1:44" ht="12.75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</row>
    <row r="752" spans="1:44" ht="12.75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</row>
    <row r="753" spans="1:44" ht="12.75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</row>
    <row r="754" spans="1:44" ht="12.75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</row>
    <row r="755" spans="1:44" ht="12.75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</row>
    <row r="756" spans="1:44" ht="12.75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</row>
    <row r="757" spans="1:44" ht="12.75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</row>
    <row r="758" spans="1:44" ht="12.75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</row>
    <row r="759" spans="1:44" ht="12.75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</row>
    <row r="760" spans="1:44" ht="12.75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</row>
    <row r="761" spans="1:44" ht="12.75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</row>
    <row r="762" spans="1:44" ht="12.75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</row>
    <row r="763" spans="1:44" ht="12.75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</row>
    <row r="764" spans="1:44" ht="12.75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</row>
    <row r="765" spans="1:44" ht="12.75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</row>
    <row r="766" spans="1:44" ht="12.75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</row>
    <row r="767" spans="1:44" ht="12.75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</row>
    <row r="768" spans="1:44" ht="12.75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</row>
    <row r="769" spans="1:44" ht="12.75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</row>
    <row r="770" spans="1:44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</row>
    <row r="771" spans="1:44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</row>
    <row r="772" spans="1:44" ht="12.75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</row>
    <row r="773" spans="1:44" ht="12.75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</row>
    <row r="774" spans="1:44" ht="12.75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</row>
    <row r="775" spans="1:44" ht="12.75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</row>
    <row r="776" spans="1:44" ht="12.75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</row>
    <row r="777" spans="1:44" ht="12.75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</row>
    <row r="778" spans="1:44" ht="12.75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</row>
    <row r="779" spans="1:44" ht="12.75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</row>
    <row r="780" spans="1:44" ht="12.75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</row>
    <row r="781" spans="1:44" ht="12.75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</row>
    <row r="782" spans="1:44" ht="12.75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</row>
    <row r="783" spans="1:44" ht="12.75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</row>
    <row r="784" spans="1:44" ht="12.75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</row>
    <row r="785" spans="1:44" ht="12.75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</row>
    <row r="786" spans="1:44" ht="12.75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</row>
    <row r="787" spans="1:44" ht="12.75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</row>
    <row r="788" spans="1:44" ht="12.75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</row>
    <row r="789" spans="1:44" ht="12.75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</row>
    <row r="790" spans="1:44" ht="12.75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</row>
    <row r="791" spans="1:44" ht="12.75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</row>
    <row r="792" spans="1:44" ht="12.75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</row>
    <row r="793" spans="1:44" ht="12.75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</row>
    <row r="794" spans="1:44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</row>
    <row r="795" spans="1:44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</row>
    <row r="796" spans="1:44" ht="12.75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</row>
    <row r="797" spans="1:44" ht="12.75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</row>
    <row r="798" spans="1:44" ht="12.75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</row>
    <row r="799" spans="1:44" ht="12.75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</row>
    <row r="800" spans="1:44" ht="12.75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</row>
    <row r="801" spans="1:44" ht="12.75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</row>
    <row r="802" spans="1:44" ht="12.75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</row>
    <row r="803" spans="1:44" ht="12.75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</row>
    <row r="804" spans="1:44" ht="12.75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</row>
    <row r="805" spans="1:44" ht="12.75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</row>
    <row r="806" spans="1:44" ht="12.75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</row>
    <row r="807" spans="1:44" ht="12.75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</row>
    <row r="808" spans="1:44" ht="12.75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</row>
    <row r="809" spans="1:44" ht="12.75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</row>
    <row r="810" spans="1:44" ht="12.75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</row>
    <row r="811" spans="1:44" ht="12.75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</row>
    <row r="812" spans="1:44" ht="12.75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</row>
    <row r="813" spans="1:44" ht="12.75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</row>
    <row r="814" spans="1:44" ht="12.75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</row>
    <row r="815" spans="1:44" ht="12.75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</row>
    <row r="816" spans="1:44" ht="12.75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</row>
    <row r="817" spans="1:44" ht="12.75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</row>
    <row r="818" spans="1:44" ht="12.75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</row>
    <row r="819" spans="1:44" ht="12.75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</row>
    <row r="820" spans="1:44" ht="12.75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</row>
    <row r="821" spans="1:44" ht="12.75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</row>
    <row r="822" spans="1:44" ht="12.75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</row>
    <row r="823" spans="1:44" ht="12.75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</row>
    <row r="824" spans="1:44" ht="12.75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</row>
    <row r="825" spans="1:44" ht="12.75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</row>
    <row r="826" spans="1:44" ht="12.75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</row>
    <row r="827" spans="1:44" ht="12.75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</row>
    <row r="828" spans="1:44" ht="12.75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</row>
    <row r="829" spans="1:44" ht="12.75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</row>
    <row r="830" spans="1:44" ht="12.75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</row>
    <row r="831" spans="1:44" ht="12.75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</row>
    <row r="832" spans="1:44" ht="12.75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</row>
    <row r="833" spans="1:44" ht="12.75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</row>
    <row r="834" spans="1:44" ht="12.75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</row>
    <row r="835" spans="1:44" ht="12.75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</row>
    <row r="836" spans="1:44" ht="12.75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</row>
    <row r="837" spans="1:44" ht="12.75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</row>
    <row r="838" spans="1:44" ht="12.75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</row>
    <row r="839" spans="1:44" ht="12.75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</row>
    <row r="840" spans="1:44" ht="12.75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</row>
    <row r="841" spans="1:44" ht="12.75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</row>
    <row r="842" spans="1:44" ht="12.75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</row>
    <row r="843" spans="1:44" ht="12.75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</row>
    <row r="844" spans="1:44" ht="12.75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</row>
    <row r="845" spans="1:44" ht="12.75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</row>
    <row r="846" spans="1:44" ht="12.75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</row>
    <row r="847" spans="1:44" ht="12.75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</row>
    <row r="848" spans="1:44" ht="12.75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</row>
    <row r="849" spans="1:44" ht="12.75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</row>
    <row r="850" spans="1:44" ht="12.75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</row>
    <row r="851" spans="1:44" ht="12.75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</row>
    <row r="852" spans="1:44" ht="12.75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</row>
    <row r="853" spans="1:44" ht="12.75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</row>
    <row r="854" spans="1:44" ht="12.75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</row>
    <row r="855" spans="1:44" ht="12.75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</row>
    <row r="856" spans="1:44" ht="12.75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</row>
    <row r="857" spans="1:44" ht="12.75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</row>
    <row r="858" spans="1:44" ht="12.75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</row>
    <row r="859" spans="1:44" ht="12.75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</row>
    <row r="860" spans="1:44" ht="12.75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</row>
    <row r="861" spans="1:44" ht="12.75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</row>
    <row r="862" spans="1:44" ht="12.75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</row>
    <row r="863" spans="1:44" ht="12.75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</row>
    <row r="864" spans="1:44" ht="12.75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</row>
    <row r="865" spans="1:44" ht="12.75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</row>
    <row r="866" spans="1:44" ht="12.75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</row>
    <row r="867" spans="1:44" ht="12.75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</row>
    <row r="868" spans="1:44" ht="12.75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</row>
    <row r="869" spans="1:44" ht="12.75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</row>
    <row r="870" spans="1:44" ht="12.75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</row>
    <row r="871" spans="1:44" ht="12.75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</row>
    <row r="872" spans="1:44" ht="12.75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</row>
    <row r="873" spans="1:44" ht="12.75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</row>
    <row r="874" spans="1:44" ht="12.75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</row>
    <row r="875" spans="1:44" ht="12.75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</row>
    <row r="876" spans="1:44" ht="12.75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</row>
    <row r="877" spans="1:44" ht="12.75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</row>
    <row r="878" spans="1:44" ht="12.75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</row>
    <row r="879" spans="1:44" ht="12.75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</row>
    <row r="880" spans="1:44" ht="12.75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</row>
    <row r="881" spans="1:44" ht="12.75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</row>
    <row r="882" spans="1:44" ht="12.75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</row>
    <row r="883" spans="1:44" ht="12.75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</row>
    <row r="884" spans="1:44" ht="12.75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</row>
    <row r="885" spans="1:44" ht="12.75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</row>
    <row r="886" spans="1:44" ht="12.75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</row>
    <row r="887" spans="1:44" ht="12.75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</row>
    <row r="888" spans="1:44" ht="12.75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</row>
    <row r="889" spans="1:44" ht="12.75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</row>
    <row r="890" spans="1:44" ht="12.75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</row>
    <row r="891" spans="1:44" ht="12.75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</row>
    <row r="892" spans="1:44" ht="12.75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</row>
    <row r="893" spans="1:44" ht="12.75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</row>
    <row r="894" spans="1:44" ht="12.75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</row>
    <row r="895" spans="1:44" ht="12.75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</row>
    <row r="896" spans="1:44" ht="12.75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</row>
    <row r="897" spans="1:44" ht="12.75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</row>
    <row r="898" spans="1:44" ht="12.75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</row>
    <row r="899" spans="1:44" ht="12.75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</row>
    <row r="900" spans="1:44" ht="12.75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</row>
    <row r="901" spans="1:44" ht="12.75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</row>
    <row r="902" spans="1:44" ht="12.75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</row>
    <row r="903" spans="1:44" ht="12.75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</row>
    <row r="904" spans="1:44" ht="12.75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</row>
    <row r="905" spans="1:44" ht="12.75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</row>
    <row r="906" spans="1:44" ht="12.75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</row>
    <row r="907" spans="1:44" ht="12.75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</row>
    <row r="908" spans="1:44" ht="12.75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</row>
    <row r="909" spans="1:44" ht="12.75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</row>
    <row r="910" spans="1:44" ht="12.75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</row>
    <row r="911" spans="1:44" ht="12.75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</row>
    <row r="912" spans="1:44" ht="12.75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</row>
    <row r="913" spans="1:44" ht="12.75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</row>
    <row r="914" spans="1:44" ht="12.75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</row>
    <row r="915" spans="1:44" ht="12.75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</row>
    <row r="916" spans="1:44" ht="12.75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</row>
    <row r="917" spans="1:44" ht="12.75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</row>
    <row r="918" spans="1:44" ht="12.75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</row>
    <row r="919" spans="1:44" ht="12.75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</row>
    <row r="920" spans="1:44" ht="12.75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</row>
    <row r="921" spans="1:44" ht="12.75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</row>
    <row r="922" spans="1:44" ht="12.75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</row>
    <row r="923" spans="1:44" ht="12.75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</row>
    <row r="924" spans="1:44" ht="12.75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</row>
    <row r="925" spans="1:44" ht="12.75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</row>
    <row r="926" spans="1:44" ht="12.75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</row>
    <row r="927" spans="1:44" ht="12.75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</row>
    <row r="928" spans="1:44" ht="12.75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</row>
    <row r="929" spans="1:44" ht="12.75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</row>
    <row r="930" spans="1:44" ht="12.75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</row>
    <row r="931" spans="1:44" ht="12.75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</row>
    <row r="932" spans="1:44" ht="12.75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</row>
    <row r="933" spans="1:44" ht="12.75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</row>
    <row r="934" spans="1:44" ht="12.75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</row>
    <row r="935" spans="1:44" ht="12.75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</row>
    <row r="936" spans="1:44" ht="12.75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</row>
    <row r="937" spans="1:44" ht="12.75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</row>
    <row r="938" spans="1:44" ht="12.75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</row>
    <row r="939" spans="1:44" ht="12.75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</row>
    <row r="940" spans="1:44" ht="12.75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</row>
    <row r="941" spans="1:44" ht="12.75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</row>
    <row r="942" spans="1:44" ht="12.75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</row>
    <row r="943" spans="1:44" ht="12.75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</row>
    <row r="944" spans="1:44" ht="12.75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</row>
    <row r="945" spans="1:44" ht="12.75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</row>
    <row r="946" spans="1:44" ht="12.75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</row>
    <row r="947" spans="1:44" ht="12.75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</row>
    <row r="948" spans="1:44" ht="12.75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</row>
    <row r="949" spans="1:44" ht="12.75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</row>
    <row r="950" spans="1:44" ht="12.75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</row>
    <row r="951" spans="1:44" ht="12.75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</row>
    <row r="952" spans="1:44" ht="12.75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</row>
    <row r="953" spans="1:44" ht="12.75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</row>
    <row r="954" spans="1:44" ht="12.75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</row>
    <row r="955" spans="1:44" ht="12.75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</row>
    <row r="956" spans="1:44" ht="12.75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</row>
    <row r="957" spans="1:44" ht="12.75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</row>
    <row r="958" spans="1:44" ht="12.75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</row>
    <row r="959" spans="1:44" ht="12.75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</row>
    <row r="960" spans="1:44" ht="12.75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</row>
    <row r="961" spans="1:44" ht="12.75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</row>
    <row r="962" spans="1:44" ht="12.75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</row>
    <row r="963" spans="1:44" ht="12.75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</row>
    <row r="964" spans="1:44" ht="12.75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</row>
    <row r="965" spans="1:44" ht="12.75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</row>
    <row r="966" spans="1:44" ht="12.75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</row>
    <row r="967" spans="1:44" ht="12.75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</row>
    <row r="968" spans="1:44" ht="12.75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</row>
    <row r="969" spans="1:44" ht="12.75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</row>
    <row r="970" spans="1:44" ht="12.75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</row>
    <row r="971" spans="1:44" ht="12.75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</row>
    <row r="972" spans="1:44" ht="12.75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</row>
    <row r="973" spans="1:44" ht="12.75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</row>
    <row r="974" spans="1:44" ht="12.75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</row>
    <row r="975" spans="1:44" ht="12.75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</row>
    <row r="976" spans="1:44" ht="12.75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</row>
    <row r="977" spans="1:44" ht="12.75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</row>
    <row r="978" spans="1:44" ht="12.75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</row>
    <row r="979" spans="1:44" ht="12.75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</row>
    <row r="980" spans="1:44" ht="12.75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</row>
    <row r="981" spans="1:44" ht="12.75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</row>
    <row r="982" spans="1:44" ht="12.75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</row>
    <row r="983" spans="1:44" ht="12.75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</row>
    <row r="984" spans="1:44" ht="12.75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</row>
    <row r="985" spans="1:44" ht="12.75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</row>
    <row r="986" spans="1:44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</row>
    <row r="987" spans="1:44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</row>
    <row r="988" spans="1:44" ht="12.75" x14ac:dyDescent="0.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</row>
    <row r="989" spans="1:44" ht="12.75" x14ac:dyDescent="0.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</row>
    <row r="990" spans="1:44" ht="12.75" x14ac:dyDescent="0.2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</row>
    <row r="991" spans="1:44" ht="12.75" x14ac:dyDescent="0.2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</row>
    <row r="992" spans="1:44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</row>
    <row r="993" spans="1:44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</row>
    <row r="994" spans="1:44" ht="12.75" x14ac:dyDescent="0.2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</row>
    <row r="995" spans="1:44" ht="12.75" x14ac:dyDescent="0.2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</row>
    <row r="996" spans="1:44" ht="12.75" x14ac:dyDescent="0.2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</row>
    <row r="997" spans="1:44" ht="12.75" x14ac:dyDescent="0.2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</row>
    <row r="998" spans="1:44" ht="12.75" x14ac:dyDescent="0.2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</row>
    <row r="999" spans="1:44" ht="12.75" x14ac:dyDescent="0.2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</row>
    <row r="1000" spans="1:44" ht="12.75" x14ac:dyDescent="0.2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</row>
  </sheetData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24"/>
  <sheetViews>
    <sheetView tabSelected="1" workbookViewId="0">
      <selection activeCell="H10" sqref="H10"/>
    </sheetView>
  </sheetViews>
  <sheetFormatPr defaultColWidth="12.5703125" defaultRowHeight="15.75" customHeight="1" x14ac:dyDescent="0.2"/>
  <cols>
    <col min="1" max="16384" width="12.5703125" style="3"/>
  </cols>
  <sheetData>
    <row r="1" spans="1:5" x14ac:dyDescent="0.2">
      <c r="A1" s="1" t="s">
        <v>260</v>
      </c>
      <c r="B1" s="1" t="s">
        <v>261</v>
      </c>
      <c r="C1" s="2" t="s">
        <v>262</v>
      </c>
      <c r="D1" s="1" t="s">
        <v>263</v>
      </c>
      <c r="E1" s="1" t="s">
        <v>264</v>
      </c>
    </row>
    <row r="2" spans="1:5" x14ac:dyDescent="0.2">
      <c r="A2" s="4" t="s">
        <v>4</v>
      </c>
      <c r="B2" s="5">
        <v>0.20742450000000001</v>
      </c>
      <c r="C2" s="6">
        <v>0.47599999999999998</v>
      </c>
      <c r="D2" s="7">
        <v>3.4000000000000002E-2</v>
      </c>
      <c r="E2" s="8">
        <v>2.706892E-2</v>
      </c>
    </row>
    <row r="3" spans="1:5" x14ac:dyDescent="0.2">
      <c r="A3" s="4" t="s">
        <v>265</v>
      </c>
      <c r="B3" s="7">
        <v>0.17636160000000001</v>
      </c>
      <c r="C3" s="6">
        <v>0.14799999999999999</v>
      </c>
      <c r="D3" s="5">
        <v>7.0000000000000007E-2</v>
      </c>
      <c r="E3" s="5">
        <v>0.41886099999999998</v>
      </c>
    </row>
    <row r="4" spans="1:5" x14ac:dyDescent="0.2">
      <c r="A4" s="4" t="s">
        <v>266</v>
      </c>
      <c r="B4" s="5">
        <v>0.1328619</v>
      </c>
      <c r="C4" s="6">
        <v>0.186</v>
      </c>
      <c r="D4" s="5">
        <v>0.10100000000000001</v>
      </c>
      <c r="E4" s="5">
        <v>0.41951369999999999</v>
      </c>
    </row>
    <row r="5" spans="1:5" x14ac:dyDescent="0.2">
      <c r="A5" s="4" t="s">
        <v>267</v>
      </c>
      <c r="B5" s="5">
        <v>5.8927733000000003E-2</v>
      </c>
      <c r="C5" s="6">
        <v>1.9104860000000001E-2</v>
      </c>
      <c r="D5" s="5">
        <v>0.22600000000000001</v>
      </c>
      <c r="E5" s="5">
        <v>0.91654329999999995</v>
      </c>
    </row>
    <row r="6" spans="1:5" x14ac:dyDescent="0.2">
      <c r="A6" s="4" t="s">
        <v>268</v>
      </c>
      <c r="B6" s="5">
        <v>3.4129630000000001E-2</v>
      </c>
      <c r="C6" s="9">
        <v>0.186</v>
      </c>
      <c r="D6" s="5">
        <v>0.246</v>
      </c>
      <c r="E6" s="5">
        <v>0.3044676</v>
      </c>
    </row>
    <row r="7" spans="1:5" x14ac:dyDescent="0.2">
      <c r="A7" s="4" t="s">
        <v>269</v>
      </c>
      <c r="B7" s="5">
        <v>0.23937829999999999</v>
      </c>
      <c r="C7" s="6">
        <v>0.217</v>
      </c>
      <c r="D7" s="5">
        <v>2.5999999999999999E-2</v>
      </c>
      <c r="E7" s="5">
        <v>0.29581229999999997</v>
      </c>
    </row>
    <row r="8" spans="1:5" x14ac:dyDescent="0.2">
      <c r="A8" s="4" t="s">
        <v>270</v>
      </c>
      <c r="B8" s="5">
        <v>-9.3087660000000003E-2</v>
      </c>
      <c r="C8" s="6">
        <v>7.1199999999999996E-5</v>
      </c>
      <c r="D8" s="5">
        <v>0.65900000000000003</v>
      </c>
      <c r="E8" s="7">
        <v>1</v>
      </c>
    </row>
    <row r="9" spans="1:5" x14ac:dyDescent="0.2">
      <c r="A9" s="4" t="s">
        <v>271</v>
      </c>
      <c r="B9" s="5">
        <v>0.16052996999999999</v>
      </c>
      <c r="C9" s="6">
        <v>9.2899999999999996E-2</v>
      </c>
      <c r="D9" s="5">
        <v>5.8999999999999997E-2</v>
      </c>
      <c r="E9" s="5">
        <v>0.6475822</v>
      </c>
    </row>
    <row r="10" spans="1:5" x14ac:dyDescent="0.2">
      <c r="A10" s="4" t="s">
        <v>272</v>
      </c>
      <c r="B10" s="5">
        <v>-2.8871922000000001E-2</v>
      </c>
      <c r="C10" s="6">
        <v>3.9699999999999999E-2</v>
      </c>
      <c r="D10" s="5">
        <v>0.35699999999999998</v>
      </c>
      <c r="E10" s="5">
        <v>0.80864579999999997</v>
      </c>
    </row>
    <row r="11" spans="1:5" x14ac:dyDescent="0.2">
      <c r="A11" s="4" t="s">
        <v>273</v>
      </c>
      <c r="B11" s="5">
        <v>0.10377459999999999</v>
      </c>
      <c r="C11" s="6">
        <v>0.128</v>
      </c>
      <c r="D11" s="5">
        <v>0.115</v>
      </c>
      <c r="E11" s="5">
        <v>0.48921690000000001</v>
      </c>
    </row>
    <row r="12" spans="1:5" x14ac:dyDescent="0.2">
      <c r="A12" s="4" t="s">
        <v>274</v>
      </c>
      <c r="B12" s="5">
        <v>0.10724015000000001</v>
      </c>
      <c r="C12" s="9">
        <v>0.06</v>
      </c>
      <c r="D12" s="5">
        <v>0.123</v>
      </c>
      <c r="E12" s="5">
        <v>0.81553500000000001</v>
      </c>
    </row>
    <row r="13" spans="1:5" x14ac:dyDescent="0.2">
      <c r="A13" s="4" t="s">
        <v>275</v>
      </c>
      <c r="B13" s="5">
        <v>-7.2794940000000002E-2</v>
      </c>
      <c r="C13" s="6">
        <v>7.1199999999999996E-5</v>
      </c>
      <c r="D13" s="5">
        <v>0.61</v>
      </c>
      <c r="E13" s="7">
        <v>1</v>
      </c>
    </row>
    <row r="14" spans="1:5" x14ac:dyDescent="0.2">
      <c r="A14" s="4" t="s">
        <v>276</v>
      </c>
      <c r="B14" s="5">
        <v>-0.11597689999999999</v>
      </c>
      <c r="C14" s="6">
        <v>7.1199999999999996E-5</v>
      </c>
      <c r="D14" s="5">
        <v>0.71799999999999997</v>
      </c>
      <c r="E14" s="7">
        <v>1</v>
      </c>
    </row>
    <row r="15" spans="1:5" x14ac:dyDescent="0.2">
      <c r="A15" s="4" t="s">
        <v>277</v>
      </c>
      <c r="B15" s="7">
        <v>0.18236854</v>
      </c>
      <c r="C15" s="6">
        <v>0.156</v>
      </c>
      <c r="D15" s="5">
        <v>5.2999999999999999E-2</v>
      </c>
      <c r="E15" s="5">
        <v>0.36754239999999999</v>
      </c>
    </row>
    <row r="16" spans="1:5" x14ac:dyDescent="0.2">
      <c r="A16" s="4" t="s">
        <v>223</v>
      </c>
      <c r="B16" s="5">
        <v>-2.281973E-2</v>
      </c>
      <c r="C16" s="6">
        <v>7.1199999999999996E-5</v>
      </c>
      <c r="D16" s="5">
        <v>0.40699999999999997</v>
      </c>
      <c r="E16" s="7">
        <v>1</v>
      </c>
    </row>
    <row r="17" spans="1:5" x14ac:dyDescent="0.2">
      <c r="A17" s="4" t="s">
        <v>224</v>
      </c>
      <c r="B17" s="5">
        <v>8.5524799999999995E-3</v>
      </c>
      <c r="C17" s="6">
        <v>0.10199999999999999</v>
      </c>
      <c r="D17" s="5">
        <v>0.23100000000000001</v>
      </c>
      <c r="E17" s="5">
        <v>0.74342989999999998</v>
      </c>
    </row>
    <row r="18" spans="1:5" x14ac:dyDescent="0.2">
      <c r="A18" s="4" t="s">
        <v>221</v>
      </c>
      <c r="B18" s="5">
        <v>0.19068399999999999</v>
      </c>
      <c r="C18" s="6">
        <v>9.7799999999999998E-2</v>
      </c>
      <c r="D18" s="5">
        <v>4.3999999999999997E-2</v>
      </c>
      <c r="E18" s="5">
        <v>0.61325960000000002</v>
      </c>
    </row>
    <row r="19" spans="1:5" x14ac:dyDescent="0.2">
      <c r="A19" s="4" t="s">
        <v>220</v>
      </c>
      <c r="B19" s="5">
        <v>5.8446230000000002E-2</v>
      </c>
      <c r="C19" s="6">
        <v>1.11E-2</v>
      </c>
      <c r="D19" s="5">
        <v>0.156</v>
      </c>
      <c r="E19" s="5">
        <v>0.93035979999999996</v>
      </c>
    </row>
    <row r="20" spans="1:5" x14ac:dyDescent="0.2">
      <c r="A20" s="4" t="s">
        <v>218</v>
      </c>
      <c r="B20" s="5">
        <v>2.3750130000000001E-2</v>
      </c>
      <c r="C20" s="6">
        <v>0.2111413</v>
      </c>
      <c r="D20" s="5">
        <v>0.23</v>
      </c>
      <c r="E20" s="5">
        <v>0.38035370000000002</v>
      </c>
    </row>
    <row r="21" spans="1:5" x14ac:dyDescent="0.2">
      <c r="A21" s="4" t="s">
        <v>222</v>
      </c>
      <c r="B21" s="7">
        <v>-0.14062830000000001</v>
      </c>
      <c r="C21" s="9">
        <v>7.1162350000000005E-5</v>
      </c>
      <c r="D21" s="5">
        <v>0.80400000000000005</v>
      </c>
      <c r="E21" s="7">
        <v>1</v>
      </c>
    </row>
    <row r="22" spans="1:5" x14ac:dyDescent="0.2">
      <c r="A22" s="4" t="s">
        <v>216</v>
      </c>
      <c r="B22" s="5">
        <v>-2.8978629999999998E-2</v>
      </c>
      <c r="C22" s="9">
        <v>8.0369889999999997E-5</v>
      </c>
      <c r="D22" s="7">
        <v>0.435</v>
      </c>
      <c r="E22" s="7">
        <v>1</v>
      </c>
    </row>
    <row r="23" spans="1:5" x14ac:dyDescent="0.2">
      <c r="A23" s="4" t="s">
        <v>217</v>
      </c>
      <c r="B23" s="5">
        <v>0.11515251</v>
      </c>
      <c r="C23" s="9">
        <v>7.1162350000000005E-5</v>
      </c>
      <c r="D23" s="7">
        <v>0.80400000000000005</v>
      </c>
      <c r="E23" s="7">
        <v>1</v>
      </c>
    </row>
    <row r="24" spans="1:5" x14ac:dyDescent="0.2">
      <c r="A24" s="4" t="s">
        <v>219</v>
      </c>
      <c r="B24" s="5">
        <v>0.12757652</v>
      </c>
      <c r="C24" s="9">
        <v>0.21787590000000001</v>
      </c>
      <c r="D24" s="7">
        <v>9.8000000000000004E-2</v>
      </c>
      <c r="E24" s="5">
        <v>0.27190219999999998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ST1 Genome Info</vt:lpstr>
      <vt:lpstr>ST2 Hybrid Tree Data</vt:lpstr>
      <vt:lpstr>ST3 TE data</vt:lpstr>
      <vt:lpstr>ST4 Phylosignal 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Rachel Behm</cp:lastModifiedBy>
  <dcterms:modified xsi:type="dcterms:W3CDTF">2025-05-12T14:54:04Z</dcterms:modified>
</cp:coreProperties>
</file>