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80" windowWidth="12060" windowHeight="8070" firstSheet="5" activeTab="13"/>
  </bookViews>
  <sheets>
    <sheet name="Cohort H" sheetId="5" r:id="rId1"/>
    <sheet name="Cohort M" sheetId="4" r:id="rId2"/>
    <sheet name="Cohort B" sheetId="14" r:id="rId3"/>
    <sheet name="Cohort G" sheetId="2" r:id="rId4"/>
    <sheet name="Cohort Sh" sheetId="6" r:id="rId5"/>
    <sheet name="Cohort C" sheetId="8" r:id="rId6"/>
    <sheet name="Cohort E" sheetId="9" r:id="rId7"/>
    <sheet name="Cohort N" sheetId="7" r:id="rId8"/>
    <sheet name="Cohort Nu" sheetId="3" r:id="rId9"/>
    <sheet name="Cohort Fr" sheetId="12" r:id="rId10"/>
    <sheet name="Cohort F" sheetId="11" r:id="rId11"/>
    <sheet name="Cohort Sg" sheetId="10" r:id="rId12"/>
    <sheet name="Cohort D" sheetId="13" r:id="rId13"/>
    <sheet name="Overview" sheetId="16" r:id="rId14"/>
  </sheets>
  <calcPr calcId="125725"/>
</workbook>
</file>

<file path=xl/calcChain.xml><?xml version="1.0" encoding="utf-8"?>
<calcChain xmlns="http://schemas.openxmlformats.org/spreadsheetml/2006/main">
  <c r="B54" i="13"/>
  <c r="B53"/>
  <c r="B52"/>
  <c r="B55" s="1"/>
  <c r="B57" i="12"/>
  <c r="B56"/>
  <c r="B48" i="11"/>
  <c r="B47"/>
  <c r="B46"/>
  <c r="B45"/>
  <c r="B44"/>
  <c r="B49" s="1"/>
  <c r="B47" i="10"/>
  <c r="B46"/>
  <c r="B45"/>
  <c r="B43"/>
  <c r="B48" s="1"/>
  <c r="B44"/>
  <c r="B48" i="9"/>
  <c r="B45"/>
  <c r="B45" i="8"/>
  <c r="B54" i="7"/>
  <c r="B44" i="5"/>
  <c r="B44" i="4"/>
  <c r="B45" i="3"/>
  <c r="B47" s="1"/>
  <c r="B46"/>
  <c r="B46" i="2"/>
  <c r="B49" s="1"/>
  <c r="B47"/>
  <c r="B43" i="14"/>
  <c r="B46"/>
  <c r="B45"/>
  <c r="B44"/>
  <c r="B42"/>
  <c r="B49" i="9"/>
  <c r="B46"/>
  <c r="B50" i="6"/>
  <c r="B49"/>
  <c r="B51"/>
  <c r="B47"/>
  <c r="B45" i="4"/>
  <c r="B47" i="5"/>
  <c r="B46"/>
  <c r="B45"/>
  <c r="B46" i="4"/>
  <c r="B47" i="9"/>
  <c r="B48" i="6"/>
  <c r="B46"/>
  <c r="B52" s="1"/>
  <c r="B48" i="2"/>
  <c r="B58" i="12" l="1"/>
  <c r="B50" i="9"/>
  <c r="B47" i="4"/>
  <c r="B47" i="14"/>
  <c r="B48" i="5"/>
</calcChain>
</file>

<file path=xl/sharedStrings.xml><?xml version="1.0" encoding="utf-8"?>
<sst xmlns="http://schemas.openxmlformats.org/spreadsheetml/2006/main" count="2319" uniqueCount="591">
  <si>
    <t>Sample</t>
  </si>
  <si>
    <t>T/G-13915</t>
  </si>
  <si>
    <t>C/T-13910</t>
  </si>
  <si>
    <t>C/G-13907</t>
  </si>
  <si>
    <t>GG</t>
  </si>
  <si>
    <t>TT</t>
  </si>
  <si>
    <t>CC</t>
  </si>
  <si>
    <t>TG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</si>
  <si>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</si>
  <si>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</si>
  <si>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</si>
  <si>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</si>
  <si>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</si>
  <si>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</si>
  <si>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</si>
  <si>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</si>
  <si>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</si>
  <si>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</si>
  <si>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</si>
  <si>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</si>
  <si>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</si>
  <si>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</si>
  <si>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</si>
  <si>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</si>
  <si>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</si>
  <si>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</si>
  <si>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</si>
  <si>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</si>
  <si>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</si>
  <si>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</si>
  <si>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</si>
  <si>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</si>
  <si>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</si>
  <si>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</si>
  <si>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</si>
  <si>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</si>
  <si>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</si>
  <si>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</si>
  <si>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</si>
  <si>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</si>
  <si>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</si>
  <si>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</si>
  <si>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</si>
  <si>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</si>
  <si>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</si>
  <si>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</si>
  <si>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</si>
  <si>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Sh1</t>
  </si>
  <si>
    <t>Sh2</t>
  </si>
  <si>
    <t>Sh3</t>
  </si>
  <si>
    <t>Sh4</t>
  </si>
  <si>
    <t>Sh5</t>
  </si>
  <si>
    <t>Sh6</t>
  </si>
  <si>
    <t>Sh7</t>
  </si>
  <si>
    <t>Sh8</t>
  </si>
  <si>
    <t>Sh9</t>
  </si>
  <si>
    <t>Sh10</t>
  </si>
  <si>
    <t>Sh11</t>
  </si>
  <si>
    <t>Sh12</t>
  </si>
  <si>
    <t>Sh13</t>
  </si>
  <si>
    <t>Sh14</t>
  </si>
  <si>
    <t>Sh15</t>
  </si>
  <si>
    <t>Sh16</t>
  </si>
  <si>
    <t>Sh17</t>
  </si>
  <si>
    <t>Sh18</t>
  </si>
  <si>
    <t>Sh19</t>
  </si>
  <si>
    <t>Sh20</t>
  </si>
  <si>
    <t>Sh21</t>
  </si>
  <si>
    <t>Sh22</t>
  </si>
  <si>
    <t>Sh23</t>
  </si>
  <si>
    <t>Sh24</t>
  </si>
  <si>
    <t>Sh25</t>
  </si>
  <si>
    <t>Sh26</t>
  </si>
  <si>
    <t>Sh27</t>
  </si>
  <si>
    <t>Sh28</t>
  </si>
  <si>
    <t>Sh29</t>
  </si>
  <si>
    <t>Sh30</t>
  </si>
  <si>
    <t>Sh31</t>
  </si>
  <si>
    <t>Sh32</t>
  </si>
  <si>
    <t>Sh33</t>
  </si>
  <si>
    <t>Sh34</t>
  </si>
  <si>
    <t>Sh35</t>
  </si>
  <si>
    <t>Sh36</t>
  </si>
  <si>
    <t>Sh37</t>
  </si>
  <si>
    <t>Sh38</t>
  </si>
  <si>
    <t>Sh39</t>
  </si>
  <si>
    <t>Sh40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</si>
  <si>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</si>
  <si>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</si>
  <si>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</si>
  <si>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</si>
  <si>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</si>
  <si>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</si>
  <si>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</si>
  <si>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</si>
  <si>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</si>
  <si>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</si>
  <si>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</si>
  <si>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</si>
  <si>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</si>
  <si>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</si>
  <si>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</si>
  <si>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</si>
  <si>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</si>
  <si>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</si>
  <si>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</si>
  <si>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</si>
  <si>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</si>
  <si>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</si>
  <si>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</si>
  <si>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</si>
  <si>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</si>
  <si>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</si>
  <si>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</si>
  <si>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</si>
  <si>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</si>
  <si>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</si>
  <si>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</si>
  <si>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</si>
  <si>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</si>
  <si>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</si>
  <si>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</si>
  <si>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</si>
  <si>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</si>
  <si>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</si>
  <si>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</si>
  <si>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</si>
  <si>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</si>
  <si>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</si>
  <si>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</si>
  <si>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</si>
  <si>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</si>
  <si>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</si>
  <si>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</si>
  <si>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</si>
  <si>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</si>
  <si>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C1</t>
  </si>
  <si>
    <t>C2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</si>
  <si>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</si>
  <si>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</si>
  <si>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</si>
  <si>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</si>
  <si>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</si>
  <si>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</si>
  <si>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</si>
  <si>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</si>
  <si>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</si>
  <si>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</si>
  <si>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</si>
  <si>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</si>
  <si>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</si>
  <si>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</si>
  <si>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</si>
  <si>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</si>
  <si>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</si>
  <si>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</si>
  <si>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</si>
  <si>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</si>
  <si>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</si>
  <si>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</si>
  <si>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</si>
  <si>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</si>
  <si>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</si>
  <si>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</si>
  <si>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</si>
  <si>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</si>
  <si>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</si>
  <si>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</si>
  <si>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</si>
  <si>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</si>
  <si>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</si>
  <si>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</si>
  <si>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</si>
  <si>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</si>
  <si>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</si>
  <si>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Genotype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</si>
  <si>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</si>
  <si>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</si>
  <si>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</si>
  <si>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</si>
  <si>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</si>
  <si>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</si>
  <si>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</si>
  <si>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</si>
  <si>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</si>
  <si>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</si>
  <si>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</si>
  <si>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</si>
  <si>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</si>
  <si>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</si>
  <si>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</si>
  <si>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</si>
  <si>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</si>
  <si>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</si>
  <si>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</si>
  <si>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</si>
  <si>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</si>
  <si>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</si>
  <si>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</si>
  <si>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</si>
  <si>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</si>
  <si>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</si>
  <si>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</si>
  <si>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</si>
  <si>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</si>
  <si>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</si>
  <si>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</si>
  <si>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</si>
  <si>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</si>
  <si>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</si>
  <si>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</si>
  <si>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</si>
  <si>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</si>
  <si>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</si>
  <si>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</si>
  <si>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</si>
  <si>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Sg1</t>
  </si>
  <si>
    <t>Sg2</t>
  </si>
  <si>
    <t>Sg3</t>
  </si>
  <si>
    <t>Sg4</t>
  </si>
  <si>
    <t>Sg5</t>
  </si>
  <si>
    <t>Sg6</t>
  </si>
  <si>
    <t>Sg7</t>
  </si>
  <si>
    <t>Sg8</t>
  </si>
  <si>
    <t>Sg9</t>
  </si>
  <si>
    <t>Sg10</t>
  </si>
  <si>
    <t>Sg11</t>
  </si>
  <si>
    <t>Sg12</t>
  </si>
  <si>
    <t>Sg13</t>
  </si>
  <si>
    <t>Sg14</t>
  </si>
  <si>
    <t>Sg15</t>
  </si>
  <si>
    <t>Sg16</t>
  </si>
  <si>
    <t>Sg17</t>
  </si>
  <si>
    <t>Sg18</t>
  </si>
  <si>
    <t>Sg19</t>
  </si>
  <si>
    <t>Sg20</t>
  </si>
  <si>
    <t>Sg21</t>
  </si>
  <si>
    <t>Sg22</t>
  </si>
  <si>
    <t>Sg23</t>
  </si>
  <si>
    <t>Sg24</t>
  </si>
  <si>
    <t>Sg25</t>
  </si>
  <si>
    <t>Sg26</t>
  </si>
  <si>
    <t>Sg27</t>
  </si>
  <si>
    <t>Sg28</t>
  </si>
  <si>
    <t>Sg29</t>
  </si>
  <si>
    <t>Sg30</t>
  </si>
  <si>
    <t>Sg31</t>
  </si>
  <si>
    <t>Sg32</t>
  </si>
  <si>
    <t>Sg33</t>
  </si>
  <si>
    <t>Sg34</t>
  </si>
  <si>
    <t>Sg35</t>
  </si>
  <si>
    <t>Sg36</t>
  </si>
  <si>
    <t>Sg37</t>
  </si>
  <si>
    <t>Sg38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</si>
  <si>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</si>
  <si>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</si>
  <si>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</si>
  <si>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</si>
  <si>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</si>
  <si>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</si>
  <si>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</si>
  <si>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</si>
  <si>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</si>
  <si>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</si>
  <si>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</si>
  <si>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</si>
  <si>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</si>
  <si>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</si>
  <si>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</si>
  <si>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</si>
  <si>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</si>
  <si>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</si>
  <si>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</si>
  <si>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</si>
  <si>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</si>
  <si>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</si>
  <si>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</si>
  <si>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</si>
  <si>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</si>
  <si>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</si>
  <si>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</si>
  <si>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</si>
  <si>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</si>
  <si>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</si>
  <si>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</si>
  <si>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</si>
  <si>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</si>
  <si>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</si>
  <si>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</si>
  <si>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</si>
  <si>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</si>
  <si>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</si>
  <si>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</si>
  <si>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 xml:space="preserve">TT </t>
  </si>
  <si>
    <t>Fr1</t>
  </si>
  <si>
    <t>Fr2</t>
  </si>
  <si>
    <t>Fr3</t>
  </si>
  <si>
    <t>Fr4</t>
  </si>
  <si>
    <t>Fr5</t>
  </si>
  <si>
    <t>Fr6</t>
  </si>
  <si>
    <t>Fr7</t>
  </si>
  <si>
    <t>Fr8</t>
  </si>
  <si>
    <t>Fr9</t>
  </si>
  <si>
    <t>Fr10</t>
  </si>
  <si>
    <t>Fr11</t>
  </si>
  <si>
    <t>Fr12</t>
  </si>
  <si>
    <t>Fr13</t>
  </si>
  <si>
    <t>Fr14</t>
  </si>
  <si>
    <t>Fr15</t>
  </si>
  <si>
    <t>Fr16</t>
  </si>
  <si>
    <t>Fr17</t>
  </si>
  <si>
    <t>Fr18</t>
  </si>
  <si>
    <t>Fr19</t>
  </si>
  <si>
    <t>Fr20</t>
  </si>
  <si>
    <t>Fr21</t>
  </si>
  <si>
    <t>Fr22</t>
  </si>
  <si>
    <t>Fr23</t>
  </si>
  <si>
    <t>Fr24</t>
  </si>
  <si>
    <t>Fr25</t>
  </si>
  <si>
    <t>Fr26</t>
  </si>
  <si>
    <t>Fr27</t>
  </si>
  <si>
    <t>Fr28</t>
  </si>
  <si>
    <t>Fr29</t>
  </si>
  <si>
    <t>Fr30</t>
  </si>
  <si>
    <t>Fr31</t>
  </si>
  <si>
    <t>Fr32</t>
  </si>
  <si>
    <t>Fr33</t>
  </si>
  <si>
    <t>Fr34</t>
  </si>
  <si>
    <t>Fr35</t>
  </si>
  <si>
    <t>Fr36</t>
  </si>
  <si>
    <t>Fr37</t>
  </si>
  <si>
    <t>Fr38</t>
  </si>
  <si>
    <t>Fr39</t>
  </si>
  <si>
    <t>Fr40</t>
  </si>
  <si>
    <t>Fr41</t>
  </si>
  <si>
    <t>Fr42</t>
  </si>
  <si>
    <t>Fr43</t>
  </si>
  <si>
    <t>Fr44</t>
  </si>
  <si>
    <t>Fr45</t>
  </si>
  <si>
    <t>Fr46</t>
  </si>
  <si>
    <t>Fr47</t>
  </si>
  <si>
    <t>Fr48</t>
  </si>
  <si>
    <t>Fr49</t>
  </si>
  <si>
    <t>BW1</t>
  </si>
  <si>
    <t>BW2</t>
  </si>
  <si>
    <t>BW3</t>
  </si>
  <si>
    <t>BW4</t>
  </si>
  <si>
    <t>BW5</t>
  </si>
  <si>
    <t>BW6</t>
  </si>
  <si>
    <t>BW7</t>
  </si>
  <si>
    <t xml:space="preserve">TG </t>
  </si>
  <si>
    <t>CG</t>
  </si>
  <si>
    <t>CT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</si>
  <si>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</si>
  <si>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</si>
  <si>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</si>
  <si>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</si>
  <si>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</si>
  <si>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</si>
  <si>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</si>
  <si>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</si>
  <si>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</si>
  <si>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</si>
  <si>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</si>
  <si>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</si>
  <si>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</si>
  <si>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</si>
  <si>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</si>
  <si>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</si>
  <si>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</si>
  <si>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</si>
  <si>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</si>
  <si>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</si>
  <si>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</si>
  <si>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</si>
  <si>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</si>
  <si>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</si>
  <si>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</si>
  <si>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</si>
  <si>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</si>
  <si>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</si>
  <si>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</si>
  <si>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</si>
  <si>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</si>
  <si>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</si>
  <si>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</si>
  <si>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</si>
  <si>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</si>
  <si>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</si>
  <si>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</si>
  <si>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C3</t>
  </si>
  <si>
    <t>BW20</t>
  </si>
  <si>
    <t>BW22</t>
  </si>
  <si>
    <t>BW27</t>
  </si>
  <si>
    <t>BW30</t>
  </si>
  <si>
    <t>BW37</t>
  </si>
  <si>
    <t>BW38</t>
  </si>
  <si>
    <t>BW40</t>
  </si>
  <si>
    <t>BW44</t>
  </si>
  <si>
    <t>BW46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</si>
  <si>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</si>
  <si>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</si>
  <si>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</si>
  <si>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</si>
  <si>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</si>
  <si>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</si>
  <si>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</si>
  <si>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</si>
  <si>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</si>
  <si>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</si>
  <si>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</si>
  <si>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</si>
  <si>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</si>
  <si>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</si>
  <si>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</si>
  <si>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</si>
  <si>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</si>
  <si>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</si>
  <si>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</si>
  <si>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</si>
  <si>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</si>
  <si>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</si>
  <si>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</si>
  <si>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</si>
  <si>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</si>
  <si>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</si>
  <si>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</si>
  <si>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</si>
  <si>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</si>
  <si>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</si>
  <si>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</si>
  <si>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</si>
  <si>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</si>
  <si>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</si>
  <si>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</si>
  <si>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</si>
  <si>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</si>
  <si>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</si>
  <si>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</si>
  <si>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</si>
  <si>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Nu1</t>
  </si>
  <si>
    <t>Nu2</t>
  </si>
  <si>
    <t>Nu3</t>
  </si>
  <si>
    <t>Nu4</t>
  </si>
  <si>
    <t>Nu5</t>
  </si>
  <si>
    <t>Nu6</t>
  </si>
  <si>
    <t>Nu7</t>
  </si>
  <si>
    <t>Nu8</t>
  </si>
  <si>
    <t>Nu9</t>
  </si>
  <si>
    <t>Nu10</t>
  </si>
  <si>
    <t>Nu11</t>
  </si>
  <si>
    <t>Nu12</t>
  </si>
  <si>
    <t>Nu13</t>
  </si>
  <si>
    <t>Nu14</t>
  </si>
  <si>
    <t>Nu15</t>
  </si>
  <si>
    <t>Nu16</t>
  </si>
  <si>
    <t>Nu17</t>
  </si>
  <si>
    <t>Nu18</t>
  </si>
  <si>
    <t>Nu19</t>
  </si>
  <si>
    <t>Nu20</t>
  </si>
  <si>
    <t>Nu21</t>
  </si>
  <si>
    <t>Nu22</t>
  </si>
  <si>
    <t>Nu23</t>
  </si>
  <si>
    <t>Nu24</t>
  </si>
  <si>
    <t>Nu25</t>
  </si>
  <si>
    <t>Nu26</t>
  </si>
  <si>
    <t>Nu27</t>
  </si>
  <si>
    <t>Nu28</t>
  </si>
  <si>
    <t>Nu29</t>
  </si>
  <si>
    <t>Nu30</t>
  </si>
  <si>
    <t>Nu31</t>
  </si>
  <si>
    <t>Nu32</t>
  </si>
  <si>
    <t>Nu33</t>
  </si>
  <si>
    <t>Nu34</t>
  </si>
  <si>
    <t>Nu35</t>
  </si>
  <si>
    <t>Nu36</t>
  </si>
  <si>
    <t>Nu37</t>
  </si>
  <si>
    <t>Nu38</t>
  </si>
  <si>
    <t>Nu39</t>
  </si>
  <si>
    <t>Nu40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</si>
  <si>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</si>
  <si>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</si>
  <si>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</si>
  <si>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</si>
  <si>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</si>
  <si>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</si>
  <si>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</si>
  <si>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</si>
  <si>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</si>
  <si>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</si>
  <si>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</si>
  <si>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</si>
  <si>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</si>
  <si>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</si>
  <si>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</si>
  <si>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</si>
  <si>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</si>
  <si>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</si>
  <si>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</si>
  <si>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</si>
  <si>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</si>
  <si>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</si>
  <si>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</si>
  <si>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</si>
  <si>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</si>
  <si>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</si>
  <si>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</si>
  <si>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</si>
  <si>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</si>
  <si>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</si>
  <si>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</si>
  <si>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</si>
  <si>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</si>
  <si>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</si>
  <si>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</si>
  <si>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</si>
  <si>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</si>
  <si>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</si>
  <si>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</si>
  <si>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 xml:space="preserve">Sample </t>
  </si>
  <si>
    <t>European cohort</t>
  </si>
  <si>
    <t>Cohort Nu (Nuba; N=40)</t>
  </si>
  <si>
    <t>Cohort M (Mahas; N=39)</t>
  </si>
  <si>
    <t>Cohort H (Halfawien, H=39)</t>
  </si>
  <si>
    <t>Cohort Sh (Shokrya, N=40)</t>
  </si>
  <si>
    <t>Cohort E (Ethiopian, E=40)</t>
  </si>
  <si>
    <t>Cohort F (Fulani, N=39)</t>
  </si>
  <si>
    <t>Cohort Sg (Shwaiga, N=38)</t>
  </si>
  <si>
    <t>Cohort Fr (Darfurian, N=49)</t>
  </si>
  <si>
    <t>BW8</t>
  </si>
  <si>
    <t>BW9</t>
  </si>
  <si>
    <t>BW10</t>
  </si>
  <si>
    <t>BW11</t>
  </si>
  <si>
    <t>BW12</t>
  </si>
  <si>
    <t>BW13</t>
  </si>
  <si>
    <t>BW14</t>
  </si>
  <si>
    <t>BW15</t>
  </si>
  <si>
    <t>BW16</t>
  </si>
  <si>
    <t>BW17</t>
  </si>
  <si>
    <t>BW18</t>
  </si>
  <si>
    <t>BW19</t>
  </si>
  <si>
    <t>BW21</t>
  </si>
  <si>
    <t>BW23</t>
  </si>
  <si>
    <t>BW24</t>
  </si>
  <si>
    <t>BW25</t>
  </si>
  <si>
    <t>BW26</t>
  </si>
  <si>
    <t>BW28</t>
  </si>
  <si>
    <t>BW29</t>
  </si>
  <si>
    <t>BW31</t>
  </si>
  <si>
    <t>BW32</t>
  </si>
  <si>
    <t>BW33</t>
  </si>
  <si>
    <t>BW34</t>
  </si>
  <si>
    <t>BW35</t>
  </si>
  <si>
    <t>BW36</t>
  </si>
  <si>
    <t>BW39</t>
  </si>
  <si>
    <t>BW41</t>
  </si>
  <si>
    <t>BW42</t>
  </si>
  <si>
    <t>BW43</t>
  </si>
  <si>
    <t>BW45</t>
  </si>
  <si>
    <t>TT-CC-CC</t>
  </si>
  <si>
    <t>TG-CC-CC</t>
  </si>
  <si>
    <t>GG-CC-CC</t>
  </si>
  <si>
    <t>TT-CC-CG</t>
  </si>
  <si>
    <t>TG-CC-CG</t>
  </si>
  <si>
    <t>TT-CT-CC</t>
  </si>
  <si>
    <t>TT-TT-CC</t>
  </si>
  <si>
    <t>TG-CT-CC</t>
  </si>
  <si>
    <t>TT-CT-CG</t>
  </si>
  <si>
    <t>Cohort</t>
  </si>
  <si>
    <t>N</t>
  </si>
  <si>
    <t>Nuba (Nu)</t>
  </si>
  <si>
    <t>Fulani (F)</t>
  </si>
  <si>
    <t>Shwaiga (Sg)</t>
  </si>
  <si>
    <t>Mahas (M)</t>
  </si>
  <si>
    <t>Gaalien (G)</t>
  </si>
  <si>
    <t>Shokrya (Sh)</t>
  </si>
  <si>
    <t xml:space="preserve">Copts (C) </t>
  </si>
  <si>
    <t>Nilotes (N)</t>
  </si>
  <si>
    <t>%</t>
  </si>
  <si>
    <t>Cohort G (Gaalien; N=40)</t>
  </si>
  <si>
    <t>Cohort C (Copts, N=39)</t>
  </si>
  <si>
    <t>Beja-Bani Amir (B)</t>
  </si>
  <si>
    <t>Haplotypes frequencies (%)</t>
  </si>
  <si>
    <t>Cohort B (Beja-Bani Amir, B=37)</t>
  </si>
  <si>
    <t>Cohort N (Nilotes, N=48)</t>
  </si>
  <si>
    <t>Cohort D (Caucasian, N=46)</t>
  </si>
  <si>
    <t>Sum</t>
  </si>
  <si>
    <t>Ethiopians (E)</t>
  </si>
  <si>
    <t>Halfawien (H)</t>
  </si>
  <si>
    <t>Darfurians (Fr)</t>
  </si>
  <si>
    <t>Dutch (D)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</si>
</sst>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33CC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0" fontId="1" fillId="0" borderId="0" xfId="0" applyFont="1" applyFill="1"/>
    <xf numFmtId="0" fontId="0" fillId="0" borderId="0" xfId="0" applyFill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0" fillId="0" borderId="6" xfId="0" applyFill="1" applyBorder="1"/>
    <xf numFmtId="164" fontId="0" fillId="0" borderId="0" xfId="0" applyNumberFormat="1"/>
    <xf numFmtId="164" fontId="0" fillId="0" borderId="0" xfId="0" applyNumberFormat="1" applyFill="1" applyBorder="1"/>
    <xf numFmtId="1" fontId="0" fillId="0" borderId="0" xfId="0" applyNumberFormat="1"/>
    <xf numFmtId="0" fontId="0" fillId="0" borderId="7" xfId="0" applyFill="1" applyBorder="1"/>
    <xf numFmtId="0" fontId="0" fillId="0" borderId="7" xfId="0" applyBorder="1"/>
    <xf numFmtId="1" fontId="0" fillId="0" borderId="7" xfId="0" applyNumberFormat="1" applyBorder="1"/>
    <xf numFmtId="1" fontId="0" fillId="0" borderId="7" xfId="0" applyNumberFormat="1" applyFill="1" applyBorder="1"/>
    <xf numFmtId="0" fontId="0" fillId="0" borderId="0" xfId="0"/>
    <xf numFmtId="0" fontId="0" fillId="0" borderId="0" xfId="0" applyFill="1" applyBorder="1"/>
    <xf numFmtId="164" fontId="0" fillId="0" borderId="0" xfId="0" applyNumberFormat="1" applyFill="1"/>
    <xf numFmtId="0" fontId="0" fillId="10" borderId="8" xfId="0" applyFill="1" applyBorder="1"/>
    <xf numFmtId="0" fontId="0" fillId="11" borderId="8" xfId="0" applyFill="1" applyBorder="1"/>
    <xf numFmtId="0" fontId="0" fillId="0" borderId="8" xfId="0" applyFill="1" applyBorder="1"/>
    <xf numFmtId="0" fontId="0" fillId="0" borderId="8" xfId="0" applyBorder="1"/>
    <xf numFmtId="0" fontId="0" fillId="4" borderId="8" xfId="0" applyFill="1" applyBorder="1"/>
    <xf numFmtId="0" fontId="0" fillId="5" borderId="8" xfId="0" applyFill="1" applyBorder="1"/>
    <xf numFmtId="0" fontId="0" fillId="6" borderId="8" xfId="0" applyFill="1" applyBorder="1"/>
    <xf numFmtId="0" fontId="0" fillId="2" borderId="8" xfId="0" applyFill="1" applyBorder="1"/>
    <xf numFmtId="0" fontId="0" fillId="8" borderId="8" xfId="0" applyFill="1" applyBorder="1"/>
    <xf numFmtId="0" fontId="2" fillId="4" borderId="8" xfId="0" applyFont="1" applyFill="1" applyBorder="1"/>
    <xf numFmtId="0" fontId="0" fillId="7" borderId="8" xfId="0" applyFill="1" applyBorder="1"/>
    <xf numFmtId="0" fontId="0" fillId="3" borderId="8" xfId="0" applyFill="1" applyBorder="1"/>
    <xf numFmtId="0" fontId="0" fillId="9" borderId="8" xfId="0" applyFill="1" applyBorder="1"/>
    <xf numFmtId="0" fontId="0" fillId="12" borderId="8" xfId="0" applyFill="1" applyBorder="1"/>
    <xf numFmtId="0" fontId="0" fillId="14" borderId="8" xfId="0" applyFill="1" applyBorder="1"/>
    <xf numFmtId="0" fontId="0" fillId="15" borderId="8" xfId="0" applyFill="1" applyBorder="1"/>
    <xf numFmtId="0" fontId="0" fillId="13" borderId="8" xfId="0" applyFill="1" applyBorder="1"/>
    <xf numFmtId="0" fontId="3" fillId="16" borderId="8" xfId="0" applyFont="1" applyFill="1" applyBorder="1"/>
    <xf numFmtId="0" fontId="0" fillId="17" borderId="8" xfId="0" applyFill="1" applyBorder="1"/>
    <xf numFmtId="0" fontId="0" fillId="18" borderId="8" xfId="0" applyFill="1" applyBorder="1"/>
    <xf numFmtId="0" fontId="0" fillId="0" borderId="8" xfId="0" applyBorder="1" applyAlignment="1">
      <alignment horizontal="right"/>
    </xf>
    <xf numFmtId="0" fontId="0" fillId="0" borderId="8" xfId="0" applyFont="1" applyBorder="1" applyAlignment="1">
      <alignment horizontal="right"/>
    </xf>
    <xf numFmtId="0" fontId="0" fillId="0" borderId="9" xfId="0" applyBorder="1"/>
    <xf numFmtId="0" fontId="1" fillId="0" borderId="0" xfId="0" applyFont="1" applyAlignment="1">
      <alignment horizontal="right"/>
    </xf>
    <xf numFmtId="0" fontId="0" fillId="0" borderId="10" xfId="0" applyBorder="1"/>
    <xf numFmtId="0" fontId="0" fillId="0" borderId="0" xfId="0" applyFill="1" applyAlignment="1">
      <alignment horizontal="right"/>
    </xf>
    <xf numFmtId="0" fontId="0" fillId="6" borderId="9" xfId="0" applyFill="1" applyBorder="1"/>
    <xf numFmtId="0" fontId="1" fillId="0" borderId="4" xfId="0" applyFont="1" applyFill="1" applyBorder="1"/>
    <xf numFmtId="0" fontId="0" fillId="0" borderId="3" xfId="0" applyBorder="1"/>
    <xf numFmtId="1" fontId="0" fillId="0" borderId="3" xfId="0" applyNumberFormat="1" applyBorder="1"/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H (Halfawien, n=39)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rgbClr val="FFC000"/>
              </a:solidFill>
            </c:spPr>
          </c:dPt>
          <c:cat>
            <c:strRef>
              <c:f>'Cohort H'!$A$44:$A$47</c:f>
              <c:strCache>
                <c:ptCount val="4"/>
                <c:pt idx="0">
                  <c:v>TT-CC-CC</c:v>
                </c:pt>
                <c:pt idx="1">
                  <c:v>TG-CC-CC</c:v>
                </c:pt>
                <c:pt idx="2">
                  <c:v>GG-CC-CC</c:v>
                </c:pt>
                <c:pt idx="3">
                  <c:v>TG-CC-CG</c:v>
                </c:pt>
              </c:strCache>
            </c:strRef>
          </c:cat>
          <c:val>
            <c:numRef>
              <c:f>'Cohort H'!$B$44:$B$47</c:f>
              <c:numCache>
                <c:formatCode>0.0</c:formatCode>
                <c:ptCount val="4"/>
                <c:pt idx="0">
                  <c:v>79.487179487179489</c:v>
                </c:pt>
                <c:pt idx="1">
                  <c:v>15.384615384615385</c:v>
                </c:pt>
                <c:pt idx="2">
                  <c:v>2.5641025641025639</c:v>
                </c:pt>
                <c:pt idx="3">
                  <c:v>2.5641025641025639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Fr (Darfurian, n=49)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cat>
            <c:strRef>
              <c:f>'Cohort Fr'!$A$56:$A$57</c:f>
              <c:strCache>
                <c:ptCount val="2"/>
                <c:pt idx="0">
                  <c:v>TT-CC-CC</c:v>
                </c:pt>
                <c:pt idx="1">
                  <c:v>TG-CC-CC</c:v>
                </c:pt>
              </c:strCache>
            </c:strRef>
          </c:cat>
          <c:val>
            <c:numRef>
              <c:f>'Cohort Fr'!$B$56:$B$57</c:f>
              <c:numCache>
                <c:formatCode>0.0</c:formatCode>
                <c:ptCount val="2"/>
                <c:pt idx="0">
                  <c:v>97.959183673469383</c:v>
                </c:pt>
                <c:pt idx="1">
                  <c:v>2.0408163265306123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F (Fulani, n=39)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 sz="1800" b="1" i="0" baseline="0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chemeClr val="tx1"/>
              </a:solidFill>
            </c:spPr>
          </c:dPt>
          <c:dPt>
            <c:idx val="2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"/>
            <c:spPr>
              <a:solidFill>
                <a:srgbClr val="66FFCC"/>
              </a:solidFill>
            </c:spPr>
          </c:dPt>
          <c:dPt>
            <c:idx val="4"/>
            <c:spPr>
              <a:solidFill>
                <a:srgbClr val="FF33CC"/>
              </a:solidFill>
            </c:spPr>
          </c:dPt>
          <c:cat>
            <c:strRef>
              <c:f>'Cohort F'!$A$44:$A$48</c:f>
              <c:strCache>
                <c:ptCount val="5"/>
                <c:pt idx="0">
                  <c:v>TT-CC-CC</c:v>
                </c:pt>
                <c:pt idx="1">
                  <c:v>TT-CT-CC</c:v>
                </c:pt>
                <c:pt idx="2">
                  <c:v>TT-TT-CC</c:v>
                </c:pt>
                <c:pt idx="3">
                  <c:v>TG-CT-CC</c:v>
                </c:pt>
                <c:pt idx="4">
                  <c:v>TT-CT-CG</c:v>
                </c:pt>
              </c:strCache>
            </c:strRef>
          </c:cat>
          <c:val>
            <c:numRef>
              <c:f>'Cohort F'!$B$44:$B$48</c:f>
              <c:numCache>
                <c:formatCode>0.0</c:formatCode>
                <c:ptCount val="5"/>
                <c:pt idx="0">
                  <c:v>53.846153846153847</c:v>
                </c:pt>
                <c:pt idx="1">
                  <c:v>33.333333333333329</c:v>
                </c:pt>
                <c:pt idx="2">
                  <c:v>7.6923076923076925</c:v>
                </c:pt>
                <c:pt idx="3">
                  <c:v>2.5641025641025639</c:v>
                </c:pt>
                <c:pt idx="4">
                  <c:v>2.5641025641025639</c:v>
                </c:pt>
              </c:numCache>
            </c:numRef>
          </c:val>
        </c:ser>
        <c:firstSliceAng val="0"/>
      </c:pieChart>
    </c:plotArea>
    <c:legend>
      <c:legendPos val="r"/>
      <c:layout>
        <c:manualLayout>
          <c:xMode val="edge"/>
          <c:yMode val="edge"/>
          <c:x val="0.8301264216972879"/>
          <c:y val="0.4086468358121903"/>
          <c:w val="0.15320691163604566"/>
          <c:h val="0.41858595800524967"/>
        </c:manualLayout>
      </c:layout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Sg (Shwaiga, n=38)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rgbClr val="FFFF00"/>
              </a:solidFill>
            </c:spPr>
          </c:dPt>
          <c:dPt>
            <c:idx val="4"/>
            <c:spPr>
              <a:solidFill>
                <a:srgbClr val="FFC000"/>
              </a:solidFill>
            </c:spPr>
          </c:dPt>
          <c:cat>
            <c:strRef>
              <c:f>'Cohort Sg'!$A$43:$A$47</c:f>
              <c:strCache>
                <c:ptCount val="5"/>
                <c:pt idx="0">
                  <c:v>TT-CC-CC</c:v>
                </c:pt>
                <c:pt idx="1">
                  <c:v>TG-CC-CC</c:v>
                </c:pt>
                <c:pt idx="2">
                  <c:v>GG-CC-CC</c:v>
                </c:pt>
                <c:pt idx="3">
                  <c:v>TT-CC-CG</c:v>
                </c:pt>
                <c:pt idx="4">
                  <c:v>TG-CC-CG</c:v>
                </c:pt>
              </c:strCache>
            </c:strRef>
          </c:cat>
          <c:val>
            <c:numRef>
              <c:f>'Cohort Sg'!$B$43:$B$47</c:f>
              <c:numCache>
                <c:formatCode>0.0</c:formatCode>
                <c:ptCount val="5"/>
                <c:pt idx="0">
                  <c:v>73.68421052631578</c:v>
                </c:pt>
                <c:pt idx="1">
                  <c:v>18.421052631578945</c:v>
                </c:pt>
                <c:pt idx="2">
                  <c:v>2.6315789473684208</c:v>
                </c:pt>
                <c:pt idx="3">
                  <c:v>2.6315789473684208</c:v>
                </c:pt>
                <c:pt idx="4">
                  <c:v>2.6315789473684208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D  (Caucasian, n=46)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spPr>
              <a:solidFill>
                <a:srgbClr val="0070C0"/>
              </a:solidFill>
            </c:spPr>
          </c:dPt>
          <c:dPt>
            <c:idx val="2"/>
            <c:spPr>
              <a:solidFill>
                <a:schemeClr val="tx1"/>
              </a:solidFill>
            </c:spPr>
          </c:dPt>
          <c:cat>
            <c:strRef>
              <c:f>'Cohort D'!$A$52:$A$54</c:f>
              <c:strCache>
                <c:ptCount val="3"/>
                <c:pt idx="0">
                  <c:v>TT-TT-CC</c:v>
                </c:pt>
                <c:pt idx="1">
                  <c:v>TT-CC-CC</c:v>
                </c:pt>
                <c:pt idx="2">
                  <c:v>TT-CT-CC</c:v>
                </c:pt>
              </c:strCache>
            </c:strRef>
          </c:cat>
          <c:val>
            <c:numRef>
              <c:f>'Cohort D'!$B$52:$B$54</c:f>
              <c:numCache>
                <c:formatCode>0.0</c:formatCode>
                <c:ptCount val="3"/>
                <c:pt idx="0">
                  <c:v>39.130434782608695</c:v>
                </c:pt>
                <c:pt idx="1">
                  <c:v>19.565217391304348</c:v>
                </c:pt>
                <c:pt idx="2">
                  <c:v>41.304347826086953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M (Mahas, n=39)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FF00"/>
              </a:solidFill>
            </c:spPr>
          </c:dPt>
          <c:cat>
            <c:strRef>
              <c:f>'Cohort M'!$A$44:$A$46</c:f>
              <c:strCache>
                <c:ptCount val="3"/>
                <c:pt idx="0">
                  <c:v>TT-CC-CC</c:v>
                </c:pt>
                <c:pt idx="1">
                  <c:v>TG-CC-CC</c:v>
                </c:pt>
                <c:pt idx="2">
                  <c:v>TT-CC-CG</c:v>
                </c:pt>
              </c:strCache>
            </c:strRef>
          </c:cat>
          <c:val>
            <c:numRef>
              <c:f>'Cohort M'!$B$44:$B$46</c:f>
              <c:numCache>
                <c:formatCode>0.0</c:formatCode>
                <c:ptCount val="3"/>
                <c:pt idx="0">
                  <c:v>89.743589743589752</c:v>
                </c:pt>
                <c:pt idx="1">
                  <c:v>7.6923076923076925</c:v>
                </c:pt>
                <c:pt idx="2">
                  <c:v>2.5641025641025639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B (Beja-Bani Amir, n=37)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FFC000"/>
              </a:solidFill>
            </c:spPr>
          </c:dPt>
          <c:dPt>
            <c:idx val="3"/>
            <c:spPr>
              <a:solidFill>
                <a:srgbClr val="00B050"/>
              </a:solidFill>
            </c:spPr>
          </c:dPt>
          <c:dPt>
            <c:idx val="4"/>
            <c:spPr>
              <a:solidFill>
                <a:srgbClr val="FFFF00"/>
              </a:solidFill>
            </c:spPr>
          </c:dPt>
          <c:cat>
            <c:strRef>
              <c:f>'Cohort B'!$A$42:$A$46</c:f>
              <c:strCache>
                <c:ptCount val="5"/>
                <c:pt idx="0">
                  <c:v>TT-CC-CC</c:v>
                </c:pt>
                <c:pt idx="1">
                  <c:v>TG-CC-CC</c:v>
                </c:pt>
                <c:pt idx="2">
                  <c:v>TG-CC-CG</c:v>
                </c:pt>
                <c:pt idx="3">
                  <c:v>GG-CC-CC</c:v>
                </c:pt>
                <c:pt idx="4">
                  <c:v>TT-CC-CG</c:v>
                </c:pt>
              </c:strCache>
            </c:strRef>
          </c:cat>
          <c:val>
            <c:numRef>
              <c:f>'Cohort B'!$B$42:$B$46</c:f>
              <c:numCache>
                <c:formatCode>0.0</c:formatCode>
                <c:ptCount val="5"/>
                <c:pt idx="0">
                  <c:v>29.72972972972973</c:v>
                </c:pt>
                <c:pt idx="1">
                  <c:v>24.324324324324326</c:v>
                </c:pt>
                <c:pt idx="2">
                  <c:v>10.810810810810811</c:v>
                </c:pt>
                <c:pt idx="3">
                  <c:v>16.216216216216218</c:v>
                </c:pt>
                <c:pt idx="4">
                  <c:v>18.918918918918919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8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nl-NL"/>
              <a:t>Cohort G (Gaalien, n=40)</a:t>
            </a:r>
          </a:p>
        </c:rich>
      </c:tx>
    </c:title>
    <c:plotArea>
      <c:layout/>
      <c:pieChart>
        <c:varyColors val="1"/>
        <c:ser>
          <c:idx val="1"/>
          <c:order val="1"/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Lbls>
            <c:delete val="1"/>
          </c:dLbls>
          <c:cat>
            <c:strRef>
              <c:f>'Cohort G'!$A$46:$A$48</c:f>
              <c:strCache>
                <c:ptCount val="3"/>
                <c:pt idx="0">
                  <c:v>TT-CC-CC</c:v>
                </c:pt>
                <c:pt idx="1">
                  <c:v>TG-CC-CC</c:v>
                </c:pt>
                <c:pt idx="2">
                  <c:v>GG-CC-CC</c:v>
                </c:pt>
              </c:strCache>
            </c:strRef>
          </c:cat>
          <c:val>
            <c:numRef>
              <c:f>'Cohort G'!$B$46:$B$48</c:f>
              <c:numCache>
                <c:formatCode>General</c:formatCode>
                <c:ptCount val="3"/>
                <c:pt idx="0">
                  <c:v>77.5</c:v>
                </c:pt>
                <c:pt idx="1">
                  <c:v>20</c:v>
                </c:pt>
                <c:pt idx="2">
                  <c:v>2.5</c:v>
                </c:pt>
              </c:numCache>
            </c:numRef>
          </c:val>
        </c:ser>
        <c:ser>
          <c:idx val="0"/>
          <c:order val="0"/>
          <c:dPt>
            <c:idx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spPr>
              <a:solidFill>
                <a:srgbClr val="00CC00"/>
              </a:solidFill>
            </c:spPr>
          </c:dPt>
          <c:dPt>
            <c:idx val="2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"/>
            <c:spPr>
              <a:solidFill>
                <a:srgbClr val="C00000"/>
              </a:solidFill>
            </c:spPr>
          </c:dPt>
          <c:dLbls>
            <c:showPercent val="1"/>
            <c:showLeaderLines val="1"/>
          </c:dLbls>
          <c:cat>
            <c:strRef>
              <c:f>'Cohort G'!$A$46:$A$48</c:f>
              <c:strCache>
                <c:ptCount val="3"/>
                <c:pt idx="0">
                  <c:v>TT-CC-CC</c:v>
                </c:pt>
                <c:pt idx="1">
                  <c:v>TG-CC-CC</c:v>
                </c:pt>
                <c:pt idx="2">
                  <c:v>GG-CC-CC</c:v>
                </c:pt>
              </c:strCache>
            </c:strRef>
          </c:cat>
          <c:val>
            <c:numRef>
              <c:f>'Cohort G'!$B$46:$B$48</c:f>
              <c:numCache>
                <c:formatCode>General</c:formatCode>
                <c:ptCount val="3"/>
                <c:pt idx="0">
                  <c:v>77.5</c:v>
                </c:pt>
                <c:pt idx="1">
                  <c:v>20</c:v>
                </c:pt>
                <c:pt idx="2">
                  <c:v>2.5</c:v>
                </c:pt>
              </c:numCache>
            </c:numRef>
          </c:val>
        </c:ser>
        <c:dLbls>
          <c:showPercent val="1"/>
        </c:dLbls>
        <c:firstSliceAng val="0"/>
      </c:pieChart>
      <c:spPr>
        <a:noFill/>
        <a:ln w="25400">
          <a:noFill/>
        </a:ln>
      </c:spPr>
    </c:plotArea>
    <c:legend>
      <c:legendPos val="t"/>
    </c:legend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Sh (Shokrya, n=40)</a:t>
            </a: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rgbClr val="FFFF00"/>
              </a:solidFill>
            </c:spPr>
          </c:dPt>
          <c:dPt>
            <c:idx val="4"/>
            <c:spPr>
              <a:solidFill>
                <a:srgbClr val="FFC000"/>
              </a:solidFill>
            </c:spPr>
          </c:dPt>
          <c:dPt>
            <c:idx val="5"/>
            <c:spPr>
              <a:solidFill>
                <a:schemeClr val="tx1"/>
              </a:solidFill>
            </c:spPr>
          </c:dPt>
          <c:cat>
            <c:strRef>
              <c:f>'Cohort Sh'!$A$46:$A$51</c:f>
              <c:strCache>
                <c:ptCount val="6"/>
                <c:pt idx="0">
                  <c:v>TT-CC-CC</c:v>
                </c:pt>
                <c:pt idx="1">
                  <c:v>TG-CC-CC</c:v>
                </c:pt>
                <c:pt idx="2">
                  <c:v>GG-CC-CC</c:v>
                </c:pt>
                <c:pt idx="3">
                  <c:v>TT-CC-CG</c:v>
                </c:pt>
                <c:pt idx="4">
                  <c:v>TG-CC-CG</c:v>
                </c:pt>
                <c:pt idx="5">
                  <c:v>TT-CT-CC</c:v>
                </c:pt>
              </c:strCache>
            </c:strRef>
          </c:cat>
          <c:val>
            <c:numRef>
              <c:f>'Cohort Sh'!$B$46:$B$51</c:f>
              <c:numCache>
                <c:formatCode>General</c:formatCode>
                <c:ptCount val="6"/>
                <c:pt idx="0">
                  <c:v>50</c:v>
                </c:pt>
                <c:pt idx="1">
                  <c:v>27.500000000000004</c:v>
                </c:pt>
                <c:pt idx="2">
                  <c:v>15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C (Copts, n=39)</a:t>
            </a:r>
            <a:endParaRPr lang="nl-NL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cat>
            <c:strRef>
              <c:f>'Cohort C'!$A$45</c:f>
              <c:strCache>
                <c:ptCount val="1"/>
                <c:pt idx="0">
                  <c:v>TT-CC-CC</c:v>
                </c:pt>
              </c:strCache>
            </c:strRef>
          </c:cat>
          <c:val>
            <c:numRef>
              <c:f>'Cohort C'!$B$45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E (Ethiopian, n=40)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70C0"/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rgbClr val="FFFF00"/>
              </a:solidFill>
            </c:spPr>
          </c:dPt>
          <c:dPt>
            <c:idx val="4"/>
            <c:spPr>
              <a:solidFill>
                <a:srgbClr val="FFC000"/>
              </a:solidFill>
            </c:spPr>
          </c:dPt>
          <c:cat>
            <c:strRef>
              <c:f>'Cohort E'!$A$45:$A$49</c:f>
              <c:strCache>
                <c:ptCount val="5"/>
                <c:pt idx="0">
                  <c:v>TT-CC-CC</c:v>
                </c:pt>
                <c:pt idx="1">
                  <c:v>TG-CC-CC</c:v>
                </c:pt>
                <c:pt idx="2">
                  <c:v>GG-CC-CC</c:v>
                </c:pt>
                <c:pt idx="3">
                  <c:v>TT-CC-CG</c:v>
                </c:pt>
                <c:pt idx="4">
                  <c:v>TG-CC-CG</c:v>
                </c:pt>
              </c:strCache>
            </c:strRef>
          </c:cat>
          <c:val>
            <c:numRef>
              <c:f>'Cohort E'!$B$45:$B$49</c:f>
              <c:numCache>
                <c:formatCode>General</c:formatCode>
                <c:ptCount val="5"/>
                <c:pt idx="0">
                  <c:v>62.5</c:v>
                </c:pt>
                <c:pt idx="1">
                  <c:v>12.5</c:v>
                </c:pt>
                <c:pt idx="2">
                  <c:v>2.5</c:v>
                </c:pt>
                <c:pt idx="3">
                  <c:v>20</c:v>
                </c:pt>
                <c:pt idx="4">
                  <c:v>2.5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nl-NL" sz="1800" b="1" i="0" baseline="0"/>
              <a:t>Cohort N (Nilotes, n=48)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rich>
      </c:tx>
    </c:title>
    <c:plotArea>
      <c:layout/>
      <c:pieChart>
        <c:varyColors val="1"/>
        <c:ser>
          <c:idx val="0"/>
          <c:order val="0"/>
          <c:cat>
            <c:strRef>
              <c:f>'Cohort N'!$A$54</c:f>
              <c:strCache>
                <c:ptCount val="1"/>
                <c:pt idx="0">
                  <c:v>TT-CC-CC</c:v>
                </c:pt>
              </c:strCache>
            </c:strRef>
          </c:cat>
          <c:val>
            <c:numRef>
              <c:f>'Cohort N'!$B$54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</c:ser>
        <c:firstSliceAng val="0"/>
      </c:pieChart>
    </c:plotArea>
    <c:legend>
      <c:legendPos val="r"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nl-NL" sz="1800" b="1" i="0" u="none" strike="noStrike" baseline="0"/>
              <a:t>Cohort Nu (Nuba; N=40) </a:t>
            </a:r>
            <a:endParaRPr lang="nl-NL"/>
          </a:p>
        </c:rich>
      </c:tx>
    </c:title>
    <c:plotArea>
      <c:layout/>
      <c:pieChart>
        <c:varyColors val="1"/>
        <c:ser>
          <c:idx val="0"/>
          <c:order val="0"/>
          <c:spPr>
            <a:solidFill>
              <a:srgbClr val="0070C0"/>
            </a:solidFill>
            <a:ln>
              <a:noFill/>
            </a:ln>
          </c:spPr>
          <c:dPt>
            <c:idx val="1"/>
            <c:spPr>
              <a:solidFill>
                <a:srgbClr val="00B050"/>
              </a:solidFill>
              <a:ln>
                <a:noFill/>
              </a:ln>
            </c:spPr>
          </c:dPt>
          <c:cat>
            <c:strRef>
              <c:f>'Cohort Nu'!$A$45:$A$46</c:f>
              <c:strCache>
                <c:ptCount val="2"/>
                <c:pt idx="0">
                  <c:v>TT-CC-CC</c:v>
                </c:pt>
                <c:pt idx="1">
                  <c:v>GG-CC-CC</c:v>
                </c:pt>
              </c:strCache>
            </c:strRef>
          </c:cat>
          <c:val>
            <c:numRef>
              <c:f>'Cohort Nu'!$B$45:$B$46</c:f>
              <c:numCache>
                <c:formatCode>General</c:formatCode>
                <c:ptCount val="2"/>
                <c:pt idx="0">
                  <c:v>97.5</c:v>
                </c:pt>
                <c:pt idx="1">
                  <c:v>2.5</c:v>
                </c:pt>
              </c:numCache>
            </c:numRef>
          </c:val>
        </c:ser>
        <c:firstSliceAng val="0"/>
      </c:pieChart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31</xdr:row>
      <xdr:rowOff>123825</xdr:rowOff>
    </xdr:from>
    <xdr:to>
      <xdr:col>14</xdr:col>
      <xdr:colOff>200025</xdr:colOff>
      <xdr:row>46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37</xdr:row>
      <xdr:rowOff>123825</xdr:rowOff>
    </xdr:from>
    <xdr:to>
      <xdr:col>14</xdr:col>
      <xdr:colOff>0</xdr:colOff>
      <xdr:row>52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37</xdr:row>
      <xdr:rowOff>123825</xdr:rowOff>
    </xdr:from>
    <xdr:to>
      <xdr:col>13</xdr:col>
      <xdr:colOff>419100</xdr:colOff>
      <xdr:row>52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34</xdr:row>
      <xdr:rowOff>123825</xdr:rowOff>
    </xdr:from>
    <xdr:to>
      <xdr:col>14</xdr:col>
      <xdr:colOff>104775</xdr:colOff>
      <xdr:row>49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37</xdr:row>
      <xdr:rowOff>123825</xdr:rowOff>
    </xdr:from>
    <xdr:to>
      <xdr:col>13</xdr:col>
      <xdr:colOff>342900</xdr:colOff>
      <xdr:row>52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1381125</xdr:colOff>
      <xdr:row>31</xdr:row>
      <xdr:rowOff>28575</xdr:rowOff>
    </xdr:from>
    <xdr:to>
      <xdr:col>7</xdr:col>
      <xdr:colOff>3714750</xdr:colOff>
      <xdr:row>45</xdr:row>
      <xdr:rowOff>104775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31</xdr:row>
      <xdr:rowOff>123825</xdr:rowOff>
    </xdr:from>
    <xdr:to>
      <xdr:col>14</xdr:col>
      <xdr:colOff>209550</xdr:colOff>
      <xdr:row>46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476249</xdr:colOff>
      <xdr:row>22</xdr:row>
      <xdr:rowOff>180975</xdr:rowOff>
    </xdr:from>
    <xdr:to>
      <xdr:col>8</xdr:col>
      <xdr:colOff>285749</xdr:colOff>
      <xdr:row>38</xdr:row>
      <xdr:rowOff>114300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37</xdr:row>
      <xdr:rowOff>123825</xdr:rowOff>
    </xdr:from>
    <xdr:to>
      <xdr:col>15</xdr:col>
      <xdr:colOff>0</xdr:colOff>
      <xdr:row>52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25</xdr:row>
      <xdr:rowOff>123825</xdr:rowOff>
    </xdr:from>
    <xdr:to>
      <xdr:col>16</xdr:col>
      <xdr:colOff>38100</xdr:colOff>
      <xdr:row>40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34</xdr:row>
      <xdr:rowOff>123825</xdr:rowOff>
    </xdr:from>
    <xdr:to>
      <xdr:col>14</xdr:col>
      <xdr:colOff>104775</xdr:colOff>
      <xdr:row>49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34</xdr:row>
      <xdr:rowOff>123825</xdr:rowOff>
    </xdr:from>
    <xdr:to>
      <xdr:col>15</xdr:col>
      <xdr:colOff>19050</xdr:colOff>
      <xdr:row>49</xdr:row>
      <xdr:rowOff>9525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31</xdr:row>
      <xdr:rowOff>123825</xdr:rowOff>
    </xdr:from>
    <xdr:to>
      <xdr:col>8</xdr:col>
      <xdr:colOff>161925</xdr:colOff>
      <xdr:row>46</xdr:row>
      <xdr:rowOff>9525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opLeftCell="A31" zoomScaleNormal="100" workbookViewId="0">
      <selection activeCell="B43" sqref="B43"/>
    </sheetView>
  </sheetViews>
  <sheetFormatPr defaultRowHeight="15"/>
  <cols>
    <col min="1" max="1" width="26.140625" bestFit="1" customWidth="1"/>
    <col min="2" max="2" width="13.7109375" bestFit="1" customWidth="1"/>
    <col min="3" max="3" width="10" bestFit="1" customWidth="1"/>
    <col min="4" max="4" width="9.7109375" bestFit="1" customWidth="1"/>
    <col min="5" max="5" width="10.140625" bestFit="1" customWidth="1"/>
    <col min="6" max="6" width="24.42578125" bestFit="1" customWidth="1"/>
  </cols>
  <sheetData>
    <row r="1" spans="1:6">
      <c r="A1" s="6" t="s">
        <v>523</v>
      </c>
      <c r="E1" s="1"/>
    </row>
    <row r="2" spans="1:6">
      <c r="B2" s="3" t="s">
        <v>519</v>
      </c>
      <c r="C2" s="3" t="s">
        <v>1</v>
      </c>
      <c r="D2" s="3" t="s">
        <v>2</v>
      </c>
      <c r="E2" s="2" t="s">
        <v>3</v>
      </c>
      <c r="F2" s="3"/>
    </row>
    <row r="3" spans="1:6">
      <c r="B3" s="31" t="s">
        <v>8</v>
      </c>
      <c r="C3" s="31" t="s">
        <v>5</v>
      </c>
      <c r="D3" s="31" t="s">
        <v>6</v>
      </c>
      <c r="E3" s="31" t="s">
        <v>6</v>
      </c>
      <c r="F3" s="26"/>
    </row>
    <row r="4" spans="1:6">
      <c r="B4" s="35" t="s">
        <v>9</v>
      </c>
      <c r="C4" s="35" t="s">
        <v>7</v>
      </c>
      <c r="D4" s="35" t="s">
        <v>6</v>
      </c>
      <c r="E4" s="35" t="s">
        <v>351</v>
      </c>
      <c r="F4" s="26"/>
    </row>
    <row r="5" spans="1:6">
      <c r="B5" s="31" t="s">
        <v>10</v>
      </c>
      <c r="C5" s="31" t="s">
        <v>5</v>
      </c>
      <c r="D5" s="31" t="s">
        <v>6</v>
      </c>
      <c r="E5" s="31" t="s">
        <v>6</v>
      </c>
      <c r="F5" s="26"/>
    </row>
    <row r="6" spans="1:6">
      <c r="B6" s="31" t="s">
        <v>11</v>
      </c>
      <c r="C6" s="31" t="s">
        <v>5</v>
      </c>
      <c r="D6" s="31" t="s">
        <v>6</v>
      </c>
      <c r="E6" s="31" t="s">
        <v>6</v>
      </c>
      <c r="F6" s="26"/>
    </row>
    <row r="7" spans="1:6">
      <c r="B7" s="31" t="s">
        <v>12</v>
      </c>
      <c r="C7" s="31" t="s">
        <v>5</v>
      </c>
      <c r="D7" s="31" t="s">
        <v>6</v>
      </c>
      <c r="E7" s="31" t="s">
        <v>6</v>
      </c>
      <c r="F7" s="26"/>
    </row>
    <row r="8" spans="1:6">
      <c r="B8" s="31" t="s">
        <v>13</v>
      </c>
      <c r="C8" s="31" t="s">
        <v>5</v>
      </c>
      <c r="D8" s="31" t="s">
        <v>6</v>
      </c>
      <c r="E8" s="31" t="s">
        <v>6</v>
      </c>
      <c r="F8" s="8"/>
    </row>
    <row r="9" spans="1:6">
      <c r="B9" s="30" t="s">
        <v>14</v>
      </c>
      <c r="C9" s="30" t="s">
        <v>5</v>
      </c>
      <c r="D9" s="30" t="s">
        <v>6</v>
      </c>
      <c r="E9" s="30" t="s">
        <v>6</v>
      </c>
      <c r="F9" s="8"/>
    </row>
    <row r="10" spans="1:6">
      <c r="B10" s="31" t="s">
        <v>15</v>
      </c>
      <c r="C10" s="31" t="s">
        <v>5</v>
      </c>
      <c r="D10" s="31" t="s">
        <v>6</v>
      </c>
      <c r="E10" s="31" t="s">
        <v>6</v>
      </c>
      <c r="F10" s="8"/>
    </row>
    <row r="11" spans="1:6">
      <c r="B11" s="31" t="s">
        <v>16</v>
      </c>
      <c r="C11" s="31" t="s">
        <v>5</v>
      </c>
      <c r="D11" s="31" t="s">
        <v>6</v>
      </c>
      <c r="E11" s="31" t="s">
        <v>6</v>
      </c>
      <c r="F11" s="8"/>
    </row>
    <row r="12" spans="1:6">
      <c r="B12" s="32" t="s">
        <v>17</v>
      </c>
      <c r="C12" s="32" t="s">
        <v>7</v>
      </c>
      <c r="D12" s="32" t="s">
        <v>6</v>
      </c>
      <c r="E12" s="32" t="s">
        <v>6</v>
      </c>
    </row>
    <row r="13" spans="1:6">
      <c r="B13" s="31" t="s">
        <v>18</v>
      </c>
      <c r="C13" s="31" t="s">
        <v>5</v>
      </c>
      <c r="D13" s="31" t="s">
        <v>6</v>
      </c>
      <c r="E13" s="31" t="s">
        <v>6</v>
      </c>
      <c r="F13" s="9"/>
    </row>
    <row r="14" spans="1:6">
      <c r="B14" s="31" t="s">
        <v>19</v>
      </c>
      <c r="C14" s="31" t="s">
        <v>5</v>
      </c>
      <c r="D14" s="31" t="s">
        <v>6</v>
      </c>
      <c r="E14" s="31" t="s">
        <v>6</v>
      </c>
    </row>
    <row r="15" spans="1:6">
      <c r="B15" s="31" t="s">
        <v>20</v>
      </c>
      <c r="C15" s="31" t="s">
        <v>5</v>
      </c>
      <c r="D15" s="31" t="s">
        <v>6</v>
      </c>
      <c r="E15" s="31" t="s">
        <v>6</v>
      </c>
    </row>
    <row r="16" spans="1:6">
      <c r="B16" s="31" t="s">
        <v>21</v>
      </c>
      <c r="C16" s="31" t="s">
        <v>5</v>
      </c>
      <c r="D16" s="31" t="s">
        <v>6</v>
      </c>
      <c r="E16" s="31" t="s">
        <v>6</v>
      </c>
    </row>
    <row r="17" spans="2:6">
      <c r="B17" s="31" t="s">
        <v>22</v>
      </c>
      <c r="C17" s="31" t="s">
        <v>5</v>
      </c>
      <c r="D17" s="31" t="s">
        <v>6</v>
      </c>
      <c r="E17" s="31" t="s">
        <v>6</v>
      </c>
    </row>
    <row r="18" spans="2:6">
      <c r="B18" s="31" t="s">
        <v>23</v>
      </c>
      <c r="C18" s="31" t="s">
        <v>5</v>
      </c>
      <c r="D18" s="31" t="s">
        <v>6</v>
      </c>
      <c r="E18" s="31" t="s">
        <v>6</v>
      </c>
    </row>
    <row r="19" spans="2:6">
      <c r="B19" s="31" t="s">
        <v>24</v>
      </c>
      <c r="C19" s="31" t="s">
        <v>5</v>
      </c>
      <c r="D19" s="31" t="s">
        <v>6</v>
      </c>
      <c r="E19" s="31" t="s">
        <v>6</v>
      </c>
    </row>
    <row r="20" spans="2:6">
      <c r="B20" s="31" t="s">
        <v>25</v>
      </c>
      <c r="C20" s="31" t="s">
        <v>5</v>
      </c>
      <c r="D20" s="31" t="s">
        <v>6</v>
      </c>
      <c r="E20" s="31" t="s">
        <v>6</v>
      </c>
    </row>
    <row r="21" spans="2:6">
      <c r="B21" s="32" t="s">
        <v>26</v>
      </c>
      <c r="C21" s="32" t="s">
        <v>7</v>
      </c>
      <c r="D21" s="32" t="s">
        <v>6</v>
      </c>
      <c r="E21" s="32" t="s">
        <v>6</v>
      </c>
      <c r="F21" s="9"/>
    </row>
    <row r="22" spans="2:6">
      <c r="B22" s="31" t="s">
        <v>27</v>
      </c>
      <c r="C22" s="31" t="s">
        <v>5</v>
      </c>
      <c r="D22" s="31" t="s">
        <v>6</v>
      </c>
      <c r="E22" s="31" t="s">
        <v>6</v>
      </c>
    </row>
    <row r="23" spans="2:6">
      <c r="B23" s="33" t="s">
        <v>28</v>
      </c>
      <c r="C23" s="33" t="s">
        <v>4</v>
      </c>
      <c r="D23" s="33" t="s">
        <v>6</v>
      </c>
      <c r="E23" s="33" t="s">
        <v>6</v>
      </c>
    </row>
    <row r="24" spans="2:6">
      <c r="B24" s="31" t="s">
        <v>29</v>
      </c>
      <c r="C24" s="31" t="s">
        <v>5</v>
      </c>
      <c r="D24" s="31" t="s">
        <v>6</v>
      </c>
      <c r="E24" s="31" t="s">
        <v>6</v>
      </c>
    </row>
    <row r="25" spans="2:6">
      <c r="B25" s="31" t="s">
        <v>30</v>
      </c>
      <c r="C25" s="31" t="s">
        <v>5</v>
      </c>
      <c r="D25" s="31" t="s">
        <v>6</v>
      </c>
      <c r="E25" s="31" t="s">
        <v>6</v>
      </c>
    </row>
    <row r="26" spans="2:6">
      <c r="B26" s="32" t="s">
        <v>31</v>
      </c>
      <c r="C26" s="32" t="s">
        <v>7</v>
      </c>
      <c r="D26" s="32" t="s">
        <v>6</v>
      </c>
      <c r="E26" s="32" t="s">
        <v>6</v>
      </c>
    </row>
    <row r="27" spans="2:6">
      <c r="B27" s="31" t="s">
        <v>32</v>
      </c>
      <c r="C27" s="31" t="s">
        <v>5</v>
      </c>
      <c r="D27" s="31" t="s">
        <v>6</v>
      </c>
      <c r="E27" s="31" t="s">
        <v>6</v>
      </c>
    </row>
    <row r="28" spans="2:6">
      <c r="B28" s="31" t="s">
        <v>33</v>
      </c>
      <c r="C28" s="31" t="s">
        <v>5</v>
      </c>
      <c r="D28" s="31" t="s">
        <v>6</v>
      </c>
      <c r="E28" s="31" t="s">
        <v>6</v>
      </c>
    </row>
    <row r="29" spans="2:6">
      <c r="B29" s="32" t="s">
        <v>34</v>
      </c>
      <c r="C29" s="32" t="s">
        <v>7</v>
      </c>
      <c r="D29" s="32" t="s">
        <v>6</v>
      </c>
      <c r="E29" s="32" t="s">
        <v>6</v>
      </c>
      <c r="F29" s="9"/>
    </row>
    <row r="30" spans="2:6">
      <c r="B30" s="30" t="s">
        <v>35</v>
      </c>
      <c r="C30" s="30" t="s">
        <v>5</v>
      </c>
      <c r="D30" s="30" t="s">
        <v>6</v>
      </c>
      <c r="E30" s="30" t="s">
        <v>6</v>
      </c>
    </row>
    <row r="31" spans="2:6">
      <c r="B31" s="31" t="s">
        <v>36</v>
      </c>
      <c r="C31" s="31" t="s">
        <v>5</v>
      </c>
      <c r="D31" s="31" t="s">
        <v>6</v>
      </c>
      <c r="E31" s="31" t="s">
        <v>6</v>
      </c>
    </row>
    <row r="32" spans="2:6">
      <c r="B32" s="31" t="s">
        <v>37</v>
      </c>
      <c r="C32" s="31" t="s">
        <v>5</v>
      </c>
      <c r="D32" s="31" t="s">
        <v>6</v>
      </c>
      <c r="E32" s="31" t="s">
        <v>6</v>
      </c>
    </row>
    <row r="33" spans="1:6">
      <c r="B33" s="32" t="s">
        <v>38</v>
      </c>
      <c r="C33" s="32" t="s">
        <v>7</v>
      </c>
      <c r="D33" s="32" t="s">
        <v>6</v>
      </c>
      <c r="E33" s="32" t="s">
        <v>6</v>
      </c>
      <c r="F33" s="9"/>
    </row>
    <row r="34" spans="1:6">
      <c r="B34" s="31" t="s">
        <v>39</v>
      </c>
      <c r="C34" s="31" t="s">
        <v>5</v>
      </c>
      <c r="D34" s="31" t="s">
        <v>6</v>
      </c>
      <c r="E34" s="31" t="s">
        <v>6</v>
      </c>
    </row>
    <row r="35" spans="1:6">
      <c r="B35" s="31" t="s">
        <v>40</v>
      </c>
      <c r="C35" s="31" t="s">
        <v>5</v>
      </c>
      <c r="D35" s="31" t="s">
        <v>6</v>
      </c>
      <c r="E35" s="31" t="s">
        <v>6</v>
      </c>
    </row>
    <row r="36" spans="1:6">
      <c r="B36" s="31" t="s">
        <v>41</v>
      </c>
      <c r="C36" s="31" t="s">
        <v>5</v>
      </c>
      <c r="D36" s="31" t="s">
        <v>6</v>
      </c>
      <c r="E36" s="31" t="s">
        <v>6</v>
      </c>
    </row>
    <row r="37" spans="1:6">
      <c r="B37" s="32" t="s">
        <v>42</v>
      </c>
      <c r="C37" s="32" t="s">
        <v>7</v>
      </c>
      <c r="D37" s="32" t="s">
        <v>6</v>
      </c>
      <c r="E37" s="32" t="s">
        <v>6</v>
      </c>
      <c r="F37" s="9"/>
    </row>
    <row r="38" spans="1:6">
      <c r="B38" s="31" t="s">
        <v>43</v>
      </c>
      <c r="C38" s="31" t="s">
        <v>5</v>
      </c>
      <c r="D38" s="31" t="s">
        <v>6</v>
      </c>
      <c r="E38" s="31" t="s">
        <v>6</v>
      </c>
    </row>
    <row r="39" spans="1:6">
      <c r="B39" s="31" t="s">
        <v>44</v>
      </c>
      <c r="C39" s="31" t="s">
        <v>5</v>
      </c>
      <c r="D39" s="31" t="s">
        <v>6</v>
      </c>
      <c r="E39" s="31" t="s">
        <v>6</v>
      </c>
    </row>
    <row r="40" spans="1:6">
      <c r="B40" s="31" t="s">
        <v>45</v>
      </c>
      <c r="C40" s="31" t="s">
        <v>5</v>
      </c>
      <c r="D40" s="31" t="s">
        <v>6</v>
      </c>
      <c r="E40" s="31" t="s">
        <v>6</v>
      </c>
    </row>
    <row r="41" spans="1:6">
      <c r="B41" s="31" t="s">
        <v>46</v>
      </c>
      <c r="C41" s="31" t="s">
        <v>5</v>
      </c>
      <c r="D41" s="31" t="s">
        <v>6</v>
      </c>
      <c r="E41" s="30" t="s">
        <v>6</v>
      </c>
      <c r="F41" s="4"/>
    </row>
    <row r="43" spans="1:6">
      <c r="A43" s="6" t="s">
        <v>175</v>
      </c>
      <c r="B43" s="51" t="s">
        <v>578</v>
      </c>
    </row>
    <row r="44" spans="1:6">
      <c r="A44" s="25" t="s">
        <v>559</v>
      </c>
      <c r="B44" s="18">
        <f>(31/39)*100</f>
        <v>79.487179487179489</v>
      </c>
    </row>
    <row r="45" spans="1:6">
      <c r="A45" s="25" t="s">
        <v>560</v>
      </c>
      <c r="B45" s="18">
        <f>(6/39)*100</f>
        <v>15.384615384615385</v>
      </c>
    </row>
    <row r="46" spans="1:6">
      <c r="A46" s="25" t="s">
        <v>561</v>
      </c>
      <c r="B46" s="18">
        <f>(1/39)*100</f>
        <v>2.5641025641025639</v>
      </c>
    </row>
    <row r="47" spans="1:6">
      <c r="A47" s="25" t="s">
        <v>563</v>
      </c>
      <c r="B47" s="18">
        <f>(1/39)*100</f>
        <v>2.5641025641025639</v>
      </c>
    </row>
    <row r="48" spans="1:6">
      <c r="A48" s="22" t="s">
        <v>586</v>
      </c>
      <c r="B48" s="23">
        <f>SUM(B44:B47)</f>
        <v>100.00000000000001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61"/>
  <sheetViews>
    <sheetView topLeftCell="A40" workbookViewId="0">
      <selection activeCell="B55" sqref="B55"/>
    </sheetView>
  </sheetViews>
  <sheetFormatPr defaultRowHeight="15"/>
  <cols>
    <col min="1" max="1" width="25.5703125" bestFit="1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9.7109375" bestFit="1" customWidth="1"/>
  </cols>
  <sheetData>
    <row r="1" spans="1:6">
      <c r="A1" s="12" t="s">
        <v>528</v>
      </c>
      <c r="B1" s="10"/>
      <c r="C1" s="13"/>
      <c r="D1" s="13"/>
      <c r="E1" s="9"/>
      <c r="F1" s="11"/>
    </row>
    <row r="2" spans="1:6">
      <c r="A2" s="13"/>
      <c r="B2" s="14" t="s">
        <v>519</v>
      </c>
      <c r="C2" s="15" t="s">
        <v>1</v>
      </c>
      <c r="D2" s="15" t="s">
        <v>2</v>
      </c>
      <c r="E2" s="15" t="s">
        <v>3</v>
      </c>
      <c r="F2" s="16"/>
    </row>
    <row r="3" spans="1:6">
      <c r="A3" s="13"/>
      <c r="B3" s="30" t="s">
        <v>294</v>
      </c>
      <c r="C3" s="30" t="s">
        <v>5</v>
      </c>
      <c r="D3" s="30" t="s">
        <v>6</v>
      </c>
      <c r="E3" s="30" t="s">
        <v>6</v>
      </c>
      <c r="F3" s="17"/>
    </row>
    <row r="4" spans="1:6">
      <c r="A4" s="13"/>
      <c r="B4" s="30" t="s">
        <v>295</v>
      </c>
      <c r="C4" s="30" t="s">
        <v>5</v>
      </c>
      <c r="D4" s="30" t="s">
        <v>6</v>
      </c>
      <c r="E4" s="30" t="s">
        <v>6</v>
      </c>
      <c r="F4" s="9"/>
    </row>
    <row r="5" spans="1:6">
      <c r="A5" s="13"/>
      <c r="B5" s="30" t="s">
        <v>296</v>
      </c>
      <c r="C5" s="30" t="s">
        <v>5</v>
      </c>
      <c r="D5" s="30" t="s">
        <v>6</v>
      </c>
      <c r="E5" s="30" t="s">
        <v>6</v>
      </c>
      <c r="F5" s="9"/>
    </row>
    <row r="6" spans="1:6">
      <c r="A6" s="13"/>
      <c r="B6" s="30" t="s">
        <v>297</v>
      </c>
      <c r="C6" s="30" t="s">
        <v>5</v>
      </c>
      <c r="D6" s="30" t="s">
        <v>6</v>
      </c>
      <c r="E6" s="30" t="s">
        <v>6</v>
      </c>
      <c r="F6" s="9"/>
    </row>
    <row r="7" spans="1:6">
      <c r="A7" s="13"/>
      <c r="B7" s="30" t="s">
        <v>298</v>
      </c>
      <c r="C7" s="30" t="s">
        <v>5</v>
      </c>
      <c r="D7" s="30" t="s">
        <v>6</v>
      </c>
      <c r="E7" s="30" t="s">
        <v>6</v>
      </c>
      <c r="F7" s="11"/>
    </row>
    <row r="8" spans="1:6">
      <c r="A8" s="13"/>
      <c r="B8" s="30" t="s">
        <v>299</v>
      </c>
      <c r="C8" s="30" t="s">
        <v>5</v>
      </c>
      <c r="D8" s="30" t="s">
        <v>6</v>
      </c>
      <c r="E8" s="30" t="s">
        <v>6</v>
      </c>
      <c r="F8" s="11"/>
    </row>
    <row r="9" spans="1:6">
      <c r="A9" s="13"/>
      <c r="B9" s="30" t="s">
        <v>300</v>
      </c>
      <c r="C9" s="30" t="s">
        <v>5</v>
      </c>
      <c r="D9" s="30" t="s">
        <v>6</v>
      </c>
      <c r="E9" s="30" t="s">
        <v>6</v>
      </c>
      <c r="F9" s="11"/>
    </row>
    <row r="10" spans="1:6">
      <c r="A10" s="13"/>
      <c r="B10" s="30" t="s">
        <v>301</v>
      </c>
      <c r="C10" s="30" t="s">
        <v>5</v>
      </c>
      <c r="D10" s="30" t="s">
        <v>6</v>
      </c>
      <c r="E10" s="30" t="s">
        <v>6</v>
      </c>
      <c r="F10" s="11"/>
    </row>
    <row r="11" spans="1:6">
      <c r="A11" s="13"/>
      <c r="B11" s="30" t="s">
        <v>302</v>
      </c>
      <c r="C11" s="30" t="s">
        <v>5</v>
      </c>
      <c r="D11" s="30" t="s">
        <v>6</v>
      </c>
      <c r="E11" s="30" t="s">
        <v>6</v>
      </c>
      <c r="F11" s="11"/>
    </row>
    <row r="12" spans="1:6">
      <c r="A12" s="13"/>
      <c r="B12" s="30" t="s">
        <v>303</v>
      </c>
      <c r="C12" s="30" t="s">
        <v>5</v>
      </c>
      <c r="D12" s="30" t="s">
        <v>6</v>
      </c>
      <c r="E12" s="30" t="s">
        <v>6</v>
      </c>
      <c r="F12" s="11"/>
    </row>
    <row r="13" spans="1:6">
      <c r="A13" s="13"/>
      <c r="B13" s="30" t="s">
        <v>304</v>
      </c>
      <c r="C13" s="30" t="s">
        <v>5</v>
      </c>
      <c r="D13" s="30" t="s">
        <v>6</v>
      </c>
      <c r="E13" s="30" t="s">
        <v>6</v>
      </c>
      <c r="F13" s="11"/>
    </row>
    <row r="14" spans="1:6">
      <c r="A14" s="13"/>
      <c r="B14" s="30" t="s">
        <v>305</v>
      </c>
      <c r="C14" s="30" t="s">
        <v>5</v>
      </c>
      <c r="D14" s="30" t="s">
        <v>6</v>
      </c>
      <c r="E14" s="30" t="s">
        <v>6</v>
      </c>
      <c r="F14" s="11"/>
    </row>
    <row r="15" spans="1:6">
      <c r="A15" s="13"/>
      <c r="B15" s="30" t="s">
        <v>306</v>
      </c>
      <c r="C15" s="30" t="s">
        <v>5</v>
      </c>
      <c r="D15" s="30" t="s">
        <v>6</v>
      </c>
      <c r="E15" s="30" t="s">
        <v>6</v>
      </c>
      <c r="F15" s="11"/>
    </row>
    <row r="16" spans="1:6">
      <c r="A16" s="13"/>
      <c r="B16" s="30" t="s">
        <v>307</v>
      </c>
      <c r="C16" s="30" t="s">
        <v>5</v>
      </c>
      <c r="D16" s="30" t="s">
        <v>6</v>
      </c>
      <c r="E16" s="30" t="s">
        <v>6</v>
      </c>
      <c r="F16" s="11"/>
    </row>
    <row r="17" spans="1:6">
      <c r="A17" s="13"/>
      <c r="B17" s="30" t="s">
        <v>308</v>
      </c>
      <c r="C17" s="30" t="s">
        <v>5</v>
      </c>
      <c r="D17" s="30" t="s">
        <v>6</v>
      </c>
      <c r="E17" s="30" t="s">
        <v>6</v>
      </c>
      <c r="F17" s="11"/>
    </row>
    <row r="18" spans="1:6">
      <c r="A18" s="13"/>
      <c r="B18" s="30" t="s">
        <v>309</v>
      </c>
      <c r="C18" s="30" t="s">
        <v>5</v>
      </c>
      <c r="D18" s="30" t="s">
        <v>6</v>
      </c>
      <c r="E18" s="30" t="s">
        <v>6</v>
      </c>
      <c r="F18" s="11"/>
    </row>
    <row r="19" spans="1:6">
      <c r="A19" s="13"/>
      <c r="B19" s="30" t="s">
        <v>310</v>
      </c>
      <c r="C19" s="30" t="s">
        <v>5</v>
      </c>
      <c r="D19" s="30" t="s">
        <v>6</v>
      </c>
      <c r="E19" s="30" t="s">
        <v>6</v>
      </c>
      <c r="F19" s="11"/>
    </row>
    <row r="20" spans="1:6">
      <c r="A20" s="13"/>
      <c r="B20" s="30" t="s">
        <v>311</v>
      </c>
      <c r="C20" s="30" t="s">
        <v>5</v>
      </c>
      <c r="D20" s="30" t="s">
        <v>6</v>
      </c>
      <c r="E20" s="30" t="s">
        <v>6</v>
      </c>
      <c r="F20" s="11"/>
    </row>
    <row r="21" spans="1:6">
      <c r="A21" s="13"/>
      <c r="B21" s="30" t="s">
        <v>312</v>
      </c>
      <c r="C21" s="30" t="s">
        <v>5</v>
      </c>
      <c r="D21" s="30" t="s">
        <v>6</v>
      </c>
      <c r="E21" s="30" t="s">
        <v>6</v>
      </c>
      <c r="F21" s="11"/>
    </row>
    <row r="22" spans="1:6">
      <c r="A22" s="13"/>
      <c r="B22" s="30" t="s">
        <v>313</v>
      </c>
      <c r="C22" s="30" t="s">
        <v>5</v>
      </c>
      <c r="D22" s="30" t="s">
        <v>6</v>
      </c>
      <c r="E22" s="30" t="s">
        <v>6</v>
      </c>
      <c r="F22" s="11"/>
    </row>
    <row r="23" spans="1:6">
      <c r="A23" s="13"/>
      <c r="B23" s="30" t="s">
        <v>314</v>
      </c>
      <c r="C23" s="30" t="s">
        <v>5</v>
      </c>
      <c r="D23" s="30" t="s">
        <v>6</v>
      </c>
      <c r="E23" s="30" t="s">
        <v>6</v>
      </c>
      <c r="F23" s="11"/>
    </row>
    <row r="24" spans="1:6">
      <c r="A24" s="13"/>
      <c r="B24" s="30" t="s">
        <v>315</v>
      </c>
      <c r="C24" s="30" t="s">
        <v>5</v>
      </c>
      <c r="D24" s="30" t="s">
        <v>6</v>
      </c>
      <c r="E24" s="30" t="s">
        <v>6</v>
      </c>
      <c r="F24" s="11"/>
    </row>
    <row r="25" spans="1:6">
      <c r="A25" s="13"/>
      <c r="B25" s="30" t="s">
        <v>316</v>
      </c>
      <c r="C25" s="30" t="s">
        <v>5</v>
      </c>
      <c r="D25" s="30" t="s">
        <v>6</v>
      </c>
      <c r="E25" s="30" t="s">
        <v>6</v>
      </c>
      <c r="F25" s="11"/>
    </row>
    <row r="26" spans="1:6">
      <c r="A26" s="13"/>
      <c r="B26" s="30" t="s">
        <v>317</v>
      </c>
      <c r="C26" s="30" t="s">
        <v>5</v>
      </c>
      <c r="D26" s="30" t="s">
        <v>6</v>
      </c>
      <c r="E26" s="30" t="s">
        <v>6</v>
      </c>
      <c r="F26" s="11"/>
    </row>
    <row r="27" spans="1:6">
      <c r="A27" s="13"/>
      <c r="B27" s="30" t="s">
        <v>318</v>
      </c>
      <c r="C27" s="30" t="s">
        <v>5</v>
      </c>
      <c r="D27" s="30" t="s">
        <v>6</v>
      </c>
      <c r="E27" s="30" t="s">
        <v>6</v>
      </c>
      <c r="F27" s="11"/>
    </row>
    <row r="28" spans="1:6">
      <c r="A28" s="13"/>
      <c r="B28" s="30" t="s">
        <v>319</v>
      </c>
      <c r="C28" s="30" t="s">
        <v>5</v>
      </c>
      <c r="D28" s="30" t="s">
        <v>6</v>
      </c>
      <c r="E28" s="30" t="s">
        <v>6</v>
      </c>
      <c r="F28" s="11"/>
    </row>
    <row r="29" spans="1:6">
      <c r="A29" s="13"/>
      <c r="B29" s="30" t="s">
        <v>320</v>
      </c>
      <c r="C29" s="30" t="s">
        <v>5</v>
      </c>
      <c r="D29" s="30" t="s">
        <v>6</v>
      </c>
      <c r="E29" s="30" t="s">
        <v>6</v>
      </c>
      <c r="F29" s="11"/>
    </row>
    <row r="30" spans="1:6">
      <c r="A30" s="13"/>
      <c r="B30" s="30" t="s">
        <v>321</v>
      </c>
      <c r="C30" s="30" t="s">
        <v>5</v>
      </c>
      <c r="D30" s="30" t="s">
        <v>6</v>
      </c>
      <c r="E30" s="30" t="s">
        <v>6</v>
      </c>
      <c r="F30" s="11"/>
    </row>
    <row r="31" spans="1:6">
      <c r="A31" s="13"/>
      <c r="B31" s="30" t="s">
        <v>322</v>
      </c>
      <c r="C31" s="30" t="s">
        <v>5</v>
      </c>
      <c r="D31" s="30" t="s">
        <v>6</v>
      </c>
      <c r="E31" s="30" t="s">
        <v>6</v>
      </c>
      <c r="F31" s="11"/>
    </row>
    <row r="32" spans="1:6">
      <c r="A32" s="13"/>
      <c r="B32" s="30" t="s">
        <v>323</v>
      </c>
      <c r="C32" s="30" t="s">
        <v>5</v>
      </c>
      <c r="D32" s="30" t="s">
        <v>6</v>
      </c>
      <c r="E32" s="30" t="s">
        <v>6</v>
      </c>
      <c r="F32" s="11"/>
    </row>
    <row r="33" spans="1:6">
      <c r="A33" s="13"/>
      <c r="B33" s="30" t="s">
        <v>324</v>
      </c>
      <c r="C33" s="30" t="s">
        <v>5</v>
      </c>
      <c r="D33" s="30" t="s">
        <v>6</v>
      </c>
      <c r="E33" s="30" t="s">
        <v>6</v>
      </c>
      <c r="F33" s="11"/>
    </row>
    <row r="34" spans="1:6">
      <c r="A34" s="13"/>
      <c r="B34" s="30" t="s">
        <v>325</v>
      </c>
      <c r="C34" s="30" t="s">
        <v>5</v>
      </c>
      <c r="D34" s="30" t="s">
        <v>6</v>
      </c>
      <c r="E34" s="30" t="s">
        <v>6</v>
      </c>
      <c r="F34" s="11"/>
    </row>
    <row r="35" spans="1:6">
      <c r="A35" s="13"/>
      <c r="B35" s="30" t="s">
        <v>326</v>
      </c>
      <c r="C35" s="30" t="s">
        <v>5</v>
      </c>
      <c r="D35" s="30" t="s">
        <v>6</v>
      </c>
      <c r="E35" s="30" t="s">
        <v>6</v>
      </c>
      <c r="F35" s="11"/>
    </row>
    <row r="36" spans="1:6">
      <c r="A36" s="13"/>
      <c r="B36" s="30" t="s">
        <v>327</v>
      </c>
      <c r="C36" s="30" t="s">
        <v>5</v>
      </c>
      <c r="D36" s="30" t="s">
        <v>6</v>
      </c>
      <c r="E36" s="30" t="s">
        <v>6</v>
      </c>
      <c r="F36" s="11"/>
    </row>
    <row r="37" spans="1:6">
      <c r="A37" s="13"/>
      <c r="B37" s="30" t="s">
        <v>328</v>
      </c>
      <c r="C37" s="30" t="s">
        <v>5</v>
      </c>
      <c r="D37" s="30" t="s">
        <v>6</v>
      </c>
      <c r="E37" s="30" t="s">
        <v>6</v>
      </c>
      <c r="F37" s="11"/>
    </row>
    <row r="38" spans="1:6">
      <c r="A38" s="13"/>
      <c r="B38" s="30" t="s">
        <v>329</v>
      </c>
      <c r="C38" s="30" t="s">
        <v>5</v>
      </c>
      <c r="D38" s="30" t="s">
        <v>6</v>
      </c>
      <c r="E38" s="30" t="s">
        <v>6</v>
      </c>
      <c r="F38" s="11"/>
    </row>
    <row r="39" spans="1:6">
      <c r="A39" s="13"/>
      <c r="B39" s="30" t="s">
        <v>330</v>
      </c>
      <c r="C39" s="30" t="s">
        <v>5</v>
      </c>
      <c r="D39" s="30" t="s">
        <v>6</v>
      </c>
      <c r="E39" s="30" t="s">
        <v>6</v>
      </c>
      <c r="F39" s="11"/>
    </row>
    <row r="40" spans="1:6">
      <c r="A40" s="13"/>
      <c r="B40" s="30" t="s">
        <v>331</v>
      </c>
      <c r="C40" s="30" t="s">
        <v>5</v>
      </c>
      <c r="D40" s="30" t="s">
        <v>6</v>
      </c>
      <c r="E40" s="30" t="s">
        <v>6</v>
      </c>
      <c r="F40" s="11"/>
    </row>
    <row r="41" spans="1:6">
      <c r="A41" s="13"/>
      <c r="B41" s="32" t="s">
        <v>332</v>
      </c>
      <c r="C41" s="32" t="s">
        <v>7</v>
      </c>
      <c r="D41" s="32" t="s">
        <v>6</v>
      </c>
      <c r="E41" s="32" t="s">
        <v>6</v>
      </c>
      <c r="F41" s="11"/>
    </row>
    <row r="42" spans="1:6">
      <c r="A42" s="13"/>
      <c r="B42" s="30" t="s">
        <v>333</v>
      </c>
      <c r="C42" s="30" t="s">
        <v>5</v>
      </c>
      <c r="D42" s="30" t="s">
        <v>6</v>
      </c>
      <c r="E42" s="30" t="s">
        <v>6</v>
      </c>
      <c r="F42" s="4"/>
    </row>
    <row r="43" spans="1:6">
      <c r="A43" s="13"/>
      <c r="B43" s="30" t="s">
        <v>334</v>
      </c>
      <c r="C43" s="30" t="s">
        <v>5</v>
      </c>
      <c r="D43" s="30" t="s">
        <v>6</v>
      </c>
      <c r="E43" s="30" t="s">
        <v>6</v>
      </c>
      <c r="F43" s="4"/>
    </row>
    <row r="44" spans="1:6">
      <c r="A44" s="13"/>
      <c r="B44" s="30" t="s">
        <v>335</v>
      </c>
      <c r="C44" s="30" t="s">
        <v>5</v>
      </c>
      <c r="D44" s="30" t="s">
        <v>6</v>
      </c>
      <c r="E44" s="30" t="s">
        <v>6</v>
      </c>
      <c r="F44" s="4"/>
    </row>
    <row r="45" spans="1:6">
      <c r="A45" s="13"/>
      <c r="B45" s="30" t="s">
        <v>336</v>
      </c>
      <c r="C45" s="30" t="s">
        <v>5</v>
      </c>
      <c r="D45" s="30" t="s">
        <v>6</v>
      </c>
      <c r="E45" s="30" t="s">
        <v>6</v>
      </c>
      <c r="F45" s="4"/>
    </row>
    <row r="46" spans="1:6">
      <c r="A46" s="13"/>
      <c r="B46" s="30" t="s">
        <v>337</v>
      </c>
      <c r="C46" s="30" t="s">
        <v>5</v>
      </c>
      <c r="D46" s="30" t="s">
        <v>6</v>
      </c>
      <c r="E46" s="30" t="s">
        <v>6</v>
      </c>
      <c r="F46" s="4"/>
    </row>
    <row r="47" spans="1:6">
      <c r="A47" s="13"/>
      <c r="B47" s="30" t="s">
        <v>338</v>
      </c>
      <c r="C47" s="30" t="s">
        <v>5</v>
      </c>
      <c r="D47" s="30" t="s">
        <v>6</v>
      </c>
      <c r="E47" s="30" t="s">
        <v>6</v>
      </c>
      <c r="F47" s="4"/>
    </row>
    <row r="48" spans="1:6">
      <c r="A48" s="13"/>
      <c r="B48" s="30" t="s">
        <v>339</v>
      </c>
      <c r="C48" s="30" t="s">
        <v>5</v>
      </c>
      <c r="D48" s="30" t="s">
        <v>6</v>
      </c>
      <c r="E48" s="30" t="s">
        <v>6</v>
      </c>
      <c r="F48" s="4"/>
    </row>
    <row r="49" spans="1:6">
      <c r="A49" s="13"/>
      <c r="B49" s="30" t="s">
        <v>340</v>
      </c>
      <c r="C49" s="30" t="s">
        <v>5</v>
      </c>
      <c r="D49" s="30" t="s">
        <v>6</v>
      </c>
      <c r="E49" s="30" t="s">
        <v>6</v>
      </c>
      <c r="F49" s="4"/>
    </row>
    <row r="50" spans="1:6">
      <c r="A50" s="13"/>
      <c r="B50" s="30" t="s">
        <v>341</v>
      </c>
      <c r="C50" s="30" t="s">
        <v>5</v>
      </c>
      <c r="D50" s="30" t="s">
        <v>6</v>
      </c>
      <c r="E50" s="30" t="s">
        <v>6</v>
      </c>
      <c r="F50" s="4"/>
    </row>
    <row r="51" spans="1:6">
      <c r="A51" s="13"/>
      <c r="B51" s="30" t="s">
        <v>342</v>
      </c>
      <c r="C51" s="30" t="s">
        <v>5</v>
      </c>
      <c r="D51" s="30" t="s">
        <v>6</v>
      </c>
      <c r="E51" s="30" t="s">
        <v>6</v>
      </c>
      <c r="F51" s="4"/>
    </row>
    <row r="52" spans="1:6">
      <c r="A52" s="13"/>
      <c r="B52" s="13"/>
      <c r="C52" s="13"/>
      <c r="D52" s="13"/>
      <c r="E52" s="13"/>
    </row>
    <row r="55" spans="1:6">
      <c r="A55" s="6" t="s">
        <v>175</v>
      </c>
      <c r="B55" s="51" t="s">
        <v>578</v>
      </c>
    </row>
    <row r="56" spans="1:6">
      <c r="A56" s="25" t="s">
        <v>559</v>
      </c>
      <c r="B56" s="18">
        <f>(48/49)*100</f>
        <v>97.959183673469383</v>
      </c>
    </row>
    <row r="57" spans="1:6">
      <c r="A57" s="25" t="s">
        <v>560</v>
      </c>
      <c r="B57" s="18">
        <f>(1/49)*100</f>
        <v>2.0408163265306123</v>
      </c>
    </row>
    <row r="58" spans="1:6">
      <c r="A58" s="22" t="s">
        <v>586</v>
      </c>
      <c r="B58" s="23">
        <f>SUM(B56:B57)</f>
        <v>100</v>
      </c>
    </row>
    <row r="59" spans="1:6">
      <c r="B59" s="18"/>
    </row>
    <row r="60" spans="1:6">
      <c r="B60" s="18"/>
    </row>
    <row r="61" spans="1:6">
      <c r="A61" s="13"/>
      <c r="B61" s="1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9"/>
  <sheetViews>
    <sheetView topLeftCell="A31" zoomScaleNormal="100" workbookViewId="0">
      <selection activeCell="B43" sqref="B43"/>
    </sheetView>
  </sheetViews>
  <sheetFormatPr defaultRowHeight="15"/>
  <cols>
    <col min="1" max="1" width="28.7109375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9.42578125" bestFit="1" customWidth="1"/>
  </cols>
  <sheetData>
    <row r="1" spans="1:6">
      <c r="A1" s="12" t="s">
        <v>526</v>
      </c>
      <c r="B1" s="10"/>
      <c r="C1" s="13"/>
      <c r="D1" s="13"/>
      <c r="E1" s="9"/>
      <c r="F1" s="11"/>
    </row>
    <row r="2" spans="1:6">
      <c r="A2" s="13"/>
      <c r="B2" s="14" t="s">
        <v>519</v>
      </c>
      <c r="C2" s="15" t="s">
        <v>1</v>
      </c>
      <c r="D2" s="15" t="s">
        <v>2</v>
      </c>
      <c r="E2" s="15" t="s">
        <v>3</v>
      </c>
      <c r="F2" s="16"/>
    </row>
    <row r="3" spans="1:6">
      <c r="A3" s="13"/>
      <c r="B3" s="36" t="s">
        <v>254</v>
      </c>
      <c r="C3" s="36" t="s">
        <v>5</v>
      </c>
      <c r="D3" s="36" t="s">
        <v>352</v>
      </c>
      <c r="E3" s="36" t="s">
        <v>6</v>
      </c>
      <c r="F3" s="17"/>
    </row>
    <row r="4" spans="1:6">
      <c r="A4" s="13"/>
      <c r="B4" s="36" t="s">
        <v>255</v>
      </c>
      <c r="C4" s="36" t="s">
        <v>5</v>
      </c>
      <c r="D4" s="36" t="s">
        <v>352</v>
      </c>
      <c r="E4" s="36" t="s">
        <v>6</v>
      </c>
      <c r="F4" s="9"/>
    </row>
    <row r="5" spans="1:6">
      <c r="A5" s="13"/>
      <c r="B5" s="38" t="s">
        <v>256</v>
      </c>
      <c r="C5" s="38" t="s">
        <v>7</v>
      </c>
      <c r="D5" s="38" t="s">
        <v>352</v>
      </c>
      <c r="E5" s="38" t="s">
        <v>6</v>
      </c>
      <c r="F5" s="11"/>
    </row>
    <row r="6" spans="1:6">
      <c r="A6" s="13"/>
      <c r="B6" s="36" t="s">
        <v>257</v>
      </c>
      <c r="C6" s="36" t="s">
        <v>5</v>
      </c>
      <c r="D6" s="36" t="s">
        <v>352</v>
      </c>
      <c r="E6" s="36" t="s">
        <v>6</v>
      </c>
      <c r="F6" s="9"/>
    </row>
    <row r="7" spans="1:6">
      <c r="A7" s="13"/>
      <c r="B7" s="36" t="s">
        <v>258</v>
      </c>
      <c r="C7" s="36" t="s">
        <v>5</v>
      </c>
      <c r="D7" s="36" t="s">
        <v>352</v>
      </c>
      <c r="E7" s="36" t="s">
        <v>6</v>
      </c>
      <c r="F7" s="9"/>
    </row>
    <row r="8" spans="1:6">
      <c r="A8" s="13"/>
      <c r="B8" s="36" t="s">
        <v>259</v>
      </c>
      <c r="C8" s="36" t="s">
        <v>5</v>
      </c>
      <c r="D8" s="36" t="s">
        <v>352</v>
      </c>
      <c r="E8" s="36" t="s">
        <v>6</v>
      </c>
      <c r="F8" s="11"/>
    </row>
    <row r="9" spans="1:6">
      <c r="A9" s="13"/>
      <c r="B9" s="30" t="s">
        <v>260</v>
      </c>
      <c r="C9" s="30" t="s">
        <v>5</v>
      </c>
      <c r="D9" s="30" t="s">
        <v>6</v>
      </c>
      <c r="E9" s="30" t="s">
        <v>6</v>
      </c>
      <c r="F9" s="11"/>
    </row>
    <row r="10" spans="1:6">
      <c r="A10" s="13"/>
      <c r="B10" s="30" t="s">
        <v>261</v>
      </c>
      <c r="C10" s="30" t="s">
        <v>5</v>
      </c>
      <c r="D10" s="30" t="s">
        <v>6</v>
      </c>
      <c r="E10" s="30" t="s">
        <v>6</v>
      </c>
      <c r="F10" s="11"/>
    </row>
    <row r="11" spans="1:6">
      <c r="A11" s="13"/>
      <c r="B11" s="36" t="s">
        <v>262</v>
      </c>
      <c r="C11" s="36" t="s">
        <v>5</v>
      </c>
      <c r="D11" s="36" t="s">
        <v>352</v>
      </c>
      <c r="E11" s="36" t="s">
        <v>6</v>
      </c>
      <c r="F11" s="11"/>
    </row>
    <row r="12" spans="1:6">
      <c r="A12" s="13"/>
      <c r="B12" s="36" t="s">
        <v>263</v>
      </c>
      <c r="C12" s="36" t="s">
        <v>5</v>
      </c>
      <c r="D12" s="36" t="s">
        <v>352</v>
      </c>
      <c r="E12" s="36" t="s">
        <v>6</v>
      </c>
      <c r="F12" s="11"/>
    </row>
    <row r="13" spans="1:6">
      <c r="A13" s="13"/>
      <c r="B13" s="36" t="s">
        <v>264</v>
      </c>
      <c r="C13" s="36" t="s">
        <v>5</v>
      </c>
      <c r="D13" s="36" t="s">
        <v>352</v>
      </c>
      <c r="E13" s="36" t="s">
        <v>6</v>
      </c>
      <c r="F13" s="11"/>
    </row>
    <row r="14" spans="1:6">
      <c r="A14" s="13"/>
      <c r="B14" s="36" t="s">
        <v>265</v>
      </c>
      <c r="C14" s="36" t="s">
        <v>5</v>
      </c>
      <c r="D14" s="36" t="s">
        <v>352</v>
      </c>
      <c r="E14" s="36" t="s">
        <v>6</v>
      </c>
      <c r="F14" s="11"/>
    </row>
    <row r="15" spans="1:6">
      <c r="A15" s="13"/>
      <c r="B15" s="30" t="s">
        <v>266</v>
      </c>
      <c r="C15" s="30" t="s">
        <v>5</v>
      </c>
      <c r="D15" s="30" t="s">
        <v>6</v>
      </c>
      <c r="E15" s="30" t="s">
        <v>6</v>
      </c>
      <c r="F15" s="11"/>
    </row>
    <row r="16" spans="1:6">
      <c r="A16" s="13"/>
      <c r="B16" s="30" t="s">
        <v>267</v>
      </c>
      <c r="C16" s="30" t="s">
        <v>5</v>
      </c>
      <c r="D16" s="30" t="s">
        <v>6</v>
      </c>
      <c r="E16" s="30" t="s">
        <v>6</v>
      </c>
      <c r="F16" s="11"/>
    </row>
    <row r="17" spans="1:6">
      <c r="A17" s="13"/>
      <c r="B17" s="30" t="s">
        <v>268</v>
      </c>
      <c r="C17" s="30" t="s">
        <v>5</v>
      </c>
      <c r="D17" s="30" t="s">
        <v>6</v>
      </c>
      <c r="E17" s="30" t="s">
        <v>6</v>
      </c>
      <c r="F17" s="11"/>
    </row>
    <row r="18" spans="1:6">
      <c r="A18" s="13"/>
      <c r="B18" s="30" t="s">
        <v>269</v>
      </c>
      <c r="C18" s="30" t="s">
        <v>5</v>
      </c>
      <c r="D18" s="30" t="s">
        <v>6</v>
      </c>
      <c r="E18" s="30" t="s">
        <v>6</v>
      </c>
      <c r="F18" s="11"/>
    </row>
    <row r="19" spans="1:6">
      <c r="A19" s="13"/>
      <c r="B19" s="39" t="s">
        <v>270</v>
      </c>
      <c r="C19" s="39" t="s">
        <v>5</v>
      </c>
      <c r="D19" s="39" t="s">
        <v>5</v>
      </c>
      <c r="E19" s="39" t="s">
        <v>6</v>
      </c>
      <c r="F19" s="11"/>
    </row>
    <row r="20" spans="1:6">
      <c r="A20" s="13"/>
      <c r="B20" s="30" t="s">
        <v>271</v>
      </c>
      <c r="C20" s="30" t="s">
        <v>5</v>
      </c>
      <c r="D20" s="30" t="s">
        <v>6</v>
      </c>
      <c r="E20" s="30" t="s">
        <v>6</v>
      </c>
      <c r="F20" s="11"/>
    </row>
    <row r="21" spans="1:6">
      <c r="A21" s="13"/>
      <c r="B21" s="36" t="s">
        <v>272</v>
      </c>
      <c r="C21" s="36" t="s">
        <v>5</v>
      </c>
      <c r="D21" s="36" t="s">
        <v>352</v>
      </c>
      <c r="E21" s="36" t="s">
        <v>6</v>
      </c>
      <c r="F21" s="11"/>
    </row>
    <row r="22" spans="1:6">
      <c r="A22" s="13"/>
      <c r="B22" s="30" t="s">
        <v>273</v>
      </c>
      <c r="C22" s="30" t="s">
        <v>5</v>
      </c>
      <c r="D22" s="30" t="s">
        <v>6</v>
      </c>
      <c r="E22" s="30" t="s">
        <v>6</v>
      </c>
      <c r="F22" s="11"/>
    </row>
    <row r="23" spans="1:6">
      <c r="A23" s="13"/>
      <c r="B23" s="36" t="s">
        <v>274</v>
      </c>
      <c r="C23" s="36" t="s">
        <v>5</v>
      </c>
      <c r="D23" s="36" t="s">
        <v>352</v>
      </c>
      <c r="E23" s="36" t="s">
        <v>6</v>
      </c>
      <c r="F23" s="11"/>
    </row>
    <row r="24" spans="1:6">
      <c r="A24" s="13"/>
      <c r="B24" s="36" t="s">
        <v>275</v>
      </c>
      <c r="C24" s="36" t="s">
        <v>5</v>
      </c>
      <c r="D24" s="36" t="s">
        <v>352</v>
      </c>
      <c r="E24" s="36" t="s">
        <v>6</v>
      </c>
      <c r="F24" s="11"/>
    </row>
    <row r="25" spans="1:6">
      <c r="A25" s="13"/>
      <c r="B25" s="30" t="s">
        <v>276</v>
      </c>
      <c r="C25" s="30" t="s">
        <v>5</v>
      </c>
      <c r="D25" s="30" t="s">
        <v>6</v>
      </c>
      <c r="E25" s="30" t="s">
        <v>6</v>
      </c>
      <c r="F25" s="11"/>
    </row>
    <row r="26" spans="1:6">
      <c r="A26" s="13"/>
      <c r="B26" s="30" t="s">
        <v>277</v>
      </c>
      <c r="C26" s="30" t="s">
        <v>5</v>
      </c>
      <c r="D26" s="30" t="s">
        <v>6</v>
      </c>
      <c r="E26" s="30" t="s">
        <v>6</v>
      </c>
      <c r="F26" s="11"/>
    </row>
    <row r="27" spans="1:6">
      <c r="A27" s="13"/>
      <c r="B27" s="30" t="s">
        <v>278</v>
      </c>
      <c r="C27" s="30" t="s">
        <v>5</v>
      </c>
      <c r="D27" s="30" t="s">
        <v>6</v>
      </c>
      <c r="E27" s="30" t="s">
        <v>6</v>
      </c>
      <c r="F27" s="11"/>
    </row>
    <row r="28" spans="1:6">
      <c r="A28" s="13"/>
      <c r="B28" s="30" t="s">
        <v>279</v>
      </c>
      <c r="C28" s="30" t="s">
        <v>5</v>
      </c>
      <c r="D28" s="30" t="s">
        <v>6</v>
      </c>
      <c r="E28" s="30" t="s">
        <v>6</v>
      </c>
      <c r="F28" s="11"/>
    </row>
    <row r="29" spans="1:6">
      <c r="A29" s="13"/>
      <c r="B29" s="40" t="s">
        <v>280</v>
      </c>
      <c r="C29" s="40" t="s">
        <v>293</v>
      </c>
      <c r="D29" s="40" t="s">
        <v>352</v>
      </c>
      <c r="E29" s="40" t="s">
        <v>351</v>
      </c>
      <c r="F29" s="11"/>
    </row>
    <row r="30" spans="1:6">
      <c r="A30" s="13"/>
      <c r="B30" s="30" t="s">
        <v>281</v>
      </c>
      <c r="C30" s="30" t="s">
        <v>5</v>
      </c>
      <c r="D30" s="30" t="s">
        <v>6</v>
      </c>
      <c r="E30" s="30" t="s">
        <v>6</v>
      </c>
      <c r="F30" s="11"/>
    </row>
    <row r="31" spans="1:6">
      <c r="A31" s="13"/>
      <c r="B31" s="39" t="s">
        <v>282</v>
      </c>
      <c r="C31" s="39" t="s">
        <v>5</v>
      </c>
      <c r="D31" s="39" t="s">
        <v>5</v>
      </c>
      <c r="E31" s="39" t="s">
        <v>6</v>
      </c>
      <c r="F31" s="11"/>
    </row>
    <row r="32" spans="1:6">
      <c r="A32" s="13"/>
      <c r="B32" s="30" t="s">
        <v>283</v>
      </c>
      <c r="C32" s="30" t="s">
        <v>5</v>
      </c>
      <c r="D32" s="30" t="s">
        <v>6</v>
      </c>
      <c r="E32" s="30" t="s">
        <v>6</v>
      </c>
      <c r="F32" s="11"/>
    </row>
    <row r="33" spans="1:6">
      <c r="A33" s="13"/>
      <c r="B33" s="30" t="s">
        <v>284</v>
      </c>
      <c r="C33" s="30" t="s">
        <v>5</v>
      </c>
      <c r="D33" s="30" t="s">
        <v>6</v>
      </c>
      <c r="E33" s="30" t="s">
        <v>6</v>
      </c>
      <c r="F33" s="11"/>
    </row>
    <row r="34" spans="1:6">
      <c r="A34" s="13"/>
      <c r="B34" s="30" t="s">
        <v>285</v>
      </c>
      <c r="C34" s="30" t="s">
        <v>5</v>
      </c>
      <c r="D34" s="30" t="s">
        <v>6</v>
      </c>
      <c r="E34" s="30" t="s">
        <v>6</v>
      </c>
      <c r="F34" s="11"/>
    </row>
    <row r="35" spans="1:6">
      <c r="A35" s="13"/>
      <c r="B35" s="30" t="s">
        <v>286</v>
      </c>
      <c r="C35" s="30" t="s">
        <v>5</v>
      </c>
      <c r="D35" s="30" t="s">
        <v>6</v>
      </c>
      <c r="E35" s="30" t="s">
        <v>6</v>
      </c>
      <c r="F35" s="11"/>
    </row>
    <row r="36" spans="1:6">
      <c r="A36" s="13"/>
      <c r="B36" s="30" t="s">
        <v>287</v>
      </c>
      <c r="C36" s="30" t="s">
        <v>5</v>
      </c>
      <c r="D36" s="30" t="s">
        <v>6</v>
      </c>
      <c r="E36" s="30" t="s">
        <v>6</v>
      </c>
      <c r="F36" s="11"/>
    </row>
    <row r="37" spans="1:6">
      <c r="A37" s="13"/>
      <c r="B37" s="30" t="s">
        <v>288</v>
      </c>
      <c r="C37" s="30" t="s">
        <v>5</v>
      </c>
      <c r="D37" s="30" t="s">
        <v>6</v>
      </c>
      <c r="E37" s="30" t="s">
        <v>6</v>
      </c>
      <c r="F37" s="11"/>
    </row>
    <row r="38" spans="1:6">
      <c r="A38" s="13"/>
      <c r="B38" s="30" t="s">
        <v>289</v>
      </c>
      <c r="C38" s="30" t="s">
        <v>5</v>
      </c>
      <c r="D38" s="30" t="s">
        <v>6</v>
      </c>
      <c r="E38" s="30" t="s">
        <v>6</v>
      </c>
      <c r="F38" s="11"/>
    </row>
    <row r="39" spans="1:6">
      <c r="A39" s="13"/>
      <c r="B39" s="39" t="s">
        <v>290</v>
      </c>
      <c r="C39" s="39" t="s">
        <v>5</v>
      </c>
      <c r="D39" s="39" t="s">
        <v>5</v>
      </c>
      <c r="E39" s="39" t="s">
        <v>6</v>
      </c>
      <c r="F39" s="11"/>
    </row>
    <row r="40" spans="1:6">
      <c r="A40" s="13"/>
      <c r="B40" s="36" t="s">
        <v>291</v>
      </c>
      <c r="C40" s="36" t="s">
        <v>5</v>
      </c>
      <c r="D40" s="36" t="s">
        <v>352</v>
      </c>
      <c r="E40" s="36" t="s">
        <v>6</v>
      </c>
      <c r="F40" s="11"/>
    </row>
    <row r="41" spans="1:6">
      <c r="A41" s="13"/>
      <c r="B41" s="30" t="s">
        <v>292</v>
      </c>
      <c r="C41" s="30" t="s">
        <v>5</v>
      </c>
      <c r="D41" s="30" t="s">
        <v>6</v>
      </c>
      <c r="E41" s="30" t="s">
        <v>6</v>
      </c>
      <c r="F41" s="11"/>
    </row>
    <row r="43" spans="1:6">
      <c r="A43" s="6" t="s">
        <v>175</v>
      </c>
      <c r="B43" s="51" t="s">
        <v>578</v>
      </c>
    </row>
    <row r="44" spans="1:6">
      <c r="A44" s="25" t="s">
        <v>559</v>
      </c>
      <c r="B44" s="18">
        <f>(21/39)*100</f>
        <v>53.846153846153847</v>
      </c>
    </row>
    <row r="45" spans="1:6">
      <c r="A45" s="25" t="s">
        <v>564</v>
      </c>
      <c r="B45" s="18">
        <f>(13/39)*100</f>
        <v>33.333333333333329</v>
      </c>
    </row>
    <row r="46" spans="1:6">
      <c r="A46" s="25" t="s">
        <v>565</v>
      </c>
      <c r="B46" s="18">
        <f>(3/39)*100</f>
        <v>7.6923076923076925</v>
      </c>
    </row>
    <row r="47" spans="1:6">
      <c r="A47" s="25" t="s">
        <v>566</v>
      </c>
      <c r="B47" s="18">
        <f>(1/39)*100</f>
        <v>2.5641025641025639</v>
      </c>
    </row>
    <row r="48" spans="1:6">
      <c r="A48" s="25" t="s">
        <v>567</v>
      </c>
      <c r="B48" s="18">
        <f>(1/39)*100</f>
        <v>2.5641025641025639</v>
      </c>
    </row>
    <row r="49" spans="1:2">
      <c r="A49" s="21" t="s">
        <v>586</v>
      </c>
      <c r="B49" s="24">
        <f>SUM(B44:B48)</f>
        <v>100.00000000000001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8"/>
  <sheetViews>
    <sheetView topLeftCell="A37" workbookViewId="0">
      <selection activeCell="B42" sqref="B42"/>
    </sheetView>
  </sheetViews>
  <sheetFormatPr defaultRowHeight="15"/>
  <cols>
    <col min="1" max="1" width="24.85546875" bestFit="1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8.85546875" bestFit="1" customWidth="1"/>
  </cols>
  <sheetData>
    <row r="1" spans="1:6">
      <c r="A1" s="12" t="s">
        <v>527</v>
      </c>
      <c r="B1" s="10"/>
      <c r="C1" s="13"/>
      <c r="D1" s="13"/>
      <c r="E1" s="9"/>
      <c r="F1" s="11"/>
    </row>
    <row r="2" spans="1:6">
      <c r="A2" s="13"/>
      <c r="B2" s="14" t="s">
        <v>519</v>
      </c>
      <c r="C2" s="15" t="s">
        <v>1</v>
      </c>
      <c r="D2" s="15" t="s">
        <v>2</v>
      </c>
      <c r="E2" s="15" t="s">
        <v>3</v>
      </c>
      <c r="F2" s="16"/>
    </row>
    <row r="3" spans="1:6">
      <c r="A3" s="13"/>
      <c r="B3" s="32" t="s">
        <v>216</v>
      </c>
      <c r="C3" s="32" t="s">
        <v>7</v>
      </c>
      <c r="D3" s="32" t="s">
        <v>6</v>
      </c>
      <c r="E3" s="32" t="s">
        <v>6</v>
      </c>
      <c r="F3" s="11"/>
    </row>
    <row r="4" spans="1:6">
      <c r="A4" s="13"/>
      <c r="B4" s="30" t="s">
        <v>217</v>
      </c>
      <c r="C4" s="30" t="s">
        <v>5</v>
      </c>
      <c r="D4" s="30" t="s">
        <v>6</v>
      </c>
      <c r="E4" s="30" t="s">
        <v>6</v>
      </c>
      <c r="F4" s="13"/>
    </row>
    <row r="5" spans="1:6">
      <c r="A5" s="13"/>
      <c r="B5" s="30" t="s">
        <v>218</v>
      </c>
      <c r="C5" s="30" t="s">
        <v>5</v>
      </c>
      <c r="D5" s="30" t="s">
        <v>6</v>
      </c>
      <c r="E5" s="30" t="s">
        <v>6</v>
      </c>
      <c r="F5" s="11"/>
    </row>
    <row r="6" spans="1:6">
      <c r="A6" s="13"/>
      <c r="B6" s="30" t="s">
        <v>219</v>
      </c>
      <c r="C6" s="30" t="s">
        <v>5</v>
      </c>
      <c r="D6" s="30" t="s">
        <v>6</v>
      </c>
      <c r="E6" s="30" t="s">
        <v>6</v>
      </c>
      <c r="F6" s="11"/>
    </row>
    <row r="7" spans="1:6">
      <c r="A7" s="13"/>
      <c r="B7" s="37" t="s">
        <v>220</v>
      </c>
      <c r="C7" s="32" t="s">
        <v>7</v>
      </c>
      <c r="D7" s="32" t="s">
        <v>6</v>
      </c>
      <c r="E7" s="32" t="s">
        <v>6</v>
      </c>
      <c r="F7" s="11"/>
    </row>
    <row r="8" spans="1:6">
      <c r="A8" s="13"/>
      <c r="B8" s="30" t="s">
        <v>221</v>
      </c>
      <c r="C8" s="30" t="s">
        <v>5</v>
      </c>
      <c r="D8" s="30" t="s">
        <v>6</v>
      </c>
      <c r="E8" s="30" t="s">
        <v>6</v>
      </c>
      <c r="F8" s="11"/>
    </row>
    <row r="9" spans="1:6">
      <c r="A9" s="13"/>
      <c r="B9" s="30" t="s">
        <v>222</v>
      </c>
      <c r="C9" s="30" t="s">
        <v>5</v>
      </c>
      <c r="D9" s="30" t="s">
        <v>6</v>
      </c>
      <c r="E9" s="30" t="s">
        <v>6</v>
      </c>
      <c r="F9" s="11"/>
    </row>
    <row r="10" spans="1:6">
      <c r="A10" s="13"/>
      <c r="B10" s="30" t="s">
        <v>223</v>
      </c>
      <c r="C10" s="30" t="s">
        <v>5</v>
      </c>
      <c r="D10" s="30" t="s">
        <v>6</v>
      </c>
      <c r="E10" s="30" t="s">
        <v>6</v>
      </c>
      <c r="F10" s="11"/>
    </row>
    <row r="11" spans="1:6">
      <c r="A11" s="13"/>
      <c r="B11" s="30" t="s">
        <v>224</v>
      </c>
      <c r="C11" s="30" t="s">
        <v>5</v>
      </c>
      <c r="D11" s="30" t="s">
        <v>6</v>
      </c>
      <c r="E11" s="30" t="s">
        <v>6</v>
      </c>
      <c r="F11" s="11"/>
    </row>
    <row r="12" spans="1:6">
      <c r="A12" s="13"/>
      <c r="B12" s="37" t="s">
        <v>225</v>
      </c>
      <c r="C12" s="32" t="s">
        <v>7</v>
      </c>
      <c r="D12" s="32" t="s">
        <v>6</v>
      </c>
      <c r="E12" s="32" t="s">
        <v>6</v>
      </c>
      <c r="F12" s="11"/>
    </row>
    <row r="13" spans="1:6">
      <c r="A13" s="13"/>
      <c r="B13" s="30" t="s">
        <v>226</v>
      </c>
      <c r="C13" s="30" t="s">
        <v>5</v>
      </c>
      <c r="D13" s="30" t="s">
        <v>6</v>
      </c>
      <c r="E13" s="30" t="s">
        <v>6</v>
      </c>
      <c r="F13" s="11"/>
    </row>
    <row r="14" spans="1:6">
      <c r="A14" s="13"/>
      <c r="B14" s="30" t="s">
        <v>227</v>
      </c>
      <c r="C14" s="30" t="s">
        <v>5</v>
      </c>
      <c r="D14" s="30" t="s">
        <v>6</v>
      </c>
      <c r="E14" s="30" t="s">
        <v>6</v>
      </c>
      <c r="F14" s="9"/>
    </row>
    <row r="15" spans="1:6">
      <c r="A15" s="13"/>
      <c r="B15" s="30" t="s">
        <v>228</v>
      </c>
      <c r="C15" s="30" t="s">
        <v>5</v>
      </c>
      <c r="D15" s="30" t="s">
        <v>6</v>
      </c>
      <c r="E15" s="30" t="s">
        <v>6</v>
      </c>
      <c r="F15" s="11"/>
    </row>
    <row r="16" spans="1:6">
      <c r="A16" s="13"/>
      <c r="B16" s="30" t="s">
        <v>229</v>
      </c>
      <c r="C16" s="30" t="s">
        <v>5</v>
      </c>
      <c r="D16" s="30" t="s">
        <v>6</v>
      </c>
      <c r="E16" s="30" t="s">
        <v>6</v>
      </c>
      <c r="F16" s="11"/>
    </row>
    <row r="17" spans="1:6">
      <c r="A17" s="13"/>
      <c r="B17" s="30" t="s">
        <v>230</v>
      </c>
      <c r="C17" s="30" t="s">
        <v>5</v>
      </c>
      <c r="D17" s="30" t="s">
        <v>6</v>
      </c>
      <c r="E17" s="30" t="s">
        <v>6</v>
      </c>
      <c r="F17" s="11"/>
    </row>
    <row r="18" spans="1:6">
      <c r="A18" s="13"/>
      <c r="B18" s="30" t="s">
        <v>231</v>
      </c>
      <c r="C18" s="30" t="s">
        <v>5</v>
      </c>
      <c r="D18" s="30" t="s">
        <v>6</v>
      </c>
      <c r="E18" s="30" t="s">
        <v>6</v>
      </c>
      <c r="F18" s="11"/>
    </row>
    <row r="19" spans="1:6">
      <c r="A19" s="13"/>
      <c r="B19" s="30" t="s">
        <v>232</v>
      </c>
      <c r="C19" s="30" t="s">
        <v>5</v>
      </c>
      <c r="D19" s="30" t="s">
        <v>6</v>
      </c>
      <c r="E19" s="30" t="s">
        <v>6</v>
      </c>
      <c r="F19" s="11"/>
    </row>
    <row r="20" spans="1:6">
      <c r="A20" s="13"/>
      <c r="B20" s="30" t="s">
        <v>233</v>
      </c>
      <c r="C20" s="30" t="s">
        <v>5</v>
      </c>
      <c r="D20" s="30" t="s">
        <v>6</v>
      </c>
      <c r="E20" s="30" t="s">
        <v>6</v>
      </c>
      <c r="F20" s="11"/>
    </row>
    <row r="21" spans="1:6">
      <c r="A21" s="13"/>
      <c r="B21" s="37" t="s">
        <v>234</v>
      </c>
      <c r="C21" s="37" t="s">
        <v>7</v>
      </c>
      <c r="D21" s="37" t="s">
        <v>6</v>
      </c>
      <c r="E21" s="37" t="s">
        <v>6</v>
      </c>
      <c r="F21" s="11"/>
    </row>
    <row r="22" spans="1:6">
      <c r="A22" s="13"/>
      <c r="B22" s="30" t="s">
        <v>235</v>
      </c>
      <c r="C22" s="30" t="s">
        <v>5</v>
      </c>
      <c r="D22" s="30" t="s">
        <v>6</v>
      </c>
      <c r="E22" s="30" t="s">
        <v>6</v>
      </c>
      <c r="F22" s="9"/>
    </row>
    <row r="23" spans="1:6">
      <c r="A23" s="13"/>
      <c r="B23" s="30" t="s">
        <v>236</v>
      </c>
      <c r="C23" s="30" t="s">
        <v>5</v>
      </c>
      <c r="D23" s="30" t="s">
        <v>6</v>
      </c>
      <c r="E23" s="30" t="s">
        <v>6</v>
      </c>
      <c r="F23" s="11"/>
    </row>
    <row r="24" spans="1:6">
      <c r="A24" s="13"/>
      <c r="B24" s="30" t="s">
        <v>237</v>
      </c>
      <c r="C24" s="30" t="s">
        <v>5</v>
      </c>
      <c r="D24" s="30" t="s">
        <v>6</v>
      </c>
      <c r="E24" s="30" t="s">
        <v>6</v>
      </c>
      <c r="F24" s="11"/>
    </row>
    <row r="25" spans="1:6">
      <c r="A25" s="13"/>
      <c r="B25" s="30" t="s">
        <v>238</v>
      </c>
      <c r="C25" s="30" t="s">
        <v>5</v>
      </c>
      <c r="D25" s="30" t="s">
        <v>6</v>
      </c>
      <c r="E25" s="30" t="s">
        <v>6</v>
      </c>
      <c r="F25" s="11"/>
    </row>
    <row r="26" spans="1:6">
      <c r="A26" s="13"/>
      <c r="B26" s="37" t="s">
        <v>239</v>
      </c>
      <c r="C26" s="37" t="s">
        <v>7</v>
      </c>
      <c r="D26" s="37" t="s">
        <v>6</v>
      </c>
      <c r="E26" s="37" t="s">
        <v>6</v>
      </c>
      <c r="F26" s="11"/>
    </row>
    <row r="27" spans="1:6">
      <c r="A27" s="13"/>
      <c r="B27" s="30" t="s">
        <v>240</v>
      </c>
      <c r="C27" s="30" t="s">
        <v>5</v>
      </c>
      <c r="D27" s="30" t="s">
        <v>6</v>
      </c>
      <c r="E27" s="30" t="s">
        <v>6</v>
      </c>
      <c r="F27" s="11"/>
    </row>
    <row r="28" spans="1:6">
      <c r="A28" s="13"/>
      <c r="B28" s="30" t="s">
        <v>241</v>
      </c>
      <c r="C28" s="30" t="s">
        <v>5</v>
      </c>
      <c r="D28" s="30" t="s">
        <v>6</v>
      </c>
      <c r="E28" s="30" t="s">
        <v>6</v>
      </c>
      <c r="F28" s="11"/>
    </row>
    <row r="29" spans="1:6">
      <c r="A29" s="13"/>
      <c r="B29" s="30" t="s">
        <v>242</v>
      </c>
      <c r="C29" s="30" t="s">
        <v>5</v>
      </c>
      <c r="D29" s="30" t="s">
        <v>6</v>
      </c>
      <c r="E29" s="30" t="s">
        <v>6</v>
      </c>
      <c r="F29" s="11"/>
    </row>
    <row r="30" spans="1:6">
      <c r="A30" s="13"/>
      <c r="B30" s="30" t="s">
        <v>243</v>
      </c>
      <c r="C30" s="30" t="s">
        <v>5</v>
      </c>
      <c r="D30" s="30" t="s">
        <v>6</v>
      </c>
      <c r="E30" s="30" t="s">
        <v>6</v>
      </c>
      <c r="F30" s="11"/>
    </row>
    <row r="31" spans="1:6">
      <c r="A31" s="13"/>
      <c r="B31" s="30" t="s">
        <v>244</v>
      </c>
      <c r="C31" s="30" t="s">
        <v>5</v>
      </c>
      <c r="D31" s="30" t="s">
        <v>6</v>
      </c>
      <c r="E31" s="30" t="s">
        <v>6</v>
      </c>
      <c r="F31" s="11"/>
    </row>
    <row r="32" spans="1:6">
      <c r="A32" s="13"/>
      <c r="B32" s="30" t="s">
        <v>245</v>
      </c>
      <c r="C32" s="30" t="s">
        <v>5</v>
      </c>
      <c r="D32" s="30" t="s">
        <v>6</v>
      </c>
      <c r="E32" s="30" t="s">
        <v>6</v>
      </c>
      <c r="F32" s="11"/>
    </row>
    <row r="33" spans="1:6">
      <c r="A33" s="13"/>
      <c r="B33" s="30" t="s">
        <v>246</v>
      </c>
      <c r="C33" s="30" t="s">
        <v>5</v>
      </c>
      <c r="D33" s="30" t="s">
        <v>6</v>
      </c>
      <c r="E33" s="30" t="s">
        <v>6</v>
      </c>
      <c r="F33" s="11"/>
    </row>
    <row r="34" spans="1:6">
      <c r="A34" s="13"/>
      <c r="B34" s="37" t="s">
        <v>247</v>
      </c>
      <c r="C34" s="37" t="s">
        <v>7</v>
      </c>
      <c r="D34" s="37" t="s">
        <v>6</v>
      </c>
      <c r="E34" s="37" t="s">
        <v>6</v>
      </c>
      <c r="F34" s="11"/>
    </row>
    <row r="35" spans="1:6">
      <c r="A35" s="13"/>
      <c r="B35" s="37" t="s">
        <v>248</v>
      </c>
      <c r="C35" s="37" t="s">
        <v>7</v>
      </c>
      <c r="D35" s="37" t="s">
        <v>6</v>
      </c>
      <c r="E35" s="37" t="s">
        <v>6</v>
      </c>
      <c r="F35" s="11"/>
    </row>
    <row r="36" spans="1:6">
      <c r="A36" s="13"/>
      <c r="B36" s="30" t="s">
        <v>249</v>
      </c>
      <c r="C36" s="30" t="s">
        <v>5</v>
      </c>
      <c r="D36" s="30" t="s">
        <v>6</v>
      </c>
      <c r="E36" s="30" t="s">
        <v>6</v>
      </c>
      <c r="F36" s="11"/>
    </row>
    <row r="37" spans="1:6">
      <c r="A37" s="13"/>
      <c r="B37" s="34" t="s">
        <v>250</v>
      </c>
      <c r="C37" s="34" t="s">
        <v>5</v>
      </c>
      <c r="D37" s="34" t="s">
        <v>6</v>
      </c>
      <c r="E37" s="34" t="s">
        <v>351</v>
      </c>
      <c r="F37" s="11"/>
    </row>
    <row r="38" spans="1:6">
      <c r="A38" s="13"/>
      <c r="B38" s="30" t="s">
        <v>251</v>
      </c>
      <c r="C38" s="30" t="s">
        <v>5</v>
      </c>
      <c r="D38" s="30" t="s">
        <v>6</v>
      </c>
      <c r="E38" s="30" t="s">
        <v>6</v>
      </c>
      <c r="F38" s="11"/>
    </row>
    <row r="39" spans="1:6">
      <c r="A39" s="13"/>
      <c r="B39" s="37" t="s">
        <v>252</v>
      </c>
      <c r="C39" s="33" t="s">
        <v>4</v>
      </c>
      <c r="D39" s="33" t="s">
        <v>6</v>
      </c>
      <c r="E39" s="33" t="s">
        <v>6</v>
      </c>
      <c r="F39" s="11"/>
    </row>
    <row r="40" spans="1:6">
      <c r="A40" s="13"/>
      <c r="B40" s="35" t="s">
        <v>253</v>
      </c>
      <c r="C40" s="35" t="s">
        <v>7</v>
      </c>
      <c r="D40" s="35" t="s">
        <v>6</v>
      </c>
      <c r="E40" s="35" t="s">
        <v>351</v>
      </c>
      <c r="F40" s="11"/>
    </row>
    <row r="41" spans="1:6">
      <c r="D41" s="13"/>
      <c r="E41" s="13"/>
      <c r="F41" s="13"/>
    </row>
    <row r="42" spans="1:6">
      <c r="A42" s="6" t="s">
        <v>175</v>
      </c>
      <c r="B42" s="51" t="s">
        <v>578</v>
      </c>
    </row>
    <row r="43" spans="1:6">
      <c r="A43" s="25" t="s">
        <v>559</v>
      </c>
      <c r="B43" s="18">
        <f>(28/38)*100</f>
        <v>73.68421052631578</v>
      </c>
    </row>
    <row r="44" spans="1:6">
      <c r="A44" s="25" t="s">
        <v>560</v>
      </c>
      <c r="B44" s="18">
        <f>(7/38)*100</f>
        <v>18.421052631578945</v>
      </c>
    </row>
    <row r="45" spans="1:6">
      <c r="A45" s="25" t="s">
        <v>561</v>
      </c>
      <c r="B45" s="18">
        <f>(1/38)*100</f>
        <v>2.6315789473684208</v>
      </c>
    </row>
    <row r="46" spans="1:6">
      <c r="A46" s="25" t="s">
        <v>562</v>
      </c>
      <c r="B46" s="18">
        <f>(1/38)*100</f>
        <v>2.6315789473684208</v>
      </c>
    </row>
    <row r="47" spans="1:6">
      <c r="A47" s="13" t="s">
        <v>563</v>
      </c>
      <c r="B47" s="18">
        <f>(1/38)*100</f>
        <v>2.6315789473684208</v>
      </c>
    </row>
    <row r="48" spans="1:6">
      <c r="A48" s="21" t="s">
        <v>586</v>
      </c>
      <c r="B48" s="23">
        <f>SUM(B43:B47)</f>
        <v>100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activeCell="B51" sqref="B51"/>
    </sheetView>
  </sheetViews>
  <sheetFormatPr defaultRowHeight="15"/>
  <cols>
    <col min="1" max="1" width="36.140625" bestFit="1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3.140625" bestFit="1" customWidth="1"/>
  </cols>
  <sheetData>
    <row r="1" spans="1:6">
      <c r="A1" s="12" t="s">
        <v>585</v>
      </c>
      <c r="B1" s="10"/>
      <c r="C1" s="13"/>
      <c r="D1" s="13"/>
      <c r="E1" s="9"/>
      <c r="F1" s="25"/>
    </row>
    <row r="2" spans="1:6">
      <c r="A2" s="13" t="s">
        <v>520</v>
      </c>
      <c r="B2" s="14" t="s">
        <v>519</v>
      </c>
      <c r="C2" s="15" t="s">
        <v>1</v>
      </c>
      <c r="D2" s="15" t="s">
        <v>2</v>
      </c>
      <c r="E2" s="15" t="s">
        <v>3</v>
      </c>
      <c r="F2" s="25"/>
    </row>
    <row r="3" spans="1:6">
      <c r="A3" s="13"/>
      <c r="B3" s="28" t="s">
        <v>343</v>
      </c>
      <c r="C3" s="28" t="s">
        <v>5</v>
      </c>
      <c r="D3" s="28" t="s">
        <v>5</v>
      </c>
      <c r="E3" s="28" t="s">
        <v>6</v>
      </c>
      <c r="F3" s="25"/>
    </row>
    <row r="4" spans="1:6">
      <c r="A4" s="13"/>
      <c r="B4" s="28" t="s">
        <v>344</v>
      </c>
      <c r="C4" s="28" t="s">
        <v>5</v>
      </c>
      <c r="D4" s="28" t="s">
        <v>5</v>
      </c>
      <c r="E4" s="28" t="s">
        <v>6</v>
      </c>
      <c r="F4" s="25"/>
    </row>
    <row r="5" spans="1:6">
      <c r="A5" s="13"/>
      <c r="B5" s="28" t="s">
        <v>345</v>
      </c>
      <c r="C5" s="28" t="s">
        <v>5</v>
      </c>
      <c r="D5" s="28" t="s">
        <v>5</v>
      </c>
      <c r="E5" s="28" t="s">
        <v>6</v>
      </c>
      <c r="F5" s="25"/>
    </row>
    <row r="6" spans="1:6">
      <c r="A6" s="13"/>
      <c r="B6" s="29" t="s">
        <v>346</v>
      </c>
      <c r="C6" s="29" t="s">
        <v>5</v>
      </c>
      <c r="D6" s="29" t="s">
        <v>352</v>
      </c>
      <c r="E6" s="29" t="s">
        <v>6</v>
      </c>
      <c r="F6" s="25"/>
    </row>
    <row r="7" spans="1:6">
      <c r="A7" s="13"/>
      <c r="B7" s="28" t="s">
        <v>347</v>
      </c>
      <c r="C7" s="28" t="s">
        <v>5</v>
      </c>
      <c r="D7" s="28" t="s">
        <v>5</v>
      </c>
      <c r="E7" s="28" t="s">
        <v>6</v>
      </c>
      <c r="F7" s="25"/>
    </row>
    <row r="8" spans="1:6">
      <c r="A8" s="13"/>
      <c r="B8" s="28" t="s">
        <v>348</v>
      </c>
      <c r="C8" s="28" t="s">
        <v>5</v>
      </c>
      <c r="D8" s="28" t="s">
        <v>5</v>
      </c>
      <c r="E8" s="28" t="s">
        <v>6</v>
      </c>
      <c r="F8" s="25"/>
    </row>
    <row r="9" spans="1:6">
      <c r="A9" s="13"/>
      <c r="B9" s="30" t="s">
        <v>349</v>
      </c>
      <c r="C9" s="30" t="s">
        <v>5</v>
      </c>
      <c r="D9" s="30" t="s">
        <v>6</v>
      </c>
      <c r="E9" s="30" t="s">
        <v>6</v>
      </c>
      <c r="F9" s="25"/>
    </row>
    <row r="10" spans="1:6">
      <c r="A10" s="13"/>
      <c r="B10" s="28" t="s">
        <v>529</v>
      </c>
      <c r="C10" s="28" t="s">
        <v>5</v>
      </c>
      <c r="D10" s="28" t="s">
        <v>5</v>
      </c>
      <c r="E10" s="28" t="s">
        <v>6</v>
      </c>
      <c r="F10" s="25"/>
    </row>
    <row r="11" spans="1:6">
      <c r="A11" s="13"/>
      <c r="B11" s="28" t="s">
        <v>530</v>
      </c>
      <c r="C11" s="28" t="s">
        <v>5</v>
      </c>
      <c r="D11" s="28" t="s">
        <v>5</v>
      </c>
      <c r="E11" s="28" t="s">
        <v>6</v>
      </c>
      <c r="F11" s="25"/>
    </row>
    <row r="12" spans="1:6">
      <c r="A12" s="13"/>
      <c r="B12" s="28" t="s">
        <v>531</v>
      </c>
      <c r="C12" s="28" t="s">
        <v>5</v>
      </c>
      <c r="D12" s="28" t="s">
        <v>5</v>
      </c>
      <c r="E12" s="28" t="s">
        <v>6</v>
      </c>
      <c r="F12" s="25"/>
    </row>
    <row r="13" spans="1:6">
      <c r="A13" s="13"/>
      <c r="B13" s="28" t="s">
        <v>532</v>
      </c>
      <c r="C13" s="28" t="s">
        <v>5</v>
      </c>
      <c r="D13" s="28" t="s">
        <v>5</v>
      </c>
      <c r="E13" s="28" t="s">
        <v>6</v>
      </c>
      <c r="F13" s="25"/>
    </row>
    <row r="14" spans="1:6">
      <c r="A14" s="13"/>
      <c r="B14" s="30" t="s">
        <v>533</v>
      </c>
      <c r="C14" s="30" t="s">
        <v>5</v>
      </c>
      <c r="D14" s="30" t="s">
        <v>6</v>
      </c>
      <c r="E14" s="30" t="s">
        <v>6</v>
      </c>
      <c r="F14" s="25"/>
    </row>
    <row r="15" spans="1:6">
      <c r="A15" s="13"/>
      <c r="B15" s="29" t="s">
        <v>534</v>
      </c>
      <c r="C15" s="29" t="s">
        <v>5</v>
      </c>
      <c r="D15" s="29" t="s">
        <v>352</v>
      </c>
      <c r="E15" s="29" t="s">
        <v>6</v>
      </c>
      <c r="F15" s="25"/>
    </row>
    <row r="16" spans="1:6">
      <c r="A16" s="13"/>
      <c r="B16" s="29" t="s">
        <v>535</v>
      </c>
      <c r="C16" s="29" t="s">
        <v>5</v>
      </c>
      <c r="D16" s="29" t="s">
        <v>352</v>
      </c>
      <c r="E16" s="29" t="s">
        <v>6</v>
      </c>
      <c r="F16" s="25"/>
    </row>
    <row r="17" spans="1:6">
      <c r="A17" s="13"/>
      <c r="B17" s="30" t="s">
        <v>536</v>
      </c>
      <c r="C17" s="30" t="s">
        <v>5</v>
      </c>
      <c r="D17" s="30" t="s">
        <v>6</v>
      </c>
      <c r="E17" s="30" t="s">
        <v>6</v>
      </c>
      <c r="F17" s="25"/>
    </row>
    <row r="18" spans="1:6">
      <c r="A18" s="13"/>
      <c r="B18" s="30" t="s">
        <v>537</v>
      </c>
      <c r="C18" s="30" t="s">
        <v>5</v>
      </c>
      <c r="D18" s="30" t="s">
        <v>6</v>
      </c>
      <c r="E18" s="30" t="s">
        <v>6</v>
      </c>
      <c r="F18" s="25"/>
    </row>
    <row r="19" spans="1:6">
      <c r="A19" s="13"/>
      <c r="B19" s="28" t="s">
        <v>538</v>
      </c>
      <c r="C19" s="28" t="s">
        <v>5</v>
      </c>
      <c r="D19" s="28" t="s">
        <v>5</v>
      </c>
      <c r="E19" s="28" t="s">
        <v>6</v>
      </c>
      <c r="F19" s="25"/>
    </row>
    <row r="20" spans="1:6">
      <c r="A20" s="13"/>
      <c r="B20" s="28" t="s">
        <v>539</v>
      </c>
      <c r="C20" s="28" t="s">
        <v>5</v>
      </c>
      <c r="D20" s="28" t="s">
        <v>5</v>
      </c>
      <c r="E20" s="28" t="s">
        <v>6</v>
      </c>
      <c r="F20" s="25"/>
    </row>
    <row r="21" spans="1:6">
      <c r="A21" s="13"/>
      <c r="B21" s="29" t="s">
        <v>540</v>
      </c>
      <c r="C21" s="29" t="s">
        <v>5</v>
      </c>
      <c r="D21" s="29" t="s">
        <v>352</v>
      </c>
      <c r="E21" s="29" t="s">
        <v>6</v>
      </c>
      <c r="F21" s="25"/>
    </row>
    <row r="22" spans="1:6">
      <c r="B22" s="28" t="s">
        <v>391</v>
      </c>
      <c r="C22" s="28" t="s">
        <v>5</v>
      </c>
      <c r="D22" s="28" t="s">
        <v>5</v>
      </c>
      <c r="E22" s="28" t="s">
        <v>6</v>
      </c>
      <c r="F22" s="25"/>
    </row>
    <row r="23" spans="1:6">
      <c r="B23" s="29" t="s">
        <v>541</v>
      </c>
      <c r="C23" s="29" t="s">
        <v>5</v>
      </c>
      <c r="D23" s="29" t="s">
        <v>352</v>
      </c>
      <c r="E23" s="29" t="s">
        <v>6</v>
      </c>
      <c r="F23" s="25"/>
    </row>
    <row r="24" spans="1:6">
      <c r="B24" s="29" t="s">
        <v>392</v>
      </c>
      <c r="C24" s="29" t="s">
        <v>5</v>
      </c>
      <c r="D24" s="29" t="s">
        <v>352</v>
      </c>
      <c r="E24" s="29" t="s">
        <v>6</v>
      </c>
      <c r="F24" s="25"/>
    </row>
    <row r="25" spans="1:6">
      <c r="B25" s="29" t="s">
        <v>542</v>
      </c>
      <c r="C25" s="29" t="s">
        <v>5</v>
      </c>
      <c r="D25" s="29" t="s">
        <v>352</v>
      </c>
      <c r="E25" s="29" t="s">
        <v>6</v>
      </c>
      <c r="F25" s="25"/>
    </row>
    <row r="26" spans="1:6">
      <c r="B26" s="28" t="s">
        <v>543</v>
      </c>
      <c r="C26" s="28" t="s">
        <v>5</v>
      </c>
      <c r="D26" s="28" t="s">
        <v>5</v>
      </c>
      <c r="E26" s="28" t="s">
        <v>6</v>
      </c>
      <c r="F26" s="25"/>
    </row>
    <row r="27" spans="1:6">
      <c r="A27" s="13"/>
      <c r="B27" s="28" t="s">
        <v>544</v>
      </c>
      <c r="C27" s="28" t="s">
        <v>5</v>
      </c>
      <c r="D27" s="28" t="s">
        <v>5</v>
      </c>
      <c r="E27" s="28" t="s">
        <v>6</v>
      </c>
      <c r="F27" s="25"/>
    </row>
    <row r="28" spans="1:6">
      <c r="A28" s="13"/>
      <c r="B28" s="28" t="s">
        <v>545</v>
      </c>
      <c r="C28" s="28" t="s">
        <v>5</v>
      </c>
      <c r="D28" s="28" t="s">
        <v>5</v>
      </c>
      <c r="E28" s="28" t="s">
        <v>6</v>
      </c>
      <c r="F28" s="25"/>
    </row>
    <row r="29" spans="1:6">
      <c r="A29" s="13"/>
      <c r="B29" s="28" t="s">
        <v>393</v>
      </c>
      <c r="C29" s="28" t="s">
        <v>5</v>
      </c>
      <c r="D29" s="28" t="s">
        <v>5</v>
      </c>
      <c r="E29" s="28" t="s">
        <v>6</v>
      </c>
      <c r="F29" s="25"/>
    </row>
    <row r="30" spans="1:6">
      <c r="B30" s="30" t="s">
        <v>546</v>
      </c>
      <c r="C30" s="30" t="s">
        <v>5</v>
      </c>
      <c r="D30" s="30" t="s">
        <v>6</v>
      </c>
      <c r="E30" s="30" t="s">
        <v>6</v>
      </c>
      <c r="F30" s="25"/>
    </row>
    <row r="31" spans="1:6">
      <c r="B31" s="28" t="s">
        <v>547</v>
      </c>
      <c r="C31" s="28" t="s">
        <v>5</v>
      </c>
      <c r="D31" s="28" t="s">
        <v>5</v>
      </c>
      <c r="E31" s="28" t="s">
        <v>6</v>
      </c>
      <c r="F31" s="25"/>
    </row>
    <row r="32" spans="1:6">
      <c r="B32" s="29" t="s">
        <v>394</v>
      </c>
      <c r="C32" s="29" t="s">
        <v>5</v>
      </c>
      <c r="D32" s="29" t="s">
        <v>352</v>
      </c>
      <c r="E32" s="29" t="s">
        <v>6</v>
      </c>
      <c r="F32" s="25"/>
    </row>
    <row r="33" spans="1:7">
      <c r="B33" s="29" t="s">
        <v>548</v>
      </c>
      <c r="C33" s="29" t="s">
        <v>5</v>
      </c>
      <c r="D33" s="29" t="s">
        <v>352</v>
      </c>
      <c r="E33" s="29" t="s">
        <v>6</v>
      </c>
      <c r="F33" s="25"/>
    </row>
    <row r="34" spans="1:7">
      <c r="A34" s="13"/>
      <c r="B34" s="30" t="s">
        <v>549</v>
      </c>
      <c r="C34" s="30" t="s">
        <v>5</v>
      </c>
      <c r="D34" s="30" t="s">
        <v>6</v>
      </c>
      <c r="E34" s="30" t="s">
        <v>6</v>
      </c>
      <c r="F34" s="25"/>
    </row>
    <row r="35" spans="1:7">
      <c r="A35" s="13"/>
      <c r="B35" s="29" t="s">
        <v>550</v>
      </c>
      <c r="C35" s="29" t="s">
        <v>5</v>
      </c>
      <c r="D35" s="29" t="s">
        <v>352</v>
      </c>
      <c r="E35" s="29" t="s">
        <v>6</v>
      </c>
      <c r="F35" s="25"/>
    </row>
    <row r="36" spans="1:7">
      <c r="A36" s="13"/>
      <c r="B36" s="29" t="s">
        <v>551</v>
      </c>
      <c r="C36" s="29" t="s">
        <v>5</v>
      </c>
      <c r="D36" s="29" t="s">
        <v>352</v>
      </c>
      <c r="E36" s="29" t="s">
        <v>6</v>
      </c>
      <c r="F36" s="25"/>
    </row>
    <row r="37" spans="1:7">
      <c r="A37" s="13"/>
      <c r="B37" s="29" t="s">
        <v>552</v>
      </c>
      <c r="C37" s="29" t="s">
        <v>5</v>
      </c>
      <c r="D37" s="29" t="s">
        <v>352</v>
      </c>
      <c r="E37" s="29" t="s">
        <v>6</v>
      </c>
      <c r="F37" s="25"/>
    </row>
    <row r="38" spans="1:7">
      <c r="A38" s="13"/>
      <c r="B38" s="29" t="s">
        <v>553</v>
      </c>
      <c r="C38" s="29" t="s">
        <v>5</v>
      </c>
      <c r="D38" s="29" t="s">
        <v>352</v>
      </c>
      <c r="E38" s="29" t="s">
        <v>6</v>
      </c>
      <c r="F38" s="25"/>
    </row>
    <row r="39" spans="1:7">
      <c r="A39" s="13"/>
      <c r="B39" s="30" t="s">
        <v>395</v>
      </c>
      <c r="C39" s="30" t="s">
        <v>5</v>
      </c>
      <c r="D39" s="30" t="s">
        <v>6</v>
      </c>
      <c r="E39" s="30" t="s">
        <v>6</v>
      </c>
      <c r="F39" s="25"/>
      <c r="G39" s="26"/>
    </row>
    <row r="40" spans="1:7">
      <c r="B40" s="29" t="s">
        <v>396</v>
      </c>
      <c r="C40" s="29" t="s">
        <v>5</v>
      </c>
      <c r="D40" s="29" t="s">
        <v>352</v>
      </c>
      <c r="E40" s="29" t="s">
        <v>6</v>
      </c>
      <c r="F40" s="25"/>
    </row>
    <row r="41" spans="1:7">
      <c r="B41" s="30" t="s">
        <v>554</v>
      </c>
      <c r="C41" s="30" t="s">
        <v>5</v>
      </c>
      <c r="D41" s="30" t="s">
        <v>6</v>
      </c>
      <c r="E41" s="30" t="s">
        <v>6</v>
      </c>
      <c r="F41" s="25"/>
    </row>
    <row r="42" spans="1:7">
      <c r="B42" s="29" t="s">
        <v>397</v>
      </c>
      <c r="C42" s="29" t="s">
        <v>5</v>
      </c>
      <c r="D42" s="29" t="s">
        <v>352</v>
      </c>
      <c r="E42" s="29" t="s">
        <v>6</v>
      </c>
      <c r="F42" s="25"/>
    </row>
    <row r="43" spans="1:7">
      <c r="B43" s="29" t="s">
        <v>555</v>
      </c>
      <c r="C43" s="29" t="s">
        <v>5</v>
      </c>
      <c r="D43" s="29" t="s">
        <v>352</v>
      </c>
      <c r="E43" s="29" t="s">
        <v>6</v>
      </c>
      <c r="F43" s="25"/>
    </row>
    <row r="44" spans="1:7">
      <c r="B44" s="29" t="s">
        <v>556</v>
      </c>
      <c r="C44" s="29" t="s">
        <v>5</v>
      </c>
      <c r="D44" s="29" t="s">
        <v>352</v>
      </c>
      <c r="E44" s="29" t="s">
        <v>6</v>
      </c>
      <c r="F44" s="25"/>
    </row>
    <row r="45" spans="1:7">
      <c r="B45" s="30" t="s">
        <v>557</v>
      </c>
      <c r="C45" s="30" t="s">
        <v>5</v>
      </c>
      <c r="D45" s="30" t="s">
        <v>6</v>
      </c>
      <c r="E45" s="30" t="s">
        <v>6</v>
      </c>
      <c r="F45" s="25"/>
    </row>
    <row r="46" spans="1:7">
      <c r="B46" s="29" t="s">
        <v>398</v>
      </c>
      <c r="C46" s="29" t="s">
        <v>5</v>
      </c>
      <c r="D46" s="29" t="s">
        <v>352</v>
      </c>
      <c r="E46" s="29" t="s">
        <v>6</v>
      </c>
      <c r="F46" s="25"/>
    </row>
    <row r="47" spans="1:7">
      <c r="B47" s="29" t="s">
        <v>558</v>
      </c>
      <c r="C47" s="29" t="s">
        <v>5</v>
      </c>
      <c r="D47" s="29" t="s">
        <v>352</v>
      </c>
      <c r="E47" s="29" t="s">
        <v>6</v>
      </c>
      <c r="F47" s="25"/>
    </row>
    <row r="48" spans="1:7">
      <c r="B48" s="28" t="s">
        <v>399</v>
      </c>
      <c r="C48" s="28" t="s">
        <v>5</v>
      </c>
      <c r="D48" s="28" t="s">
        <v>5</v>
      </c>
      <c r="E48" s="28" t="s">
        <v>6</v>
      </c>
      <c r="F48" s="25"/>
    </row>
    <row r="49" spans="1:6">
      <c r="B49" s="9"/>
      <c r="C49" s="9"/>
      <c r="D49" s="9"/>
      <c r="E49" s="9"/>
      <c r="F49" s="25"/>
    </row>
    <row r="50" spans="1:6">
      <c r="B50" s="13"/>
      <c r="C50" s="13"/>
      <c r="D50" s="13"/>
      <c r="E50" s="13"/>
      <c r="F50" s="25"/>
    </row>
    <row r="51" spans="1:6">
      <c r="A51" s="6" t="s">
        <v>175</v>
      </c>
      <c r="B51" s="53" t="s">
        <v>578</v>
      </c>
      <c r="C51" s="13"/>
      <c r="D51" s="13"/>
      <c r="E51" s="13"/>
      <c r="F51" s="13"/>
    </row>
    <row r="52" spans="1:6">
      <c r="A52" s="25" t="s">
        <v>565</v>
      </c>
      <c r="B52" s="27">
        <f>(18/46)*100</f>
        <v>39.130434782608695</v>
      </c>
      <c r="C52" s="13"/>
      <c r="D52" s="13"/>
      <c r="E52" s="13"/>
      <c r="F52" s="13"/>
    </row>
    <row r="53" spans="1:6">
      <c r="A53" s="25" t="s">
        <v>559</v>
      </c>
      <c r="B53" s="18">
        <f>(9/46)*100</f>
        <v>19.565217391304348</v>
      </c>
      <c r="E53" s="13"/>
    </row>
    <row r="54" spans="1:6" s="25" customFormat="1">
      <c r="A54" s="25" t="s">
        <v>564</v>
      </c>
      <c r="B54" s="18">
        <f>(19/46)*100</f>
        <v>41.304347826086953</v>
      </c>
      <c r="E54" s="13"/>
    </row>
    <row r="55" spans="1:6">
      <c r="A55" s="22" t="s">
        <v>586</v>
      </c>
      <c r="B55" s="23">
        <f>SUM(B52:B54)</f>
        <v>100</v>
      </c>
    </row>
    <row r="57" spans="1:6">
      <c r="A57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2:L16"/>
  <sheetViews>
    <sheetView tabSelected="1" workbookViewId="0">
      <selection activeCell="A16" sqref="A16"/>
    </sheetView>
  </sheetViews>
  <sheetFormatPr defaultRowHeight="15"/>
  <cols>
    <col min="1" max="1" width="18.7109375" customWidth="1"/>
    <col min="3" max="11" width="10.28515625" customWidth="1"/>
  </cols>
  <sheetData>
    <row r="2" spans="1:12">
      <c r="C2" s="58" t="s">
        <v>582</v>
      </c>
      <c r="D2" s="58"/>
      <c r="E2" s="58"/>
      <c r="F2" s="58"/>
      <c r="G2" s="58"/>
      <c r="H2" s="58"/>
      <c r="I2" s="58"/>
      <c r="J2" s="58"/>
      <c r="K2" s="58"/>
    </row>
    <row r="3" spans="1:12">
      <c r="A3" s="31" t="s">
        <v>568</v>
      </c>
      <c r="B3" s="50" t="s">
        <v>569</v>
      </c>
      <c r="C3" s="41" t="s">
        <v>559</v>
      </c>
      <c r="D3" s="42" t="s">
        <v>560</v>
      </c>
      <c r="E3" s="43" t="s">
        <v>561</v>
      </c>
      <c r="F3" s="29" t="s">
        <v>562</v>
      </c>
      <c r="G3" s="44" t="s">
        <v>563</v>
      </c>
      <c r="H3" s="45" t="s">
        <v>564</v>
      </c>
      <c r="I3" s="46" t="s">
        <v>566</v>
      </c>
      <c r="J3" s="33" t="s">
        <v>565</v>
      </c>
      <c r="K3" s="47" t="s">
        <v>567</v>
      </c>
    </row>
    <row r="4" spans="1:12">
      <c r="A4" s="31" t="s">
        <v>570</v>
      </c>
      <c r="B4" s="50">
        <v>40</v>
      </c>
      <c r="C4" s="31">
        <v>97.5</v>
      </c>
      <c r="D4" s="48">
        <v>0</v>
      </c>
      <c r="E4" s="48">
        <v>2.5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</row>
    <row r="5" spans="1:12">
      <c r="A5" s="31" t="s">
        <v>589</v>
      </c>
      <c r="B5" s="50">
        <v>49</v>
      </c>
      <c r="C5" s="31">
        <v>98</v>
      </c>
      <c r="D5" s="48">
        <v>0</v>
      </c>
      <c r="E5" s="48">
        <v>0</v>
      </c>
      <c r="F5" s="48">
        <v>0</v>
      </c>
      <c r="G5" s="48">
        <v>0</v>
      </c>
      <c r="H5" s="48">
        <v>0</v>
      </c>
      <c r="I5" s="48">
        <v>0</v>
      </c>
      <c r="J5" s="48">
        <v>0</v>
      </c>
      <c r="K5" s="48">
        <v>2</v>
      </c>
      <c r="L5" s="25"/>
    </row>
    <row r="6" spans="1:12">
      <c r="A6" s="31" t="s">
        <v>571</v>
      </c>
      <c r="B6" s="50">
        <v>39</v>
      </c>
      <c r="C6" s="31">
        <v>53.8</v>
      </c>
      <c r="D6" s="48">
        <v>0</v>
      </c>
      <c r="E6" s="48">
        <v>0</v>
      </c>
      <c r="F6" s="48">
        <v>0</v>
      </c>
      <c r="G6" s="48">
        <v>0</v>
      </c>
      <c r="H6" s="48">
        <v>33.299999999999997</v>
      </c>
      <c r="I6" s="48">
        <v>2.6</v>
      </c>
      <c r="J6" s="48">
        <v>7.7</v>
      </c>
      <c r="K6" s="48">
        <v>2.6</v>
      </c>
      <c r="L6" s="25"/>
    </row>
    <row r="7" spans="1:12">
      <c r="A7" s="31" t="s">
        <v>572</v>
      </c>
      <c r="B7" s="50">
        <v>38</v>
      </c>
      <c r="C7" s="31">
        <v>73.7</v>
      </c>
      <c r="D7" s="48">
        <v>18.399999999999999</v>
      </c>
      <c r="E7" s="48">
        <v>2.6</v>
      </c>
      <c r="F7" s="48">
        <v>2.6</v>
      </c>
      <c r="G7" s="48">
        <v>2.6</v>
      </c>
      <c r="H7" s="48">
        <v>0</v>
      </c>
      <c r="I7" s="48">
        <v>0</v>
      </c>
      <c r="J7" s="48">
        <v>0</v>
      </c>
      <c r="K7" s="48">
        <v>0</v>
      </c>
      <c r="L7" s="25"/>
    </row>
    <row r="8" spans="1:12">
      <c r="A8" s="31" t="s">
        <v>588</v>
      </c>
      <c r="B8" s="50">
        <v>39</v>
      </c>
      <c r="C8" s="31">
        <v>79</v>
      </c>
      <c r="D8" s="48">
        <v>15</v>
      </c>
      <c r="E8" s="48">
        <v>3</v>
      </c>
      <c r="F8" s="48">
        <v>0</v>
      </c>
      <c r="G8" s="48">
        <v>3</v>
      </c>
      <c r="H8" s="48">
        <v>0</v>
      </c>
      <c r="I8" s="48">
        <v>0</v>
      </c>
      <c r="J8" s="48">
        <v>0</v>
      </c>
      <c r="K8" s="48">
        <v>0</v>
      </c>
      <c r="L8" s="25"/>
    </row>
    <row r="9" spans="1:12">
      <c r="A9" s="31" t="s">
        <v>573</v>
      </c>
      <c r="B9" s="50">
        <v>39</v>
      </c>
      <c r="C9" s="31">
        <v>90</v>
      </c>
      <c r="D9" s="48">
        <v>8</v>
      </c>
      <c r="E9" s="48">
        <v>0</v>
      </c>
      <c r="F9" s="48">
        <v>2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25"/>
    </row>
    <row r="10" spans="1:12">
      <c r="A10" s="31" t="s">
        <v>581</v>
      </c>
      <c r="B10" s="50">
        <v>37</v>
      </c>
      <c r="C10" s="31">
        <v>30</v>
      </c>
      <c r="D10" s="48">
        <v>24</v>
      </c>
      <c r="E10" s="48">
        <v>16</v>
      </c>
      <c r="F10" s="48">
        <v>19</v>
      </c>
      <c r="G10" s="48">
        <v>11</v>
      </c>
      <c r="H10" s="48">
        <v>0</v>
      </c>
      <c r="I10" s="48">
        <v>0</v>
      </c>
      <c r="J10" s="48">
        <v>0</v>
      </c>
      <c r="K10" s="48">
        <v>0</v>
      </c>
      <c r="L10" s="25"/>
    </row>
    <row r="11" spans="1:12">
      <c r="A11" s="31" t="s">
        <v>574</v>
      </c>
      <c r="B11" s="50">
        <v>40</v>
      </c>
      <c r="C11" s="31">
        <v>77.5</v>
      </c>
      <c r="D11" s="48">
        <v>20</v>
      </c>
      <c r="E11" s="48">
        <v>2.5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25"/>
    </row>
    <row r="12" spans="1:12">
      <c r="A12" s="31" t="s">
        <v>575</v>
      </c>
      <c r="B12" s="50">
        <v>40</v>
      </c>
      <c r="C12" s="31">
        <v>50</v>
      </c>
      <c r="D12" s="48">
        <v>27.5</v>
      </c>
      <c r="E12" s="48">
        <v>15</v>
      </c>
      <c r="F12" s="48">
        <v>2.5</v>
      </c>
      <c r="G12" s="48">
        <v>2.5</v>
      </c>
      <c r="H12" s="48">
        <v>2.5</v>
      </c>
      <c r="I12" s="48">
        <v>0</v>
      </c>
      <c r="J12" s="48">
        <v>0</v>
      </c>
      <c r="K12" s="48">
        <v>0</v>
      </c>
      <c r="L12" s="25"/>
    </row>
    <row r="13" spans="1:12">
      <c r="A13" s="31" t="s">
        <v>576</v>
      </c>
      <c r="B13" s="50">
        <v>39</v>
      </c>
      <c r="C13" s="31">
        <v>100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25"/>
    </row>
    <row r="14" spans="1:12">
      <c r="A14" s="31" t="s">
        <v>587</v>
      </c>
      <c r="B14" s="50">
        <v>40</v>
      </c>
      <c r="C14" s="31">
        <v>62.5</v>
      </c>
      <c r="D14" s="48">
        <v>12.5</v>
      </c>
      <c r="E14" s="48">
        <v>2.5</v>
      </c>
      <c r="F14" s="48">
        <v>20</v>
      </c>
      <c r="G14" s="48">
        <v>2.5</v>
      </c>
      <c r="H14" s="48">
        <v>0</v>
      </c>
      <c r="I14" s="48">
        <v>0</v>
      </c>
      <c r="J14" s="48">
        <v>0</v>
      </c>
      <c r="K14" s="48">
        <v>0</v>
      </c>
      <c r="L14" s="25"/>
    </row>
    <row r="15" spans="1:12">
      <c r="A15" s="31" t="s">
        <v>577</v>
      </c>
      <c r="B15" s="50">
        <v>48</v>
      </c>
      <c r="C15" s="31">
        <v>100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25"/>
    </row>
    <row r="16" spans="1:12">
      <c r="A16" s="31" t="s">
        <v>590</v>
      </c>
      <c r="B16" s="50">
        <v>46</v>
      </c>
      <c r="C16" s="31">
        <v>19.600000000000001</v>
      </c>
      <c r="D16" s="48">
        <v>0</v>
      </c>
      <c r="E16" s="48">
        <v>0</v>
      </c>
      <c r="F16" s="48">
        <v>0</v>
      </c>
      <c r="G16" s="48">
        <v>0</v>
      </c>
      <c r="H16" s="48">
        <v>41.3</v>
      </c>
      <c r="I16" s="48">
        <v>0</v>
      </c>
      <c r="J16" s="48">
        <v>39.1</v>
      </c>
      <c r="K16" s="48">
        <v>0</v>
      </c>
      <c r="L16" s="25"/>
    </row>
  </sheetData>
  <mergeCells count="1">
    <mergeCell ref="C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5"/>
  <sheetViews>
    <sheetView topLeftCell="A37" workbookViewId="0">
      <selection activeCell="B43" sqref="B43"/>
    </sheetView>
  </sheetViews>
  <sheetFormatPr defaultRowHeight="15"/>
  <cols>
    <col min="1" max="1" width="24.28515625" bestFit="1" customWidth="1"/>
    <col min="2" max="3" width="10" bestFit="1" customWidth="1"/>
    <col min="4" max="4" width="9.7109375" bestFit="1" customWidth="1"/>
    <col min="5" max="5" width="10.140625" style="1" bestFit="1" customWidth="1"/>
    <col min="6" max="6" width="24.42578125" bestFit="1" customWidth="1"/>
    <col min="8" max="8" width="70.140625" bestFit="1" customWidth="1"/>
  </cols>
  <sheetData>
    <row r="1" spans="1:8">
      <c r="A1" s="6" t="s">
        <v>522</v>
      </c>
    </row>
    <row r="2" spans="1:8">
      <c r="B2" s="3" t="s">
        <v>0</v>
      </c>
      <c r="C2" s="3" t="s">
        <v>1</v>
      </c>
      <c r="D2" s="3" t="s">
        <v>2</v>
      </c>
      <c r="E2" s="2" t="s">
        <v>3</v>
      </c>
      <c r="F2" s="3"/>
      <c r="H2" s="7"/>
    </row>
    <row r="3" spans="1:8">
      <c r="B3" s="32" t="s">
        <v>480</v>
      </c>
      <c r="C3" s="32" t="s">
        <v>7</v>
      </c>
      <c r="D3" s="32" t="s">
        <v>6</v>
      </c>
      <c r="E3" s="32" t="s">
        <v>6</v>
      </c>
      <c r="F3" s="26"/>
    </row>
    <row r="4" spans="1:8">
      <c r="B4" s="32" t="s">
        <v>481</v>
      </c>
      <c r="C4" s="32" t="s">
        <v>7</v>
      </c>
      <c r="D4" s="32" t="s">
        <v>6</v>
      </c>
      <c r="E4" s="32" t="s">
        <v>6</v>
      </c>
      <c r="F4" s="26"/>
    </row>
    <row r="5" spans="1:8">
      <c r="B5" s="31" t="s">
        <v>482</v>
      </c>
      <c r="C5" s="31" t="s">
        <v>5</v>
      </c>
      <c r="D5" s="31" t="s">
        <v>6</v>
      </c>
      <c r="E5" s="31" t="s">
        <v>6</v>
      </c>
      <c r="F5" s="26"/>
    </row>
    <row r="6" spans="1:8">
      <c r="B6" s="31" t="s">
        <v>483</v>
      </c>
      <c r="C6" s="31" t="s">
        <v>5</v>
      </c>
      <c r="D6" s="31" t="s">
        <v>6</v>
      </c>
      <c r="E6" s="31" t="s">
        <v>6</v>
      </c>
      <c r="F6" s="26"/>
    </row>
    <row r="7" spans="1:8">
      <c r="B7" s="31" t="s">
        <v>484</v>
      </c>
      <c r="C7" s="31" t="s">
        <v>5</v>
      </c>
      <c r="D7" s="31" t="s">
        <v>6</v>
      </c>
      <c r="E7" s="31" t="s">
        <v>6</v>
      </c>
      <c r="F7" s="26"/>
    </row>
    <row r="8" spans="1:8">
      <c r="B8" s="31" t="s">
        <v>485</v>
      </c>
      <c r="C8" s="31" t="s">
        <v>5</v>
      </c>
      <c r="D8" s="31" t="s">
        <v>6</v>
      </c>
      <c r="E8" s="31" t="s">
        <v>6</v>
      </c>
      <c r="F8" s="8"/>
    </row>
    <row r="9" spans="1:8">
      <c r="B9" s="31" t="s">
        <v>486</v>
      </c>
      <c r="C9" s="31" t="s">
        <v>5</v>
      </c>
      <c r="D9" s="31" t="s">
        <v>6</v>
      </c>
      <c r="E9" s="31" t="s">
        <v>6</v>
      </c>
      <c r="F9" s="8"/>
    </row>
    <row r="10" spans="1:8">
      <c r="B10" s="31" t="s">
        <v>487</v>
      </c>
      <c r="C10" s="31" t="s">
        <v>5</v>
      </c>
      <c r="D10" s="31" t="s">
        <v>6</v>
      </c>
      <c r="E10" s="31" t="s">
        <v>6</v>
      </c>
      <c r="F10" s="8"/>
    </row>
    <row r="11" spans="1:8">
      <c r="B11" s="31" t="s">
        <v>488</v>
      </c>
      <c r="C11" s="31" t="s">
        <v>5</v>
      </c>
      <c r="D11" s="31" t="s">
        <v>6</v>
      </c>
      <c r="E11" s="31" t="s">
        <v>6</v>
      </c>
      <c r="F11" s="8"/>
    </row>
    <row r="12" spans="1:8">
      <c r="B12" s="32" t="s">
        <v>489</v>
      </c>
      <c r="C12" s="32" t="s">
        <v>7</v>
      </c>
      <c r="D12" s="32" t="s">
        <v>6</v>
      </c>
      <c r="E12" s="32" t="s">
        <v>6</v>
      </c>
    </row>
    <row r="13" spans="1:8">
      <c r="B13" s="34" t="s">
        <v>490</v>
      </c>
      <c r="C13" s="34" t="s">
        <v>5</v>
      </c>
      <c r="D13" s="34" t="s">
        <v>6</v>
      </c>
      <c r="E13" s="34" t="s">
        <v>351</v>
      </c>
      <c r="F13" s="9"/>
    </row>
    <row r="14" spans="1:8">
      <c r="B14" s="31" t="s">
        <v>491</v>
      </c>
      <c r="C14" s="31" t="s">
        <v>5</v>
      </c>
      <c r="D14" s="31" t="s">
        <v>6</v>
      </c>
      <c r="E14" s="31" t="s">
        <v>6</v>
      </c>
    </row>
    <row r="15" spans="1:8">
      <c r="B15" s="31" t="s">
        <v>492</v>
      </c>
      <c r="C15" s="30" t="s">
        <v>5</v>
      </c>
      <c r="D15" s="30" t="s">
        <v>6</v>
      </c>
      <c r="E15" s="30" t="s">
        <v>6</v>
      </c>
    </row>
    <row r="16" spans="1:8">
      <c r="B16" s="31" t="s">
        <v>493</v>
      </c>
      <c r="C16" s="31" t="s">
        <v>5</v>
      </c>
      <c r="D16" s="31" t="s">
        <v>6</v>
      </c>
      <c r="E16" s="31" t="s">
        <v>6</v>
      </c>
    </row>
    <row r="17" spans="2:5">
      <c r="B17" s="31" t="s">
        <v>494</v>
      </c>
      <c r="C17" s="31" t="s">
        <v>5</v>
      </c>
      <c r="D17" s="31" t="s">
        <v>6</v>
      </c>
      <c r="E17" s="31" t="s">
        <v>6</v>
      </c>
    </row>
    <row r="18" spans="2:5">
      <c r="B18" s="31" t="s">
        <v>495</v>
      </c>
      <c r="C18" s="31" t="s">
        <v>5</v>
      </c>
      <c r="D18" s="31" t="s">
        <v>6</v>
      </c>
      <c r="E18" s="31" t="s">
        <v>6</v>
      </c>
    </row>
    <row r="19" spans="2:5">
      <c r="B19" s="31" t="s">
        <v>496</v>
      </c>
      <c r="C19" s="31" t="s">
        <v>5</v>
      </c>
      <c r="D19" s="31" t="s">
        <v>6</v>
      </c>
      <c r="E19" s="31" t="s">
        <v>6</v>
      </c>
    </row>
    <row r="20" spans="2:5">
      <c r="B20" s="31" t="s">
        <v>497</v>
      </c>
      <c r="C20" s="31" t="s">
        <v>5</v>
      </c>
      <c r="D20" s="31" t="s">
        <v>6</v>
      </c>
      <c r="E20" s="31" t="s">
        <v>6</v>
      </c>
    </row>
    <row r="21" spans="2:5">
      <c r="B21" s="31" t="s">
        <v>498</v>
      </c>
      <c r="C21" s="31" t="s">
        <v>5</v>
      </c>
      <c r="D21" s="31" t="s">
        <v>6</v>
      </c>
      <c r="E21" s="31" t="s">
        <v>6</v>
      </c>
    </row>
    <row r="22" spans="2:5">
      <c r="B22" s="31" t="s">
        <v>499</v>
      </c>
      <c r="C22" s="31" t="s">
        <v>5</v>
      </c>
      <c r="D22" s="31" t="s">
        <v>6</v>
      </c>
      <c r="E22" s="31" t="s">
        <v>6</v>
      </c>
    </row>
    <row r="23" spans="2:5">
      <c r="B23" s="31" t="s">
        <v>500</v>
      </c>
      <c r="C23" s="31" t="s">
        <v>5</v>
      </c>
      <c r="D23" s="31" t="s">
        <v>6</v>
      </c>
      <c r="E23" s="31" t="s">
        <v>6</v>
      </c>
    </row>
    <row r="24" spans="2:5">
      <c r="B24" s="31" t="s">
        <v>501</v>
      </c>
      <c r="C24" s="31" t="s">
        <v>5</v>
      </c>
      <c r="D24" s="31" t="s">
        <v>6</v>
      </c>
      <c r="E24" s="31" t="s">
        <v>6</v>
      </c>
    </row>
    <row r="25" spans="2:5">
      <c r="B25" s="31" t="s">
        <v>502</v>
      </c>
      <c r="C25" s="31" t="s">
        <v>5</v>
      </c>
      <c r="D25" s="31" t="s">
        <v>6</v>
      </c>
      <c r="E25" s="31" t="s">
        <v>6</v>
      </c>
    </row>
    <row r="26" spans="2:5">
      <c r="B26" s="31" t="s">
        <v>503</v>
      </c>
      <c r="C26" s="30" t="s">
        <v>5</v>
      </c>
      <c r="D26" s="30" t="s">
        <v>6</v>
      </c>
      <c r="E26" s="30" t="s">
        <v>6</v>
      </c>
    </row>
    <row r="27" spans="2:5">
      <c r="B27" s="31" t="s">
        <v>504</v>
      </c>
      <c r="C27" s="31" t="s">
        <v>5</v>
      </c>
      <c r="D27" s="31" t="s">
        <v>6</v>
      </c>
      <c r="E27" s="31" t="s">
        <v>6</v>
      </c>
    </row>
    <row r="28" spans="2:5">
      <c r="B28" s="31" t="s">
        <v>505</v>
      </c>
      <c r="C28" s="31" t="s">
        <v>5</v>
      </c>
      <c r="D28" s="31" t="s">
        <v>6</v>
      </c>
      <c r="E28" s="31" t="s">
        <v>6</v>
      </c>
    </row>
    <row r="29" spans="2:5">
      <c r="B29" s="31" t="s">
        <v>506</v>
      </c>
      <c r="C29" s="31" t="s">
        <v>5</v>
      </c>
      <c r="D29" s="31" t="s">
        <v>6</v>
      </c>
      <c r="E29" s="31" t="s">
        <v>6</v>
      </c>
    </row>
    <row r="30" spans="2:5">
      <c r="B30" s="31" t="s">
        <v>507</v>
      </c>
      <c r="C30" s="31" t="s">
        <v>5</v>
      </c>
      <c r="D30" s="31" t="s">
        <v>6</v>
      </c>
      <c r="E30" s="31" t="s">
        <v>6</v>
      </c>
    </row>
    <row r="31" spans="2:5">
      <c r="B31" s="31" t="s">
        <v>508</v>
      </c>
      <c r="C31" s="31" t="s">
        <v>5</v>
      </c>
      <c r="D31" s="31" t="s">
        <v>6</v>
      </c>
      <c r="E31" s="31" t="s">
        <v>6</v>
      </c>
    </row>
    <row r="32" spans="2:5">
      <c r="B32" s="31" t="s">
        <v>509</v>
      </c>
      <c r="C32" s="31" t="s">
        <v>5</v>
      </c>
      <c r="D32" s="31" t="s">
        <v>6</v>
      </c>
      <c r="E32" s="31" t="s">
        <v>6</v>
      </c>
    </row>
    <row r="33" spans="1:6">
      <c r="B33" s="31" t="s">
        <v>510</v>
      </c>
      <c r="C33" s="31" t="s">
        <v>5</v>
      </c>
      <c r="D33" s="31" t="s">
        <v>6</v>
      </c>
      <c r="E33" s="31" t="s">
        <v>6</v>
      </c>
    </row>
    <row r="34" spans="1:6">
      <c r="B34" s="31" t="s">
        <v>511</v>
      </c>
      <c r="C34" s="31" t="s">
        <v>5</v>
      </c>
      <c r="D34" s="31" t="s">
        <v>6</v>
      </c>
      <c r="E34" s="31" t="s">
        <v>6</v>
      </c>
    </row>
    <row r="35" spans="1:6">
      <c r="B35" s="31" t="s">
        <v>512</v>
      </c>
      <c r="C35" s="31" t="s">
        <v>5</v>
      </c>
      <c r="D35" s="31" t="s">
        <v>6</v>
      </c>
      <c r="E35" s="31" t="s">
        <v>6</v>
      </c>
    </row>
    <row r="36" spans="1:6">
      <c r="B36" s="31" t="s">
        <v>513</v>
      </c>
      <c r="C36" s="31" t="s">
        <v>5</v>
      </c>
      <c r="D36" s="31" t="s">
        <v>6</v>
      </c>
      <c r="E36" s="31" t="s">
        <v>6</v>
      </c>
    </row>
    <row r="37" spans="1:6">
      <c r="B37" s="31" t="s">
        <v>514</v>
      </c>
      <c r="C37" s="31" t="s">
        <v>5</v>
      </c>
      <c r="D37" s="31" t="s">
        <v>6</v>
      </c>
      <c r="E37" s="31" t="s">
        <v>6</v>
      </c>
    </row>
    <row r="38" spans="1:6">
      <c r="B38" s="31" t="s">
        <v>515</v>
      </c>
      <c r="C38" s="31" t="s">
        <v>5</v>
      </c>
      <c r="D38" s="31" t="s">
        <v>6</v>
      </c>
      <c r="E38" s="31" t="s">
        <v>6</v>
      </c>
    </row>
    <row r="39" spans="1:6">
      <c r="B39" s="31" t="s">
        <v>516</v>
      </c>
      <c r="C39" s="31" t="s">
        <v>5</v>
      </c>
      <c r="D39" s="31" t="s">
        <v>6</v>
      </c>
      <c r="E39" s="31" t="s">
        <v>6</v>
      </c>
    </row>
    <row r="40" spans="1:6">
      <c r="B40" s="31" t="s">
        <v>517</v>
      </c>
      <c r="C40" s="31" t="s">
        <v>5</v>
      </c>
      <c r="D40" s="31" t="s">
        <v>6</v>
      </c>
      <c r="E40" s="31" t="s">
        <v>6</v>
      </c>
    </row>
    <row r="41" spans="1:6">
      <c r="B41" s="31" t="s">
        <v>518</v>
      </c>
      <c r="C41" s="31" t="s">
        <v>5</v>
      </c>
      <c r="D41" s="31" t="s">
        <v>6</v>
      </c>
      <c r="E41" s="31" t="s">
        <v>6</v>
      </c>
    </row>
    <row r="42" spans="1:6">
      <c r="C42" s="8"/>
      <c r="D42" s="8"/>
      <c r="E42" s="8"/>
    </row>
    <row r="43" spans="1:6">
      <c r="A43" s="6" t="s">
        <v>175</v>
      </c>
      <c r="B43" s="51" t="s">
        <v>578</v>
      </c>
      <c r="C43" s="8"/>
      <c r="D43" s="8"/>
      <c r="E43" s="8"/>
    </row>
    <row r="44" spans="1:6">
      <c r="A44" s="25" t="s">
        <v>559</v>
      </c>
      <c r="B44" s="18">
        <f>(35/39)*100</f>
        <v>89.743589743589752</v>
      </c>
      <c r="C44" s="8"/>
      <c r="D44" s="8"/>
      <c r="E44" s="8"/>
    </row>
    <row r="45" spans="1:6">
      <c r="A45" s="25" t="s">
        <v>560</v>
      </c>
      <c r="B45" s="18">
        <f>(3/39)*100</f>
        <v>7.6923076923076925</v>
      </c>
      <c r="C45" s="8"/>
      <c r="D45" s="8"/>
      <c r="E45" s="8"/>
      <c r="F45" s="25"/>
    </row>
    <row r="46" spans="1:6">
      <c r="A46" s="25" t="s">
        <v>562</v>
      </c>
      <c r="B46" s="18">
        <f>(1/39)*100</f>
        <v>2.5641025641025639</v>
      </c>
      <c r="C46" s="8"/>
      <c r="D46" s="8"/>
      <c r="E46" s="8"/>
    </row>
    <row r="47" spans="1:6">
      <c r="A47" s="22" t="s">
        <v>586</v>
      </c>
      <c r="B47" s="23">
        <f>SUM(B44:B46)</f>
        <v>100.00000000000001</v>
      </c>
      <c r="C47" s="8"/>
      <c r="D47" s="8"/>
      <c r="E47" s="8"/>
    </row>
    <row r="48" spans="1:6">
      <c r="B48" s="18"/>
      <c r="C48" s="8"/>
      <c r="D48" s="8"/>
      <c r="E48" s="8"/>
    </row>
    <row r="49" spans="3:5">
      <c r="C49" s="8"/>
      <c r="D49" s="8"/>
      <c r="E49" s="8"/>
    </row>
    <row r="50" spans="3:5">
      <c r="C50" s="8"/>
      <c r="D50" s="8"/>
      <c r="E50" s="8"/>
    </row>
    <row r="51" spans="3:5">
      <c r="C51" s="8"/>
      <c r="D51" s="8"/>
      <c r="E51" s="8"/>
    </row>
    <row r="52" spans="3:5">
      <c r="C52" s="8"/>
      <c r="D52" s="8"/>
      <c r="E52" s="8"/>
    </row>
    <row r="53" spans="3:5">
      <c r="C53" s="8"/>
      <c r="D53" s="8"/>
      <c r="E53" s="8"/>
    </row>
    <row r="54" spans="3:5">
      <c r="C54" s="8"/>
      <c r="D54" s="8"/>
      <c r="E54" s="8"/>
    </row>
    <row r="55" spans="3:5">
      <c r="C55" s="8"/>
      <c r="D55" s="8"/>
      <c r="E55" s="8"/>
    </row>
    <row r="56" spans="3:5">
      <c r="C56" s="8"/>
      <c r="D56" s="8"/>
      <c r="E56" s="8"/>
    </row>
    <row r="57" spans="3:5">
      <c r="C57" s="8"/>
      <c r="D57" s="8"/>
      <c r="E57" s="8"/>
    </row>
    <row r="58" spans="3:5">
      <c r="C58" s="8"/>
      <c r="D58" s="8"/>
      <c r="E58" s="8"/>
    </row>
    <row r="59" spans="3:5">
      <c r="C59" s="8"/>
      <c r="D59" s="8"/>
      <c r="E59" s="8"/>
    </row>
    <row r="60" spans="3:5">
      <c r="C60" s="8"/>
      <c r="D60" s="8"/>
      <c r="E60" s="8"/>
    </row>
    <row r="61" spans="3:5">
      <c r="C61" s="8"/>
      <c r="D61" s="8"/>
      <c r="E61" s="8"/>
    </row>
    <row r="62" spans="3:5">
      <c r="C62" s="8"/>
      <c r="D62" s="8"/>
      <c r="E62" s="8"/>
    </row>
    <row r="63" spans="3:5">
      <c r="C63" s="8"/>
      <c r="D63" s="8"/>
      <c r="E63" s="8"/>
    </row>
    <row r="64" spans="3:5">
      <c r="C64" s="8"/>
      <c r="D64" s="8"/>
      <c r="E64" s="8"/>
    </row>
    <row r="65" spans="3:5">
      <c r="C65" s="8"/>
      <c r="D65" s="8"/>
      <c r="E65" s="8"/>
    </row>
    <row r="66" spans="3:5">
      <c r="C66" s="8"/>
      <c r="D66" s="8"/>
      <c r="E66" s="8"/>
    </row>
    <row r="67" spans="3:5">
      <c r="C67" s="8"/>
      <c r="D67" s="8"/>
      <c r="E67" s="8"/>
    </row>
    <row r="68" spans="3:5">
      <c r="C68" s="8"/>
      <c r="D68" s="8"/>
      <c r="E68" s="8"/>
    </row>
    <row r="69" spans="3:5">
      <c r="C69" s="8"/>
      <c r="D69" s="8"/>
      <c r="E69" s="8"/>
    </row>
    <row r="70" spans="3:5">
      <c r="C70" s="8"/>
      <c r="D70" s="8"/>
      <c r="E70" s="8"/>
    </row>
    <row r="71" spans="3:5">
      <c r="C71" s="8"/>
      <c r="D71" s="8"/>
      <c r="E71" s="8"/>
    </row>
    <row r="72" spans="3:5">
      <c r="C72" s="8"/>
      <c r="D72" s="8"/>
      <c r="E72" s="8"/>
    </row>
    <row r="73" spans="3:5">
      <c r="C73" s="8"/>
      <c r="D73" s="8"/>
      <c r="E73" s="8"/>
    </row>
    <row r="74" spans="3:5">
      <c r="C74" s="8"/>
      <c r="D74" s="8"/>
      <c r="E74" s="8"/>
    </row>
    <row r="75" spans="3:5">
      <c r="C75" s="8"/>
      <c r="D75" s="8"/>
      <c r="E75" s="8"/>
    </row>
    <row r="76" spans="3:5">
      <c r="C76" s="8"/>
      <c r="D76" s="8"/>
      <c r="E76" s="8"/>
    </row>
    <row r="77" spans="3:5">
      <c r="C77" s="8"/>
      <c r="D77" s="8"/>
      <c r="E77" s="8"/>
    </row>
    <row r="78" spans="3:5">
      <c r="C78" s="8"/>
      <c r="D78" s="8"/>
      <c r="E78" s="8"/>
    </row>
    <row r="79" spans="3:5">
      <c r="C79" s="8"/>
      <c r="D79" s="8"/>
      <c r="E79" s="8"/>
    </row>
    <row r="80" spans="3:5">
      <c r="C80" s="8"/>
      <c r="D80" s="8"/>
      <c r="E80" s="8"/>
    </row>
    <row r="81" spans="3:5">
      <c r="C81" s="8"/>
      <c r="D81" s="8"/>
      <c r="E81" s="8"/>
    </row>
    <row r="82" spans="3:5">
      <c r="C82" s="8"/>
      <c r="D82" s="8"/>
      <c r="E82" s="8"/>
    </row>
    <row r="83" spans="3:5">
      <c r="C83" s="8"/>
      <c r="D83" s="8"/>
      <c r="E83" s="8"/>
    </row>
    <row r="84" spans="3:5">
      <c r="C84" s="8"/>
      <c r="D84" s="8"/>
      <c r="E84" s="8"/>
    </row>
    <row r="85" spans="3:5">
      <c r="C85" s="8"/>
      <c r="D85" s="8"/>
      <c r="E85" s="8"/>
    </row>
    <row r="86" spans="3:5">
      <c r="C86" s="8"/>
      <c r="D86" s="8"/>
      <c r="E86" s="8"/>
    </row>
    <row r="87" spans="3:5">
      <c r="C87" s="8"/>
      <c r="D87" s="8"/>
      <c r="E87" s="8"/>
    </row>
    <row r="88" spans="3:5">
      <c r="C88" s="8"/>
      <c r="D88" s="8"/>
      <c r="E88" s="8"/>
    </row>
    <row r="89" spans="3:5">
      <c r="C89" s="8"/>
      <c r="D89" s="8"/>
      <c r="E89" s="8"/>
    </row>
    <row r="90" spans="3:5">
      <c r="C90" s="8"/>
      <c r="D90" s="8"/>
      <c r="E90" s="8"/>
    </row>
    <row r="91" spans="3:5">
      <c r="C91" s="8"/>
      <c r="D91" s="8"/>
      <c r="E91" s="8"/>
    </row>
    <row r="92" spans="3:5">
      <c r="C92" s="8"/>
      <c r="D92" s="8"/>
      <c r="E92" s="8"/>
    </row>
    <row r="93" spans="3:5">
      <c r="C93" s="8"/>
      <c r="D93" s="8"/>
      <c r="E93" s="8"/>
    </row>
    <row r="94" spans="3:5">
      <c r="C94" s="8"/>
      <c r="D94" s="8"/>
      <c r="E94" s="8"/>
    </row>
    <row r="95" spans="3:5">
      <c r="C95" s="8"/>
      <c r="D95" s="8"/>
      <c r="E95" s="8"/>
    </row>
    <row r="96" spans="3:5">
      <c r="C96" s="8"/>
      <c r="D96" s="8"/>
      <c r="E96" s="8"/>
    </row>
    <row r="97" spans="3:5">
      <c r="C97" s="8"/>
      <c r="D97" s="8"/>
      <c r="E97" s="8"/>
    </row>
    <row r="98" spans="3:5">
      <c r="C98" s="8"/>
      <c r="D98" s="8"/>
      <c r="E98" s="8"/>
    </row>
    <row r="99" spans="3:5">
      <c r="C99" s="8"/>
      <c r="D99" s="8"/>
      <c r="E99" s="8"/>
    </row>
    <row r="100" spans="3:5">
      <c r="C100" s="8"/>
      <c r="D100" s="8"/>
      <c r="E100" s="8"/>
    </row>
    <row r="101" spans="3:5">
      <c r="C101" s="8"/>
      <c r="D101" s="8"/>
      <c r="E101" s="8"/>
    </row>
    <row r="102" spans="3:5">
      <c r="C102" s="8"/>
      <c r="D102" s="8"/>
      <c r="E102" s="8"/>
    </row>
    <row r="103" spans="3:5">
      <c r="C103" s="8"/>
      <c r="D103" s="8"/>
      <c r="E103" s="8"/>
    </row>
    <row r="104" spans="3:5">
      <c r="C104" s="8"/>
      <c r="D104" s="8"/>
      <c r="E104" s="8"/>
    </row>
    <row r="105" spans="3:5">
      <c r="C105" s="8"/>
      <c r="D105" s="8"/>
      <c r="E105" s="8"/>
    </row>
    <row r="106" spans="3:5">
      <c r="C106" s="8"/>
      <c r="D106" s="8"/>
      <c r="E106" s="8"/>
    </row>
    <row r="107" spans="3:5">
      <c r="C107" s="8"/>
      <c r="D107" s="8"/>
      <c r="E107" s="8"/>
    </row>
    <row r="108" spans="3:5">
      <c r="C108" s="8"/>
      <c r="D108" s="8"/>
      <c r="E108" s="8"/>
    </row>
    <row r="109" spans="3:5">
      <c r="C109" s="8"/>
      <c r="D109" s="8"/>
      <c r="E109" s="8"/>
    </row>
    <row r="110" spans="3:5">
      <c r="C110" s="8"/>
      <c r="D110" s="8"/>
      <c r="E110" s="8"/>
    </row>
    <row r="111" spans="3:5">
      <c r="C111" s="8"/>
      <c r="D111" s="8"/>
      <c r="E111" s="8"/>
    </row>
    <row r="112" spans="3:5">
      <c r="C112" s="8"/>
      <c r="D112" s="8"/>
      <c r="E112" s="8"/>
    </row>
    <row r="113" spans="3:5">
      <c r="C113" s="8"/>
      <c r="D113" s="8"/>
      <c r="E113" s="8"/>
    </row>
    <row r="114" spans="3:5">
      <c r="C114" s="8"/>
      <c r="D114" s="8"/>
      <c r="E114" s="8"/>
    </row>
    <row r="115" spans="3:5">
      <c r="C115" s="8"/>
      <c r="D115" s="8"/>
      <c r="E115" s="8"/>
    </row>
    <row r="116" spans="3:5">
      <c r="C116" s="8"/>
      <c r="D116" s="8"/>
      <c r="E116" s="8"/>
    </row>
    <row r="117" spans="3:5">
      <c r="C117" s="8"/>
      <c r="D117" s="8"/>
      <c r="E117" s="8"/>
    </row>
    <row r="118" spans="3:5">
      <c r="C118" s="8"/>
      <c r="D118" s="8"/>
      <c r="E118" s="8"/>
    </row>
    <row r="119" spans="3:5">
      <c r="C119" s="8"/>
      <c r="D119" s="8"/>
      <c r="E119" s="8"/>
    </row>
    <row r="120" spans="3:5">
      <c r="C120" s="8"/>
      <c r="D120" s="8"/>
      <c r="E120" s="8"/>
    </row>
    <row r="121" spans="3:5">
      <c r="C121" s="8"/>
      <c r="D121" s="8"/>
      <c r="E121" s="8"/>
    </row>
    <row r="122" spans="3:5">
      <c r="C122" s="8"/>
      <c r="D122" s="8"/>
      <c r="E122" s="8"/>
    </row>
    <row r="123" spans="3:5">
      <c r="C123" s="8"/>
      <c r="D123" s="8"/>
      <c r="E123" s="8"/>
    </row>
    <row r="124" spans="3:5">
      <c r="C124" s="8"/>
      <c r="D124" s="8"/>
      <c r="E124" s="8"/>
    </row>
    <row r="125" spans="3:5">
      <c r="C125" s="8"/>
      <c r="D125" s="8"/>
      <c r="E125" s="8"/>
    </row>
    <row r="126" spans="3:5">
      <c r="C126" s="8"/>
      <c r="D126" s="8"/>
      <c r="E126" s="8"/>
    </row>
    <row r="127" spans="3:5">
      <c r="C127" s="8"/>
      <c r="D127" s="8"/>
      <c r="E127" s="8"/>
    </row>
    <row r="128" spans="3:5">
      <c r="C128" s="8"/>
      <c r="D128" s="8"/>
      <c r="E128" s="8"/>
    </row>
    <row r="129" spans="3:5">
      <c r="C129" s="8"/>
      <c r="D129" s="8"/>
      <c r="E129" s="8"/>
    </row>
    <row r="130" spans="3:5">
      <c r="C130" s="8"/>
      <c r="D130" s="8"/>
      <c r="E130" s="8"/>
    </row>
    <row r="131" spans="3:5">
      <c r="C131" s="8"/>
      <c r="D131" s="8"/>
      <c r="E131" s="8"/>
    </row>
    <row r="132" spans="3:5">
      <c r="C132" s="8"/>
      <c r="D132" s="8"/>
      <c r="E132" s="8"/>
    </row>
    <row r="133" spans="3:5">
      <c r="C133" s="8"/>
      <c r="D133" s="8"/>
      <c r="E133" s="8"/>
    </row>
    <row r="134" spans="3:5">
      <c r="C134" s="8"/>
      <c r="D134" s="8"/>
      <c r="E134" s="8"/>
    </row>
    <row r="135" spans="3:5">
      <c r="C135" s="8"/>
      <c r="D135" s="8"/>
      <c r="E135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9"/>
  <sheetViews>
    <sheetView topLeftCell="A28" zoomScaleNormal="100" workbookViewId="0">
      <selection activeCell="B41" sqref="B41"/>
    </sheetView>
  </sheetViews>
  <sheetFormatPr defaultRowHeight="15"/>
  <cols>
    <col min="1" max="1" width="30.140625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2" bestFit="1" customWidth="1"/>
  </cols>
  <sheetData>
    <row r="1" spans="1:6">
      <c r="A1" s="12" t="s">
        <v>583</v>
      </c>
      <c r="B1" s="10"/>
      <c r="C1" s="13"/>
      <c r="D1" s="13"/>
      <c r="E1" s="9"/>
      <c r="F1" s="11"/>
    </row>
    <row r="2" spans="1:6">
      <c r="A2" s="13"/>
      <c r="B2" s="14" t="s">
        <v>519</v>
      </c>
      <c r="C2" s="15" t="s">
        <v>1</v>
      </c>
      <c r="D2" s="15" t="s">
        <v>2</v>
      </c>
      <c r="E2" s="15" t="s">
        <v>3</v>
      </c>
      <c r="F2" s="55"/>
    </row>
    <row r="3" spans="1:6">
      <c r="A3" s="13"/>
      <c r="B3" s="34" t="s">
        <v>353</v>
      </c>
      <c r="C3" s="34" t="s">
        <v>5</v>
      </c>
      <c r="D3" s="34" t="s">
        <v>6</v>
      </c>
      <c r="E3" s="54" t="s">
        <v>351</v>
      </c>
      <c r="F3" s="11"/>
    </row>
    <row r="4" spans="1:6">
      <c r="A4" s="13"/>
      <c r="B4" s="33" t="s">
        <v>354</v>
      </c>
      <c r="C4" s="33" t="s">
        <v>4</v>
      </c>
      <c r="D4" s="33" t="s">
        <v>6</v>
      </c>
      <c r="E4" s="33" t="s">
        <v>6</v>
      </c>
      <c r="F4" s="9"/>
    </row>
    <row r="5" spans="1:6">
      <c r="A5" s="13"/>
      <c r="B5" s="34" t="s">
        <v>355</v>
      </c>
      <c r="C5" s="34" t="s">
        <v>5</v>
      </c>
      <c r="D5" s="34" t="s">
        <v>6</v>
      </c>
      <c r="E5" s="34" t="s">
        <v>351</v>
      </c>
      <c r="F5" s="9"/>
    </row>
    <row r="6" spans="1:6">
      <c r="A6" s="13"/>
      <c r="B6" s="33" t="s">
        <v>356</v>
      </c>
      <c r="C6" s="33" t="s">
        <v>4</v>
      </c>
      <c r="D6" s="33" t="s">
        <v>6</v>
      </c>
      <c r="E6" s="33" t="s">
        <v>6</v>
      </c>
      <c r="F6" s="9"/>
    </row>
    <row r="7" spans="1:6">
      <c r="A7" s="13"/>
      <c r="B7" s="35" t="s">
        <v>357</v>
      </c>
      <c r="C7" s="35" t="s">
        <v>7</v>
      </c>
      <c r="D7" s="35" t="s">
        <v>6</v>
      </c>
      <c r="E7" s="35" t="s">
        <v>351</v>
      </c>
      <c r="F7" s="11"/>
    </row>
    <row r="8" spans="1:6">
      <c r="A8" s="13"/>
      <c r="B8" s="30" t="s">
        <v>358</v>
      </c>
      <c r="C8" s="30" t="s">
        <v>5</v>
      </c>
      <c r="D8" s="30" t="s">
        <v>6</v>
      </c>
      <c r="E8" s="30" t="s">
        <v>6</v>
      </c>
      <c r="F8" s="11"/>
    </row>
    <row r="9" spans="1:6">
      <c r="A9" s="13"/>
      <c r="B9" s="32" t="s">
        <v>359</v>
      </c>
      <c r="C9" s="32" t="s">
        <v>7</v>
      </c>
      <c r="D9" s="32" t="s">
        <v>6</v>
      </c>
      <c r="E9" s="32" t="s">
        <v>6</v>
      </c>
      <c r="F9" s="11"/>
    </row>
    <row r="10" spans="1:6">
      <c r="A10" s="13"/>
      <c r="B10" s="32" t="s">
        <v>360</v>
      </c>
      <c r="C10" s="32" t="s">
        <v>7</v>
      </c>
      <c r="D10" s="32" t="s">
        <v>6</v>
      </c>
      <c r="E10" s="32" t="s">
        <v>6</v>
      </c>
      <c r="F10" s="11"/>
    </row>
    <row r="11" spans="1:6">
      <c r="A11" s="13"/>
      <c r="B11" s="32" t="s">
        <v>361</v>
      </c>
      <c r="C11" s="32" t="s">
        <v>7</v>
      </c>
      <c r="D11" s="32" t="s">
        <v>6</v>
      </c>
      <c r="E11" s="32" t="s">
        <v>6</v>
      </c>
      <c r="F11" s="11"/>
    </row>
    <row r="12" spans="1:6">
      <c r="A12" s="13"/>
      <c r="B12" s="30" t="s">
        <v>362</v>
      </c>
      <c r="C12" s="30" t="s">
        <v>5</v>
      </c>
      <c r="D12" s="30" t="s">
        <v>6</v>
      </c>
      <c r="E12" s="30" t="s">
        <v>6</v>
      </c>
      <c r="F12" s="11"/>
    </row>
    <row r="13" spans="1:6">
      <c r="A13" s="13"/>
      <c r="B13" s="35" t="s">
        <v>363</v>
      </c>
      <c r="C13" s="35" t="s">
        <v>7</v>
      </c>
      <c r="D13" s="35" t="s">
        <v>6</v>
      </c>
      <c r="E13" s="35" t="s">
        <v>351</v>
      </c>
      <c r="F13" s="11"/>
    </row>
    <row r="14" spans="1:6">
      <c r="A14" s="13"/>
      <c r="B14" s="32" t="s">
        <v>364</v>
      </c>
      <c r="C14" s="32" t="s">
        <v>7</v>
      </c>
      <c r="D14" s="32" t="s">
        <v>6</v>
      </c>
      <c r="E14" s="32" t="s">
        <v>6</v>
      </c>
      <c r="F14" s="11"/>
    </row>
    <row r="15" spans="1:6">
      <c r="A15" s="13"/>
      <c r="B15" s="32" t="s">
        <v>365</v>
      </c>
      <c r="C15" s="32" t="s">
        <v>7</v>
      </c>
      <c r="D15" s="32" t="s">
        <v>6</v>
      </c>
      <c r="E15" s="32" t="s">
        <v>6</v>
      </c>
      <c r="F15" s="11"/>
    </row>
    <row r="16" spans="1:6">
      <c r="A16" s="13"/>
      <c r="B16" s="30" t="s">
        <v>366</v>
      </c>
      <c r="C16" s="30" t="s">
        <v>5</v>
      </c>
      <c r="D16" s="30" t="s">
        <v>6</v>
      </c>
      <c r="E16" s="30" t="s">
        <v>6</v>
      </c>
    </row>
    <row r="17" spans="1:6">
      <c r="A17" s="13"/>
      <c r="B17" s="33" t="s">
        <v>367</v>
      </c>
      <c r="C17" s="33" t="s">
        <v>4</v>
      </c>
      <c r="D17" s="33" t="s">
        <v>6</v>
      </c>
      <c r="E17" s="33" t="s">
        <v>6</v>
      </c>
      <c r="F17" s="9"/>
    </row>
    <row r="18" spans="1:6">
      <c r="A18" s="13"/>
      <c r="B18" s="30" t="s">
        <v>368</v>
      </c>
      <c r="C18" s="30" t="s">
        <v>5</v>
      </c>
      <c r="D18" s="30" t="s">
        <v>6</v>
      </c>
      <c r="E18" s="30" t="s">
        <v>6</v>
      </c>
      <c r="F18" s="9"/>
    </row>
    <row r="19" spans="1:6">
      <c r="A19" s="13"/>
      <c r="B19" s="30" t="s">
        <v>369</v>
      </c>
      <c r="C19" s="30" t="s">
        <v>5</v>
      </c>
      <c r="D19" s="30" t="s">
        <v>6</v>
      </c>
      <c r="E19" s="30" t="s">
        <v>6</v>
      </c>
      <c r="F19" s="11"/>
    </row>
    <row r="20" spans="1:6">
      <c r="A20" s="13"/>
      <c r="B20" s="32" t="s">
        <v>370</v>
      </c>
      <c r="C20" s="32" t="s">
        <v>7</v>
      </c>
      <c r="D20" s="32" t="s">
        <v>6</v>
      </c>
      <c r="E20" s="32" t="s">
        <v>6</v>
      </c>
      <c r="F20" s="11"/>
    </row>
    <row r="21" spans="1:6">
      <c r="A21" s="13"/>
      <c r="B21" s="30" t="s">
        <v>371</v>
      </c>
      <c r="C21" s="30" t="s">
        <v>5</v>
      </c>
      <c r="D21" s="30" t="s">
        <v>6</v>
      </c>
      <c r="E21" s="30" t="s">
        <v>6</v>
      </c>
      <c r="F21" s="11"/>
    </row>
    <row r="22" spans="1:6">
      <c r="A22" s="13"/>
      <c r="B22" s="30" t="s">
        <v>372</v>
      </c>
      <c r="C22" s="30" t="s">
        <v>5</v>
      </c>
      <c r="D22" s="30" t="s">
        <v>6</v>
      </c>
      <c r="E22" s="30" t="s">
        <v>6</v>
      </c>
      <c r="F22" s="11"/>
    </row>
    <row r="23" spans="1:6">
      <c r="A23" s="13"/>
      <c r="B23" s="34" t="s">
        <v>373</v>
      </c>
      <c r="C23" s="34" t="s">
        <v>5</v>
      </c>
      <c r="D23" s="34" t="s">
        <v>6</v>
      </c>
      <c r="E23" s="34" t="s">
        <v>351</v>
      </c>
      <c r="F23" s="11"/>
    </row>
    <row r="24" spans="1:6">
      <c r="A24" s="13"/>
      <c r="B24" s="35" t="s">
        <v>374</v>
      </c>
      <c r="C24" s="35" t="s">
        <v>7</v>
      </c>
      <c r="D24" s="35" t="s">
        <v>6</v>
      </c>
      <c r="E24" s="35" t="s">
        <v>351</v>
      </c>
      <c r="F24" s="11"/>
    </row>
    <row r="25" spans="1:6">
      <c r="A25" s="13"/>
      <c r="B25" s="30" t="s">
        <v>375</v>
      </c>
      <c r="C25" s="30" t="s">
        <v>5</v>
      </c>
      <c r="D25" s="30" t="s">
        <v>6</v>
      </c>
      <c r="E25" s="30" t="s">
        <v>6</v>
      </c>
      <c r="F25" s="11"/>
    </row>
    <row r="26" spans="1:6">
      <c r="A26" s="13"/>
      <c r="B26" s="32" t="s">
        <v>376</v>
      </c>
      <c r="C26" s="32" t="s">
        <v>7</v>
      </c>
      <c r="D26" s="32" t="s">
        <v>6</v>
      </c>
      <c r="E26" s="32" t="s">
        <v>6</v>
      </c>
      <c r="F26" s="11"/>
    </row>
    <row r="27" spans="1:6">
      <c r="A27" s="13"/>
      <c r="B27" s="33" t="s">
        <v>377</v>
      </c>
      <c r="C27" s="33" t="s">
        <v>4</v>
      </c>
      <c r="D27" s="33" t="s">
        <v>6</v>
      </c>
      <c r="E27" s="33" t="s">
        <v>6</v>
      </c>
      <c r="F27" s="11"/>
    </row>
    <row r="28" spans="1:6">
      <c r="A28" s="13"/>
      <c r="B28" s="30" t="s">
        <v>378</v>
      </c>
      <c r="C28" s="30" t="s">
        <v>5</v>
      </c>
      <c r="D28" s="30" t="s">
        <v>6</v>
      </c>
      <c r="E28" s="30" t="s">
        <v>6</v>
      </c>
      <c r="F28" s="11"/>
    </row>
    <row r="29" spans="1:6">
      <c r="A29" s="13"/>
      <c r="B29" s="34" t="s">
        <v>379</v>
      </c>
      <c r="C29" s="34" t="s">
        <v>5</v>
      </c>
      <c r="D29" s="34" t="s">
        <v>6</v>
      </c>
      <c r="E29" s="34" t="s">
        <v>351</v>
      </c>
      <c r="F29" s="11"/>
    </row>
    <row r="30" spans="1:6">
      <c r="A30" s="13"/>
      <c r="B30" s="30" t="s">
        <v>380</v>
      </c>
      <c r="C30" s="30" t="s">
        <v>5</v>
      </c>
      <c r="D30" s="30" t="s">
        <v>6</v>
      </c>
      <c r="E30" s="30" t="s">
        <v>6</v>
      </c>
      <c r="F30" s="11"/>
    </row>
    <row r="31" spans="1:6">
      <c r="A31" s="13"/>
      <c r="B31" s="34" t="s">
        <v>381</v>
      </c>
      <c r="C31" s="34" t="s">
        <v>5</v>
      </c>
      <c r="D31" s="34" t="s">
        <v>6</v>
      </c>
      <c r="E31" s="34" t="s">
        <v>351</v>
      </c>
      <c r="F31" s="11"/>
    </row>
    <row r="32" spans="1:6">
      <c r="A32" s="13"/>
      <c r="B32" s="34" t="s">
        <v>382</v>
      </c>
      <c r="C32" s="34" t="s">
        <v>5</v>
      </c>
      <c r="D32" s="34" t="s">
        <v>6</v>
      </c>
      <c r="E32" s="34" t="s">
        <v>351</v>
      </c>
      <c r="F32" s="11"/>
    </row>
    <row r="33" spans="1:6">
      <c r="A33" s="13"/>
      <c r="B33" s="32" t="s">
        <v>383</v>
      </c>
      <c r="C33" s="32" t="s">
        <v>7</v>
      </c>
      <c r="D33" s="32" t="s">
        <v>6</v>
      </c>
      <c r="E33" s="32" t="s">
        <v>6</v>
      </c>
      <c r="F33" s="11"/>
    </row>
    <row r="34" spans="1:6">
      <c r="A34" s="13"/>
      <c r="B34" s="34" t="s">
        <v>384</v>
      </c>
      <c r="C34" s="34" t="s">
        <v>5</v>
      </c>
      <c r="D34" s="34" t="s">
        <v>6</v>
      </c>
      <c r="E34" s="34" t="s">
        <v>351</v>
      </c>
      <c r="F34" s="9"/>
    </row>
    <row r="35" spans="1:6">
      <c r="A35" s="13"/>
      <c r="B35" s="30" t="s">
        <v>385</v>
      </c>
      <c r="C35" s="30" t="s">
        <v>5</v>
      </c>
      <c r="D35" s="30" t="s">
        <v>6</v>
      </c>
      <c r="E35" s="30" t="s">
        <v>6</v>
      </c>
      <c r="F35" s="9"/>
    </row>
    <row r="36" spans="1:6">
      <c r="A36" s="13"/>
      <c r="B36" s="32" t="s">
        <v>386</v>
      </c>
      <c r="C36" s="32" t="s">
        <v>7</v>
      </c>
      <c r="D36" s="32" t="s">
        <v>6</v>
      </c>
      <c r="E36" s="32" t="s">
        <v>6</v>
      </c>
      <c r="F36" s="11"/>
    </row>
    <row r="37" spans="1:6">
      <c r="A37" s="13"/>
      <c r="B37" s="33" t="s">
        <v>387</v>
      </c>
      <c r="C37" s="33" t="s">
        <v>4</v>
      </c>
      <c r="D37" s="33" t="s">
        <v>6</v>
      </c>
      <c r="E37" s="33" t="s">
        <v>6</v>
      </c>
      <c r="F37" s="11"/>
    </row>
    <row r="38" spans="1:6">
      <c r="A38" s="13"/>
      <c r="B38" s="35" t="s">
        <v>388</v>
      </c>
      <c r="C38" s="35" t="s">
        <v>7</v>
      </c>
      <c r="D38" s="35" t="s">
        <v>6</v>
      </c>
      <c r="E38" s="35" t="s">
        <v>351</v>
      </c>
      <c r="F38" s="11"/>
    </row>
    <row r="39" spans="1:6">
      <c r="A39" s="13"/>
      <c r="B39" s="33" t="s">
        <v>389</v>
      </c>
      <c r="C39" s="33" t="s">
        <v>4</v>
      </c>
      <c r="D39" s="33" t="s">
        <v>6</v>
      </c>
      <c r="E39" s="33" t="s">
        <v>6</v>
      </c>
      <c r="F39" s="11"/>
    </row>
    <row r="40" spans="1:6">
      <c r="A40" s="13"/>
      <c r="B40" s="9"/>
      <c r="C40" s="9"/>
      <c r="D40" s="9"/>
      <c r="E40" s="9"/>
      <c r="F40" s="8"/>
    </row>
    <row r="41" spans="1:6">
      <c r="A41" s="6" t="s">
        <v>175</v>
      </c>
      <c r="B41" s="51" t="s">
        <v>578</v>
      </c>
      <c r="C41" s="9"/>
      <c r="D41" s="9"/>
      <c r="E41" s="9"/>
      <c r="F41" s="8"/>
    </row>
    <row r="42" spans="1:6">
      <c r="A42" s="25" t="s">
        <v>559</v>
      </c>
      <c r="B42" s="18">
        <f>(11/37)*100</f>
        <v>29.72972972972973</v>
      </c>
      <c r="C42" s="9"/>
      <c r="D42" s="9"/>
      <c r="E42" s="9"/>
      <c r="F42" s="8"/>
    </row>
    <row r="43" spans="1:6">
      <c r="A43" s="25" t="s">
        <v>560</v>
      </c>
      <c r="B43" s="18">
        <f>(9/37)*100</f>
        <v>24.324324324324326</v>
      </c>
      <c r="C43" s="9"/>
      <c r="D43" s="9"/>
      <c r="E43" s="9"/>
      <c r="F43" s="8"/>
    </row>
    <row r="44" spans="1:6">
      <c r="A44" s="13" t="s">
        <v>563</v>
      </c>
      <c r="B44" s="19">
        <f>(4/37)*100</f>
        <v>10.810810810810811</v>
      </c>
      <c r="C44" s="9"/>
      <c r="D44" s="9"/>
      <c r="E44" s="9"/>
      <c r="F44" s="8"/>
    </row>
    <row r="45" spans="1:6">
      <c r="A45" s="13" t="s">
        <v>561</v>
      </c>
      <c r="B45" s="19">
        <f>(6/37)*100</f>
        <v>16.216216216216218</v>
      </c>
      <c r="C45" s="9"/>
      <c r="D45" s="9"/>
      <c r="E45" s="9"/>
      <c r="F45" s="8"/>
    </row>
    <row r="46" spans="1:6">
      <c r="A46" s="13" t="s">
        <v>562</v>
      </c>
      <c r="B46" s="19">
        <f>(7/37)*100</f>
        <v>18.918918918918919</v>
      </c>
      <c r="C46" s="9"/>
      <c r="D46" s="9"/>
      <c r="E46" s="9"/>
      <c r="F46" s="8"/>
    </row>
    <row r="47" spans="1:6">
      <c r="A47" s="21" t="s">
        <v>586</v>
      </c>
      <c r="B47" s="24">
        <f>SUM(B42:B46)</f>
        <v>100.00000000000001</v>
      </c>
      <c r="C47" s="9"/>
      <c r="D47" s="9"/>
      <c r="E47" s="9"/>
      <c r="F47" s="8"/>
    </row>
    <row r="48" spans="1:6">
      <c r="A48" s="13"/>
      <c r="B48" s="9"/>
      <c r="C48" s="9"/>
      <c r="D48" s="9"/>
      <c r="E48" s="9"/>
      <c r="F48" s="8"/>
    </row>
    <row r="49" spans="1:6">
      <c r="A49" s="13"/>
      <c r="B49" s="9"/>
      <c r="C49" s="9"/>
      <c r="D49" s="9"/>
      <c r="E49" s="9"/>
      <c r="F49" s="8"/>
    </row>
    <row r="50" spans="1:6">
      <c r="A50" s="13"/>
      <c r="B50" s="13"/>
      <c r="C50" s="13"/>
      <c r="D50" s="13"/>
      <c r="E50" s="13"/>
    </row>
    <row r="56" spans="1:6">
      <c r="B56" s="18"/>
    </row>
    <row r="57" spans="1:6">
      <c r="B57" s="18"/>
    </row>
    <row r="58" spans="1:6">
      <c r="B58" s="18"/>
    </row>
    <row r="59" spans="1:6">
      <c r="A59" s="13"/>
      <c r="B59" s="1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opLeftCell="A37" zoomScaleNormal="100" workbookViewId="0">
      <selection activeCell="B45" sqref="B45"/>
    </sheetView>
  </sheetViews>
  <sheetFormatPr defaultRowHeight="15"/>
  <cols>
    <col min="1" max="1" width="23.7109375" bestFit="1" customWidth="1"/>
    <col min="3" max="3" width="10" bestFit="1" customWidth="1"/>
    <col min="4" max="4" width="9.7109375" bestFit="1" customWidth="1"/>
    <col min="5" max="5" width="10.140625" bestFit="1" customWidth="1"/>
    <col min="6" max="6" width="24.42578125" bestFit="1" customWidth="1"/>
    <col min="8" max="8" width="63.85546875" bestFit="1" customWidth="1"/>
  </cols>
  <sheetData>
    <row r="1" spans="1:8">
      <c r="A1" s="6" t="s">
        <v>579</v>
      </c>
      <c r="B1" s="6"/>
    </row>
    <row r="2" spans="1:8">
      <c r="B2" s="2" t="s">
        <v>0</v>
      </c>
      <c r="C2" s="3" t="s">
        <v>1</v>
      </c>
      <c r="D2" s="3" t="s">
        <v>2</v>
      </c>
      <c r="E2" s="3" t="s">
        <v>3</v>
      </c>
      <c r="F2" s="5"/>
      <c r="H2" s="7"/>
    </row>
    <row r="3" spans="1:8">
      <c r="B3" s="31" t="s">
        <v>400</v>
      </c>
      <c r="C3" s="31" t="s">
        <v>5</v>
      </c>
      <c r="D3" s="31" t="s">
        <v>6</v>
      </c>
      <c r="E3" s="31" t="s">
        <v>6</v>
      </c>
      <c r="F3" s="4"/>
    </row>
    <row r="4" spans="1:8">
      <c r="B4" s="31" t="s">
        <v>401</v>
      </c>
      <c r="C4" s="31" t="s">
        <v>5</v>
      </c>
      <c r="D4" s="31" t="s">
        <v>6</v>
      </c>
      <c r="E4" s="31" t="s">
        <v>6</v>
      </c>
      <c r="F4" s="4"/>
    </row>
    <row r="5" spans="1:8">
      <c r="B5" s="32" t="s">
        <v>402</v>
      </c>
      <c r="C5" s="32" t="s">
        <v>7</v>
      </c>
      <c r="D5" s="32" t="s">
        <v>6</v>
      </c>
      <c r="E5" s="32" t="s">
        <v>6</v>
      </c>
      <c r="F5" s="4"/>
    </row>
    <row r="6" spans="1:8">
      <c r="B6" s="31" t="s">
        <v>403</v>
      </c>
      <c r="C6" s="30" t="s">
        <v>5</v>
      </c>
      <c r="D6" s="30" t="s">
        <v>6</v>
      </c>
      <c r="E6" s="30" t="s">
        <v>6</v>
      </c>
      <c r="F6" s="4"/>
    </row>
    <row r="7" spans="1:8">
      <c r="B7" s="32" t="s">
        <v>404</v>
      </c>
      <c r="C7" s="32" t="s">
        <v>7</v>
      </c>
      <c r="D7" s="32" t="s">
        <v>6</v>
      </c>
      <c r="E7" s="32" t="s">
        <v>6</v>
      </c>
      <c r="F7" s="4"/>
    </row>
    <row r="8" spans="1:8">
      <c r="B8" s="31" t="s">
        <v>405</v>
      </c>
      <c r="C8" s="30" t="s">
        <v>5</v>
      </c>
      <c r="D8" s="30" t="s">
        <v>6</v>
      </c>
      <c r="E8" s="30" t="s">
        <v>6</v>
      </c>
      <c r="F8" s="4"/>
    </row>
    <row r="9" spans="1:8">
      <c r="B9" s="31" t="s">
        <v>406</v>
      </c>
      <c r="C9" s="31" t="s">
        <v>5</v>
      </c>
      <c r="D9" s="31" t="s">
        <v>6</v>
      </c>
      <c r="E9" s="31" t="s">
        <v>6</v>
      </c>
      <c r="F9" s="4"/>
    </row>
    <row r="10" spans="1:8">
      <c r="B10" s="31" t="s">
        <v>407</v>
      </c>
      <c r="C10" s="31" t="s">
        <v>5</v>
      </c>
      <c r="D10" s="31" t="s">
        <v>6</v>
      </c>
      <c r="E10" s="31" t="s">
        <v>6</v>
      </c>
      <c r="F10" s="4"/>
    </row>
    <row r="11" spans="1:8">
      <c r="B11" s="32" t="s">
        <v>408</v>
      </c>
      <c r="C11" s="32" t="s">
        <v>7</v>
      </c>
      <c r="D11" s="32" t="s">
        <v>6</v>
      </c>
      <c r="E11" s="32" t="s">
        <v>6</v>
      </c>
      <c r="F11" s="4"/>
    </row>
    <row r="12" spans="1:8">
      <c r="B12" s="31" t="s">
        <v>409</v>
      </c>
      <c r="C12" s="30" t="s">
        <v>5</v>
      </c>
      <c r="D12" s="30" t="s">
        <v>6</v>
      </c>
      <c r="E12" s="30" t="s">
        <v>6</v>
      </c>
      <c r="F12" s="4"/>
    </row>
    <row r="13" spans="1:8">
      <c r="B13" s="31" t="s">
        <v>410</v>
      </c>
      <c r="C13" s="31" t="s">
        <v>5</v>
      </c>
      <c r="D13" s="31" t="s">
        <v>6</v>
      </c>
      <c r="E13" s="31" t="s">
        <v>6</v>
      </c>
      <c r="F13" s="4"/>
    </row>
    <row r="14" spans="1:8">
      <c r="B14" s="31" t="s">
        <v>411</v>
      </c>
      <c r="C14" s="31" t="s">
        <v>5</v>
      </c>
      <c r="D14" s="31" t="s">
        <v>6</v>
      </c>
      <c r="E14" s="31" t="s">
        <v>6</v>
      </c>
      <c r="F14" s="4"/>
    </row>
    <row r="15" spans="1:8">
      <c r="B15" s="31" t="s">
        <v>412</v>
      </c>
      <c r="C15" s="31" t="s">
        <v>5</v>
      </c>
      <c r="D15" s="31" t="s">
        <v>6</v>
      </c>
      <c r="E15" s="31" t="s">
        <v>6</v>
      </c>
      <c r="F15" s="4"/>
    </row>
    <row r="16" spans="1:8">
      <c r="B16" s="31" t="s">
        <v>413</v>
      </c>
      <c r="C16" s="31" t="s">
        <v>5</v>
      </c>
      <c r="D16" s="31" t="s">
        <v>6</v>
      </c>
      <c r="E16" s="31" t="s">
        <v>6</v>
      </c>
      <c r="F16" s="4"/>
    </row>
    <row r="17" spans="2:6">
      <c r="B17" s="31" t="s">
        <v>414</v>
      </c>
      <c r="C17" s="31" t="s">
        <v>5</v>
      </c>
      <c r="D17" s="31" t="s">
        <v>6</v>
      </c>
      <c r="E17" s="31" t="s">
        <v>6</v>
      </c>
      <c r="F17" s="4"/>
    </row>
    <row r="18" spans="2:6">
      <c r="B18" s="31" t="s">
        <v>415</v>
      </c>
      <c r="C18" s="31" t="s">
        <v>5</v>
      </c>
      <c r="D18" s="31" t="s">
        <v>6</v>
      </c>
      <c r="E18" s="31" t="s">
        <v>6</v>
      </c>
      <c r="F18" s="4"/>
    </row>
    <row r="19" spans="2:6">
      <c r="B19" s="31" t="s">
        <v>416</v>
      </c>
      <c r="C19" s="31" t="s">
        <v>5</v>
      </c>
      <c r="D19" s="31" t="s">
        <v>6</v>
      </c>
      <c r="E19" s="31" t="s">
        <v>6</v>
      </c>
      <c r="F19" s="4"/>
    </row>
    <row r="20" spans="2:6">
      <c r="B20" s="31" t="s">
        <v>417</v>
      </c>
      <c r="C20" s="31" t="s">
        <v>5</v>
      </c>
      <c r="D20" s="31" t="s">
        <v>6</v>
      </c>
      <c r="E20" s="31" t="s">
        <v>6</v>
      </c>
      <c r="F20" s="4"/>
    </row>
    <row r="21" spans="2:6">
      <c r="B21" s="31" t="s">
        <v>418</v>
      </c>
      <c r="C21" s="31" t="s">
        <v>5</v>
      </c>
      <c r="D21" s="31" t="s">
        <v>6</v>
      </c>
      <c r="E21" s="31" t="s">
        <v>6</v>
      </c>
      <c r="F21" s="4"/>
    </row>
    <row r="22" spans="2:6">
      <c r="B22" s="32" t="s">
        <v>419</v>
      </c>
      <c r="C22" s="32" t="s">
        <v>7</v>
      </c>
      <c r="D22" s="32" t="s">
        <v>6</v>
      </c>
      <c r="E22" s="32" t="s">
        <v>6</v>
      </c>
      <c r="F22" s="8"/>
    </row>
    <row r="23" spans="2:6">
      <c r="B23" s="31" t="s">
        <v>420</v>
      </c>
      <c r="C23" s="31" t="s">
        <v>5</v>
      </c>
      <c r="D23" s="31" t="s">
        <v>6</v>
      </c>
      <c r="E23" s="31" t="s">
        <v>6</v>
      </c>
      <c r="F23" s="4"/>
    </row>
    <row r="24" spans="2:6">
      <c r="B24" s="31" t="s">
        <v>421</v>
      </c>
      <c r="C24" s="30" t="s">
        <v>5</v>
      </c>
      <c r="D24" s="30" t="s">
        <v>6</v>
      </c>
      <c r="E24" s="30" t="s">
        <v>6</v>
      </c>
      <c r="F24" s="4"/>
    </row>
    <row r="25" spans="2:6">
      <c r="B25" s="31" t="s">
        <v>422</v>
      </c>
      <c r="C25" s="31" t="s">
        <v>5</v>
      </c>
      <c r="D25" s="31" t="s">
        <v>6</v>
      </c>
      <c r="E25" s="31" t="s">
        <v>6</v>
      </c>
      <c r="F25" s="4"/>
    </row>
    <row r="26" spans="2:6">
      <c r="B26" s="31" t="s">
        <v>423</v>
      </c>
      <c r="C26" s="31" t="s">
        <v>5</v>
      </c>
      <c r="D26" s="31" t="s">
        <v>6</v>
      </c>
      <c r="E26" s="31" t="s">
        <v>6</v>
      </c>
      <c r="F26" s="4"/>
    </row>
    <row r="27" spans="2:6">
      <c r="B27" s="31" t="s">
        <v>424</v>
      </c>
      <c r="C27" s="31" t="s">
        <v>5</v>
      </c>
      <c r="D27" s="31" t="s">
        <v>6</v>
      </c>
      <c r="E27" s="31" t="s">
        <v>6</v>
      </c>
      <c r="F27" s="4"/>
    </row>
    <row r="28" spans="2:6">
      <c r="B28" s="31" t="s">
        <v>425</v>
      </c>
      <c r="C28" s="31" t="s">
        <v>5</v>
      </c>
      <c r="D28" s="31" t="s">
        <v>6</v>
      </c>
      <c r="E28" s="31" t="s">
        <v>6</v>
      </c>
      <c r="F28" s="4"/>
    </row>
    <row r="29" spans="2:6">
      <c r="B29" s="31" t="s">
        <v>426</v>
      </c>
      <c r="C29" s="31" t="s">
        <v>5</v>
      </c>
      <c r="D29" s="31" t="s">
        <v>6</v>
      </c>
      <c r="E29" s="31" t="s">
        <v>6</v>
      </c>
      <c r="F29" s="4"/>
    </row>
    <row r="30" spans="2:6">
      <c r="B30" s="31" t="s">
        <v>427</v>
      </c>
      <c r="C30" s="31" t="s">
        <v>5</v>
      </c>
      <c r="D30" s="31" t="s">
        <v>6</v>
      </c>
      <c r="E30" s="31" t="s">
        <v>6</v>
      </c>
      <c r="F30" s="4"/>
    </row>
    <row r="31" spans="2:6">
      <c r="B31" s="32" t="s">
        <v>428</v>
      </c>
      <c r="C31" s="32" t="s">
        <v>7</v>
      </c>
      <c r="D31" s="32" t="s">
        <v>6</v>
      </c>
      <c r="E31" s="32" t="s">
        <v>6</v>
      </c>
      <c r="F31" s="4"/>
    </row>
    <row r="32" spans="2:6">
      <c r="B32" s="31" t="s">
        <v>429</v>
      </c>
      <c r="C32" s="30" t="s">
        <v>5</v>
      </c>
      <c r="D32" s="30" t="s">
        <v>6</v>
      </c>
      <c r="E32" s="30" t="s">
        <v>6</v>
      </c>
      <c r="F32" s="8"/>
    </row>
    <row r="33" spans="1:6">
      <c r="B33" s="32" t="s">
        <v>430</v>
      </c>
      <c r="C33" s="32" t="s">
        <v>350</v>
      </c>
      <c r="D33" s="32" t="s">
        <v>6</v>
      </c>
      <c r="E33" s="32" t="s">
        <v>6</v>
      </c>
      <c r="F33" s="4"/>
    </row>
    <row r="34" spans="1:6">
      <c r="B34" s="31" t="s">
        <v>431</v>
      </c>
      <c r="C34" s="30" t="s">
        <v>5</v>
      </c>
      <c r="D34" s="30" t="s">
        <v>6</v>
      </c>
      <c r="E34" s="30" t="s">
        <v>6</v>
      </c>
      <c r="F34" s="4"/>
    </row>
    <row r="35" spans="1:6">
      <c r="B35" s="31" t="s">
        <v>432</v>
      </c>
      <c r="C35" s="31" t="s">
        <v>5</v>
      </c>
      <c r="D35" s="31" t="s">
        <v>6</v>
      </c>
      <c r="E35" s="31" t="s">
        <v>6</v>
      </c>
      <c r="F35" s="4"/>
    </row>
    <row r="36" spans="1:6">
      <c r="B36" s="32" t="s">
        <v>433</v>
      </c>
      <c r="C36" s="32" t="s">
        <v>7</v>
      </c>
      <c r="D36" s="32" t="s">
        <v>6</v>
      </c>
      <c r="E36" s="32" t="s">
        <v>6</v>
      </c>
      <c r="F36" s="4"/>
    </row>
    <row r="37" spans="1:6">
      <c r="B37" s="31" t="s">
        <v>434</v>
      </c>
      <c r="C37" s="31" t="s">
        <v>5</v>
      </c>
      <c r="D37" s="31" t="s">
        <v>6</v>
      </c>
      <c r="E37" s="31" t="s">
        <v>6</v>
      </c>
      <c r="F37" s="4"/>
    </row>
    <row r="38" spans="1:6">
      <c r="B38" s="32" t="s">
        <v>435</v>
      </c>
      <c r="C38" s="32" t="s">
        <v>7</v>
      </c>
      <c r="D38" s="32" t="s">
        <v>6</v>
      </c>
      <c r="E38" s="32" t="s">
        <v>6</v>
      </c>
      <c r="F38" s="4"/>
    </row>
    <row r="39" spans="1:6">
      <c r="B39" s="31" t="s">
        <v>436</v>
      </c>
      <c r="C39" s="31" t="s">
        <v>5</v>
      </c>
      <c r="D39" s="31" t="s">
        <v>6</v>
      </c>
      <c r="E39" s="31" t="s">
        <v>6</v>
      </c>
      <c r="F39" s="4"/>
    </row>
    <row r="40" spans="1:6">
      <c r="B40" s="31" t="s">
        <v>437</v>
      </c>
      <c r="C40" s="31" t="s">
        <v>5</v>
      </c>
      <c r="D40" s="31" t="s">
        <v>6</v>
      </c>
      <c r="E40" s="31" t="s">
        <v>6</v>
      </c>
      <c r="F40" s="4"/>
    </row>
    <row r="41" spans="1:6">
      <c r="B41" s="31" t="s">
        <v>438</v>
      </c>
      <c r="C41" s="31" t="s">
        <v>5</v>
      </c>
      <c r="D41" s="31" t="s">
        <v>6</v>
      </c>
      <c r="E41" s="31" t="s">
        <v>6</v>
      </c>
      <c r="F41" s="4"/>
    </row>
    <row r="42" spans="1:6">
      <c r="B42" s="32" t="s">
        <v>439</v>
      </c>
      <c r="C42" s="33" t="s">
        <v>4</v>
      </c>
      <c r="D42" s="33" t="s">
        <v>6</v>
      </c>
      <c r="E42" s="33" t="s">
        <v>6</v>
      </c>
      <c r="F42" s="4"/>
    </row>
    <row r="45" spans="1:6">
      <c r="A45" s="6" t="s">
        <v>175</v>
      </c>
      <c r="B45" s="51" t="s">
        <v>578</v>
      </c>
    </row>
    <row r="46" spans="1:6">
      <c r="A46" s="25" t="s">
        <v>559</v>
      </c>
      <c r="B46">
        <f>(31/40)*100</f>
        <v>77.5</v>
      </c>
    </row>
    <row r="47" spans="1:6">
      <c r="A47" s="25" t="s">
        <v>560</v>
      </c>
      <c r="B47">
        <f>(8/40)*100</f>
        <v>20</v>
      </c>
    </row>
    <row r="48" spans="1:6">
      <c r="A48" s="25" t="s">
        <v>561</v>
      </c>
      <c r="B48">
        <f>(1/40)*100</f>
        <v>2.5</v>
      </c>
    </row>
    <row r="49" spans="1:2">
      <c r="A49" s="22" t="s">
        <v>586</v>
      </c>
      <c r="B49" s="22">
        <f>SUM(B46:B48)</f>
        <v>100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2"/>
  <sheetViews>
    <sheetView topLeftCell="A37" workbookViewId="0">
      <selection activeCell="B45" sqref="B45"/>
    </sheetView>
  </sheetViews>
  <sheetFormatPr defaultRowHeight="15"/>
  <cols>
    <col min="1" max="1" width="26.140625" bestFit="1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0" bestFit="1" customWidth="1"/>
  </cols>
  <sheetData>
    <row r="1" spans="1:6">
      <c r="A1" s="6" t="s">
        <v>524</v>
      </c>
      <c r="E1" s="1"/>
    </row>
    <row r="2" spans="1:6">
      <c r="B2" s="3" t="s">
        <v>519</v>
      </c>
      <c r="C2" s="3" t="s">
        <v>1</v>
      </c>
      <c r="D2" s="3" t="s">
        <v>2</v>
      </c>
      <c r="E2" s="2" t="s">
        <v>3</v>
      </c>
      <c r="F2" s="3"/>
    </row>
    <row r="3" spans="1:6">
      <c r="B3" s="32" t="s">
        <v>47</v>
      </c>
      <c r="C3" s="32" t="s">
        <v>7</v>
      </c>
      <c r="D3" s="32" t="s">
        <v>6</v>
      </c>
      <c r="E3" s="32" t="s">
        <v>6</v>
      </c>
      <c r="F3" s="9"/>
    </row>
    <row r="4" spans="1:6">
      <c r="B4" s="31" t="s">
        <v>48</v>
      </c>
      <c r="C4" s="31" t="s">
        <v>5</v>
      </c>
      <c r="D4" s="31" t="s">
        <v>6</v>
      </c>
      <c r="E4" s="31" t="s">
        <v>6</v>
      </c>
      <c r="F4" s="9"/>
    </row>
    <row r="5" spans="1:6">
      <c r="B5" s="32" t="s">
        <v>49</v>
      </c>
      <c r="C5" s="32" t="s">
        <v>7</v>
      </c>
      <c r="D5" s="32" t="s">
        <v>6</v>
      </c>
      <c r="E5" s="32" t="s">
        <v>6</v>
      </c>
      <c r="F5" s="9"/>
    </row>
    <row r="6" spans="1:6">
      <c r="B6" s="31" t="s">
        <v>50</v>
      </c>
      <c r="C6" s="31" t="s">
        <v>5</v>
      </c>
      <c r="D6" s="31" t="s">
        <v>6</v>
      </c>
      <c r="E6" s="31" t="s">
        <v>6</v>
      </c>
    </row>
    <row r="7" spans="1:6">
      <c r="B7" s="31" t="s">
        <v>51</v>
      </c>
      <c r="C7" s="31" t="s">
        <v>5</v>
      </c>
      <c r="D7" s="31" t="s">
        <v>6</v>
      </c>
      <c r="E7" s="31" t="s">
        <v>6</v>
      </c>
      <c r="F7" s="9"/>
    </row>
    <row r="8" spans="1:6">
      <c r="B8" s="33" t="s">
        <v>52</v>
      </c>
      <c r="C8" s="33" t="s">
        <v>4</v>
      </c>
      <c r="D8" s="33" t="s">
        <v>6</v>
      </c>
      <c r="E8" s="33" t="s">
        <v>6</v>
      </c>
      <c r="F8" s="8"/>
    </row>
    <row r="9" spans="1:6">
      <c r="B9" s="31" t="s">
        <v>53</v>
      </c>
      <c r="C9" s="31" t="s">
        <v>5</v>
      </c>
      <c r="D9" s="31" t="s">
        <v>6</v>
      </c>
      <c r="E9" s="31" t="s">
        <v>6</v>
      </c>
      <c r="F9" s="8"/>
    </row>
    <row r="10" spans="1:6">
      <c r="B10" s="32" t="s">
        <v>54</v>
      </c>
      <c r="C10" s="32" t="s">
        <v>7</v>
      </c>
      <c r="D10" s="32" t="s">
        <v>6</v>
      </c>
      <c r="E10" s="32" t="s">
        <v>6</v>
      </c>
      <c r="F10" s="9"/>
    </row>
    <row r="11" spans="1:6">
      <c r="B11" s="32" t="s">
        <v>55</v>
      </c>
      <c r="C11" s="32" t="s">
        <v>7</v>
      </c>
      <c r="D11" s="32" t="s">
        <v>6</v>
      </c>
      <c r="E11" s="32" t="s">
        <v>6</v>
      </c>
      <c r="F11" s="9"/>
    </row>
    <row r="12" spans="1:6">
      <c r="B12" s="32" t="s">
        <v>56</v>
      </c>
      <c r="C12" s="32" t="s">
        <v>7</v>
      </c>
      <c r="D12" s="32" t="s">
        <v>6</v>
      </c>
      <c r="E12" s="32" t="s">
        <v>6</v>
      </c>
      <c r="F12" s="9"/>
    </row>
    <row r="13" spans="1:6">
      <c r="B13" s="31" t="s">
        <v>57</v>
      </c>
      <c r="C13" s="31" t="s">
        <v>5</v>
      </c>
      <c r="D13" s="31" t="s">
        <v>6</v>
      </c>
      <c r="E13" s="31" t="s">
        <v>6</v>
      </c>
      <c r="F13" s="9"/>
    </row>
    <row r="14" spans="1:6">
      <c r="B14" s="33" t="s">
        <v>58</v>
      </c>
      <c r="C14" s="33" t="s">
        <v>4</v>
      </c>
      <c r="D14" s="33" t="s">
        <v>6</v>
      </c>
      <c r="E14" s="33" t="s">
        <v>6</v>
      </c>
    </row>
    <row r="15" spans="1:6">
      <c r="B15" s="31" t="s">
        <v>59</v>
      </c>
      <c r="C15" s="31" t="s">
        <v>5</v>
      </c>
      <c r="D15" s="31" t="s">
        <v>6</v>
      </c>
      <c r="E15" s="31" t="s">
        <v>6</v>
      </c>
    </row>
    <row r="16" spans="1:6">
      <c r="B16" s="32" t="s">
        <v>60</v>
      </c>
      <c r="C16" s="32" t="s">
        <v>7</v>
      </c>
      <c r="D16" s="32" t="s">
        <v>6</v>
      </c>
      <c r="E16" s="32" t="s">
        <v>6</v>
      </c>
      <c r="F16" s="9"/>
    </row>
    <row r="17" spans="2:6">
      <c r="B17" s="31" t="s">
        <v>61</v>
      </c>
      <c r="C17" s="31" t="s">
        <v>5</v>
      </c>
      <c r="D17" s="31" t="s">
        <v>6</v>
      </c>
      <c r="E17" s="31" t="s">
        <v>6</v>
      </c>
    </row>
    <row r="18" spans="2:6">
      <c r="B18" s="32" t="s">
        <v>62</v>
      </c>
      <c r="C18" s="32" t="s">
        <v>7</v>
      </c>
      <c r="D18" s="32" t="s">
        <v>6</v>
      </c>
      <c r="E18" s="32" t="s">
        <v>6</v>
      </c>
      <c r="F18" s="9"/>
    </row>
    <row r="19" spans="2:6">
      <c r="B19" s="31" t="s">
        <v>63</v>
      </c>
      <c r="C19" s="31" t="s">
        <v>5</v>
      </c>
      <c r="D19" s="31" t="s">
        <v>6</v>
      </c>
      <c r="E19" s="31" t="s">
        <v>6</v>
      </c>
    </row>
    <row r="20" spans="2:6">
      <c r="B20" s="31" t="s">
        <v>64</v>
      </c>
      <c r="C20" s="31" t="s">
        <v>5</v>
      </c>
      <c r="D20" s="31" t="s">
        <v>6</v>
      </c>
      <c r="E20" s="31" t="s">
        <v>6</v>
      </c>
    </row>
    <row r="21" spans="2:6">
      <c r="B21" s="34" t="s">
        <v>65</v>
      </c>
      <c r="C21" s="34" t="s">
        <v>5</v>
      </c>
      <c r="D21" s="34" t="s">
        <v>6</v>
      </c>
      <c r="E21" s="34" t="s">
        <v>351</v>
      </c>
      <c r="F21" s="9"/>
    </row>
    <row r="22" spans="2:6">
      <c r="B22" s="31" t="s">
        <v>66</v>
      </c>
      <c r="C22" s="31" t="s">
        <v>5</v>
      </c>
      <c r="D22" s="31" t="s">
        <v>6</v>
      </c>
      <c r="E22" s="31" t="s">
        <v>6</v>
      </c>
    </row>
    <row r="23" spans="2:6">
      <c r="B23" s="31" t="s">
        <v>67</v>
      </c>
      <c r="C23" s="31" t="s">
        <v>5</v>
      </c>
      <c r="D23" s="31" t="s">
        <v>6</v>
      </c>
      <c r="E23" s="31" t="s">
        <v>6</v>
      </c>
    </row>
    <row r="24" spans="2:6">
      <c r="B24" s="31" t="s">
        <v>68</v>
      </c>
      <c r="C24" s="31" t="s">
        <v>5</v>
      </c>
      <c r="D24" s="31" t="s">
        <v>6</v>
      </c>
      <c r="E24" s="31" t="s">
        <v>6</v>
      </c>
    </row>
    <row r="25" spans="2:6">
      <c r="B25" s="35" t="s">
        <v>69</v>
      </c>
      <c r="C25" s="35" t="s">
        <v>7</v>
      </c>
      <c r="D25" s="35" t="s">
        <v>6</v>
      </c>
      <c r="E25" s="35" t="s">
        <v>351</v>
      </c>
      <c r="F25" s="9"/>
    </row>
    <row r="26" spans="2:6">
      <c r="B26" s="31" t="s">
        <v>70</v>
      </c>
      <c r="C26" s="31" t="s">
        <v>5</v>
      </c>
      <c r="D26" s="31" t="s">
        <v>6</v>
      </c>
      <c r="E26" s="31" t="s">
        <v>6</v>
      </c>
    </row>
    <row r="27" spans="2:6">
      <c r="B27" s="31" t="s">
        <v>71</v>
      </c>
      <c r="C27" s="31" t="s">
        <v>5</v>
      </c>
      <c r="D27" s="31" t="s">
        <v>6</v>
      </c>
      <c r="E27" s="31" t="s">
        <v>6</v>
      </c>
    </row>
    <row r="28" spans="2:6">
      <c r="B28" s="32" t="s">
        <v>72</v>
      </c>
      <c r="C28" s="32" t="s">
        <v>7</v>
      </c>
      <c r="D28" s="32" t="s">
        <v>6</v>
      </c>
      <c r="E28" s="32" t="s">
        <v>6</v>
      </c>
      <c r="F28" s="9"/>
    </row>
    <row r="29" spans="2:6">
      <c r="B29" s="32" t="s">
        <v>73</v>
      </c>
      <c r="C29" s="32" t="s">
        <v>7</v>
      </c>
      <c r="D29" s="32" t="s">
        <v>6</v>
      </c>
      <c r="E29" s="32" t="s">
        <v>6</v>
      </c>
      <c r="F29" s="9"/>
    </row>
    <row r="30" spans="2:6">
      <c r="B30" s="33" t="s">
        <v>74</v>
      </c>
      <c r="C30" s="33" t="s">
        <v>4</v>
      </c>
      <c r="D30" s="33" t="s">
        <v>6</v>
      </c>
      <c r="E30" s="33" t="s">
        <v>6</v>
      </c>
    </row>
    <row r="31" spans="2:6">
      <c r="B31" s="36" t="s">
        <v>75</v>
      </c>
      <c r="C31" s="36" t="s">
        <v>5</v>
      </c>
      <c r="D31" s="36" t="s">
        <v>352</v>
      </c>
      <c r="E31" s="36" t="s">
        <v>6</v>
      </c>
    </row>
    <row r="32" spans="2:6">
      <c r="B32" s="33" t="s">
        <v>76</v>
      </c>
      <c r="C32" s="33" t="s">
        <v>4</v>
      </c>
      <c r="D32" s="33" t="s">
        <v>6</v>
      </c>
      <c r="E32" s="33" t="s">
        <v>6</v>
      </c>
    </row>
    <row r="33" spans="1:6">
      <c r="B33" s="31" t="s">
        <v>77</v>
      </c>
      <c r="C33" s="31" t="s">
        <v>5</v>
      </c>
      <c r="D33" s="31" t="s">
        <v>6</v>
      </c>
      <c r="E33" s="31" t="s">
        <v>6</v>
      </c>
    </row>
    <row r="34" spans="1:6">
      <c r="B34" s="31" t="s">
        <v>78</v>
      </c>
      <c r="C34" s="31" t="s">
        <v>5</v>
      </c>
      <c r="D34" s="31" t="s">
        <v>6</v>
      </c>
      <c r="E34" s="31" t="s">
        <v>6</v>
      </c>
      <c r="F34" s="9"/>
    </row>
    <row r="35" spans="1:6">
      <c r="B35" s="32" t="s">
        <v>79</v>
      </c>
      <c r="C35" s="32" t="s">
        <v>7</v>
      </c>
      <c r="D35" s="32" t="s">
        <v>6</v>
      </c>
      <c r="E35" s="32" t="s">
        <v>6</v>
      </c>
      <c r="F35" s="9"/>
    </row>
    <row r="36" spans="1:6">
      <c r="B36" s="31" t="s">
        <v>80</v>
      </c>
      <c r="C36" s="31" t="s">
        <v>5</v>
      </c>
      <c r="D36" s="31" t="s">
        <v>6</v>
      </c>
      <c r="E36" s="31" t="s">
        <v>6</v>
      </c>
    </row>
    <row r="37" spans="1:6">
      <c r="B37" s="31" t="s">
        <v>81</v>
      </c>
      <c r="C37" s="31" t="s">
        <v>5</v>
      </c>
      <c r="D37" s="31" t="s">
        <v>6</v>
      </c>
      <c r="E37" s="31" t="s">
        <v>6</v>
      </c>
    </row>
    <row r="38" spans="1:6">
      <c r="B38" s="32" t="s">
        <v>82</v>
      </c>
      <c r="C38" s="32" t="s">
        <v>7</v>
      </c>
      <c r="D38" s="32" t="s">
        <v>6</v>
      </c>
      <c r="E38" s="32" t="s">
        <v>6</v>
      </c>
      <c r="F38" s="9"/>
    </row>
    <row r="39" spans="1:6">
      <c r="B39" s="31" t="s">
        <v>83</v>
      </c>
      <c r="C39" s="31" t="s">
        <v>5</v>
      </c>
      <c r="D39" s="31" t="s">
        <v>6</v>
      </c>
      <c r="E39" s="31" t="s">
        <v>6</v>
      </c>
    </row>
    <row r="40" spans="1:6">
      <c r="B40" s="31" t="s">
        <v>84</v>
      </c>
      <c r="C40" s="31" t="s">
        <v>5</v>
      </c>
      <c r="D40" s="31" t="s">
        <v>6</v>
      </c>
      <c r="E40" s="31" t="s">
        <v>6</v>
      </c>
      <c r="F40" s="9"/>
    </row>
    <row r="41" spans="1:6">
      <c r="B41" s="33" t="s">
        <v>85</v>
      </c>
      <c r="C41" s="33" t="s">
        <v>4</v>
      </c>
      <c r="D41" s="33" t="s">
        <v>6</v>
      </c>
      <c r="E41" s="33" t="s">
        <v>6</v>
      </c>
    </row>
    <row r="42" spans="1:6">
      <c r="B42" s="33" t="s">
        <v>86</v>
      </c>
      <c r="C42" s="33" t="s">
        <v>4</v>
      </c>
      <c r="D42" s="33" t="s">
        <v>6</v>
      </c>
      <c r="E42" s="33" t="s">
        <v>6</v>
      </c>
      <c r="F42" s="4"/>
    </row>
    <row r="45" spans="1:6">
      <c r="A45" s="6" t="s">
        <v>175</v>
      </c>
      <c r="B45" s="51" t="s">
        <v>578</v>
      </c>
    </row>
    <row r="46" spans="1:6">
      <c r="A46" s="8" t="s">
        <v>559</v>
      </c>
      <c r="B46" s="8">
        <f>(20/40)*100</f>
        <v>50</v>
      </c>
    </row>
    <row r="47" spans="1:6">
      <c r="A47" s="8" t="s">
        <v>560</v>
      </c>
      <c r="B47" s="8">
        <f>(11/40)*100</f>
        <v>27.500000000000004</v>
      </c>
    </row>
    <row r="48" spans="1:6">
      <c r="A48" s="8" t="s">
        <v>561</v>
      </c>
      <c r="B48" s="8">
        <f>(6/40)*100</f>
        <v>15</v>
      </c>
    </row>
    <row r="49" spans="1:2">
      <c r="A49" s="8" t="s">
        <v>562</v>
      </c>
      <c r="B49" s="8">
        <f>(1/40)*100</f>
        <v>2.5</v>
      </c>
    </row>
    <row r="50" spans="1:2">
      <c r="A50" s="8" t="s">
        <v>563</v>
      </c>
      <c r="B50" s="8">
        <f>(1/40)*100</f>
        <v>2.5</v>
      </c>
    </row>
    <row r="51" spans="1:2">
      <c r="A51" s="8" t="s">
        <v>564</v>
      </c>
      <c r="B51" s="8">
        <f>(1/40)*100</f>
        <v>2.5</v>
      </c>
    </row>
    <row r="52" spans="1:2">
      <c r="A52" s="21" t="s">
        <v>586</v>
      </c>
      <c r="B52" s="22">
        <f>SUM(B46:B51)</f>
        <v>100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1"/>
  <sheetViews>
    <sheetView topLeftCell="A34" workbookViewId="0">
      <selection activeCell="B44" sqref="B44"/>
    </sheetView>
  </sheetViews>
  <sheetFormatPr defaultRowHeight="15"/>
  <cols>
    <col min="1" max="1" width="24.28515625" bestFit="1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12.140625" bestFit="1" customWidth="1"/>
  </cols>
  <sheetData>
    <row r="1" spans="1:6">
      <c r="A1" s="6" t="s">
        <v>580</v>
      </c>
      <c r="B1" s="1"/>
      <c r="E1" s="8"/>
      <c r="F1" s="4"/>
    </row>
    <row r="2" spans="1:6">
      <c r="B2" s="2" t="s">
        <v>519</v>
      </c>
      <c r="C2" s="3" t="s">
        <v>1</v>
      </c>
      <c r="D2" s="3" t="s">
        <v>2</v>
      </c>
      <c r="E2" s="3" t="s">
        <v>3</v>
      </c>
      <c r="F2" s="5"/>
    </row>
    <row r="3" spans="1:6">
      <c r="B3" s="31" t="s">
        <v>136</v>
      </c>
      <c r="C3" s="31" t="s">
        <v>5</v>
      </c>
      <c r="D3" s="31" t="s">
        <v>6</v>
      </c>
      <c r="E3" s="31" t="s">
        <v>6</v>
      </c>
      <c r="F3" s="11"/>
    </row>
    <row r="4" spans="1:6">
      <c r="B4" s="31" t="s">
        <v>137</v>
      </c>
      <c r="C4" s="31" t="s">
        <v>5</v>
      </c>
      <c r="D4" s="30" t="s">
        <v>6</v>
      </c>
      <c r="E4" s="31" t="s">
        <v>6</v>
      </c>
    </row>
    <row r="5" spans="1:6">
      <c r="B5" s="31" t="s">
        <v>390</v>
      </c>
      <c r="C5" s="31" t="s">
        <v>5</v>
      </c>
      <c r="D5" s="30" t="s">
        <v>6</v>
      </c>
      <c r="E5" s="31" t="s">
        <v>6</v>
      </c>
      <c r="F5" s="9"/>
    </row>
    <row r="6" spans="1:6">
      <c r="B6" s="31" t="s">
        <v>138</v>
      </c>
      <c r="C6" s="31" t="s">
        <v>5</v>
      </c>
      <c r="D6" s="30" t="s">
        <v>6</v>
      </c>
      <c r="E6" s="31" t="s">
        <v>6</v>
      </c>
      <c r="F6" s="4"/>
    </row>
    <row r="7" spans="1:6">
      <c r="B7" s="31" t="s">
        <v>139</v>
      </c>
      <c r="C7" s="31" t="s">
        <v>5</v>
      </c>
      <c r="D7" s="30" t="s">
        <v>6</v>
      </c>
      <c r="E7" s="31" t="s">
        <v>6</v>
      </c>
      <c r="F7" s="11"/>
    </row>
    <row r="8" spans="1:6">
      <c r="B8" s="31" t="s">
        <v>140</v>
      </c>
      <c r="C8" s="31" t="s">
        <v>5</v>
      </c>
      <c r="D8" s="30" t="s">
        <v>6</v>
      </c>
      <c r="E8" s="31" t="s">
        <v>6</v>
      </c>
      <c r="F8" s="4"/>
    </row>
    <row r="9" spans="1:6">
      <c r="B9" s="31" t="s">
        <v>141</v>
      </c>
      <c r="C9" s="31" t="s">
        <v>5</v>
      </c>
      <c r="D9" s="31" t="s">
        <v>6</v>
      </c>
      <c r="E9" s="30" t="s">
        <v>6</v>
      </c>
      <c r="F9" s="4"/>
    </row>
    <row r="10" spans="1:6">
      <c r="B10" s="31" t="s">
        <v>142</v>
      </c>
      <c r="C10" s="31" t="s">
        <v>5</v>
      </c>
      <c r="D10" s="31" t="s">
        <v>6</v>
      </c>
      <c r="E10" s="30" t="s">
        <v>6</v>
      </c>
      <c r="F10" s="11"/>
    </row>
    <row r="11" spans="1:6">
      <c r="B11" s="31" t="s">
        <v>143</v>
      </c>
      <c r="C11" s="31" t="s">
        <v>5</v>
      </c>
      <c r="D11" s="31" t="s">
        <v>6</v>
      </c>
      <c r="E11" s="30" t="s">
        <v>6</v>
      </c>
      <c r="F11" s="11"/>
    </row>
    <row r="12" spans="1:6">
      <c r="B12" s="31" t="s">
        <v>144</v>
      </c>
      <c r="C12" s="31" t="s">
        <v>5</v>
      </c>
      <c r="D12" s="31" t="s">
        <v>6</v>
      </c>
      <c r="E12" s="30" t="s">
        <v>6</v>
      </c>
      <c r="F12" s="11"/>
    </row>
    <row r="13" spans="1:6">
      <c r="B13" s="31" t="s">
        <v>145</v>
      </c>
      <c r="C13" s="31" t="s">
        <v>5</v>
      </c>
      <c r="D13" s="31" t="s">
        <v>6</v>
      </c>
      <c r="E13" s="30" t="s">
        <v>6</v>
      </c>
      <c r="F13" s="11"/>
    </row>
    <row r="14" spans="1:6">
      <c r="B14" s="30" t="s">
        <v>146</v>
      </c>
      <c r="C14" s="30" t="s">
        <v>5</v>
      </c>
      <c r="D14" s="30" t="s">
        <v>6</v>
      </c>
      <c r="E14" s="30" t="s">
        <v>6</v>
      </c>
      <c r="F14" s="11"/>
    </row>
    <row r="15" spans="1:6">
      <c r="B15" s="30" t="s">
        <v>147</v>
      </c>
      <c r="C15" s="30" t="s">
        <v>5</v>
      </c>
      <c r="D15" s="30" t="s">
        <v>6</v>
      </c>
      <c r="E15" s="30" t="s">
        <v>6</v>
      </c>
      <c r="F15" s="11"/>
    </row>
    <row r="16" spans="1:6">
      <c r="B16" s="31" t="s">
        <v>148</v>
      </c>
      <c r="C16" s="31" t="s">
        <v>5</v>
      </c>
      <c r="D16" s="31" t="s">
        <v>6</v>
      </c>
      <c r="E16" s="30" t="s">
        <v>6</v>
      </c>
      <c r="F16" s="11"/>
    </row>
    <row r="17" spans="2:7">
      <c r="B17" s="31" t="s">
        <v>149</v>
      </c>
      <c r="C17" s="31" t="s">
        <v>5</v>
      </c>
      <c r="D17" s="31" t="s">
        <v>6</v>
      </c>
      <c r="E17" s="30" t="s">
        <v>6</v>
      </c>
      <c r="F17" s="4"/>
    </row>
    <row r="18" spans="2:7">
      <c r="B18" s="31" t="s">
        <v>150</v>
      </c>
      <c r="C18" s="31" t="s">
        <v>5</v>
      </c>
      <c r="D18" s="31" t="s">
        <v>6</v>
      </c>
      <c r="E18" s="30" t="s">
        <v>6</v>
      </c>
      <c r="F18" s="11"/>
    </row>
    <row r="19" spans="2:7">
      <c r="B19" s="31" t="s">
        <v>151</v>
      </c>
      <c r="C19" s="31" t="s">
        <v>5</v>
      </c>
      <c r="D19" s="31" t="s">
        <v>6</v>
      </c>
      <c r="E19" s="30" t="s">
        <v>6</v>
      </c>
      <c r="F19" s="4"/>
    </row>
    <row r="20" spans="2:7">
      <c r="B20" s="31" t="s">
        <v>152</v>
      </c>
      <c r="C20" s="31" t="s">
        <v>5</v>
      </c>
      <c r="D20" s="31" t="s">
        <v>6</v>
      </c>
      <c r="E20" s="31" t="s">
        <v>6</v>
      </c>
      <c r="F20" s="4"/>
    </row>
    <row r="21" spans="2:7">
      <c r="B21" s="31" t="s">
        <v>153</v>
      </c>
      <c r="C21" s="31" t="s">
        <v>5</v>
      </c>
      <c r="D21" s="31" t="s">
        <v>6</v>
      </c>
      <c r="E21" s="30" t="s">
        <v>6</v>
      </c>
      <c r="F21" s="11"/>
    </row>
    <row r="22" spans="2:7">
      <c r="B22" s="31" t="s">
        <v>154</v>
      </c>
      <c r="C22" s="31" t="s">
        <v>5</v>
      </c>
      <c r="D22" s="31" t="s">
        <v>6</v>
      </c>
      <c r="E22" s="30" t="s">
        <v>6</v>
      </c>
      <c r="F22" s="4"/>
    </row>
    <row r="23" spans="2:7">
      <c r="B23" s="31" t="s">
        <v>155</v>
      </c>
      <c r="C23" s="31" t="s">
        <v>5</v>
      </c>
      <c r="D23" s="31" t="s">
        <v>6</v>
      </c>
      <c r="E23" s="30" t="s">
        <v>6</v>
      </c>
      <c r="F23" s="4"/>
    </row>
    <row r="24" spans="2:7">
      <c r="B24" s="31" t="s">
        <v>156</v>
      </c>
      <c r="C24" s="31" t="s">
        <v>5</v>
      </c>
      <c r="D24" s="31" t="s">
        <v>6</v>
      </c>
      <c r="E24" s="30" t="s">
        <v>6</v>
      </c>
      <c r="F24" s="4"/>
    </row>
    <row r="25" spans="2:7">
      <c r="B25" s="31" t="s">
        <v>157</v>
      </c>
      <c r="C25" s="31" t="s">
        <v>5</v>
      </c>
      <c r="D25" s="31" t="s">
        <v>6</v>
      </c>
      <c r="E25" s="30" t="s">
        <v>6</v>
      </c>
      <c r="F25" s="11"/>
    </row>
    <row r="26" spans="2:7">
      <c r="B26" s="30" t="s">
        <v>158</v>
      </c>
      <c r="C26" s="30" t="s">
        <v>5</v>
      </c>
      <c r="D26" s="30" t="s">
        <v>6</v>
      </c>
      <c r="E26" s="30" t="s">
        <v>6</v>
      </c>
      <c r="F26" s="11"/>
      <c r="G26" s="13"/>
    </row>
    <row r="27" spans="2:7">
      <c r="B27" s="31" t="s">
        <v>159</v>
      </c>
      <c r="C27" s="31" t="s">
        <v>5</v>
      </c>
      <c r="D27" s="31" t="s">
        <v>6</v>
      </c>
      <c r="E27" s="30" t="s">
        <v>6</v>
      </c>
      <c r="F27" s="4"/>
    </row>
    <row r="28" spans="2:7">
      <c r="B28" s="31" t="s">
        <v>160</v>
      </c>
      <c r="C28" s="31" t="s">
        <v>5</v>
      </c>
      <c r="D28" s="31" t="s">
        <v>6</v>
      </c>
      <c r="E28" s="30" t="s">
        <v>6</v>
      </c>
      <c r="F28" s="11"/>
    </row>
    <row r="29" spans="2:7">
      <c r="B29" s="31" t="s">
        <v>161</v>
      </c>
      <c r="C29" s="31" t="s">
        <v>5</v>
      </c>
      <c r="D29" s="31" t="s">
        <v>6</v>
      </c>
      <c r="E29" s="30" t="s">
        <v>6</v>
      </c>
      <c r="F29" s="11"/>
    </row>
    <row r="30" spans="2:7">
      <c r="B30" s="31" t="s">
        <v>162</v>
      </c>
      <c r="C30" s="31" t="s">
        <v>5</v>
      </c>
      <c r="D30" s="31" t="s">
        <v>6</v>
      </c>
      <c r="E30" s="30" t="s">
        <v>6</v>
      </c>
      <c r="F30" s="4"/>
    </row>
    <row r="31" spans="2:7">
      <c r="B31" s="31" t="s">
        <v>163</v>
      </c>
      <c r="C31" s="31" t="s">
        <v>5</v>
      </c>
      <c r="D31" s="31" t="s">
        <v>6</v>
      </c>
      <c r="E31" s="30" t="s">
        <v>6</v>
      </c>
      <c r="F31" s="4"/>
    </row>
    <row r="32" spans="2:7">
      <c r="B32" s="31" t="s">
        <v>164</v>
      </c>
      <c r="C32" s="31" t="s">
        <v>5</v>
      </c>
      <c r="D32" s="31" t="s">
        <v>6</v>
      </c>
      <c r="E32" s="30" t="s">
        <v>6</v>
      </c>
      <c r="F32" s="4"/>
    </row>
    <row r="33" spans="1:6">
      <c r="B33" s="31" t="s">
        <v>165</v>
      </c>
      <c r="C33" s="31" t="s">
        <v>5</v>
      </c>
      <c r="D33" s="31" t="s">
        <v>6</v>
      </c>
      <c r="E33" s="30" t="s">
        <v>6</v>
      </c>
      <c r="F33" s="4"/>
    </row>
    <row r="34" spans="1:6">
      <c r="B34" s="31" t="s">
        <v>166</v>
      </c>
      <c r="C34" s="31" t="s">
        <v>5</v>
      </c>
      <c r="D34" s="31" t="s">
        <v>6</v>
      </c>
      <c r="E34" s="30" t="s">
        <v>6</v>
      </c>
      <c r="F34" s="11"/>
    </row>
    <row r="35" spans="1:6">
      <c r="B35" s="31" t="s">
        <v>167</v>
      </c>
      <c r="C35" s="31" t="s">
        <v>5</v>
      </c>
      <c r="D35" s="31" t="s">
        <v>6</v>
      </c>
      <c r="E35" s="30" t="s">
        <v>6</v>
      </c>
      <c r="F35" s="11"/>
    </row>
    <row r="36" spans="1:6">
      <c r="B36" s="31" t="s">
        <v>168</v>
      </c>
      <c r="C36" s="31" t="s">
        <v>5</v>
      </c>
      <c r="D36" s="31" t="s">
        <v>6</v>
      </c>
      <c r="E36" s="30" t="s">
        <v>6</v>
      </c>
      <c r="F36" s="4"/>
    </row>
    <row r="37" spans="1:6">
      <c r="B37" s="31" t="s">
        <v>169</v>
      </c>
      <c r="C37" s="31" t="s">
        <v>5</v>
      </c>
      <c r="D37" s="31" t="s">
        <v>6</v>
      </c>
      <c r="E37" s="30" t="s">
        <v>6</v>
      </c>
      <c r="F37" s="4"/>
    </row>
    <row r="38" spans="1:6">
      <c r="B38" s="31" t="s">
        <v>170</v>
      </c>
      <c r="C38" s="31" t="s">
        <v>5</v>
      </c>
      <c r="D38" s="31" t="s">
        <v>6</v>
      </c>
      <c r="E38" s="30" t="s">
        <v>6</v>
      </c>
      <c r="F38" s="11"/>
    </row>
    <row r="39" spans="1:6">
      <c r="B39" s="31" t="s">
        <v>171</v>
      </c>
      <c r="C39" s="31" t="s">
        <v>5</v>
      </c>
      <c r="D39" s="31" t="s">
        <v>6</v>
      </c>
      <c r="E39" s="30" t="s">
        <v>6</v>
      </c>
      <c r="F39" s="4"/>
    </row>
    <row r="40" spans="1:6">
      <c r="B40" s="31" t="s">
        <v>172</v>
      </c>
      <c r="C40" s="31" t="s">
        <v>5</v>
      </c>
      <c r="D40" s="31" t="s">
        <v>6</v>
      </c>
      <c r="E40" s="30" t="s">
        <v>6</v>
      </c>
      <c r="F40" s="11"/>
    </row>
    <row r="41" spans="1:6">
      <c r="B41" s="31" t="s">
        <v>173</v>
      </c>
      <c r="C41" s="31" t="s">
        <v>5</v>
      </c>
      <c r="D41" s="31" t="s">
        <v>6</v>
      </c>
      <c r="E41" s="30" t="s">
        <v>6</v>
      </c>
      <c r="F41" s="4"/>
    </row>
    <row r="42" spans="1:6">
      <c r="B42" s="31" t="s">
        <v>174</v>
      </c>
      <c r="C42" s="31" t="s">
        <v>5</v>
      </c>
      <c r="D42" s="31" t="s">
        <v>6</v>
      </c>
      <c r="E42" s="30" t="s">
        <v>6</v>
      </c>
      <c r="F42" s="4"/>
    </row>
    <row r="43" spans="1:6">
      <c r="B43" s="8"/>
      <c r="C43" s="8"/>
      <c r="D43" s="8"/>
      <c r="E43" s="9"/>
      <c r="F43" s="8"/>
    </row>
    <row r="44" spans="1:6">
      <c r="A44" s="6" t="s">
        <v>175</v>
      </c>
      <c r="B44" s="51" t="s">
        <v>578</v>
      </c>
      <c r="C44" s="8"/>
      <c r="D44" s="8"/>
      <c r="E44" s="9"/>
      <c r="F44" s="8"/>
    </row>
    <row r="45" spans="1:6">
      <c r="A45" s="56" t="s">
        <v>559</v>
      </c>
      <c r="B45" s="57">
        <f>(39/39)*100</f>
        <v>100</v>
      </c>
      <c r="C45" s="8"/>
      <c r="D45" s="8"/>
      <c r="E45" s="9"/>
      <c r="F45" s="8"/>
    </row>
    <row r="46" spans="1:6">
      <c r="A46" s="25" t="s">
        <v>586</v>
      </c>
      <c r="B46" s="20">
        <v>100</v>
      </c>
      <c r="C46" s="8"/>
      <c r="D46" s="8"/>
      <c r="E46" s="8"/>
      <c r="F46" s="8"/>
    </row>
    <row r="47" spans="1:6">
      <c r="B47" s="18"/>
      <c r="C47" s="8"/>
      <c r="D47" s="8"/>
      <c r="E47" s="8"/>
      <c r="F47" s="8"/>
    </row>
    <row r="48" spans="1:6">
      <c r="B48" s="18"/>
      <c r="C48" s="8"/>
      <c r="D48" s="8"/>
      <c r="E48" s="8"/>
      <c r="F48" s="8"/>
    </row>
    <row r="49" spans="2:6">
      <c r="B49" s="8"/>
      <c r="C49" s="8"/>
      <c r="D49" s="8"/>
      <c r="E49" s="8"/>
      <c r="F49" s="8"/>
    </row>
    <row r="50" spans="2:6">
      <c r="B50" s="8"/>
      <c r="C50" s="8"/>
      <c r="D50" s="8"/>
      <c r="E50" s="8"/>
      <c r="F50" s="8"/>
    </row>
    <row r="51" spans="2:6">
      <c r="B51" s="8"/>
      <c r="C51" s="8"/>
      <c r="D51" s="8"/>
      <c r="E51" s="8"/>
      <c r="F51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1"/>
  <sheetViews>
    <sheetView topLeftCell="A34" workbookViewId="0">
      <selection activeCell="B44" sqref="B44"/>
    </sheetView>
  </sheetViews>
  <sheetFormatPr defaultRowHeight="15"/>
  <cols>
    <col min="1" max="1" width="24.85546875" bestFit="1" customWidth="1"/>
    <col min="2" max="2" width="12" bestFit="1" customWidth="1"/>
    <col min="3" max="3" width="10" bestFit="1" customWidth="1"/>
    <col min="4" max="4" width="9.7109375" bestFit="1" customWidth="1"/>
    <col min="5" max="5" width="10.140625" bestFit="1" customWidth="1"/>
    <col min="6" max="6" width="28.85546875" bestFit="1" customWidth="1"/>
  </cols>
  <sheetData>
    <row r="1" spans="1:7">
      <c r="A1" s="12" t="s">
        <v>525</v>
      </c>
      <c r="B1" s="10"/>
      <c r="C1" s="13"/>
      <c r="D1" s="13"/>
      <c r="E1" s="9"/>
      <c r="F1" s="11"/>
    </row>
    <row r="2" spans="1:7">
      <c r="A2" s="13"/>
      <c r="B2" s="14" t="s">
        <v>519</v>
      </c>
      <c r="C2" s="15" t="s">
        <v>1</v>
      </c>
      <c r="D2" s="15" t="s">
        <v>2</v>
      </c>
      <c r="E2" s="15" t="s">
        <v>3</v>
      </c>
      <c r="F2" s="16"/>
    </row>
    <row r="3" spans="1:7">
      <c r="A3" s="13"/>
      <c r="B3" s="30" t="s">
        <v>176</v>
      </c>
      <c r="C3" s="30" t="s">
        <v>5</v>
      </c>
      <c r="D3" s="30" t="s">
        <v>6</v>
      </c>
      <c r="E3" s="30" t="s">
        <v>6</v>
      </c>
      <c r="F3" s="11"/>
    </row>
    <row r="4" spans="1:7">
      <c r="A4" s="13"/>
      <c r="B4" s="30" t="s">
        <v>177</v>
      </c>
      <c r="C4" s="30" t="s">
        <v>5</v>
      </c>
      <c r="D4" s="30" t="s">
        <v>6</v>
      </c>
      <c r="E4" s="30" t="s">
        <v>6</v>
      </c>
      <c r="F4" s="13"/>
    </row>
    <row r="5" spans="1:7">
      <c r="A5" s="13"/>
      <c r="B5" s="30" t="s">
        <v>178</v>
      </c>
      <c r="C5" s="30" t="s">
        <v>5</v>
      </c>
      <c r="D5" s="30" t="s">
        <v>6</v>
      </c>
      <c r="E5" s="30" t="s">
        <v>6</v>
      </c>
      <c r="F5" s="11"/>
    </row>
    <row r="6" spans="1:7">
      <c r="A6" s="13"/>
      <c r="B6" s="30" t="s">
        <v>179</v>
      </c>
      <c r="C6" s="30" t="s">
        <v>5</v>
      </c>
      <c r="D6" s="30" t="s">
        <v>6</v>
      </c>
      <c r="E6" s="30" t="s">
        <v>6</v>
      </c>
      <c r="F6" s="11"/>
    </row>
    <row r="7" spans="1:7">
      <c r="A7" s="13"/>
      <c r="B7" s="30" t="s">
        <v>180</v>
      </c>
      <c r="C7" s="30" t="s">
        <v>5</v>
      </c>
      <c r="D7" s="30" t="s">
        <v>6</v>
      </c>
      <c r="E7" s="30" t="s">
        <v>6</v>
      </c>
      <c r="F7" s="11"/>
    </row>
    <row r="8" spans="1:7">
      <c r="A8" s="13"/>
      <c r="B8" s="30" t="s">
        <v>181</v>
      </c>
      <c r="C8" s="30" t="s">
        <v>5</v>
      </c>
      <c r="D8" s="30" t="s">
        <v>6</v>
      </c>
      <c r="E8" s="30" t="s">
        <v>6</v>
      </c>
      <c r="F8" s="11"/>
    </row>
    <row r="9" spans="1:7">
      <c r="A9" s="13"/>
      <c r="B9" s="30" t="s">
        <v>182</v>
      </c>
      <c r="C9" s="30" t="s">
        <v>5</v>
      </c>
      <c r="D9" s="30" t="s">
        <v>6</v>
      </c>
      <c r="E9" s="30" t="s">
        <v>6</v>
      </c>
      <c r="F9" s="11"/>
    </row>
    <row r="10" spans="1:7">
      <c r="A10" s="13"/>
      <c r="B10" s="34" t="s">
        <v>183</v>
      </c>
      <c r="C10" s="34" t="s">
        <v>5</v>
      </c>
      <c r="D10" s="34" t="s">
        <v>6</v>
      </c>
      <c r="E10" s="34" t="s">
        <v>351</v>
      </c>
      <c r="F10" s="11"/>
    </row>
    <row r="11" spans="1:7">
      <c r="A11" s="13"/>
      <c r="B11" s="34" t="s">
        <v>184</v>
      </c>
      <c r="C11" s="34" t="s">
        <v>5</v>
      </c>
      <c r="D11" s="34" t="s">
        <v>6</v>
      </c>
      <c r="E11" s="34" t="s">
        <v>351</v>
      </c>
      <c r="F11" s="11"/>
    </row>
    <row r="12" spans="1:7">
      <c r="A12" s="13"/>
      <c r="B12" s="34" t="s">
        <v>185</v>
      </c>
      <c r="C12" s="34" t="s">
        <v>5</v>
      </c>
      <c r="D12" s="34" t="s">
        <v>6</v>
      </c>
      <c r="E12" s="34" t="s">
        <v>351</v>
      </c>
      <c r="F12" s="11"/>
    </row>
    <row r="13" spans="1:7">
      <c r="A13" s="13"/>
      <c r="B13" s="30" t="s">
        <v>186</v>
      </c>
      <c r="C13" s="30" t="s">
        <v>5</v>
      </c>
      <c r="D13" s="30" t="s">
        <v>6</v>
      </c>
      <c r="E13" s="30" t="s">
        <v>6</v>
      </c>
      <c r="F13" s="11"/>
    </row>
    <row r="14" spans="1:7">
      <c r="A14" s="13"/>
      <c r="B14" s="30" t="s">
        <v>187</v>
      </c>
      <c r="C14" s="30" t="s">
        <v>5</v>
      </c>
      <c r="D14" s="30" t="s">
        <v>6</v>
      </c>
      <c r="E14" s="30" t="s">
        <v>6</v>
      </c>
      <c r="F14" s="11"/>
    </row>
    <row r="15" spans="1:7">
      <c r="A15" s="13"/>
      <c r="B15" s="35" t="s">
        <v>188</v>
      </c>
      <c r="C15" s="35" t="s">
        <v>7</v>
      </c>
      <c r="D15" s="35" t="s">
        <v>6</v>
      </c>
      <c r="E15" s="35" t="s">
        <v>351</v>
      </c>
      <c r="F15" s="11"/>
      <c r="G15" s="13"/>
    </row>
    <row r="16" spans="1:7">
      <c r="A16" s="13"/>
      <c r="B16" s="30" t="s">
        <v>189</v>
      </c>
      <c r="C16" s="30" t="s">
        <v>5</v>
      </c>
      <c r="D16" s="30" t="s">
        <v>6</v>
      </c>
      <c r="E16" s="30" t="s">
        <v>6</v>
      </c>
      <c r="F16" s="11"/>
    </row>
    <row r="17" spans="1:6">
      <c r="A17" s="13"/>
      <c r="B17" s="30" t="s">
        <v>190</v>
      </c>
      <c r="C17" s="30" t="s">
        <v>5</v>
      </c>
      <c r="D17" s="30" t="s">
        <v>6</v>
      </c>
      <c r="E17" s="30" t="s">
        <v>6</v>
      </c>
      <c r="F17" s="11"/>
    </row>
    <row r="18" spans="1:6">
      <c r="A18" s="13"/>
      <c r="B18" s="32" t="s">
        <v>191</v>
      </c>
      <c r="C18" s="32" t="s">
        <v>7</v>
      </c>
      <c r="D18" s="32" t="s">
        <v>6</v>
      </c>
      <c r="E18" s="32" t="s">
        <v>6</v>
      </c>
      <c r="F18" s="11"/>
    </row>
    <row r="19" spans="1:6">
      <c r="A19" s="13"/>
      <c r="B19" s="32" t="s">
        <v>192</v>
      </c>
      <c r="C19" s="32" t="s">
        <v>7</v>
      </c>
      <c r="D19" s="32" t="s">
        <v>6</v>
      </c>
      <c r="E19" s="32" t="s">
        <v>6</v>
      </c>
      <c r="F19" s="11"/>
    </row>
    <row r="20" spans="1:6">
      <c r="A20" s="13"/>
      <c r="B20" s="30" t="s">
        <v>193</v>
      </c>
      <c r="C20" s="30" t="s">
        <v>5</v>
      </c>
      <c r="D20" s="30" t="s">
        <v>6</v>
      </c>
      <c r="E20" s="30" t="s">
        <v>6</v>
      </c>
      <c r="F20" s="11"/>
    </row>
    <row r="21" spans="1:6">
      <c r="A21" s="13"/>
      <c r="B21" s="32" t="s">
        <v>194</v>
      </c>
      <c r="C21" s="32" t="s">
        <v>7</v>
      </c>
      <c r="D21" s="32" t="s">
        <v>6</v>
      </c>
      <c r="E21" s="32" t="s">
        <v>6</v>
      </c>
      <c r="F21" s="11"/>
    </row>
    <row r="22" spans="1:6">
      <c r="A22" s="13"/>
      <c r="B22" s="30" t="s">
        <v>195</v>
      </c>
      <c r="C22" s="30" t="s">
        <v>5</v>
      </c>
      <c r="D22" s="30" t="s">
        <v>6</v>
      </c>
      <c r="E22" s="30" t="s">
        <v>6</v>
      </c>
      <c r="F22" s="11"/>
    </row>
    <row r="23" spans="1:6">
      <c r="A23" s="13"/>
      <c r="B23" s="34" t="s">
        <v>196</v>
      </c>
      <c r="C23" s="34" t="s">
        <v>5</v>
      </c>
      <c r="D23" s="34" t="s">
        <v>6</v>
      </c>
      <c r="E23" s="34" t="s">
        <v>351</v>
      </c>
      <c r="F23" s="9"/>
    </row>
    <row r="24" spans="1:6">
      <c r="A24" s="13"/>
      <c r="B24" s="30" t="s">
        <v>197</v>
      </c>
      <c r="C24" s="30" t="s">
        <v>5</v>
      </c>
      <c r="D24" s="30" t="s">
        <v>6</v>
      </c>
      <c r="E24" s="30" t="s">
        <v>6</v>
      </c>
      <c r="F24" s="11"/>
    </row>
    <row r="25" spans="1:6">
      <c r="A25" s="13"/>
      <c r="B25" s="30" t="s">
        <v>198</v>
      </c>
      <c r="C25" s="30" t="s">
        <v>5</v>
      </c>
      <c r="D25" s="30" t="s">
        <v>6</v>
      </c>
      <c r="E25" s="30" t="s">
        <v>6</v>
      </c>
      <c r="F25" s="11"/>
    </row>
    <row r="26" spans="1:6">
      <c r="A26" s="13"/>
      <c r="B26" s="30" t="s">
        <v>199</v>
      </c>
      <c r="C26" s="30" t="s">
        <v>5</v>
      </c>
      <c r="D26" s="30" t="s">
        <v>6</v>
      </c>
      <c r="E26" s="30" t="s">
        <v>6</v>
      </c>
      <c r="F26" s="11"/>
    </row>
    <row r="27" spans="1:6">
      <c r="A27" s="13"/>
      <c r="B27" s="32" t="s">
        <v>200</v>
      </c>
      <c r="C27" s="32" t="s">
        <v>7</v>
      </c>
      <c r="D27" s="32" t="s">
        <v>6</v>
      </c>
      <c r="E27" s="32" t="s">
        <v>6</v>
      </c>
      <c r="F27" s="11"/>
    </row>
    <row r="28" spans="1:6">
      <c r="A28" s="13"/>
      <c r="B28" s="34" t="s">
        <v>201</v>
      </c>
      <c r="C28" s="34" t="s">
        <v>5</v>
      </c>
      <c r="D28" s="34" t="s">
        <v>6</v>
      </c>
      <c r="E28" s="34" t="s">
        <v>351</v>
      </c>
      <c r="F28" s="11"/>
    </row>
    <row r="29" spans="1:6">
      <c r="A29" s="13"/>
      <c r="B29" s="30" t="s">
        <v>202</v>
      </c>
      <c r="C29" s="30" t="s">
        <v>5</v>
      </c>
      <c r="D29" s="30" t="s">
        <v>6</v>
      </c>
      <c r="E29" s="30" t="s">
        <v>6</v>
      </c>
      <c r="F29" s="11"/>
    </row>
    <row r="30" spans="1:6">
      <c r="A30" s="13"/>
      <c r="B30" s="30" t="s">
        <v>203</v>
      </c>
      <c r="C30" s="30" t="s">
        <v>5</v>
      </c>
      <c r="D30" s="30" t="s">
        <v>6</v>
      </c>
      <c r="E30" s="30" t="s">
        <v>6</v>
      </c>
      <c r="F30" s="9"/>
    </row>
    <row r="31" spans="1:6">
      <c r="A31" s="13"/>
      <c r="B31" s="30" t="s">
        <v>204</v>
      </c>
      <c r="C31" s="30" t="s">
        <v>5</v>
      </c>
      <c r="D31" s="30" t="s">
        <v>6</v>
      </c>
      <c r="E31" s="30" t="s">
        <v>6</v>
      </c>
      <c r="F31" s="11"/>
    </row>
    <row r="32" spans="1:6">
      <c r="A32" s="13"/>
      <c r="B32" s="30" t="s">
        <v>205</v>
      </c>
      <c r="C32" s="30" t="s">
        <v>5</v>
      </c>
      <c r="D32" s="30" t="s">
        <v>6</v>
      </c>
      <c r="E32" s="30" t="s">
        <v>6</v>
      </c>
      <c r="F32" s="11"/>
    </row>
    <row r="33" spans="1:6">
      <c r="A33" s="13"/>
      <c r="B33" s="33" t="s">
        <v>206</v>
      </c>
      <c r="C33" s="33" t="s">
        <v>4</v>
      </c>
      <c r="D33" s="33" t="s">
        <v>6</v>
      </c>
      <c r="E33" s="33" t="s">
        <v>6</v>
      </c>
      <c r="F33" s="11"/>
    </row>
    <row r="34" spans="1:6">
      <c r="A34" s="13"/>
      <c r="B34" s="30" t="s">
        <v>207</v>
      </c>
      <c r="C34" s="30" t="s">
        <v>5</v>
      </c>
      <c r="D34" s="30" t="s">
        <v>6</v>
      </c>
      <c r="E34" s="30" t="s">
        <v>6</v>
      </c>
      <c r="F34" s="11"/>
    </row>
    <row r="35" spans="1:6">
      <c r="A35" s="13"/>
      <c r="B35" s="30" t="s">
        <v>208</v>
      </c>
      <c r="C35" s="30" t="s">
        <v>5</v>
      </c>
      <c r="D35" s="30" t="s">
        <v>6</v>
      </c>
      <c r="E35" s="30" t="s">
        <v>6</v>
      </c>
      <c r="F35" s="11"/>
    </row>
    <row r="36" spans="1:6">
      <c r="A36" s="13"/>
      <c r="B36" s="30" t="s">
        <v>209</v>
      </c>
      <c r="C36" s="30" t="s">
        <v>5</v>
      </c>
      <c r="D36" s="30" t="s">
        <v>6</v>
      </c>
      <c r="E36" s="30" t="s">
        <v>6</v>
      </c>
      <c r="F36" s="9"/>
    </row>
    <row r="37" spans="1:6">
      <c r="A37" s="13"/>
      <c r="B37" s="30" t="s">
        <v>210</v>
      </c>
      <c r="C37" s="30" t="s">
        <v>5</v>
      </c>
      <c r="D37" s="30" t="s">
        <v>6</v>
      </c>
      <c r="E37" s="30" t="s">
        <v>6</v>
      </c>
      <c r="F37" s="11"/>
    </row>
    <row r="38" spans="1:6">
      <c r="A38" s="13"/>
      <c r="B38" s="34" t="s">
        <v>211</v>
      </c>
      <c r="C38" s="34" t="s">
        <v>5</v>
      </c>
      <c r="D38" s="34" t="s">
        <v>6</v>
      </c>
      <c r="E38" s="34" t="s">
        <v>351</v>
      </c>
      <c r="F38" s="11"/>
    </row>
    <row r="39" spans="1:6">
      <c r="A39" s="13"/>
      <c r="B39" s="34" t="s">
        <v>212</v>
      </c>
      <c r="C39" s="34" t="s">
        <v>5</v>
      </c>
      <c r="D39" s="34" t="s">
        <v>6</v>
      </c>
      <c r="E39" s="34" t="s">
        <v>351</v>
      </c>
      <c r="F39" s="11"/>
    </row>
    <row r="40" spans="1:6">
      <c r="A40" s="13"/>
      <c r="B40" s="34" t="s">
        <v>213</v>
      </c>
      <c r="C40" s="34" t="s">
        <v>5</v>
      </c>
      <c r="D40" s="34" t="s">
        <v>6</v>
      </c>
      <c r="E40" s="34" t="s">
        <v>351</v>
      </c>
      <c r="F40" s="11"/>
    </row>
    <row r="41" spans="1:6">
      <c r="A41" s="13"/>
      <c r="B41" s="30" t="s">
        <v>214</v>
      </c>
      <c r="C41" s="30" t="s">
        <v>5</v>
      </c>
      <c r="D41" s="30" t="s">
        <v>6</v>
      </c>
      <c r="E41" s="30" t="s">
        <v>6</v>
      </c>
      <c r="F41" s="11"/>
    </row>
    <row r="42" spans="1:6">
      <c r="A42" s="13"/>
      <c r="B42" s="32" t="s">
        <v>215</v>
      </c>
      <c r="C42" s="32" t="s">
        <v>7</v>
      </c>
      <c r="D42" s="32" t="s">
        <v>6</v>
      </c>
      <c r="E42" s="32" t="s">
        <v>6</v>
      </c>
      <c r="F42" s="11"/>
    </row>
    <row r="43" spans="1:6">
      <c r="A43" s="13"/>
      <c r="B43" s="9"/>
      <c r="C43" s="9"/>
      <c r="D43" s="9"/>
      <c r="E43" s="9"/>
      <c r="F43" s="9"/>
    </row>
    <row r="44" spans="1:6">
      <c r="A44" s="6" t="s">
        <v>175</v>
      </c>
      <c r="B44" s="51" t="s">
        <v>578</v>
      </c>
      <c r="C44" s="9"/>
      <c r="D44" s="9"/>
      <c r="E44" s="9"/>
      <c r="F44" s="9"/>
    </row>
    <row r="45" spans="1:6">
      <c r="A45" s="25" t="s">
        <v>559</v>
      </c>
      <c r="B45">
        <f>(25/40)*100</f>
        <v>62.5</v>
      </c>
      <c r="C45" s="9"/>
      <c r="D45" s="9"/>
      <c r="E45" s="9"/>
      <c r="F45" s="9"/>
    </row>
    <row r="46" spans="1:6">
      <c r="A46" s="25" t="s">
        <v>560</v>
      </c>
      <c r="B46">
        <f>(5/40)*100</f>
        <v>12.5</v>
      </c>
      <c r="C46" s="9"/>
      <c r="D46" s="9"/>
      <c r="E46" s="9"/>
      <c r="F46" s="9"/>
    </row>
    <row r="47" spans="1:6">
      <c r="A47" s="25" t="s">
        <v>561</v>
      </c>
      <c r="B47">
        <f>(1/40)*100</f>
        <v>2.5</v>
      </c>
      <c r="C47" s="9"/>
      <c r="D47" s="9"/>
      <c r="E47" s="9"/>
      <c r="F47" s="9"/>
    </row>
    <row r="48" spans="1:6">
      <c r="A48" s="25" t="s">
        <v>562</v>
      </c>
      <c r="B48">
        <f>(8/40)*100</f>
        <v>20</v>
      </c>
    </row>
    <row r="49" spans="1:2">
      <c r="A49" s="13" t="s">
        <v>563</v>
      </c>
      <c r="B49">
        <f>(1/40)*100</f>
        <v>2.5</v>
      </c>
    </row>
    <row r="50" spans="1:2">
      <c r="A50" s="21" t="s">
        <v>586</v>
      </c>
      <c r="B50" s="22">
        <f>SUM(B45:B49)</f>
        <v>100</v>
      </c>
    </row>
    <row r="51" spans="1:2">
      <c r="A51" s="13"/>
    </row>
  </sheetData>
  <pageMargins left="0.7" right="0.7" top="0.75" bottom="0.75" header="0.3" footer="0.3"/>
  <ignoredErrors>
    <ignoredError sqref="B48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3"/>
  <sheetViews>
    <sheetView topLeftCell="A43" workbookViewId="0">
      <selection activeCell="B53" sqref="B53"/>
    </sheetView>
  </sheetViews>
  <sheetFormatPr defaultRowHeight="15"/>
  <cols>
    <col min="1" max="1" width="25.85546875" bestFit="1" customWidth="1"/>
    <col min="2" max="2" width="12" style="1" bestFit="1" customWidth="1"/>
    <col min="3" max="3" width="10" bestFit="1" customWidth="1"/>
    <col min="4" max="4" width="9.7109375" bestFit="1" customWidth="1"/>
    <col min="5" max="5" width="10.140625" bestFit="1" customWidth="1"/>
    <col min="6" max="6" width="20" style="4" bestFit="1" customWidth="1"/>
  </cols>
  <sheetData>
    <row r="1" spans="1:6">
      <c r="A1" s="6" t="s">
        <v>584</v>
      </c>
      <c r="E1" s="8"/>
    </row>
    <row r="2" spans="1:6">
      <c r="B2" s="2" t="s">
        <v>519</v>
      </c>
      <c r="C2" s="3" t="s">
        <v>1</v>
      </c>
      <c r="D2" s="3" t="s">
        <v>2</v>
      </c>
      <c r="E2" s="3" t="s">
        <v>3</v>
      </c>
      <c r="F2" s="5"/>
    </row>
    <row r="3" spans="1:6">
      <c r="B3" s="30" t="s">
        <v>87</v>
      </c>
      <c r="C3" s="30" t="s">
        <v>5</v>
      </c>
      <c r="D3" s="30" t="s">
        <v>6</v>
      </c>
      <c r="E3" s="30" t="s">
        <v>6</v>
      </c>
      <c r="F3" s="11"/>
    </row>
    <row r="4" spans="1:6">
      <c r="B4" s="31" t="s">
        <v>88</v>
      </c>
      <c r="C4" s="31" t="s">
        <v>5</v>
      </c>
      <c r="D4" s="31" t="s">
        <v>6</v>
      </c>
      <c r="E4" s="31" t="s">
        <v>6</v>
      </c>
      <c r="F4" s="11"/>
    </row>
    <row r="5" spans="1:6">
      <c r="B5" s="31" t="s">
        <v>89</v>
      </c>
      <c r="C5" s="31" t="s">
        <v>5</v>
      </c>
      <c r="D5" s="31" t="s">
        <v>6</v>
      </c>
      <c r="E5" s="31" t="s">
        <v>6</v>
      </c>
      <c r="F5" s="11"/>
    </row>
    <row r="6" spans="1:6">
      <c r="B6" s="31" t="s">
        <v>90</v>
      </c>
      <c r="C6" s="31" t="s">
        <v>5</v>
      </c>
      <c r="D6" s="31" t="s">
        <v>6</v>
      </c>
      <c r="E6" s="31" t="s">
        <v>6</v>
      </c>
    </row>
    <row r="7" spans="1:6">
      <c r="B7" s="31" t="s">
        <v>91</v>
      </c>
      <c r="C7" s="31" t="s">
        <v>5</v>
      </c>
      <c r="D7" s="31" t="s">
        <v>6</v>
      </c>
      <c r="E7" s="31" t="s">
        <v>6</v>
      </c>
      <c r="F7" s="11"/>
    </row>
    <row r="8" spans="1:6">
      <c r="B8" s="31" t="s">
        <v>92</v>
      </c>
      <c r="C8" s="31" t="s">
        <v>5</v>
      </c>
      <c r="D8" s="31" t="s">
        <v>6</v>
      </c>
      <c r="E8" s="31" t="s">
        <v>6</v>
      </c>
    </row>
    <row r="9" spans="1:6">
      <c r="B9" s="31" t="s">
        <v>93</v>
      </c>
      <c r="C9" s="31" t="s">
        <v>5</v>
      </c>
      <c r="D9" s="31" t="s">
        <v>6</v>
      </c>
      <c r="E9" s="31" t="s">
        <v>6</v>
      </c>
    </row>
    <row r="10" spans="1:6">
      <c r="B10" s="31" t="s">
        <v>94</v>
      </c>
      <c r="C10" s="31" t="s">
        <v>5</v>
      </c>
      <c r="D10" s="31" t="s">
        <v>6</v>
      </c>
      <c r="E10" s="31" t="s">
        <v>6</v>
      </c>
      <c r="F10" s="11"/>
    </row>
    <row r="11" spans="1:6">
      <c r="B11" s="31" t="s">
        <v>95</v>
      </c>
      <c r="C11" s="31" t="s">
        <v>5</v>
      </c>
      <c r="D11" s="31" t="s">
        <v>6</v>
      </c>
      <c r="E11" s="31" t="s">
        <v>6</v>
      </c>
      <c r="F11" s="11"/>
    </row>
    <row r="12" spans="1:6">
      <c r="B12" s="31" t="s">
        <v>96</v>
      </c>
      <c r="C12" s="31" t="s">
        <v>5</v>
      </c>
      <c r="D12" s="31" t="s">
        <v>6</v>
      </c>
      <c r="E12" s="31" t="s">
        <v>6</v>
      </c>
      <c r="F12" s="11"/>
    </row>
    <row r="13" spans="1:6">
      <c r="B13" s="31" t="s">
        <v>97</v>
      </c>
      <c r="C13" s="31" t="s">
        <v>5</v>
      </c>
      <c r="D13" s="31" t="s">
        <v>6</v>
      </c>
      <c r="E13" s="31" t="s">
        <v>6</v>
      </c>
      <c r="F13" s="11"/>
    </row>
    <row r="14" spans="1:6">
      <c r="B14" s="31" t="s">
        <v>98</v>
      </c>
      <c r="C14" s="31" t="s">
        <v>5</v>
      </c>
      <c r="D14" s="31" t="s">
        <v>6</v>
      </c>
      <c r="E14" s="31" t="s">
        <v>6</v>
      </c>
    </row>
    <row r="15" spans="1:6">
      <c r="B15" s="31" t="s">
        <v>99</v>
      </c>
      <c r="C15" s="31" t="s">
        <v>5</v>
      </c>
      <c r="D15" s="31" t="s">
        <v>6</v>
      </c>
      <c r="E15" s="31" t="s">
        <v>6</v>
      </c>
    </row>
    <row r="16" spans="1:6">
      <c r="B16" s="31" t="s">
        <v>100</v>
      </c>
      <c r="C16" s="31" t="s">
        <v>5</v>
      </c>
      <c r="D16" s="31" t="s">
        <v>6</v>
      </c>
      <c r="E16" s="31" t="s">
        <v>6</v>
      </c>
      <c r="F16" s="11"/>
    </row>
    <row r="17" spans="2:6">
      <c r="B17" s="31" t="s">
        <v>101</v>
      </c>
      <c r="C17" s="31" t="s">
        <v>5</v>
      </c>
      <c r="D17" s="31" t="s">
        <v>6</v>
      </c>
      <c r="E17" s="31" t="s">
        <v>6</v>
      </c>
    </row>
    <row r="18" spans="2:6">
      <c r="B18" s="31" t="s">
        <v>102</v>
      </c>
      <c r="C18" s="31" t="s">
        <v>5</v>
      </c>
      <c r="D18" s="31" t="s">
        <v>6</v>
      </c>
      <c r="E18" s="31" t="s">
        <v>6</v>
      </c>
      <c r="F18" s="11"/>
    </row>
    <row r="19" spans="2:6">
      <c r="B19" s="31" t="s">
        <v>103</v>
      </c>
      <c r="C19" s="31" t="s">
        <v>5</v>
      </c>
      <c r="D19" s="31" t="s">
        <v>6</v>
      </c>
      <c r="E19" s="31" t="s">
        <v>6</v>
      </c>
    </row>
    <row r="20" spans="2:6">
      <c r="B20" s="30" t="s">
        <v>104</v>
      </c>
      <c r="C20" s="30" t="s">
        <v>5</v>
      </c>
      <c r="D20" s="30" t="s">
        <v>6</v>
      </c>
      <c r="E20" s="30" t="s">
        <v>6</v>
      </c>
    </row>
    <row r="21" spans="2:6">
      <c r="B21" s="31" t="s">
        <v>105</v>
      </c>
      <c r="C21" s="31" t="s">
        <v>5</v>
      </c>
      <c r="D21" s="31" t="s">
        <v>6</v>
      </c>
      <c r="E21" s="31" t="s">
        <v>6</v>
      </c>
      <c r="F21" s="11"/>
    </row>
    <row r="22" spans="2:6">
      <c r="B22" s="31" t="s">
        <v>106</v>
      </c>
      <c r="C22" s="31" t="s">
        <v>5</v>
      </c>
      <c r="D22" s="31" t="s">
        <v>6</v>
      </c>
      <c r="E22" s="31" t="s">
        <v>6</v>
      </c>
    </row>
    <row r="23" spans="2:6">
      <c r="B23" s="31" t="s">
        <v>107</v>
      </c>
      <c r="C23" s="31" t="s">
        <v>5</v>
      </c>
      <c r="D23" s="31" t="s">
        <v>6</v>
      </c>
      <c r="E23" s="31" t="s">
        <v>6</v>
      </c>
    </row>
    <row r="24" spans="2:6">
      <c r="B24" s="31" t="s">
        <v>108</v>
      </c>
      <c r="C24" s="31" t="s">
        <v>5</v>
      </c>
      <c r="D24" s="31" t="s">
        <v>6</v>
      </c>
      <c r="E24" s="31" t="s">
        <v>6</v>
      </c>
    </row>
    <row r="25" spans="2:6">
      <c r="B25" s="31" t="s">
        <v>109</v>
      </c>
      <c r="C25" s="31" t="s">
        <v>5</v>
      </c>
      <c r="D25" s="31" t="s">
        <v>6</v>
      </c>
      <c r="E25" s="31" t="s">
        <v>6</v>
      </c>
      <c r="F25" s="11"/>
    </row>
    <row r="26" spans="2:6">
      <c r="B26" s="31" t="s">
        <v>110</v>
      </c>
      <c r="C26" s="31" t="s">
        <v>5</v>
      </c>
      <c r="D26" s="31" t="s">
        <v>6</v>
      </c>
      <c r="E26" s="31" t="s">
        <v>6</v>
      </c>
    </row>
    <row r="27" spans="2:6">
      <c r="B27" s="31" t="s">
        <v>111</v>
      </c>
      <c r="C27" s="31" t="s">
        <v>5</v>
      </c>
      <c r="D27" s="31" t="s">
        <v>6</v>
      </c>
      <c r="E27" s="31" t="s">
        <v>6</v>
      </c>
    </row>
    <row r="28" spans="2:6">
      <c r="B28" s="30" t="s">
        <v>112</v>
      </c>
      <c r="C28" s="30" t="s">
        <v>5</v>
      </c>
      <c r="D28" s="30" t="s">
        <v>6</v>
      </c>
      <c r="E28" s="30" t="s">
        <v>6</v>
      </c>
      <c r="F28" s="11"/>
    </row>
    <row r="29" spans="2:6">
      <c r="B29" s="30" t="s">
        <v>113</v>
      </c>
      <c r="C29" s="30" t="s">
        <v>5</v>
      </c>
      <c r="D29" s="30" t="s">
        <v>6</v>
      </c>
      <c r="E29" s="30" t="s">
        <v>6</v>
      </c>
      <c r="F29" s="11"/>
    </row>
    <row r="30" spans="2:6">
      <c r="B30" s="30" t="s">
        <v>114</v>
      </c>
      <c r="C30" s="30" t="s">
        <v>5</v>
      </c>
      <c r="D30" s="30" t="s">
        <v>6</v>
      </c>
      <c r="E30" s="30" t="s">
        <v>6</v>
      </c>
    </row>
    <row r="31" spans="2:6">
      <c r="B31" s="31" t="s">
        <v>115</v>
      </c>
      <c r="C31" s="31" t="s">
        <v>5</v>
      </c>
      <c r="D31" s="31" t="s">
        <v>6</v>
      </c>
      <c r="E31" s="31" t="s">
        <v>6</v>
      </c>
    </row>
    <row r="32" spans="2:6">
      <c r="B32" s="31" t="s">
        <v>116</v>
      </c>
      <c r="C32" s="31" t="s">
        <v>5</v>
      </c>
      <c r="D32" s="31" t="s">
        <v>6</v>
      </c>
      <c r="E32" s="31" t="s">
        <v>6</v>
      </c>
    </row>
    <row r="33" spans="2:6">
      <c r="B33" s="31" t="s">
        <v>117</v>
      </c>
      <c r="C33" s="31" t="s">
        <v>5</v>
      </c>
      <c r="D33" s="31" t="s">
        <v>6</v>
      </c>
      <c r="E33" s="30" t="s">
        <v>6</v>
      </c>
    </row>
    <row r="34" spans="2:6">
      <c r="B34" s="31" t="s">
        <v>118</v>
      </c>
      <c r="C34" s="31" t="s">
        <v>5</v>
      </c>
      <c r="D34" s="31" t="s">
        <v>6</v>
      </c>
      <c r="E34" s="30" t="s">
        <v>6</v>
      </c>
      <c r="F34" s="11"/>
    </row>
    <row r="35" spans="2:6">
      <c r="B35" s="31" t="s">
        <v>119</v>
      </c>
      <c r="C35" s="31" t="s">
        <v>5</v>
      </c>
      <c r="D35" s="31" t="s">
        <v>6</v>
      </c>
      <c r="E35" s="30" t="s">
        <v>6</v>
      </c>
      <c r="F35" s="11"/>
    </row>
    <row r="36" spans="2:6">
      <c r="B36" s="31" t="s">
        <v>120</v>
      </c>
      <c r="C36" s="31" t="s">
        <v>5</v>
      </c>
      <c r="D36" s="31" t="s">
        <v>6</v>
      </c>
      <c r="E36" s="30" t="s">
        <v>6</v>
      </c>
    </row>
    <row r="37" spans="2:6">
      <c r="B37" s="31" t="s">
        <v>121</v>
      </c>
      <c r="C37" s="31" t="s">
        <v>5</v>
      </c>
      <c r="D37" s="31" t="s">
        <v>6</v>
      </c>
      <c r="E37" s="30" t="s">
        <v>6</v>
      </c>
    </row>
    <row r="38" spans="2:6">
      <c r="B38" s="31" t="s">
        <v>122</v>
      </c>
      <c r="C38" s="31" t="s">
        <v>5</v>
      </c>
      <c r="D38" s="31" t="s">
        <v>6</v>
      </c>
      <c r="E38" s="30" t="s">
        <v>6</v>
      </c>
      <c r="F38" s="11"/>
    </row>
    <row r="39" spans="2:6">
      <c r="B39" s="31" t="s">
        <v>123</v>
      </c>
      <c r="C39" s="31" t="s">
        <v>5</v>
      </c>
      <c r="D39" s="31" t="s">
        <v>6</v>
      </c>
      <c r="E39" s="30" t="s">
        <v>6</v>
      </c>
    </row>
    <row r="40" spans="2:6">
      <c r="B40" s="31" t="s">
        <v>124</v>
      </c>
      <c r="C40" s="31" t="s">
        <v>5</v>
      </c>
      <c r="D40" s="31" t="s">
        <v>6</v>
      </c>
      <c r="E40" s="30" t="s">
        <v>6</v>
      </c>
      <c r="F40" s="11"/>
    </row>
    <row r="41" spans="2:6">
      <c r="B41" s="31" t="s">
        <v>125</v>
      </c>
      <c r="C41" s="31" t="s">
        <v>5</v>
      </c>
      <c r="D41" s="31" t="s">
        <v>6</v>
      </c>
      <c r="E41" s="30" t="s">
        <v>6</v>
      </c>
    </row>
    <row r="42" spans="2:6">
      <c r="B42" s="31" t="s">
        <v>126</v>
      </c>
      <c r="C42" s="31" t="s">
        <v>5</v>
      </c>
      <c r="D42" s="31" t="s">
        <v>6</v>
      </c>
      <c r="E42" s="30" t="s">
        <v>6</v>
      </c>
    </row>
    <row r="43" spans="2:6">
      <c r="B43" s="31" t="s">
        <v>127</v>
      </c>
      <c r="C43" s="31" t="s">
        <v>5</v>
      </c>
      <c r="D43" s="31" t="s">
        <v>6</v>
      </c>
      <c r="E43" s="30" t="s">
        <v>6</v>
      </c>
    </row>
    <row r="44" spans="2:6">
      <c r="B44" s="31" t="s">
        <v>128</v>
      </c>
      <c r="C44" s="31" t="s">
        <v>5</v>
      </c>
      <c r="D44" s="31" t="s">
        <v>6</v>
      </c>
      <c r="E44" s="30" t="s">
        <v>6</v>
      </c>
    </row>
    <row r="45" spans="2:6">
      <c r="B45" s="31" t="s">
        <v>129</v>
      </c>
      <c r="C45" s="31" t="s">
        <v>5</v>
      </c>
      <c r="D45" s="31" t="s">
        <v>6</v>
      </c>
      <c r="E45" s="30" t="s">
        <v>6</v>
      </c>
    </row>
    <row r="46" spans="2:6">
      <c r="B46" s="31" t="s">
        <v>130</v>
      </c>
      <c r="C46" s="31" t="s">
        <v>5</v>
      </c>
      <c r="D46" s="31" t="s">
        <v>6</v>
      </c>
      <c r="E46" s="31" t="s">
        <v>6</v>
      </c>
    </row>
    <row r="47" spans="2:6">
      <c r="B47" s="30" t="s">
        <v>131</v>
      </c>
      <c r="C47" s="30" t="s">
        <v>5</v>
      </c>
      <c r="D47" s="30" t="s">
        <v>6</v>
      </c>
      <c r="E47" s="30" t="s">
        <v>6</v>
      </c>
    </row>
    <row r="48" spans="2:6">
      <c r="B48" s="31" t="s">
        <v>132</v>
      </c>
      <c r="C48" s="31" t="s">
        <v>5</v>
      </c>
      <c r="D48" s="31" t="s">
        <v>6</v>
      </c>
      <c r="E48" s="31" t="s">
        <v>6</v>
      </c>
    </row>
    <row r="49" spans="1:6">
      <c r="B49" s="31" t="s">
        <v>133</v>
      </c>
      <c r="C49" s="31" t="s">
        <v>5</v>
      </c>
      <c r="D49" s="31" t="s">
        <v>6</v>
      </c>
      <c r="E49" s="31" t="s">
        <v>6</v>
      </c>
    </row>
    <row r="50" spans="1:6">
      <c r="B50" s="31" t="s">
        <v>134</v>
      </c>
      <c r="C50" s="31" t="s">
        <v>5</v>
      </c>
      <c r="D50" s="31" t="s">
        <v>6</v>
      </c>
      <c r="E50" s="31" t="s">
        <v>6</v>
      </c>
      <c r="F50" s="8"/>
    </row>
    <row r="51" spans="1:6">
      <c r="B51" s="31" t="s">
        <v>135</v>
      </c>
      <c r="C51" s="31" t="s">
        <v>5</v>
      </c>
      <c r="D51" s="31" t="s">
        <v>6</v>
      </c>
      <c r="E51" s="52" t="s">
        <v>6</v>
      </c>
    </row>
    <row r="52" spans="1:6">
      <c r="E52" s="22"/>
      <c r="F52" s="8"/>
    </row>
    <row r="53" spans="1:6">
      <c r="A53" s="6" t="s">
        <v>175</v>
      </c>
      <c r="B53" s="51" t="s">
        <v>578</v>
      </c>
      <c r="C53" s="8"/>
      <c r="D53" s="8"/>
      <c r="E53" s="8"/>
      <c r="F53" s="8"/>
    </row>
    <row r="54" spans="1:6">
      <c r="A54" s="25" t="s">
        <v>559</v>
      </c>
      <c r="B54" s="20">
        <f>(48/48)*100</f>
        <v>100</v>
      </c>
      <c r="C54" s="8"/>
      <c r="D54" s="8"/>
      <c r="E54" s="8"/>
      <c r="F54" s="8"/>
    </row>
    <row r="55" spans="1:6">
      <c r="A55" s="22" t="s">
        <v>586</v>
      </c>
      <c r="B55" s="23">
        <v>100</v>
      </c>
      <c r="C55" s="8"/>
      <c r="D55" s="8"/>
      <c r="E55" s="8"/>
      <c r="F55" s="8"/>
    </row>
    <row r="56" spans="1:6">
      <c r="B56" s="18"/>
      <c r="C56" s="8"/>
      <c r="D56" s="8"/>
      <c r="E56" s="8"/>
      <c r="F56" s="8"/>
    </row>
    <row r="57" spans="1:6">
      <c r="B57" s="18"/>
      <c r="C57" s="8"/>
      <c r="D57" s="8"/>
      <c r="E57" s="8"/>
      <c r="F57" s="8"/>
    </row>
    <row r="58" spans="1:6">
      <c r="B58" s="8"/>
      <c r="C58" s="8"/>
      <c r="D58" s="8"/>
      <c r="E58" s="8"/>
      <c r="F58" s="8"/>
    </row>
    <row r="59" spans="1:6">
      <c r="B59" s="8"/>
      <c r="C59" s="8"/>
      <c r="D59" s="8"/>
      <c r="E59" s="8"/>
      <c r="F59" s="8"/>
    </row>
    <row r="60" spans="1:6">
      <c r="B60" s="8"/>
      <c r="C60" s="8"/>
      <c r="D60" s="8"/>
      <c r="E60" s="8"/>
      <c r="F60" s="8"/>
    </row>
    <row r="61" spans="1:6">
      <c r="B61" s="8"/>
      <c r="C61" s="8"/>
      <c r="D61" s="8"/>
      <c r="E61" s="8"/>
      <c r="F61" s="8"/>
    </row>
    <row r="62" spans="1:6">
      <c r="B62" s="8"/>
      <c r="C62" s="8"/>
      <c r="D62" s="8"/>
      <c r="E62" s="8"/>
      <c r="F62" s="8"/>
    </row>
    <row r="63" spans="1:6">
      <c r="B63" s="8"/>
      <c r="C63" s="8"/>
      <c r="D63" s="8"/>
      <c r="E63" s="8"/>
      <c r="F63" s="8"/>
    </row>
    <row r="64" spans="1:6">
      <c r="B64" s="8"/>
      <c r="C64" s="8"/>
      <c r="D64" s="8"/>
      <c r="E64" s="8"/>
      <c r="F64" s="8"/>
    </row>
    <row r="65" spans="2:6">
      <c r="B65" s="8"/>
      <c r="C65" s="8"/>
      <c r="D65" s="8"/>
      <c r="E65" s="8"/>
      <c r="F65" s="8"/>
    </row>
    <row r="66" spans="2:6">
      <c r="B66" s="8"/>
      <c r="C66" s="8"/>
      <c r="D66" s="8"/>
      <c r="E66" s="8"/>
      <c r="F66" s="8"/>
    </row>
    <row r="67" spans="2:6">
      <c r="B67" s="8"/>
      <c r="C67" s="8"/>
      <c r="D67" s="8"/>
      <c r="E67" s="8"/>
      <c r="F67" s="8"/>
    </row>
    <row r="68" spans="2:6">
      <c r="B68" s="8"/>
      <c r="C68" s="8"/>
      <c r="D68" s="8"/>
      <c r="E68" s="8"/>
      <c r="F68" s="8"/>
    </row>
    <row r="69" spans="2:6">
      <c r="B69" s="8"/>
      <c r="C69" s="8"/>
      <c r="D69" s="8"/>
      <c r="E69" s="8"/>
      <c r="F69" s="8"/>
    </row>
    <row r="70" spans="2:6">
      <c r="B70" s="8"/>
      <c r="C70" s="8"/>
      <c r="D70" s="8"/>
      <c r="E70" s="8"/>
      <c r="F70" s="8"/>
    </row>
    <row r="71" spans="2:6">
      <c r="B71" s="8"/>
      <c r="C71" s="8"/>
      <c r="D71" s="8"/>
      <c r="E71" s="8"/>
      <c r="F71" s="8"/>
    </row>
    <row r="72" spans="2:6">
      <c r="B72" s="8"/>
      <c r="C72" s="8"/>
      <c r="D72" s="8"/>
      <c r="E72" s="8"/>
      <c r="F72" s="8"/>
    </row>
    <row r="73" spans="2:6">
      <c r="B73" s="8"/>
      <c r="C73" s="8"/>
      <c r="D73" s="8"/>
      <c r="E73" s="8"/>
      <c r="F73" s="8"/>
    </row>
    <row r="74" spans="2:6">
      <c r="B74" s="8"/>
      <c r="C74" s="8"/>
      <c r="D74" s="8"/>
      <c r="E74" s="8"/>
      <c r="F74" s="8"/>
    </row>
    <row r="75" spans="2:6">
      <c r="B75" s="8"/>
      <c r="C75" s="8"/>
      <c r="D75" s="8"/>
      <c r="E75" s="8"/>
      <c r="F75" s="8"/>
    </row>
    <row r="76" spans="2:6">
      <c r="B76" s="8"/>
      <c r="C76" s="8"/>
      <c r="D76" s="8"/>
      <c r="E76" s="8"/>
      <c r="F76" s="8"/>
    </row>
    <row r="77" spans="2:6">
      <c r="B77" s="8"/>
      <c r="C77" s="8"/>
      <c r="D77" s="8"/>
      <c r="E77" s="8"/>
      <c r="F77" s="8"/>
    </row>
    <row r="78" spans="2:6">
      <c r="B78" s="8"/>
      <c r="C78" s="8"/>
      <c r="D78" s="8"/>
      <c r="E78" s="8"/>
      <c r="F78" s="8"/>
    </row>
    <row r="79" spans="2:6">
      <c r="B79" s="8"/>
      <c r="C79" s="8"/>
      <c r="D79" s="8"/>
      <c r="E79" s="8"/>
      <c r="F79" s="8"/>
    </row>
    <row r="80" spans="2:6">
      <c r="B80" s="8"/>
      <c r="C80" s="8"/>
      <c r="D80" s="8"/>
      <c r="E80" s="8"/>
      <c r="F80" s="8"/>
    </row>
    <row r="81" spans="2:6">
      <c r="B81" s="8"/>
      <c r="C81" s="8"/>
      <c r="D81" s="8"/>
      <c r="E81" s="8"/>
      <c r="F81" s="8"/>
    </row>
    <row r="82" spans="2:6">
      <c r="B82" s="8"/>
      <c r="C82" s="8"/>
      <c r="D82" s="8"/>
      <c r="E82" s="8"/>
      <c r="F82" s="8"/>
    </row>
    <row r="83" spans="2:6">
      <c r="B83" s="8"/>
      <c r="C83" s="8"/>
      <c r="D83" s="8"/>
      <c r="E83" s="8"/>
      <c r="F83" s="8"/>
    </row>
    <row r="84" spans="2:6">
      <c r="B84" s="8"/>
      <c r="C84" s="8"/>
      <c r="D84" s="8"/>
      <c r="E84" s="8"/>
      <c r="F84" s="8"/>
    </row>
    <row r="85" spans="2:6">
      <c r="B85" s="8"/>
      <c r="C85" s="8"/>
      <c r="D85" s="8"/>
      <c r="E85" s="8"/>
      <c r="F85" s="8"/>
    </row>
    <row r="86" spans="2:6">
      <c r="B86" s="8"/>
      <c r="C86" s="8"/>
      <c r="D86" s="8"/>
      <c r="E86" s="8"/>
      <c r="F86" s="8"/>
    </row>
    <row r="87" spans="2:6">
      <c r="B87" s="8"/>
      <c r="C87" s="8"/>
      <c r="D87" s="8"/>
      <c r="E87" s="8"/>
      <c r="F87" s="8"/>
    </row>
    <row r="88" spans="2:6">
      <c r="B88" s="8"/>
      <c r="C88" s="8"/>
      <c r="D88" s="8"/>
      <c r="E88" s="8"/>
      <c r="F88" s="8"/>
    </row>
    <row r="89" spans="2:6">
      <c r="B89" s="8"/>
      <c r="C89" s="8"/>
      <c r="D89" s="8"/>
      <c r="E89" s="8"/>
      <c r="F89" s="8"/>
    </row>
    <row r="90" spans="2:6">
      <c r="B90" s="8"/>
      <c r="C90" s="8"/>
      <c r="D90" s="8"/>
      <c r="E90" s="8"/>
      <c r="F90" s="8"/>
    </row>
    <row r="91" spans="2:6">
      <c r="B91" s="8"/>
      <c r="C91" s="8"/>
      <c r="D91" s="8"/>
      <c r="E91" s="8"/>
      <c r="F91" s="8"/>
    </row>
    <row r="92" spans="2:6">
      <c r="B92" s="8"/>
      <c r="C92" s="8"/>
      <c r="D92" s="8"/>
      <c r="E92" s="8"/>
      <c r="F92" s="8"/>
    </row>
    <row r="93" spans="2:6">
      <c r="B93" s="8"/>
      <c r="C93" s="8"/>
      <c r="D93" s="8"/>
      <c r="E93" s="8"/>
      <c r="F93" s="8"/>
    </row>
    <row r="94" spans="2:6">
      <c r="B94" s="8"/>
      <c r="C94" s="8"/>
      <c r="D94" s="8"/>
      <c r="E94" s="8"/>
      <c r="F94" s="8"/>
    </row>
    <row r="95" spans="2:6">
      <c r="B95" s="8"/>
      <c r="C95" s="8"/>
      <c r="D95" s="8"/>
      <c r="E95" s="8"/>
      <c r="F95" s="8"/>
    </row>
    <row r="96" spans="2:6">
      <c r="B96" s="8"/>
      <c r="C96" s="8"/>
      <c r="D96" s="8"/>
      <c r="E96" s="8"/>
      <c r="F96" s="8"/>
    </row>
    <row r="97" spans="2:6">
      <c r="B97" s="8"/>
      <c r="C97" s="8"/>
      <c r="D97" s="8"/>
      <c r="E97" s="8"/>
      <c r="F97" s="8"/>
    </row>
    <row r="98" spans="2:6">
      <c r="B98" s="8"/>
      <c r="C98" s="8"/>
      <c r="D98" s="8"/>
      <c r="E98" s="8"/>
      <c r="F98" s="8"/>
    </row>
    <row r="99" spans="2:6">
      <c r="B99" s="8"/>
      <c r="C99" s="8"/>
      <c r="D99" s="8"/>
      <c r="E99" s="8"/>
      <c r="F99" s="8"/>
    </row>
    <row r="100" spans="2:6">
      <c r="B100" s="8"/>
      <c r="C100" s="8"/>
      <c r="D100" s="8"/>
      <c r="E100" s="8"/>
      <c r="F100" s="8"/>
    </row>
    <row r="101" spans="2:6">
      <c r="B101" s="8"/>
      <c r="C101" s="8"/>
      <c r="D101" s="8"/>
      <c r="E101" s="8"/>
      <c r="F101" s="8"/>
    </row>
    <row r="102" spans="2:6">
      <c r="B102" s="8"/>
      <c r="C102" s="8"/>
      <c r="D102" s="8"/>
      <c r="E102" s="8"/>
      <c r="F102" s="8"/>
    </row>
    <row r="103" spans="2:6">
      <c r="B103" s="8"/>
      <c r="C103" s="8"/>
      <c r="D103" s="8"/>
      <c r="E103" s="8"/>
      <c r="F103" s="8"/>
    </row>
    <row r="104" spans="2:6">
      <c r="B104" s="8"/>
      <c r="C104" s="8"/>
      <c r="D104" s="8"/>
      <c r="E104" s="8"/>
      <c r="F104" s="8"/>
    </row>
    <row r="105" spans="2:6">
      <c r="B105" s="8"/>
      <c r="C105" s="8"/>
      <c r="D105" s="8"/>
      <c r="E105" s="8"/>
      <c r="F105" s="8"/>
    </row>
    <row r="106" spans="2:6">
      <c r="B106" s="8"/>
      <c r="C106" s="8"/>
      <c r="D106" s="8"/>
      <c r="E106" s="8"/>
      <c r="F106" s="8"/>
    </row>
    <row r="107" spans="2:6">
      <c r="B107" s="8"/>
      <c r="C107" s="8"/>
      <c r="D107" s="8"/>
      <c r="E107" s="8"/>
      <c r="F107" s="8"/>
    </row>
    <row r="108" spans="2:6">
      <c r="B108" s="8"/>
      <c r="C108" s="8"/>
      <c r="D108" s="8"/>
      <c r="E108" s="8"/>
      <c r="F108" s="8"/>
    </row>
    <row r="109" spans="2:6">
      <c r="B109" s="8"/>
      <c r="C109" s="8"/>
      <c r="D109" s="8"/>
      <c r="E109" s="8"/>
      <c r="F109" s="8"/>
    </row>
    <row r="110" spans="2:6">
      <c r="B110" s="8"/>
      <c r="C110" s="8"/>
      <c r="D110" s="8"/>
      <c r="E110" s="8"/>
      <c r="F110" s="8"/>
    </row>
    <row r="111" spans="2:6">
      <c r="B111" s="8"/>
      <c r="C111" s="8"/>
      <c r="D111" s="8"/>
      <c r="E111" s="8"/>
      <c r="F111" s="8"/>
    </row>
    <row r="112" spans="2:6">
      <c r="B112" s="8"/>
      <c r="C112" s="8"/>
      <c r="D112" s="8"/>
      <c r="E112" s="8"/>
      <c r="F112" s="8"/>
    </row>
    <row r="113" spans="2:6">
      <c r="B113" s="8"/>
      <c r="C113" s="8"/>
      <c r="D113" s="8"/>
      <c r="E113" s="8"/>
      <c r="F113" s="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00"/>
  <sheetViews>
    <sheetView topLeftCell="A37" workbookViewId="0">
      <selection activeCell="B44" sqref="B44"/>
    </sheetView>
  </sheetViews>
  <sheetFormatPr defaultRowHeight="15"/>
  <cols>
    <col min="1" max="1" width="24.28515625" bestFit="1" customWidth="1"/>
    <col min="2" max="3" width="10" bestFit="1" customWidth="1"/>
    <col min="4" max="4" width="9.7109375" bestFit="1" customWidth="1"/>
    <col min="5" max="5" width="10.140625" style="1" bestFit="1" customWidth="1"/>
    <col min="6" max="6" width="24.42578125" bestFit="1" customWidth="1"/>
    <col min="8" max="8" width="70.140625" bestFit="1" customWidth="1"/>
  </cols>
  <sheetData>
    <row r="1" spans="1:8">
      <c r="A1" s="6" t="s">
        <v>521</v>
      </c>
    </row>
    <row r="2" spans="1:8">
      <c r="B2" s="3" t="s">
        <v>0</v>
      </c>
      <c r="C2" s="3" t="s">
        <v>1</v>
      </c>
      <c r="D2" s="3" t="s">
        <v>2</v>
      </c>
      <c r="E2" s="2" t="s">
        <v>3</v>
      </c>
      <c r="F2" s="3"/>
      <c r="H2" s="7"/>
    </row>
    <row r="3" spans="1:8">
      <c r="B3" s="31" t="s">
        <v>440</v>
      </c>
      <c r="C3" s="31" t="s">
        <v>5</v>
      </c>
      <c r="D3" s="31" t="s">
        <v>6</v>
      </c>
      <c r="E3" s="31" t="s">
        <v>6</v>
      </c>
      <c r="F3" s="26"/>
    </row>
    <row r="4" spans="1:8">
      <c r="B4" s="31" t="s">
        <v>441</v>
      </c>
      <c r="C4" s="30" t="s">
        <v>5</v>
      </c>
      <c r="D4" s="30" t="s">
        <v>6</v>
      </c>
      <c r="E4" s="30" t="s">
        <v>6</v>
      </c>
      <c r="F4" s="8"/>
    </row>
    <row r="5" spans="1:8">
      <c r="B5" s="31" t="s">
        <v>442</v>
      </c>
      <c r="C5" s="30" t="s">
        <v>5</v>
      </c>
      <c r="D5" s="30" t="s">
        <v>6</v>
      </c>
      <c r="E5" s="30" t="s">
        <v>6</v>
      </c>
      <c r="F5" s="8"/>
    </row>
    <row r="6" spans="1:8">
      <c r="B6" s="31" t="s">
        <v>443</v>
      </c>
      <c r="C6" s="31" t="s">
        <v>5</v>
      </c>
      <c r="D6" s="31" t="s">
        <v>6</v>
      </c>
      <c r="E6" s="31" t="s">
        <v>6</v>
      </c>
      <c r="F6" s="26"/>
    </row>
    <row r="7" spans="1:8">
      <c r="B7" s="31" t="s">
        <v>444</v>
      </c>
      <c r="C7" s="31" t="s">
        <v>5</v>
      </c>
      <c r="D7" s="31" t="s">
        <v>6</v>
      </c>
      <c r="E7" s="31" t="s">
        <v>6</v>
      </c>
      <c r="F7" s="26"/>
    </row>
    <row r="8" spans="1:8">
      <c r="B8" s="31" t="s">
        <v>445</v>
      </c>
      <c r="C8" s="31" t="s">
        <v>5</v>
      </c>
      <c r="D8" s="31" t="s">
        <v>6</v>
      </c>
      <c r="E8" s="31" t="s">
        <v>6</v>
      </c>
      <c r="F8" s="26"/>
    </row>
    <row r="9" spans="1:8">
      <c r="B9" s="31" t="s">
        <v>446</v>
      </c>
      <c r="C9" s="31" t="s">
        <v>5</v>
      </c>
      <c r="D9" s="31" t="s">
        <v>6</v>
      </c>
      <c r="E9" s="31" t="s">
        <v>6</v>
      </c>
      <c r="F9" s="26"/>
    </row>
    <row r="10" spans="1:8">
      <c r="B10" s="31" t="s">
        <v>447</v>
      </c>
      <c r="C10" s="31" t="s">
        <v>5</v>
      </c>
      <c r="D10" s="31" t="s">
        <v>6</v>
      </c>
      <c r="E10" s="31" t="s">
        <v>6</v>
      </c>
      <c r="F10" s="8"/>
    </row>
    <row r="11" spans="1:8">
      <c r="B11" s="31" t="s">
        <v>448</v>
      </c>
      <c r="C11" s="31" t="s">
        <v>5</v>
      </c>
      <c r="D11" s="31" t="s">
        <v>6</v>
      </c>
      <c r="E11" s="31" t="s">
        <v>6</v>
      </c>
      <c r="F11" s="8"/>
    </row>
    <row r="12" spans="1:8">
      <c r="B12" s="31" t="s">
        <v>449</v>
      </c>
      <c r="C12" s="31" t="s">
        <v>5</v>
      </c>
      <c r="D12" s="31" t="s">
        <v>6</v>
      </c>
      <c r="E12" s="31" t="s">
        <v>6</v>
      </c>
      <c r="F12" s="8"/>
    </row>
    <row r="13" spans="1:8">
      <c r="B13" s="31" t="s">
        <v>450</v>
      </c>
      <c r="C13" s="31" t="s">
        <v>5</v>
      </c>
      <c r="D13" s="31" t="s">
        <v>6</v>
      </c>
      <c r="E13" s="31" t="s">
        <v>6</v>
      </c>
      <c r="F13" s="8"/>
    </row>
    <row r="14" spans="1:8">
      <c r="B14" s="31" t="s">
        <v>451</v>
      </c>
      <c r="C14" s="31" t="s">
        <v>5</v>
      </c>
      <c r="D14" s="31" t="s">
        <v>6</v>
      </c>
      <c r="E14" s="31" t="s">
        <v>6</v>
      </c>
      <c r="F14" s="8"/>
    </row>
    <row r="15" spans="1:8">
      <c r="B15" s="31" t="s">
        <v>452</v>
      </c>
      <c r="C15" s="31" t="s">
        <v>5</v>
      </c>
      <c r="D15" s="31" t="s">
        <v>6</v>
      </c>
      <c r="E15" s="31" t="s">
        <v>6</v>
      </c>
    </row>
    <row r="16" spans="1:8">
      <c r="B16" s="31" t="s">
        <v>453</v>
      </c>
      <c r="C16" s="31" t="s">
        <v>5</v>
      </c>
      <c r="D16" s="31" t="s">
        <v>6</v>
      </c>
      <c r="E16" s="31" t="s">
        <v>6</v>
      </c>
    </row>
    <row r="17" spans="2:5">
      <c r="B17" s="31" t="s">
        <v>454</v>
      </c>
      <c r="C17" s="30" t="s">
        <v>5</v>
      </c>
      <c r="D17" s="30" t="s">
        <v>6</v>
      </c>
      <c r="E17" s="30" t="s">
        <v>6</v>
      </c>
    </row>
    <row r="18" spans="2:5">
      <c r="B18" s="31" t="s">
        <v>455</v>
      </c>
      <c r="C18" s="31" t="s">
        <v>5</v>
      </c>
      <c r="D18" s="31" t="s">
        <v>6</v>
      </c>
      <c r="E18" s="31" t="s">
        <v>6</v>
      </c>
    </row>
    <row r="19" spans="2:5">
      <c r="B19" s="31" t="s">
        <v>456</v>
      </c>
      <c r="C19" s="31" t="s">
        <v>5</v>
      </c>
      <c r="D19" s="31" t="s">
        <v>6</v>
      </c>
      <c r="E19" s="31" t="s">
        <v>6</v>
      </c>
    </row>
    <row r="20" spans="2:5">
      <c r="B20" s="31" t="s">
        <v>457</v>
      </c>
      <c r="C20" s="30" t="s">
        <v>5</v>
      </c>
      <c r="D20" s="30" t="s">
        <v>6</v>
      </c>
      <c r="E20" s="30" t="s">
        <v>6</v>
      </c>
    </row>
    <row r="21" spans="2:5">
      <c r="B21" s="33" t="s">
        <v>458</v>
      </c>
      <c r="C21" s="33" t="s">
        <v>4</v>
      </c>
      <c r="D21" s="33" t="s">
        <v>6</v>
      </c>
      <c r="E21" s="33" t="s">
        <v>6</v>
      </c>
    </row>
    <row r="22" spans="2:5">
      <c r="B22" s="31" t="s">
        <v>459</v>
      </c>
      <c r="C22" s="31" t="s">
        <v>5</v>
      </c>
      <c r="D22" s="31" t="s">
        <v>6</v>
      </c>
      <c r="E22" s="31" t="s">
        <v>6</v>
      </c>
    </row>
    <row r="23" spans="2:5">
      <c r="B23" s="31" t="s">
        <v>460</v>
      </c>
      <c r="C23" s="31" t="s">
        <v>5</v>
      </c>
      <c r="D23" s="31" t="s">
        <v>6</v>
      </c>
      <c r="E23" s="31" t="s">
        <v>6</v>
      </c>
    </row>
    <row r="24" spans="2:5">
      <c r="B24" s="31" t="s">
        <v>461</v>
      </c>
      <c r="C24" s="31" t="s">
        <v>5</v>
      </c>
      <c r="D24" s="31" t="s">
        <v>6</v>
      </c>
      <c r="E24" s="31" t="s">
        <v>6</v>
      </c>
    </row>
    <row r="25" spans="2:5">
      <c r="B25" s="31" t="s">
        <v>462</v>
      </c>
      <c r="C25" s="31" t="s">
        <v>5</v>
      </c>
      <c r="D25" s="31" t="s">
        <v>6</v>
      </c>
      <c r="E25" s="31" t="s">
        <v>6</v>
      </c>
    </row>
    <row r="26" spans="2:5">
      <c r="B26" s="31" t="s">
        <v>463</v>
      </c>
      <c r="C26" s="31" t="s">
        <v>5</v>
      </c>
      <c r="D26" s="31" t="s">
        <v>6</v>
      </c>
      <c r="E26" s="31" t="s">
        <v>6</v>
      </c>
    </row>
    <row r="27" spans="2:5">
      <c r="B27" s="31" t="s">
        <v>464</v>
      </c>
      <c r="C27" s="31" t="s">
        <v>5</v>
      </c>
      <c r="D27" s="31" t="s">
        <v>6</v>
      </c>
      <c r="E27" s="31" t="s">
        <v>6</v>
      </c>
    </row>
    <row r="28" spans="2:5">
      <c r="B28" s="31" t="s">
        <v>465</v>
      </c>
      <c r="C28" s="31" t="s">
        <v>5</v>
      </c>
      <c r="D28" s="31" t="s">
        <v>6</v>
      </c>
      <c r="E28" s="31" t="s">
        <v>6</v>
      </c>
    </row>
    <row r="29" spans="2:5">
      <c r="B29" s="31" t="s">
        <v>466</v>
      </c>
      <c r="C29" s="31" t="s">
        <v>5</v>
      </c>
      <c r="D29" s="31" t="s">
        <v>6</v>
      </c>
      <c r="E29" s="31" t="s">
        <v>6</v>
      </c>
    </row>
    <row r="30" spans="2:5">
      <c r="B30" s="31" t="s">
        <v>467</v>
      </c>
      <c r="C30" s="30" t="s">
        <v>5</v>
      </c>
      <c r="D30" s="30" t="s">
        <v>6</v>
      </c>
      <c r="E30" s="30" t="s">
        <v>6</v>
      </c>
    </row>
    <row r="31" spans="2:5">
      <c r="B31" s="31" t="s">
        <v>468</v>
      </c>
      <c r="C31" s="31" t="s">
        <v>5</v>
      </c>
      <c r="D31" s="31" t="s">
        <v>6</v>
      </c>
      <c r="E31" s="31" t="s">
        <v>6</v>
      </c>
    </row>
    <row r="32" spans="2:5">
      <c r="B32" s="31" t="s">
        <v>469</v>
      </c>
      <c r="C32" s="31" t="s">
        <v>5</v>
      </c>
      <c r="D32" s="31" t="s">
        <v>6</v>
      </c>
      <c r="E32" s="31" t="s">
        <v>6</v>
      </c>
    </row>
    <row r="33" spans="1:5">
      <c r="B33" s="31" t="s">
        <v>470</v>
      </c>
      <c r="C33" s="30" t="s">
        <v>5</v>
      </c>
      <c r="D33" s="30" t="s">
        <v>6</v>
      </c>
      <c r="E33" s="30" t="s">
        <v>6</v>
      </c>
    </row>
    <row r="34" spans="1:5">
      <c r="B34" s="31" t="s">
        <v>471</v>
      </c>
      <c r="C34" s="31" t="s">
        <v>5</v>
      </c>
      <c r="D34" s="31" t="s">
        <v>6</v>
      </c>
      <c r="E34" s="31" t="s">
        <v>6</v>
      </c>
    </row>
    <row r="35" spans="1:5">
      <c r="B35" s="31" t="s">
        <v>472</v>
      </c>
      <c r="C35" s="31" t="s">
        <v>5</v>
      </c>
      <c r="D35" s="31" t="s">
        <v>6</v>
      </c>
      <c r="E35" s="31" t="s">
        <v>6</v>
      </c>
    </row>
    <row r="36" spans="1:5">
      <c r="B36" s="31" t="s">
        <v>473</v>
      </c>
      <c r="C36" s="31" t="s">
        <v>5</v>
      </c>
      <c r="D36" s="31" t="s">
        <v>6</v>
      </c>
      <c r="E36" s="31" t="s">
        <v>6</v>
      </c>
    </row>
    <row r="37" spans="1:5">
      <c r="B37" s="31" t="s">
        <v>474</v>
      </c>
      <c r="C37" s="31" t="s">
        <v>5</v>
      </c>
      <c r="D37" s="31" t="s">
        <v>6</v>
      </c>
      <c r="E37" s="31" t="s">
        <v>6</v>
      </c>
    </row>
    <row r="38" spans="1:5">
      <c r="B38" s="31" t="s">
        <v>475</v>
      </c>
      <c r="C38" s="31" t="s">
        <v>5</v>
      </c>
      <c r="D38" s="31" t="s">
        <v>6</v>
      </c>
      <c r="E38" s="31" t="s">
        <v>6</v>
      </c>
    </row>
    <row r="39" spans="1:5">
      <c r="B39" s="31" t="s">
        <v>476</v>
      </c>
      <c r="C39" s="31" t="s">
        <v>5</v>
      </c>
      <c r="D39" s="31" t="s">
        <v>6</v>
      </c>
      <c r="E39" s="31" t="s">
        <v>6</v>
      </c>
    </row>
    <row r="40" spans="1:5">
      <c r="B40" s="31" t="s">
        <v>477</v>
      </c>
      <c r="C40" s="31" t="s">
        <v>5</v>
      </c>
      <c r="D40" s="31" t="s">
        <v>6</v>
      </c>
      <c r="E40" s="31" t="s">
        <v>6</v>
      </c>
    </row>
    <row r="41" spans="1:5">
      <c r="B41" s="31" t="s">
        <v>478</v>
      </c>
      <c r="C41" s="31" t="s">
        <v>5</v>
      </c>
      <c r="D41" s="31" t="s">
        <v>6</v>
      </c>
      <c r="E41" s="31" t="s">
        <v>6</v>
      </c>
    </row>
    <row r="42" spans="1:5">
      <c r="B42" s="31" t="s">
        <v>479</v>
      </c>
      <c r="C42" s="31" t="s">
        <v>5</v>
      </c>
      <c r="D42" s="31" t="s">
        <v>6</v>
      </c>
      <c r="E42" s="31" t="s">
        <v>6</v>
      </c>
    </row>
    <row r="43" spans="1:5">
      <c r="C43" s="8"/>
      <c r="D43" s="8"/>
      <c r="E43" s="8"/>
    </row>
    <row r="44" spans="1:5">
      <c r="A44" s="6" t="s">
        <v>175</v>
      </c>
      <c r="B44" s="51" t="s">
        <v>578</v>
      </c>
      <c r="C44" s="8"/>
      <c r="D44" s="8"/>
      <c r="E44" s="8"/>
    </row>
    <row r="45" spans="1:5">
      <c r="A45" s="25" t="s">
        <v>559</v>
      </c>
      <c r="B45">
        <f>(39/40)*100</f>
        <v>97.5</v>
      </c>
      <c r="C45" s="8"/>
      <c r="D45" s="8"/>
      <c r="E45" s="8"/>
    </row>
    <row r="46" spans="1:5">
      <c r="A46" s="25" t="s">
        <v>561</v>
      </c>
      <c r="B46">
        <f>(1/40)*100</f>
        <v>2.5</v>
      </c>
      <c r="C46" s="8"/>
      <c r="D46" s="8"/>
      <c r="E46" s="8"/>
    </row>
    <row r="47" spans="1:5">
      <c r="A47" s="22" t="s">
        <v>586</v>
      </c>
      <c r="B47" s="22">
        <f>SUM(B45:B46)</f>
        <v>100</v>
      </c>
      <c r="C47" s="8"/>
      <c r="D47" s="8"/>
      <c r="E47" s="8"/>
    </row>
    <row r="48" spans="1:5">
      <c r="C48" s="8"/>
      <c r="D48" s="8"/>
      <c r="E48" s="8"/>
    </row>
    <row r="49" spans="3:5">
      <c r="C49" s="8"/>
      <c r="D49" s="8"/>
      <c r="E49" s="8"/>
    </row>
    <row r="50" spans="3:5">
      <c r="C50" s="8"/>
      <c r="D50" s="8"/>
      <c r="E50" s="8"/>
    </row>
    <row r="51" spans="3:5">
      <c r="C51" s="8"/>
      <c r="D51" s="8"/>
      <c r="E51" s="8"/>
    </row>
    <row r="52" spans="3:5">
      <c r="C52" s="8"/>
      <c r="D52" s="8"/>
      <c r="E52" s="8"/>
    </row>
    <row r="53" spans="3:5">
      <c r="C53" s="8"/>
      <c r="D53" s="8"/>
      <c r="E53" s="8"/>
    </row>
    <row r="54" spans="3:5">
      <c r="C54" s="8"/>
      <c r="D54" s="8"/>
      <c r="E54" s="8"/>
    </row>
    <row r="55" spans="3:5">
      <c r="C55" s="8"/>
      <c r="D55" s="8"/>
      <c r="E55" s="8"/>
    </row>
    <row r="56" spans="3:5">
      <c r="C56" s="8"/>
      <c r="D56" s="8"/>
      <c r="E56" s="8"/>
    </row>
    <row r="57" spans="3:5">
      <c r="C57" s="8"/>
      <c r="D57" s="8"/>
      <c r="E57" s="8"/>
    </row>
    <row r="58" spans="3:5">
      <c r="C58" s="8"/>
      <c r="D58" s="8"/>
      <c r="E58" s="8"/>
    </row>
    <row r="59" spans="3:5">
      <c r="C59" s="8"/>
      <c r="D59" s="8"/>
      <c r="E59" s="8"/>
    </row>
    <row r="60" spans="3:5">
      <c r="C60" s="8"/>
      <c r="D60" s="8"/>
      <c r="E60" s="8"/>
    </row>
    <row r="61" spans="3:5">
      <c r="C61" s="8"/>
      <c r="D61" s="8"/>
      <c r="E61" s="8"/>
    </row>
    <row r="62" spans="3:5">
      <c r="C62" s="8"/>
      <c r="D62" s="8"/>
      <c r="E62" s="8"/>
    </row>
    <row r="63" spans="3:5">
      <c r="C63" s="8"/>
      <c r="D63" s="8"/>
      <c r="E63" s="8"/>
    </row>
    <row r="64" spans="3:5">
      <c r="C64" s="8"/>
      <c r="D64" s="8"/>
      <c r="E64" s="8"/>
    </row>
    <row r="65" spans="3:5">
      <c r="C65" s="8"/>
      <c r="D65" s="8"/>
      <c r="E65" s="8"/>
    </row>
    <row r="66" spans="3:5">
      <c r="C66" s="8"/>
      <c r="D66" s="8"/>
      <c r="E66" s="8"/>
    </row>
    <row r="67" spans="3:5">
      <c r="C67" s="8"/>
      <c r="D67" s="8"/>
      <c r="E67" s="8"/>
    </row>
    <row r="68" spans="3:5">
      <c r="C68" s="8"/>
      <c r="D68" s="8"/>
      <c r="E68" s="8"/>
    </row>
    <row r="69" spans="3:5">
      <c r="C69" s="8"/>
      <c r="D69" s="8"/>
      <c r="E69" s="8"/>
    </row>
    <row r="70" spans="3:5">
      <c r="C70" s="8"/>
      <c r="D70" s="8"/>
      <c r="E70" s="8"/>
    </row>
    <row r="71" spans="3:5">
      <c r="C71" s="8"/>
      <c r="D71" s="8"/>
      <c r="E71" s="8"/>
    </row>
    <row r="72" spans="3:5">
      <c r="C72" s="8"/>
      <c r="D72" s="8"/>
      <c r="E72" s="8"/>
    </row>
    <row r="73" spans="3:5">
      <c r="C73" s="8"/>
      <c r="D73" s="8"/>
      <c r="E73" s="8"/>
    </row>
    <row r="74" spans="3:5">
      <c r="C74" s="8"/>
      <c r="D74" s="8"/>
      <c r="E74" s="8"/>
    </row>
    <row r="75" spans="3:5">
      <c r="C75" s="8"/>
      <c r="D75" s="8"/>
      <c r="E75" s="8"/>
    </row>
    <row r="76" spans="3:5">
      <c r="C76" s="8"/>
      <c r="D76" s="8"/>
      <c r="E76" s="8"/>
    </row>
    <row r="77" spans="3:5">
      <c r="C77" s="8"/>
      <c r="D77" s="8"/>
      <c r="E77" s="8"/>
    </row>
    <row r="78" spans="3:5">
      <c r="C78" s="8"/>
      <c r="D78" s="8"/>
      <c r="E78" s="8"/>
    </row>
    <row r="79" spans="3:5">
      <c r="C79" s="8"/>
      <c r="D79" s="8"/>
      <c r="E79" s="8"/>
    </row>
    <row r="80" spans="3:5">
      <c r="C80" s="8"/>
      <c r="D80" s="8"/>
      <c r="E80" s="8"/>
    </row>
    <row r="81" spans="3:5">
      <c r="C81" s="8"/>
      <c r="D81" s="8"/>
      <c r="E81" s="8"/>
    </row>
    <row r="82" spans="3:5">
      <c r="C82" s="8"/>
      <c r="D82" s="8"/>
      <c r="E82" s="8"/>
    </row>
    <row r="83" spans="3:5">
      <c r="C83" s="8"/>
      <c r="D83" s="8"/>
      <c r="E83" s="8"/>
    </row>
    <row r="84" spans="3:5">
      <c r="C84" s="8"/>
      <c r="D84" s="8"/>
      <c r="E84" s="8"/>
    </row>
    <row r="85" spans="3:5">
      <c r="C85" s="8"/>
      <c r="D85" s="8"/>
      <c r="E85" s="8"/>
    </row>
    <row r="86" spans="3:5">
      <c r="C86" s="8"/>
      <c r="D86" s="8"/>
      <c r="E86" s="8"/>
    </row>
    <row r="87" spans="3:5">
      <c r="C87" s="8"/>
      <c r="D87" s="8"/>
      <c r="E87" s="8"/>
    </row>
    <row r="88" spans="3:5">
      <c r="C88" s="8"/>
      <c r="D88" s="8"/>
      <c r="E88" s="8"/>
    </row>
    <row r="89" spans="3:5">
      <c r="C89" s="8"/>
      <c r="D89" s="8"/>
      <c r="E89" s="8"/>
    </row>
    <row r="90" spans="3:5">
      <c r="C90" s="8"/>
      <c r="D90" s="8"/>
      <c r="E90" s="8"/>
    </row>
    <row r="91" spans="3:5">
      <c r="C91" s="8"/>
      <c r="D91" s="8"/>
      <c r="E91" s="8"/>
    </row>
    <row r="92" spans="3:5">
      <c r="C92" s="8"/>
      <c r="D92" s="8"/>
      <c r="E92" s="8"/>
    </row>
    <row r="93" spans="3:5">
      <c r="C93" s="8"/>
      <c r="D93" s="8"/>
      <c r="E93" s="8"/>
    </row>
    <row r="94" spans="3:5">
      <c r="C94" s="8"/>
      <c r="D94" s="8"/>
      <c r="E94" s="8"/>
    </row>
    <row r="95" spans="3:5">
      <c r="C95" s="8"/>
      <c r="D95" s="8"/>
      <c r="E95" s="8"/>
    </row>
    <row r="96" spans="3:5">
      <c r="C96" s="8"/>
      <c r="D96" s="8"/>
      <c r="E96" s="8"/>
    </row>
    <row r="97" spans="3:5">
      <c r="C97" s="8"/>
      <c r="D97" s="8"/>
      <c r="E97" s="8"/>
    </row>
    <row r="98" spans="3:5">
      <c r="C98" s="8"/>
      <c r="D98" s="8"/>
      <c r="E98" s="8"/>
    </row>
    <row r="99" spans="3:5">
      <c r="C99" s="8"/>
      <c r="D99" s="8"/>
      <c r="E99" s="8"/>
    </row>
    <row r="100" spans="3:5">
      <c r="C100" s="8"/>
      <c r="D100" s="8"/>
      <c r="E100" s="8"/>
    </row>
    <row r="101" spans="3:5">
      <c r="C101" s="8"/>
      <c r="D101" s="8"/>
      <c r="E101" s="8"/>
    </row>
    <row r="102" spans="3:5">
      <c r="C102" s="8"/>
      <c r="D102" s="8"/>
      <c r="E102" s="8"/>
    </row>
    <row r="103" spans="3:5">
      <c r="C103" s="8"/>
      <c r="D103" s="8"/>
      <c r="E103" s="8"/>
    </row>
    <row r="104" spans="3:5">
      <c r="C104" s="8"/>
      <c r="D104" s="8"/>
      <c r="E104" s="8"/>
    </row>
    <row r="105" spans="3:5">
      <c r="C105" s="8"/>
      <c r="D105" s="8"/>
      <c r="E105" s="8"/>
    </row>
    <row r="106" spans="3:5">
      <c r="C106" s="8"/>
      <c r="D106" s="8"/>
      <c r="E106" s="8"/>
    </row>
    <row r="107" spans="3:5">
      <c r="C107" s="8"/>
      <c r="D107" s="8"/>
      <c r="E107" s="8"/>
    </row>
    <row r="108" spans="3:5">
      <c r="C108" s="8"/>
      <c r="D108" s="8"/>
      <c r="E108" s="8"/>
    </row>
    <row r="109" spans="3:5">
      <c r="C109" s="8"/>
      <c r="D109" s="8"/>
      <c r="E109" s="8"/>
    </row>
    <row r="110" spans="3:5">
      <c r="C110" s="8"/>
      <c r="D110" s="8"/>
      <c r="E110" s="8"/>
    </row>
    <row r="111" spans="3:5">
      <c r="C111" s="8"/>
      <c r="D111" s="8"/>
      <c r="E111" s="8"/>
    </row>
    <row r="112" spans="3:5">
      <c r="C112" s="8"/>
      <c r="D112" s="8"/>
      <c r="E112" s="8"/>
    </row>
    <row r="113" spans="3:5">
      <c r="C113" s="8"/>
      <c r="D113" s="8"/>
      <c r="E113" s="8"/>
    </row>
    <row r="114" spans="3:5">
      <c r="C114" s="8"/>
      <c r="D114" s="8"/>
      <c r="E114" s="8"/>
    </row>
    <row r="115" spans="3:5">
      <c r="C115" s="8"/>
      <c r="D115" s="8"/>
      <c r="E115" s="8"/>
    </row>
    <row r="116" spans="3:5">
      <c r="C116" s="8"/>
      <c r="D116" s="8"/>
      <c r="E116" s="8"/>
    </row>
    <row r="117" spans="3:5">
      <c r="C117" s="8"/>
      <c r="D117" s="8"/>
      <c r="E117" s="8"/>
    </row>
    <row r="118" spans="3:5">
      <c r="C118" s="8"/>
      <c r="D118" s="8"/>
      <c r="E118" s="8"/>
    </row>
    <row r="119" spans="3:5">
      <c r="C119" s="8"/>
      <c r="D119" s="8"/>
      <c r="E119" s="8"/>
    </row>
    <row r="120" spans="3:5">
      <c r="C120" s="8"/>
      <c r="D120" s="8"/>
      <c r="E120" s="8"/>
    </row>
    <row r="121" spans="3:5">
      <c r="C121" s="8"/>
      <c r="D121" s="8"/>
      <c r="E121" s="8"/>
    </row>
    <row r="122" spans="3:5">
      <c r="C122" s="8"/>
      <c r="D122" s="8"/>
      <c r="E122" s="8"/>
    </row>
    <row r="123" spans="3:5">
      <c r="C123" s="8"/>
      <c r="D123" s="8"/>
      <c r="E123" s="8"/>
    </row>
    <row r="124" spans="3:5">
      <c r="C124" s="8"/>
      <c r="D124" s="8"/>
      <c r="E124" s="8"/>
    </row>
    <row r="125" spans="3:5">
      <c r="C125" s="8"/>
      <c r="D125" s="8"/>
      <c r="E125" s="8"/>
    </row>
    <row r="126" spans="3:5">
      <c r="C126" s="8"/>
      <c r="D126" s="8"/>
      <c r="E126" s="8"/>
    </row>
    <row r="127" spans="3:5">
      <c r="C127" s="8"/>
      <c r="D127" s="8"/>
      <c r="E127" s="8"/>
    </row>
    <row r="128" spans="3:5">
      <c r="C128" s="8"/>
      <c r="D128" s="8"/>
      <c r="E128" s="8"/>
    </row>
    <row r="129" spans="3:5">
      <c r="C129" s="8"/>
      <c r="D129" s="8"/>
      <c r="E129" s="8"/>
    </row>
    <row r="130" spans="3:5">
      <c r="C130" s="8"/>
      <c r="D130" s="8"/>
      <c r="E130" s="8"/>
    </row>
    <row r="131" spans="3:5">
      <c r="C131" s="8"/>
      <c r="D131" s="8"/>
      <c r="E131" s="8"/>
    </row>
    <row r="132" spans="3:5">
      <c r="C132" s="8"/>
      <c r="D132" s="8"/>
      <c r="E132" s="8"/>
    </row>
    <row r="133" spans="3:5">
      <c r="C133" s="8"/>
      <c r="D133" s="8"/>
      <c r="E133" s="8"/>
    </row>
    <row r="134" spans="3:5">
      <c r="C134" s="8"/>
      <c r="D134" s="8"/>
      <c r="E134" s="8"/>
    </row>
    <row r="135" spans="3:5">
      <c r="C135" s="8"/>
      <c r="D135" s="8"/>
      <c r="E135" s="8"/>
    </row>
    <row r="136" spans="3:5">
      <c r="C136" s="8"/>
      <c r="D136" s="8"/>
      <c r="E136" s="8"/>
    </row>
    <row r="137" spans="3:5">
      <c r="C137" s="8"/>
      <c r="D137" s="8"/>
      <c r="E137" s="8"/>
    </row>
    <row r="138" spans="3:5">
      <c r="C138" s="8"/>
      <c r="D138" s="8"/>
      <c r="E138" s="8"/>
    </row>
    <row r="139" spans="3:5">
      <c r="C139" s="8"/>
      <c r="D139" s="8"/>
      <c r="E139" s="8"/>
    </row>
    <row r="140" spans="3:5">
      <c r="C140" s="8"/>
      <c r="D140" s="8"/>
      <c r="E140" s="8"/>
    </row>
    <row r="141" spans="3:5">
      <c r="C141" s="8"/>
      <c r="D141" s="8"/>
      <c r="E141" s="8"/>
    </row>
    <row r="142" spans="3:5">
      <c r="C142" s="8"/>
      <c r="D142" s="8"/>
      <c r="E142" s="8"/>
    </row>
    <row r="143" spans="3:5">
      <c r="C143" s="8"/>
      <c r="D143" s="8"/>
      <c r="E143" s="8"/>
    </row>
    <row r="144" spans="3:5">
      <c r="C144" s="8"/>
      <c r="D144" s="8"/>
      <c r="E144" s="8"/>
    </row>
    <row r="145" spans="3:5">
      <c r="C145" s="8"/>
      <c r="D145" s="8"/>
      <c r="E145" s="8"/>
    </row>
    <row r="146" spans="3:5">
      <c r="C146" s="8"/>
      <c r="D146" s="8"/>
      <c r="E146" s="8"/>
    </row>
    <row r="147" spans="3:5">
      <c r="C147" s="8"/>
      <c r="D147" s="8"/>
      <c r="E147" s="8"/>
    </row>
    <row r="148" spans="3:5">
      <c r="C148" s="8"/>
      <c r="D148" s="8"/>
      <c r="E148" s="8"/>
    </row>
    <row r="149" spans="3:5">
      <c r="C149" s="8"/>
      <c r="D149" s="8"/>
      <c r="E149" s="8"/>
    </row>
    <row r="150" spans="3:5">
      <c r="C150" s="8"/>
      <c r="D150" s="8"/>
      <c r="E150" s="8"/>
    </row>
    <row r="151" spans="3:5">
      <c r="C151" s="8"/>
      <c r="D151" s="8"/>
      <c r="E151" s="8"/>
    </row>
    <row r="152" spans="3:5">
      <c r="C152" s="8"/>
      <c r="D152" s="8"/>
      <c r="E152" s="8"/>
    </row>
    <row r="153" spans="3:5">
      <c r="C153" s="8"/>
      <c r="D153" s="8"/>
      <c r="E153" s="8"/>
    </row>
    <row r="154" spans="3:5">
      <c r="C154" s="8"/>
      <c r="D154" s="8"/>
      <c r="E154" s="8"/>
    </row>
    <row r="155" spans="3:5">
      <c r="C155" s="8"/>
      <c r="D155" s="8"/>
      <c r="E155" s="8"/>
    </row>
    <row r="156" spans="3:5">
      <c r="C156" s="8"/>
      <c r="D156" s="8"/>
      <c r="E156" s="8"/>
    </row>
    <row r="157" spans="3:5">
      <c r="C157" s="8"/>
      <c r="D157" s="8"/>
      <c r="E157" s="8"/>
    </row>
    <row r="158" spans="3:5">
      <c r="C158" s="8"/>
      <c r="D158" s="8"/>
      <c r="E158" s="8"/>
    </row>
    <row r="159" spans="3:5">
      <c r="C159" s="8"/>
      <c r="D159" s="8"/>
      <c r="E159" s="8"/>
    </row>
    <row r="160" spans="3:5">
      <c r="C160" s="8"/>
      <c r="D160" s="8"/>
      <c r="E160" s="8"/>
    </row>
    <row r="161" spans="3:5">
      <c r="C161" s="8"/>
      <c r="D161" s="8"/>
      <c r="E161" s="8"/>
    </row>
    <row r="162" spans="3:5">
      <c r="C162" s="8"/>
      <c r="D162" s="8"/>
      <c r="E162" s="8"/>
    </row>
    <row r="163" spans="3:5">
      <c r="C163" s="8"/>
      <c r="D163" s="8"/>
      <c r="E163" s="8"/>
    </row>
    <row r="164" spans="3:5">
      <c r="C164" s="8"/>
      <c r="D164" s="8"/>
      <c r="E164" s="8"/>
    </row>
    <row r="165" spans="3:5">
      <c r="C165" s="8"/>
      <c r="D165" s="8"/>
      <c r="E165" s="8"/>
    </row>
    <row r="166" spans="3:5">
      <c r="C166" s="8"/>
      <c r="D166" s="8"/>
      <c r="E166" s="8"/>
    </row>
    <row r="167" spans="3:5">
      <c r="C167" s="8"/>
      <c r="D167" s="8"/>
      <c r="E167" s="8"/>
    </row>
    <row r="168" spans="3:5">
      <c r="C168" s="8"/>
      <c r="D168" s="8"/>
      <c r="E168" s="8"/>
    </row>
    <row r="169" spans="3:5">
      <c r="C169" s="8"/>
      <c r="D169" s="8"/>
      <c r="E169" s="8"/>
    </row>
    <row r="170" spans="3:5">
      <c r="C170" s="8"/>
      <c r="D170" s="8"/>
      <c r="E170" s="8"/>
    </row>
    <row r="171" spans="3:5">
      <c r="C171" s="8"/>
      <c r="D171" s="8"/>
      <c r="E171" s="8"/>
    </row>
    <row r="172" spans="3:5">
      <c r="C172" s="8"/>
      <c r="D172" s="8"/>
      <c r="E172" s="8"/>
    </row>
    <row r="173" spans="3:5">
      <c r="C173" s="8"/>
      <c r="D173" s="8"/>
      <c r="E173" s="8"/>
    </row>
    <row r="174" spans="3:5">
      <c r="C174" s="8"/>
      <c r="D174" s="8"/>
      <c r="E174" s="8"/>
    </row>
    <row r="175" spans="3:5">
      <c r="C175" s="8"/>
      <c r="D175" s="8"/>
      <c r="E175" s="8"/>
    </row>
    <row r="176" spans="3:5">
      <c r="C176" s="8"/>
      <c r="D176" s="8"/>
      <c r="E176" s="8"/>
    </row>
    <row r="177" spans="3:5">
      <c r="C177" s="8"/>
      <c r="D177" s="8"/>
      <c r="E177" s="8"/>
    </row>
    <row r="178" spans="3:5">
      <c r="C178" s="8"/>
      <c r="D178" s="8"/>
      <c r="E178" s="8"/>
    </row>
    <row r="179" spans="3:5">
      <c r="C179" s="8"/>
      <c r="D179" s="8"/>
      <c r="E179" s="8"/>
    </row>
    <row r="180" spans="3:5">
      <c r="C180" s="8"/>
      <c r="D180" s="8"/>
      <c r="E180" s="8"/>
    </row>
    <row r="181" spans="3:5">
      <c r="C181" s="8"/>
      <c r="D181" s="8"/>
      <c r="E181" s="8"/>
    </row>
    <row r="182" spans="3:5">
      <c r="C182" s="8"/>
      <c r="D182" s="8"/>
      <c r="E182" s="8"/>
    </row>
    <row r="183" spans="3:5">
      <c r="C183" s="8"/>
      <c r="D183" s="8"/>
      <c r="E183" s="8"/>
    </row>
    <row r="184" spans="3:5">
      <c r="C184" s="8"/>
      <c r="D184" s="8"/>
      <c r="E184" s="8"/>
    </row>
    <row r="185" spans="3:5">
      <c r="C185" s="8"/>
      <c r="D185" s="8"/>
      <c r="E185" s="8"/>
    </row>
    <row r="186" spans="3:5">
      <c r="C186" s="8"/>
      <c r="D186" s="8"/>
      <c r="E186" s="8"/>
    </row>
    <row r="187" spans="3:5">
      <c r="C187" s="8"/>
      <c r="D187" s="8"/>
      <c r="E187" s="8"/>
    </row>
    <row r="188" spans="3:5">
      <c r="C188" s="8"/>
      <c r="D188" s="8"/>
      <c r="E188" s="8"/>
    </row>
    <row r="189" spans="3:5">
      <c r="C189" s="8"/>
      <c r="D189" s="8"/>
      <c r="E189" s="8"/>
    </row>
    <row r="190" spans="3:5">
      <c r="C190" s="8"/>
      <c r="D190" s="8"/>
      <c r="E190" s="8"/>
    </row>
    <row r="191" spans="3:5">
      <c r="C191" s="8"/>
      <c r="D191" s="8"/>
      <c r="E191" s="8"/>
    </row>
    <row r="192" spans="3:5">
      <c r="C192" s="8"/>
      <c r="D192" s="8"/>
      <c r="E192" s="8"/>
    </row>
    <row r="193" spans="3:5">
      <c r="C193" s="8"/>
      <c r="D193" s="8"/>
      <c r="E193" s="8"/>
    </row>
    <row r="194" spans="3:5">
      <c r="C194" s="8"/>
      <c r="D194" s="8"/>
      <c r="E194" s="8"/>
    </row>
    <row r="195" spans="3:5">
      <c r="C195" s="8"/>
      <c r="D195" s="8"/>
      <c r="E195" s="8"/>
    </row>
    <row r="196" spans="3:5">
      <c r="C196" s="8"/>
      <c r="D196" s="8"/>
      <c r="E196" s="8"/>
    </row>
    <row r="197" spans="3:5">
      <c r="C197" s="8"/>
      <c r="D197" s="8"/>
      <c r="E197" s="8"/>
    </row>
    <row r="198" spans="3:5">
      <c r="C198" s="8"/>
      <c r="D198" s="8"/>
      <c r="E198" s="8"/>
    </row>
    <row r="199" spans="3:5">
      <c r="C199" s="8"/>
      <c r="D199" s="8"/>
      <c r="E199" s="8"/>
    </row>
    <row r="200" spans="3:5">
      <c r="C200" s="8"/>
      <c r="D200" s="8"/>
      <c r="E200" s="8"/>
    </row>
    <row r="201" spans="3:5">
      <c r="C201" s="8"/>
      <c r="D201" s="8"/>
      <c r="E201" s="8"/>
    </row>
    <row r="202" spans="3:5">
      <c r="C202" s="8"/>
      <c r="D202" s="8"/>
      <c r="E202" s="8"/>
    </row>
    <row r="203" spans="3:5">
      <c r="C203" s="8"/>
      <c r="D203" s="8"/>
      <c r="E203" s="8"/>
    </row>
    <row r="204" spans="3:5">
      <c r="C204" s="8"/>
      <c r="D204" s="8"/>
      <c r="E204" s="8"/>
    </row>
    <row r="205" spans="3:5">
      <c r="C205" s="8"/>
      <c r="D205" s="8"/>
      <c r="E205" s="8"/>
    </row>
    <row r="206" spans="3:5">
      <c r="C206" s="8"/>
      <c r="D206" s="8"/>
      <c r="E206" s="8"/>
    </row>
    <row r="207" spans="3:5">
      <c r="C207" s="8"/>
      <c r="D207" s="8"/>
      <c r="E207" s="8"/>
    </row>
    <row r="208" spans="3:5">
      <c r="C208" s="8"/>
      <c r="D208" s="8"/>
      <c r="E208" s="8"/>
    </row>
    <row r="209" spans="3:5">
      <c r="C209" s="8"/>
      <c r="D209" s="8"/>
      <c r="E209" s="8"/>
    </row>
    <row r="210" spans="3:5">
      <c r="C210" s="8"/>
      <c r="D210" s="8"/>
      <c r="E210" s="8"/>
    </row>
    <row r="211" spans="3:5">
      <c r="C211" s="8"/>
      <c r="D211" s="8"/>
      <c r="E211" s="8"/>
    </row>
    <row r="212" spans="3:5">
      <c r="C212" s="8"/>
      <c r="D212" s="8"/>
      <c r="E212" s="8"/>
    </row>
    <row r="213" spans="3:5">
      <c r="C213" s="8"/>
      <c r="D213" s="8"/>
      <c r="E213" s="8"/>
    </row>
    <row r="214" spans="3:5">
      <c r="C214" s="8"/>
      <c r="D214" s="8"/>
      <c r="E214" s="8"/>
    </row>
    <row r="215" spans="3:5">
      <c r="C215" s="8"/>
      <c r="D215" s="8"/>
      <c r="E215" s="8"/>
    </row>
    <row r="216" spans="3:5">
      <c r="C216" s="8"/>
      <c r="D216" s="8"/>
      <c r="E216" s="8"/>
    </row>
    <row r="217" spans="3:5">
      <c r="C217" s="8"/>
      <c r="D217" s="8"/>
      <c r="E217" s="8"/>
    </row>
    <row r="218" spans="3:5">
      <c r="C218" s="8"/>
      <c r="D218" s="8"/>
      <c r="E218" s="8"/>
    </row>
    <row r="219" spans="3:5">
      <c r="C219" s="8"/>
      <c r="D219" s="8"/>
      <c r="E219" s="8"/>
    </row>
    <row r="220" spans="3:5">
      <c r="C220" s="8"/>
      <c r="D220" s="8"/>
      <c r="E220" s="8"/>
    </row>
    <row r="221" spans="3:5">
      <c r="C221" s="8"/>
      <c r="D221" s="8"/>
      <c r="E221" s="8"/>
    </row>
    <row r="222" spans="3:5">
      <c r="C222" s="8"/>
      <c r="D222" s="8"/>
      <c r="E222" s="8"/>
    </row>
    <row r="223" spans="3:5">
      <c r="C223" s="8"/>
      <c r="D223" s="8"/>
      <c r="E223" s="8"/>
    </row>
    <row r="224" spans="3:5">
      <c r="C224" s="8"/>
      <c r="D224" s="8"/>
      <c r="E224" s="8"/>
    </row>
    <row r="225" spans="3:5">
      <c r="C225" s="8"/>
      <c r="D225" s="8"/>
      <c r="E225" s="8"/>
    </row>
    <row r="226" spans="3:5">
      <c r="C226" s="8"/>
      <c r="D226" s="8"/>
      <c r="E226" s="8"/>
    </row>
    <row r="227" spans="3:5">
      <c r="C227" s="8"/>
      <c r="D227" s="8"/>
      <c r="E227" s="8"/>
    </row>
    <row r="228" spans="3:5">
      <c r="C228" s="8"/>
      <c r="D228" s="8"/>
      <c r="E228" s="8"/>
    </row>
    <row r="229" spans="3:5">
      <c r="C229" s="8"/>
      <c r="D229" s="8"/>
      <c r="E229" s="8"/>
    </row>
    <row r="230" spans="3:5">
      <c r="C230" s="8"/>
      <c r="D230" s="8"/>
      <c r="E230" s="8"/>
    </row>
    <row r="231" spans="3:5">
      <c r="C231" s="8"/>
      <c r="D231" s="8"/>
      <c r="E231" s="8"/>
    </row>
    <row r="232" spans="3:5">
      <c r="C232" s="8"/>
      <c r="D232" s="8"/>
      <c r="E232" s="8"/>
    </row>
    <row r="233" spans="3:5">
      <c r="C233" s="8"/>
      <c r="D233" s="8"/>
      <c r="E233" s="8"/>
    </row>
    <row r="234" spans="3:5">
      <c r="C234" s="8"/>
      <c r="D234" s="8"/>
      <c r="E234" s="8"/>
    </row>
    <row r="235" spans="3:5">
      <c r="C235" s="8"/>
      <c r="D235" s="8"/>
      <c r="E235" s="8"/>
    </row>
    <row r="236" spans="3:5">
      <c r="C236" s="8"/>
      <c r="D236" s="8"/>
      <c r="E236" s="8"/>
    </row>
    <row r="237" spans="3:5">
      <c r="C237" s="8"/>
      <c r="D237" s="8"/>
      <c r="E237" s="8"/>
    </row>
    <row r="238" spans="3:5">
      <c r="C238" s="8"/>
      <c r="D238" s="8"/>
      <c r="E238" s="8"/>
    </row>
    <row r="239" spans="3:5">
      <c r="C239" s="8"/>
      <c r="D239" s="8"/>
      <c r="E239" s="8"/>
    </row>
    <row r="240" spans="3:5">
      <c r="C240" s="8"/>
      <c r="D240" s="8"/>
      <c r="E240" s="8"/>
    </row>
    <row r="241" spans="3:5">
      <c r="C241" s="8"/>
      <c r="D241" s="8"/>
      <c r="E241" s="8"/>
    </row>
    <row r="242" spans="3:5">
      <c r="C242" s="8"/>
      <c r="D242" s="8"/>
      <c r="E242" s="8"/>
    </row>
    <row r="243" spans="3:5">
      <c r="C243" s="8"/>
      <c r="D243" s="8"/>
      <c r="E243" s="8"/>
    </row>
    <row r="244" spans="3:5">
      <c r="C244" s="8"/>
      <c r="D244" s="8"/>
      <c r="E244" s="8"/>
    </row>
    <row r="245" spans="3:5">
      <c r="C245" s="8"/>
      <c r="D245" s="8"/>
      <c r="E245" s="8"/>
    </row>
    <row r="246" spans="3:5">
      <c r="C246" s="8"/>
      <c r="D246" s="8"/>
      <c r="E246" s="8"/>
    </row>
    <row r="247" spans="3:5">
      <c r="C247" s="8"/>
      <c r="D247" s="8"/>
      <c r="E247" s="8"/>
    </row>
    <row r="248" spans="3:5">
      <c r="C248" s="8"/>
      <c r="D248" s="8"/>
      <c r="E248" s="8"/>
    </row>
    <row r="249" spans="3:5">
      <c r="C249" s="8"/>
      <c r="D249" s="8"/>
      <c r="E249" s="8"/>
    </row>
    <row r="250" spans="3:5">
      <c r="C250" s="8"/>
      <c r="D250" s="8"/>
      <c r="E250" s="8"/>
    </row>
    <row r="251" spans="3:5">
      <c r="C251" s="8"/>
      <c r="D251" s="8"/>
      <c r="E251" s="8"/>
    </row>
    <row r="252" spans="3:5">
      <c r="C252" s="8"/>
      <c r="D252" s="8"/>
      <c r="E252" s="8"/>
    </row>
    <row r="253" spans="3:5">
      <c r="C253" s="8"/>
      <c r="D253" s="8"/>
      <c r="E253" s="8"/>
    </row>
    <row r="254" spans="3:5">
      <c r="C254" s="8"/>
      <c r="D254" s="8"/>
      <c r="E254" s="8"/>
    </row>
    <row r="255" spans="3:5">
      <c r="C255" s="8"/>
      <c r="D255" s="8"/>
      <c r="E255" s="8"/>
    </row>
    <row r="256" spans="3:5">
      <c r="C256" s="8"/>
      <c r="D256" s="8"/>
      <c r="E256" s="8"/>
    </row>
    <row r="257" spans="3:5">
      <c r="C257" s="8"/>
      <c r="D257" s="8"/>
      <c r="E257" s="8"/>
    </row>
    <row r="258" spans="3:5">
      <c r="C258" s="8"/>
      <c r="D258" s="8"/>
      <c r="E258" s="8"/>
    </row>
    <row r="259" spans="3:5">
      <c r="C259" s="8"/>
      <c r="D259" s="8"/>
      <c r="E259" s="8"/>
    </row>
    <row r="260" spans="3:5">
      <c r="C260" s="8"/>
      <c r="D260" s="8"/>
      <c r="E260" s="8"/>
    </row>
    <row r="261" spans="3:5">
      <c r="C261" s="8"/>
      <c r="D261" s="8"/>
      <c r="E261" s="8"/>
    </row>
    <row r="262" spans="3:5">
      <c r="C262" s="8"/>
      <c r="D262" s="8"/>
      <c r="E262" s="8"/>
    </row>
    <row r="263" spans="3:5">
      <c r="C263" s="8"/>
      <c r="D263" s="8"/>
      <c r="E263" s="8"/>
    </row>
    <row r="264" spans="3:5">
      <c r="C264" s="8"/>
      <c r="D264" s="8"/>
      <c r="E264" s="8"/>
    </row>
    <row r="265" spans="3:5">
      <c r="C265" s="8"/>
      <c r="D265" s="8"/>
      <c r="E265" s="8"/>
    </row>
    <row r="266" spans="3:5">
      <c r="C266" s="8"/>
      <c r="D266" s="8"/>
      <c r="E266" s="8"/>
    </row>
    <row r="267" spans="3:5">
      <c r="C267" s="8"/>
      <c r="D267" s="8"/>
      <c r="E267" s="8"/>
    </row>
    <row r="268" spans="3:5">
      <c r="C268" s="8"/>
      <c r="D268" s="8"/>
      <c r="E268" s="8"/>
    </row>
    <row r="269" spans="3:5">
      <c r="C269" s="8"/>
      <c r="D269" s="8"/>
      <c r="E269" s="8"/>
    </row>
    <row r="270" spans="3:5">
      <c r="C270" s="8"/>
      <c r="D270" s="8"/>
      <c r="E270" s="8"/>
    </row>
    <row r="271" spans="3:5">
      <c r="C271" s="8"/>
      <c r="D271" s="8"/>
      <c r="E271" s="8"/>
    </row>
    <row r="272" spans="3:5">
      <c r="C272" s="8"/>
      <c r="D272" s="8"/>
      <c r="E272" s="8"/>
    </row>
    <row r="273" spans="3:5">
      <c r="C273" s="8"/>
      <c r="D273" s="8"/>
      <c r="E273" s="8"/>
    </row>
    <row r="274" spans="3:5">
      <c r="C274" s="8"/>
      <c r="D274" s="8"/>
      <c r="E274" s="8"/>
    </row>
    <row r="275" spans="3:5">
      <c r="C275" s="8"/>
      <c r="D275" s="8"/>
      <c r="E275" s="8"/>
    </row>
    <row r="276" spans="3:5">
      <c r="C276" s="8"/>
      <c r="D276" s="8"/>
      <c r="E276" s="8"/>
    </row>
    <row r="277" spans="3:5">
      <c r="C277" s="8"/>
      <c r="D277" s="8"/>
      <c r="E277" s="8"/>
    </row>
    <row r="278" spans="3:5">
      <c r="C278" s="8"/>
      <c r="D278" s="8"/>
      <c r="E278" s="8"/>
    </row>
    <row r="279" spans="3:5">
      <c r="C279" s="8"/>
      <c r="D279" s="8"/>
      <c r="E279" s="8"/>
    </row>
    <row r="280" spans="3:5">
      <c r="C280" s="8"/>
      <c r="D280" s="8"/>
      <c r="E280" s="8"/>
    </row>
    <row r="281" spans="3:5">
      <c r="C281" s="8"/>
      <c r="D281" s="8"/>
      <c r="E281" s="8"/>
    </row>
    <row r="282" spans="3:5">
      <c r="C282" s="8"/>
      <c r="D282" s="8"/>
      <c r="E282" s="8"/>
    </row>
    <row r="283" spans="3:5">
      <c r="C283" s="8"/>
      <c r="D283" s="8"/>
      <c r="E283" s="8"/>
    </row>
    <row r="284" spans="3:5">
      <c r="C284" s="8"/>
      <c r="D284" s="8"/>
      <c r="E284" s="8"/>
    </row>
    <row r="285" spans="3:5">
      <c r="C285" s="8"/>
      <c r="D285" s="8"/>
      <c r="E285" s="8"/>
    </row>
    <row r="286" spans="3:5">
      <c r="C286" s="8"/>
      <c r="D286" s="8"/>
      <c r="E286" s="8"/>
    </row>
    <row r="287" spans="3:5">
      <c r="C287" s="8"/>
      <c r="D287" s="8"/>
      <c r="E287" s="8"/>
    </row>
    <row r="288" spans="3:5">
      <c r="C288" s="8"/>
      <c r="D288" s="8"/>
      <c r="E288" s="8"/>
    </row>
    <row r="289" spans="3:5">
      <c r="C289" s="8"/>
      <c r="D289" s="8"/>
      <c r="E289" s="8"/>
    </row>
    <row r="290" spans="3:5">
      <c r="C290" s="8"/>
      <c r="D290" s="8"/>
      <c r="E290" s="8"/>
    </row>
    <row r="291" spans="3:5">
      <c r="C291" s="8"/>
      <c r="D291" s="8"/>
      <c r="E291" s="8"/>
    </row>
    <row r="292" spans="3:5">
      <c r="C292" s="8"/>
      <c r="D292" s="8"/>
      <c r="E292" s="8"/>
    </row>
    <row r="293" spans="3:5">
      <c r="C293" s="8"/>
      <c r="D293" s="8"/>
      <c r="E293" s="8"/>
    </row>
    <row r="294" spans="3:5">
      <c r="C294" s="8"/>
      <c r="D294" s="8"/>
      <c r="E294" s="8"/>
    </row>
    <row r="295" spans="3:5">
      <c r="C295" s="8"/>
      <c r="D295" s="8"/>
      <c r="E295" s="8"/>
    </row>
    <row r="296" spans="3:5">
      <c r="C296" s="8"/>
      <c r="D296" s="8"/>
      <c r="E296" s="8"/>
    </row>
    <row r="297" spans="3:5">
      <c r="C297" s="8"/>
      <c r="D297" s="8"/>
      <c r="E297" s="8"/>
    </row>
    <row r="298" spans="3:5">
      <c r="C298" s="8"/>
      <c r="D298" s="8"/>
      <c r="E298" s="8"/>
    </row>
    <row r="299" spans="3:5">
      <c r="C299" s="8"/>
      <c r="D299" s="8"/>
      <c r="E299" s="8"/>
    </row>
    <row r="300" spans="3:5">
      <c r="C300" s="8"/>
      <c r="D300" s="8"/>
      <c r="E300" s="8"/>
    </row>
    <row r="301" spans="3:5">
      <c r="C301" s="8"/>
      <c r="D301" s="8"/>
      <c r="E301" s="8"/>
    </row>
    <row r="302" spans="3:5">
      <c r="C302" s="8"/>
      <c r="D302" s="8"/>
      <c r="E302" s="8"/>
    </row>
    <row r="303" spans="3:5">
      <c r="C303" s="8"/>
      <c r="D303" s="8"/>
      <c r="E303" s="8"/>
    </row>
    <row r="304" spans="3:5">
      <c r="C304" s="8"/>
      <c r="D304" s="8"/>
      <c r="E304" s="8"/>
    </row>
    <row r="305" spans="3:5">
      <c r="C305" s="8"/>
      <c r="D305" s="8"/>
      <c r="E305" s="8"/>
    </row>
    <row r="306" spans="3:5">
      <c r="C306" s="8"/>
      <c r="D306" s="8"/>
      <c r="E306" s="8"/>
    </row>
    <row r="307" spans="3:5">
      <c r="C307" s="8"/>
      <c r="D307" s="8"/>
      <c r="E307" s="8"/>
    </row>
    <row r="308" spans="3:5">
      <c r="C308" s="8"/>
      <c r="D308" s="8"/>
      <c r="E308" s="8"/>
    </row>
    <row r="309" spans="3:5">
      <c r="C309" s="8"/>
      <c r="D309" s="8"/>
      <c r="E309" s="8"/>
    </row>
    <row r="310" spans="3:5">
      <c r="C310" s="8"/>
      <c r="D310" s="8"/>
      <c r="E310" s="8"/>
    </row>
    <row r="311" spans="3:5">
      <c r="C311" s="8"/>
      <c r="D311" s="8"/>
      <c r="E311" s="8"/>
    </row>
    <row r="312" spans="3:5">
      <c r="C312" s="8"/>
      <c r="D312" s="8"/>
      <c r="E312" s="8"/>
    </row>
    <row r="313" spans="3:5">
      <c r="C313" s="8"/>
      <c r="D313" s="8"/>
      <c r="E313" s="8"/>
    </row>
    <row r="314" spans="3:5">
      <c r="C314" s="8"/>
      <c r="D314" s="8"/>
      <c r="E314" s="8"/>
    </row>
    <row r="315" spans="3:5">
      <c r="C315" s="8"/>
      <c r="D315" s="8"/>
      <c r="E315" s="8"/>
    </row>
    <row r="316" spans="3:5">
      <c r="C316" s="8"/>
      <c r="D316" s="8"/>
      <c r="E316" s="8"/>
    </row>
    <row r="317" spans="3:5">
      <c r="C317" s="8"/>
      <c r="D317" s="8"/>
      <c r="E317" s="8"/>
    </row>
    <row r="318" spans="3:5">
      <c r="C318" s="8"/>
      <c r="D318" s="8"/>
      <c r="E318" s="8"/>
    </row>
    <row r="319" spans="3:5">
      <c r="C319" s="8"/>
      <c r="D319" s="8"/>
      <c r="E319" s="8"/>
    </row>
    <row r="320" spans="3:5">
      <c r="C320" s="8"/>
      <c r="D320" s="8"/>
      <c r="E320" s="8"/>
    </row>
    <row r="321" spans="3:5">
      <c r="C321" s="8"/>
      <c r="D321" s="8"/>
      <c r="E321" s="8"/>
    </row>
    <row r="322" spans="3:5">
      <c r="C322" s="8"/>
      <c r="D322" s="8"/>
      <c r="E322" s="8"/>
    </row>
    <row r="323" spans="3:5">
      <c r="C323" s="8"/>
      <c r="D323" s="8"/>
      <c r="E323" s="8"/>
    </row>
    <row r="324" spans="3:5">
      <c r="C324" s="8"/>
      <c r="D324" s="8"/>
      <c r="E324" s="8"/>
    </row>
    <row r="325" spans="3:5">
      <c r="C325" s="8"/>
      <c r="D325" s="8"/>
      <c r="E325" s="8"/>
    </row>
    <row r="326" spans="3:5">
      <c r="C326" s="8"/>
      <c r="D326" s="8"/>
      <c r="E326" s="8"/>
    </row>
    <row r="327" spans="3:5">
      <c r="C327" s="8"/>
      <c r="D327" s="8"/>
      <c r="E327" s="8"/>
    </row>
    <row r="328" spans="3:5">
      <c r="C328" s="8"/>
      <c r="D328" s="8"/>
      <c r="E328" s="8"/>
    </row>
    <row r="329" spans="3:5">
      <c r="C329" s="8"/>
      <c r="D329" s="8"/>
      <c r="E329" s="8"/>
    </row>
    <row r="330" spans="3:5">
      <c r="C330" s="8"/>
      <c r="D330" s="8"/>
      <c r="E330" s="8"/>
    </row>
    <row r="331" spans="3:5">
      <c r="C331" s="8"/>
      <c r="D331" s="8"/>
      <c r="E331" s="8"/>
    </row>
    <row r="332" spans="3:5">
      <c r="C332" s="8"/>
      <c r="D332" s="8"/>
      <c r="E332" s="8"/>
    </row>
    <row r="333" spans="3:5">
      <c r="C333" s="8"/>
      <c r="D333" s="8"/>
      <c r="E333" s="8"/>
    </row>
    <row r="334" spans="3:5">
      <c r="C334" s="8"/>
      <c r="D334" s="8"/>
      <c r="E334" s="8"/>
    </row>
    <row r="335" spans="3:5">
      <c r="C335" s="8"/>
      <c r="D335" s="8"/>
      <c r="E335" s="8"/>
    </row>
    <row r="336" spans="3:5">
      <c r="C336" s="8"/>
      <c r="D336" s="8"/>
      <c r="E336" s="8"/>
    </row>
    <row r="337" spans="3:5">
      <c r="C337" s="8"/>
      <c r="D337" s="8"/>
      <c r="E337" s="8"/>
    </row>
    <row r="338" spans="3:5">
      <c r="C338" s="8"/>
      <c r="D338" s="8"/>
      <c r="E338" s="8"/>
    </row>
    <row r="339" spans="3:5">
      <c r="C339" s="8"/>
      <c r="D339" s="8"/>
      <c r="E339" s="8"/>
    </row>
    <row r="340" spans="3:5">
      <c r="C340" s="8"/>
      <c r="D340" s="8"/>
      <c r="E340" s="8"/>
    </row>
    <row r="341" spans="3:5">
      <c r="C341" s="8"/>
      <c r="D341" s="8"/>
      <c r="E341" s="8"/>
    </row>
    <row r="342" spans="3:5">
      <c r="C342" s="8"/>
      <c r="D342" s="8"/>
      <c r="E342" s="8"/>
    </row>
    <row r="343" spans="3:5">
      <c r="C343" s="8"/>
      <c r="D343" s="8"/>
      <c r="E343" s="8"/>
    </row>
    <row r="344" spans="3:5">
      <c r="C344" s="8"/>
      <c r="D344" s="8"/>
      <c r="E344" s="8"/>
    </row>
    <row r="345" spans="3:5">
      <c r="C345" s="8"/>
      <c r="D345" s="8"/>
      <c r="E345" s="8"/>
    </row>
    <row r="346" spans="3:5">
      <c r="C346" s="8"/>
      <c r="D346" s="8"/>
      <c r="E346" s="8"/>
    </row>
    <row r="347" spans="3:5">
      <c r="C347" s="8"/>
      <c r="D347" s="8"/>
      <c r="E347" s="8"/>
    </row>
    <row r="348" spans="3:5">
      <c r="C348" s="8"/>
      <c r="D348" s="8"/>
      <c r="E348" s="8"/>
    </row>
    <row r="349" spans="3:5">
      <c r="C349" s="8"/>
      <c r="D349" s="8"/>
      <c r="E349" s="8"/>
    </row>
    <row r="350" spans="3:5">
      <c r="C350" s="8"/>
      <c r="D350" s="8"/>
      <c r="E350" s="8"/>
    </row>
    <row r="351" spans="3:5">
      <c r="C351" s="8"/>
      <c r="D351" s="8"/>
      <c r="E351" s="8"/>
    </row>
    <row r="352" spans="3:5">
      <c r="C352" s="8"/>
      <c r="D352" s="8"/>
      <c r="E352" s="8"/>
    </row>
    <row r="353" spans="3:5">
      <c r="C353" s="8"/>
      <c r="D353" s="8"/>
      <c r="E353" s="8"/>
    </row>
    <row r="354" spans="3:5">
      <c r="C354" s="8"/>
      <c r="D354" s="8"/>
      <c r="E354" s="8"/>
    </row>
    <row r="355" spans="3:5">
      <c r="C355" s="8"/>
      <c r="D355" s="8"/>
      <c r="E355" s="8"/>
    </row>
    <row r="356" spans="3:5">
      <c r="C356" s="8"/>
      <c r="D356" s="8"/>
      <c r="E356" s="8"/>
    </row>
    <row r="357" spans="3:5">
      <c r="C357" s="8"/>
      <c r="D357" s="8"/>
      <c r="E357" s="8"/>
    </row>
    <row r="358" spans="3:5">
      <c r="C358" s="8"/>
      <c r="D358" s="8"/>
      <c r="E358" s="8"/>
    </row>
    <row r="359" spans="3:5">
      <c r="C359" s="8"/>
      <c r="D359" s="8"/>
      <c r="E359" s="8"/>
    </row>
    <row r="360" spans="3:5">
      <c r="C360" s="8"/>
      <c r="D360" s="8"/>
      <c r="E360" s="8"/>
    </row>
    <row r="361" spans="3:5">
      <c r="C361" s="8"/>
      <c r="D361" s="8"/>
      <c r="E361" s="8"/>
    </row>
    <row r="362" spans="3:5">
      <c r="C362" s="8"/>
      <c r="D362" s="8"/>
      <c r="E362" s="8"/>
    </row>
    <row r="363" spans="3:5">
      <c r="C363" s="8"/>
      <c r="D363" s="8"/>
      <c r="E363" s="8"/>
    </row>
    <row r="364" spans="3:5">
      <c r="C364" s="8"/>
      <c r="D364" s="8"/>
      <c r="E364" s="8"/>
    </row>
    <row r="365" spans="3:5">
      <c r="C365" s="8"/>
      <c r="D365" s="8"/>
      <c r="E365" s="8"/>
    </row>
    <row r="366" spans="3:5">
      <c r="C366" s="8"/>
      <c r="D366" s="8"/>
      <c r="E366" s="8"/>
    </row>
    <row r="367" spans="3:5">
      <c r="C367" s="8"/>
      <c r="D367" s="8"/>
      <c r="E367" s="8"/>
    </row>
    <row r="368" spans="3:5">
      <c r="C368" s="8"/>
      <c r="D368" s="8"/>
      <c r="E368" s="8"/>
    </row>
    <row r="369" spans="3:5">
      <c r="C369" s="8"/>
      <c r="D369" s="8"/>
      <c r="E369" s="8"/>
    </row>
    <row r="370" spans="3:5">
      <c r="C370" s="8"/>
      <c r="D370" s="8"/>
      <c r="E370" s="8"/>
    </row>
    <row r="371" spans="3:5">
      <c r="C371" s="8"/>
      <c r="D371" s="8"/>
      <c r="E371" s="8"/>
    </row>
    <row r="372" spans="3:5">
      <c r="C372" s="8"/>
      <c r="D372" s="8"/>
      <c r="E372" s="8"/>
    </row>
    <row r="373" spans="3:5">
      <c r="C373" s="8"/>
      <c r="D373" s="8"/>
      <c r="E373" s="8"/>
    </row>
    <row r="374" spans="3:5">
      <c r="C374" s="8"/>
      <c r="D374" s="8"/>
      <c r="E374" s="8"/>
    </row>
    <row r="375" spans="3:5">
      <c r="C375" s="8"/>
      <c r="D375" s="8"/>
      <c r="E375" s="8"/>
    </row>
    <row r="376" spans="3:5">
      <c r="C376" s="8"/>
      <c r="D376" s="8"/>
      <c r="E376" s="8"/>
    </row>
    <row r="377" spans="3:5">
      <c r="C377" s="8"/>
      <c r="D377" s="8"/>
      <c r="E377" s="8"/>
    </row>
    <row r="378" spans="3:5">
      <c r="C378" s="8"/>
      <c r="D378" s="8"/>
      <c r="E378" s="8"/>
    </row>
    <row r="379" spans="3:5">
      <c r="C379" s="8"/>
      <c r="D379" s="8"/>
      <c r="E379" s="8"/>
    </row>
    <row r="380" spans="3:5">
      <c r="C380" s="8"/>
      <c r="D380" s="8"/>
      <c r="E380" s="8"/>
    </row>
    <row r="381" spans="3:5">
      <c r="C381" s="8"/>
      <c r="D381" s="8"/>
      <c r="E381" s="8"/>
    </row>
    <row r="382" spans="3:5">
      <c r="C382" s="8"/>
      <c r="D382" s="8"/>
      <c r="E382" s="8"/>
    </row>
    <row r="383" spans="3:5">
      <c r="C383" s="8"/>
      <c r="D383" s="8"/>
      <c r="E383" s="8"/>
    </row>
    <row r="384" spans="3:5">
      <c r="C384" s="8"/>
      <c r="D384" s="8"/>
      <c r="E384" s="8"/>
    </row>
    <row r="385" spans="3:5">
      <c r="C385" s="8"/>
      <c r="D385" s="8"/>
      <c r="E385" s="8"/>
    </row>
    <row r="386" spans="3:5">
      <c r="C386" s="8"/>
      <c r="D386" s="8"/>
      <c r="E386" s="8"/>
    </row>
    <row r="387" spans="3:5">
      <c r="C387" s="8"/>
      <c r="D387" s="8"/>
      <c r="E387" s="8"/>
    </row>
    <row r="388" spans="3:5">
      <c r="C388" s="8"/>
      <c r="D388" s="8"/>
      <c r="E388" s="8"/>
    </row>
    <row r="389" spans="3:5">
      <c r="C389" s="8"/>
      <c r="D389" s="8"/>
      <c r="E389" s="8"/>
    </row>
    <row r="390" spans="3:5">
      <c r="C390" s="8"/>
      <c r="D390" s="8"/>
      <c r="E390" s="8"/>
    </row>
    <row r="391" spans="3:5">
      <c r="C391" s="8"/>
      <c r="D391" s="8"/>
      <c r="E391" s="8"/>
    </row>
    <row r="392" spans="3:5">
      <c r="C392" s="8"/>
      <c r="D392" s="8"/>
      <c r="E392" s="8"/>
    </row>
    <row r="393" spans="3:5">
      <c r="C393" s="8"/>
      <c r="D393" s="8"/>
      <c r="E393" s="8"/>
    </row>
    <row r="394" spans="3:5">
      <c r="C394" s="8"/>
      <c r="D394" s="8"/>
      <c r="E394" s="8"/>
    </row>
    <row r="395" spans="3:5">
      <c r="C395" s="8"/>
      <c r="D395" s="8"/>
      <c r="E395" s="8"/>
    </row>
    <row r="396" spans="3:5">
      <c r="C396" s="8"/>
      <c r="D396" s="8"/>
      <c r="E396" s="8"/>
    </row>
    <row r="397" spans="3:5">
      <c r="C397" s="8"/>
      <c r="D397" s="8"/>
      <c r="E397" s="8"/>
    </row>
    <row r="398" spans="3:5">
      <c r="C398" s="8"/>
      <c r="D398" s="8"/>
      <c r="E398" s="8"/>
    </row>
    <row r="399" spans="3:5">
      <c r="C399" s="8"/>
      <c r="D399" s="8"/>
      <c r="E399" s="8"/>
    </row>
    <row r="400" spans="3:5">
      <c r="C400" s="8"/>
      <c r="D400" s="8"/>
      <c r="E400" s="8"/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Cohort H</vt:lpstr>
      <vt:lpstr>Cohort M</vt:lpstr>
      <vt:lpstr>Cohort B</vt:lpstr>
      <vt:lpstr>Cohort G</vt:lpstr>
      <vt:lpstr>Cohort Sh</vt:lpstr>
      <vt:lpstr>Cohort C</vt:lpstr>
      <vt:lpstr>Cohort E</vt:lpstr>
      <vt:lpstr>Cohort N</vt:lpstr>
      <vt:lpstr>Cohort Nu</vt:lpstr>
      <vt:lpstr>Cohort Fr</vt:lpstr>
      <vt:lpstr>Cohort F</vt:lpstr>
      <vt:lpstr>Cohort Sg</vt:lpstr>
      <vt:lpstr>Cohort D</vt:lpstr>
      <vt:lpstr>Overview</vt:lpstr>
    </vt:vector>
  </TitlesOfParts>
  <Company>UMC St Radboud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DTSM installatie account</dc:creator>
  <cp:lastModifiedBy>HISHAM</cp:lastModifiedBy>
  <dcterms:created xsi:type="dcterms:W3CDTF">2013-06-25T11:13:57Z</dcterms:created>
  <dcterms:modified xsi:type="dcterms:W3CDTF">2015-07-13T07:21:42Z</dcterms:modified>
</cp:coreProperties>
</file>