
<file path=[Content_Types].xml><?xml version="1.0" encoding="utf-8"?>
<Types xmlns="http://schemas.openxmlformats.org/package/2006/content-type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Users/gregjones/Desktop/Supplementary files/"/>
    </mc:Choice>
  </mc:AlternateContent>
  <xr:revisionPtr revIDLastSave="0" documentId="13_ncr:1_{74755909-B610-C044-ACAF-B72D1F32BC16}" xr6:coauthVersionLast="47" xr6:coauthVersionMax="47" xr10:uidLastSave="{00000000-0000-0000-0000-000000000000}"/>
  <bookViews>
    <workbookView xWindow="2360" yWindow="500" windowWidth="42700" windowHeight="28300" activeTab="3" xr2:uid="{1B672942-6C36-9F40-B6A2-109439B235E5}"/>
  </bookViews>
  <sheets>
    <sheet name="Sheet S1_REvsBIS ddPCR" sheetId="2" r:id="rId1"/>
    <sheet name="Sheet S2_Array Normalisation" sheetId="4" r:id="rId2"/>
    <sheet name="Sheet S3_REvsArray" sheetId="3" r:id="rId3"/>
    <sheet name="Sheet S4_RE vs no RE ratio"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04" i="3" l="1"/>
  <c r="Y105" i="3"/>
  <c r="Y96" i="3"/>
  <c r="Y95" i="3"/>
  <c r="Y87" i="3"/>
  <c r="Y86" i="3"/>
  <c r="X105" i="3"/>
  <c r="W105" i="3"/>
  <c r="X104" i="3"/>
  <c r="W104" i="3"/>
  <c r="X96" i="3"/>
  <c r="W96" i="3"/>
  <c r="X95" i="3"/>
  <c r="W95" i="3"/>
  <c r="X87" i="3"/>
  <c r="W87" i="3"/>
  <c r="X86" i="3"/>
  <c r="W86" i="3"/>
  <c r="V107" i="3"/>
  <c r="V106" i="3"/>
  <c r="V105" i="3"/>
  <c r="V104" i="3"/>
  <c r="V98" i="3"/>
  <c r="V97" i="3"/>
  <c r="V96" i="3"/>
  <c r="V95" i="3"/>
  <c r="V89" i="3"/>
  <c r="V88" i="3"/>
  <c r="V87" i="3"/>
  <c r="V86" i="3"/>
  <c r="G4" i="2"/>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3" i="2"/>
</calcChain>
</file>

<file path=xl/sharedStrings.xml><?xml version="1.0" encoding="utf-8"?>
<sst xmlns="http://schemas.openxmlformats.org/spreadsheetml/2006/main" count="293" uniqueCount="136">
  <si>
    <t>Ex-Smoker</t>
  </si>
  <si>
    <t>Never-Smoked</t>
  </si>
  <si>
    <t>CV</t>
  </si>
  <si>
    <t>Never-Smoked, n=23</t>
  </si>
  <si>
    <t>Ex-Smoker, n=6</t>
  </si>
  <si>
    <t>All, n=52</t>
  </si>
  <si>
    <t>Sample Code</t>
  </si>
  <si>
    <t>Current Smoker, n=23</t>
  </si>
  <si>
    <t>Current Smoker</t>
  </si>
  <si>
    <t>Smoking status</t>
  </si>
  <si>
    <t>Smoking pack years</t>
  </si>
  <si>
    <t>mean CV</t>
  </si>
  <si>
    <t>cg05575921_RE % methylation</t>
  </si>
  <si>
    <t>mean cg05575921_RE</t>
  </si>
  <si>
    <t>mean    Pack years</t>
  </si>
  <si>
    <t>cg05575921_Epic Array % methylation</t>
  </si>
  <si>
    <t>cg05575921_RE ddPCR % methylation</t>
  </si>
  <si>
    <t>Never-Smoked, n=450</t>
  </si>
  <si>
    <t>Ex-Smoker, n=630</t>
  </si>
  <si>
    <t>Current Smoker, n=147</t>
  </si>
  <si>
    <t>All, n=1227</t>
  </si>
  <si>
    <t>CAS_smoking status</t>
  </si>
  <si>
    <t>Pack years</t>
  </si>
  <si>
    <t>RE ddPCR#1</t>
  </si>
  <si>
    <t>RE ddPCR#2</t>
  </si>
  <si>
    <t>RE ddPCR#3</t>
  </si>
  <si>
    <t>RE ddPCR#4</t>
  </si>
  <si>
    <t>RE ddPCR#5</t>
  </si>
  <si>
    <t>RE ddPCR#6</t>
  </si>
  <si>
    <t>REddPCR CV</t>
  </si>
  <si>
    <t>median CV</t>
  </si>
  <si>
    <t>Table 1</t>
  </si>
  <si>
    <t>Table 2, Technical reproducibility of the RE ddPCR assay</t>
  </si>
  <si>
    <t xml:space="preserve">Reproducibility of cg05575921 RE ddPCR on 16 selected samples </t>
  </si>
  <si>
    <t>Average RE ddPCR [RE]</t>
  </si>
  <si>
    <t>cg05575921_BIS % methylation</t>
  </si>
  <si>
    <t>BISv[RE] CV</t>
  </si>
  <si>
    <t>BIS ddPCR % AHRR</t>
  </si>
  <si>
    <t>mean cg05575921_BIS</t>
  </si>
  <si>
    <t xml:space="preserve">Sample code </t>
  </si>
  <si>
    <t>Smoking Status</t>
  </si>
  <si>
    <t>difference</t>
  </si>
  <si>
    <t>NeverSmoked</t>
  </si>
  <si>
    <t>ExSmoker</t>
  </si>
  <si>
    <t>CurrentSmoker</t>
  </si>
  <si>
    <t>All</t>
  </si>
  <si>
    <t>RE_Ratio_1</t>
  </si>
  <si>
    <t>RE_Ratio_2</t>
  </si>
  <si>
    <t>RE_Ratio_3</t>
  </si>
  <si>
    <t>RE_Ratio_4</t>
  </si>
  <si>
    <t>RE_Ratio_5</t>
  </si>
  <si>
    <t>RE_Ratio_6</t>
  </si>
  <si>
    <t>RE_Ratio_7</t>
  </si>
  <si>
    <t>RE_Ratio_8</t>
  </si>
  <si>
    <t>RE_Ratio_9</t>
  </si>
  <si>
    <t>RE_Ratio_10</t>
  </si>
  <si>
    <t>RE_Ratio_11</t>
  </si>
  <si>
    <t>RE_Ratio_12</t>
  </si>
  <si>
    <t>RE_Ratio_13</t>
  </si>
  <si>
    <t>RE_Ratio_14</t>
  </si>
  <si>
    <t>RE_Ratio_15</t>
  </si>
  <si>
    <t>RE_Ratio_16</t>
  </si>
  <si>
    <t>RE_Ratio_17</t>
  </si>
  <si>
    <t>RE_Ratio_18</t>
  </si>
  <si>
    <t>RE_Ratio_19</t>
  </si>
  <si>
    <t>RE_Ratio_20</t>
  </si>
  <si>
    <t>RE_Ratio_21</t>
  </si>
  <si>
    <t>RE_Ratio_22</t>
  </si>
  <si>
    <t>RE_Ratio_23</t>
  </si>
  <si>
    <t>RE_Ratio_24</t>
  </si>
  <si>
    <t>RE_Ratio_25</t>
  </si>
  <si>
    <t>RE_Ratio_26</t>
  </si>
  <si>
    <t>RE_Ratio_27</t>
  </si>
  <si>
    <t>RE_Ratio_28</t>
  </si>
  <si>
    <t>RE_Ratio_29</t>
  </si>
  <si>
    <t>RE_Ratio_30</t>
  </si>
  <si>
    <t>RE_Ratio_31</t>
  </si>
  <si>
    <t>RE_Ratio_32</t>
  </si>
  <si>
    <t>RE_Ratio_33</t>
  </si>
  <si>
    <t>RE_Ratio_34</t>
  </si>
  <si>
    <t>RE_Ratio_35</t>
  </si>
  <si>
    <t>RE_Ratio_36</t>
  </si>
  <si>
    <t>RE_Ratio_37</t>
  </si>
  <si>
    <t>RE_Ratio_38</t>
  </si>
  <si>
    <t>RE_Ratio_39</t>
  </si>
  <si>
    <t>RE_Ratio_40</t>
  </si>
  <si>
    <t>RE_Ratio_41</t>
  </si>
  <si>
    <t>RE_Ratio_42</t>
  </si>
  <si>
    <t>RE_Ratio_43</t>
  </si>
  <si>
    <t>RE_Ratio_44</t>
  </si>
  <si>
    <t>RE_Ratio_45</t>
  </si>
  <si>
    <t>RE_Ratio_46</t>
  </si>
  <si>
    <t>no enzyme ddPCR</t>
  </si>
  <si>
    <t>P-value</t>
  </si>
  <si>
    <t>Never vs Ex-smokers</t>
  </si>
  <si>
    <t>0.90 (0.76-1.00)</t>
  </si>
  <si>
    <t>0.91 (0.80-1.00)</t>
  </si>
  <si>
    <t>0.87 (0.75-0.99)</t>
  </si>
  <si>
    <t>0.86 (0.74-0.99)</t>
  </si>
  <si>
    <t>Table 2</t>
  </si>
  <si>
    <t>Never vs  Current smokers</t>
  </si>
  <si>
    <t>Ex-smokers vs Current smokers</t>
  </si>
  <si>
    <t>1.00 (1.00-1.00)</t>
  </si>
  <si>
    <t>AUC cg05575921 ddPCR</t>
  </si>
  <si>
    <t>AUC cg05575921 ddPCR/</t>
  </si>
  <si>
    <t>RE ddPCR</t>
  </si>
  <si>
    <t xml:space="preserve">No RE ddPCR </t>
  </si>
  <si>
    <t>RE/ no RE ddPCR</t>
  </si>
  <si>
    <t>RE/ no RE Ratio</t>
  </si>
  <si>
    <t>Actual smoking status</t>
  </si>
  <si>
    <t>Current</t>
  </si>
  <si>
    <t>Never</t>
  </si>
  <si>
    <t>TP</t>
  </si>
  <si>
    <t>FP</t>
  </si>
  <si>
    <t>FN</t>
  </si>
  <si>
    <t>TN</t>
  </si>
  <si>
    <t>Predicted smoking status</t>
  </si>
  <si>
    <t>Ex-smoker</t>
  </si>
  <si>
    <t xml:space="preserve">Total </t>
  </si>
  <si>
    <t xml:space="preserve">Total   </t>
  </si>
  <si>
    <t>A. Never versus Current smoker</t>
  </si>
  <si>
    <t>B. Never versus Ex-smoker</t>
  </si>
  <si>
    <t>C. Current vs Ex-smoker</t>
  </si>
  <si>
    <t>cg05575921 EPIC Array (AUC 0.93)</t>
  </si>
  <si>
    <t>cg05575921 RE ddPCR (AUC 0.96)</t>
  </si>
  <si>
    <t>cg05575921 RE ddPCR (AUC 0.72)</t>
  </si>
  <si>
    <t>cg05575921 EPIC Array (AUC 0.73)</t>
  </si>
  <si>
    <t>cg05575921 EPIC Array (AUC 0.83)</t>
  </si>
  <si>
    <t>cg05575921 RE ddPCR (AUC 0.88)</t>
  </si>
  <si>
    <t>PPV</t>
  </si>
  <si>
    <t>NPV</t>
  </si>
  <si>
    <t>Sensitivity</t>
  </si>
  <si>
    <t>Specificity</t>
  </si>
  <si>
    <t>Accuracy</t>
  </si>
  <si>
    <t>12.04*</t>
  </si>
  <si>
    <t>12.81*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</si>
</sst>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0"/>
    <numFmt numFmtId="167" formatCode="0.0000"/>
  </numFmts>
  <fonts count="16" x14ac:knownFonts="1">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sz val="12"/>
      <name val="Calibri"/>
      <family val="2"/>
      <scheme val="minor"/>
    </font>
    <font>
      <b/>
      <sz val="14"/>
      <color rgb="FF000000"/>
      <name val="Calibri"/>
      <family val="2"/>
      <scheme val="minor"/>
    </font>
    <font>
      <sz val="11"/>
      <color theme="1"/>
      <name val="Calibri"/>
      <family val="2"/>
    </font>
    <font>
      <b/>
      <sz val="11"/>
      <color rgb="FF000000"/>
      <name val="Calibri"/>
      <family val="2"/>
    </font>
    <font>
      <b/>
      <sz val="12"/>
      <color rgb="FF000000"/>
      <name val="Calibri"/>
      <family val="2"/>
    </font>
    <font>
      <b/>
      <sz val="11"/>
      <color theme="1"/>
      <name val="Calibri"/>
      <family val="2"/>
    </font>
    <font>
      <sz val="14"/>
      <color rgb="FF000000"/>
      <name val="Calibri"/>
      <family val="2"/>
      <scheme val="minor"/>
    </font>
    <font>
      <sz val="8"/>
      <name val="Calibri"/>
      <family val="2"/>
      <scheme val="minor"/>
    </font>
    <font>
      <i/>
      <sz val="14"/>
      <color theme="1"/>
      <name val="Calibri"/>
      <family val="2"/>
      <scheme val="minor"/>
    </font>
    <font>
      <i/>
      <sz val="14"/>
      <color rgb="FF000000"/>
      <name val="Calibri"/>
      <family val="2"/>
      <scheme val="minor"/>
    </font>
    <font>
      <b/>
      <sz val="12"/>
      <color theme="0"/>
      <name val="Calibri"/>
      <family val="2"/>
      <scheme val="minor"/>
    </font>
    <font>
      <sz val="12"/>
      <color theme="0"/>
      <name val="Calibri"/>
      <family val="2"/>
      <scheme val="minor"/>
    </font>
  </fonts>
  <fills count="14">
    <fill>
      <patternFill patternType="none"/>
    </fill>
    <fill>
      <patternFill patternType="gray125"/>
    </fill>
    <fill>
      <patternFill patternType="solid">
        <fgColor theme="9" tint="0.79998168889431442"/>
        <bgColor indexed="64"/>
      </patternFill>
    </fill>
    <fill>
      <patternFill patternType="solid">
        <fgColor rgb="FFE86784"/>
        <bgColor indexed="64"/>
      </patternFill>
    </fill>
    <fill>
      <patternFill patternType="solid">
        <fgColor rgb="FFE2A8ED"/>
        <bgColor indexed="64"/>
      </patternFill>
    </fill>
    <fill>
      <patternFill patternType="solid">
        <fgColor rgb="FFF8CBAD"/>
        <bgColor rgb="FF000000"/>
      </patternFill>
    </fill>
    <fill>
      <patternFill patternType="solid">
        <fgColor rgb="FFE2EFDA"/>
        <bgColor rgb="FF000000"/>
      </patternFill>
    </fill>
    <fill>
      <patternFill patternType="solid">
        <fgColor rgb="FFFFF2CC"/>
        <bgColor rgb="FF000000"/>
      </patternFill>
    </fill>
    <fill>
      <patternFill patternType="solid">
        <fgColor rgb="FFE2A8ED"/>
        <bgColor rgb="FF000000"/>
      </patternFill>
    </fill>
    <fill>
      <patternFill patternType="solid">
        <fgColor rgb="FFE86784"/>
        <bgColor rgb="FF000000"/>
      </patternFill>
    </fill>
    <fill>
      <patternFill patternType="solid">
        <fgColor rgb="FFA8D08D"/>
        <bgColor indexed="64"/>
      </patternFill>
    </fill>
    <fill>
      <patternFill patternType="solid">
        <fgColor rgb="FFF4D1C9"/>
        <bgColor indexed="64"/>
      </patternFill>
    </fill>
    <fill>
      <patternFill patternType="solid">
        <fgColor rgb="FFFFADD6"/>
        <bgColor indexed="64"/>
      </patternFill>
    </fill>
    <fill>
      <patternFill patternType="solid">
        <fgColor rgb="FFE2EFD9"/>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s>
  <cellStyleXfs count="1">
    <xf numFmtId="0" fontId="0" fillId="0" borderId="0"/>
  </cellStyleXfs>
  <cellXfs count="167">
    <xf numFmtId="0" fontId="0" fillId="0" borderId="0" xfId="0"/>
    <xf numFmtId="0" fontId="0" fillId="0" borderId="0" xfId="0" applyAlignment="1">
      <alignment horizontal="center"/>
    </xf>
    <xf numFmtId="0" fontId="0" fillId="0" borderId="0" xfId="0" applyAlignment="1">
      <alignment horizontal="center" vertical="center"/>
    </xf>
    <xf numFmtId="0" fontId="0" fillId="2" borderId="1" xfId="0" applyFill="1" applyBorder="1" applyAlignment="1">
      <alignment horizontal="center" vertical="center"/>
    </xf>
    <xf numFmtId="1" fontId="0" fillId="2" borderId="1" xfId="0" applyNumberFormat="1" applyFill="1" applyBorder="1" applyAlignment="1">
      <alignment horizontal="center"/>
    </xf>
    <xf numFmtId="0" fontId="0" fillId="4" borderId="1" xfId="0" applyFill="1" applyBorder="1" applyAlignment="1">
      <alignment horizontal="center" vertical="center"/>
    </xf>
    <xf numFmtId="1" fontId="0" fillId="4" borderId="1" xfId="0" applyNumberFormat="1" applyFill="1" applyBorder="1" applyAlignment="1">
      <alignment horizontal="center"/>
    </xf>
    <xf numFmtId="0" fontId="0" fillId="3" borderId="1" xfId="0" applyFill="1" applyBorder="1" applyAlignment="1">
      <alignment horizontal="center" vertical="center"/>
    </xf>
    <xf numFmtId="1" fontId="0" fillId="3" borderId="1" xfId="0" applyNumberFormat="1" applyFill="1" applyBorder="1" applyAlignment="1">
      <alignment horizontal="center"/>
    </xf>
    <xf numFmtId="0" fontId="0" fillId="2" borderId="1" xfId="0" applyFill="1" applyBorder="1" applyAlignment="1">
      <alignment horizontal="center"/>
    </xf>
    <xf numFmtId="0" fontId="0" fillId="4" borderId="1" xfId="0" applyFill="1" applyBorder="1" applyAlignment="1">
      <alignment horizontal="center"/>
    </xf>
    <xf numFmtId="0" fontId="0" fillId="3" borderId="1" xfId="0" applyFill="1" applyBorder="1" applyAlignment="1">
      <alignment horizontal="center"/>
    </xf>
    <xf numFmtId="0" fontId="1" fillId="0" borderId="1" xfId="0" applyFont="1" applyBorder="1" applyAlignment="1">
      <alignment horizontal="center" vertical="center"/>
    </xf>
    <xf numFmtId="0" fontId="2" fillId="0" borderId="1" xfId="0" applyFont="1" applyBorder="1" applyAlignment="1">
      <alignment horizontal="center"/>
    </xf>
    <xf numFmtId="0" fontId="3" fillId="2" borderId="1" xfId="0" applyFont="1" applyFill="1" applyBorder="1"/>
    <xf numFmtId="165" fontId="3"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4" borderId="1" xfId="0" applyFont="1" applyFill="1" applyBorder="1"/>
    <xf numFmtId="165" fontId="3" fillId="4" borderId="1" xfId="0" applyNumberFormat="1" applyFont="1" applyFill="1" applyBorder="1" applyAlignment="1">
      <alignment horizontal="center"/>
    </xf>
    <xf numFmtId="164" fontId="3" fillId="4" borderId="1" xfId="0" applyNumberFormat="1" applyFont="1" applyFill="1" applyBorder="1" applyAlignment="1">
      <alignment horizontal="center"/>
    </xf>
    <xf numFmtId="0" fontId="3" fillId="3" borderId="2" xfId="0" applyFont="1" applyFill="1" applyBorder="1"/>
    <xf numFmtId="165" fontId="3" fillId="3" borderId="2" xfId="0" applyNumberFormat="1" applyFont="1" applyFill="1" applyBorder="1" applyAlignment="1">
      <alignment horizontal="center"/>
    </xf>
    <xf numFmtId="164" fontId="3" fillId="3" borderId="2" xfId="0" applyNumberFormat="1" applyFont="1" applyFill="1" applyBorder="1" applyAlignment="1">
      <alignment horizontal="center"/>
    </xf>
    <xf numFmtId="0" fontId="3" fillId="0" borderId="5" xfId="0" applyFont="1" applyBorder="1"/>
    <xf numFmtId="165" fontId="3" fillId="0" borderId="4" xfId="0" applyNumberFormat="1" applyFont="1" applyBorder="1" applyAlignment="1">
      <alignment horizontal="center"/>
    </xf>
    <xf numFmtId="164" fontId="3" fillId="0" borderId="6" xfId="0" applyNumberFormat="1" applyFont="1" applyBorder="1" applyAlignment="1">
      <alignment horizontal="center"/>
    </xf>
    <xf numFmtId="165" fontId="2" fillId="0" borderId="3" xfId="0" applyNumberFormat="1" applyFont="1" applyBorder="1" applyAlignment="1">
      <alignment horizontal="center"/>
    </xf>
    <xf numFmtId="164" fontId="2" fillId="0" borderId="3" xfId="0" applyNumberFormat="1" applyFont="1" applyBorder="1" applyAlignment="1">
      <alignment horizontal="center"/>
    </xf>
    <xf numFmtId="0" fontId="2" fillId="0" borderId="1" xfId="0" applyFont="1" applyBorder="1" applyAlignment="1">
      <alignment horizontal="center" wrapText="1"/>
    </xf>
    <xf numFmtId="0" fontId="1" fillId="0" borderId="1" xfId="0" applyFont="1" applyBorder="1" applyAlignment="1">
      <alignment horizontal="center" vertical="center" wrapText="1"/>
    </xf>
    <xf numFmtId="164" fontId="0" fillId="2" borderId="1" xfId="0" applyNumberFormat="1" applyFill="1" applyBorder="1" applyAlignment="1">
      <alignment horizontal="center"/>
    </xf>
    <xf numFmtId="164" fontId="0" fillId="4" borderId="1" xfId="0" applyNumberFormat="1" applyFill="1" applyBorder="1" applyAlignment="1">
      <alignment horizontal="center"/>
    </xf>
    <xf numFmtId="164" fontId="0" fillId="3" borderId="1" xfId="0" applyNumberFormat="1" applyFill="1" applyBorder="1" applyAlignment="1">
      <alignment horizontal="center"/>
    </xf>
    <xf numFmtId="0" fontId="2" fillId="0" borderId="3" xfId="0" applyFont="1" applyBorder="1" applyAlignment="1">
      <alignment horizontal="center"/>
    </xf>
    <xf numFmtId="166" fontId="4" fillId="0" borderId="0" xfId="0" applyNumberFormat="1" applyFont="1"/>
    <xf numFmtId="164" fontId="1" fillId="0" borderId="1" xfId="0" applyNumberFormat="1" applyFont="1" applyBorder="1" applyAlignment="1">
      <alignment horizontal="center" vertical="center" wrapText="1"/>
    </xf>
    <xf numFmtId="164" fontId="3" fillId="2" borderId="1" xfId="0" applyNumberFormat="1" applyFont="1" applyFill="1" applyBorder="1"/>
    <xf numFmtId="164" fontId="3" fillId="4" borderId="1" xfId="0" applyNumberFormat="1" applyFont="1" applyFill="1" applyBorder="1"/>
    <xf numFmtId="164" fontId="3" fillId="3" borderId="2" xfId="0" applyNumberFormat="1" applyFont="1" applyFill="1" applyBorder="1"/>
    <xf numFmtId="164" fontId="3" fillId="0" borderId="5" xfId="0" applyNumberFormat="1" applyFont="1" applyBorder="1"/>
    <xf numFmtId="164" fontId="3" fillId="0" borderId="4" xfId="0" applyNumberFormat="1" applyFont="1" applyBorder="1" applyAlignment="1">
      <alignment horizontal="center"/>
    </xf>
    <xf numFmtId="164" fontId="2" fillId="0" borderId="1" xfId="0" applyNumberFormat="1" applyFont="1" applyBorder="1" applyAlignment="1">
      <alignment horizontal="center" vertical="center"/>
    </xf>
    <xf numFmtId="164" fontId="2" fillId="0" borderId="1" xfId="0" applyNumberFormat="1" applyFont="1" applyBorder="1" applyAlignment="1">
      <alignment horizontal="center" vertical="center" wrapText="1"/>
    </xf>
    <xf numFmtId="0" fontId="5" fillId="0" borderId="0" xfId="0" applyFont="1"/>
    <xf numFmtId="0" fontId="7" fillId="0" borderId="1" xfId="0" applyFont="1" applyBorder="1" applyAlignment="1">
      <alignment horizontal="center"/>
    </xf>
    <xf numFmtId="0" fontId="7" fillId="5" borderId="1" xfId="0" applyFont="1" applyFill="1" applyBorder="1" applyAlignment="1">
      <alignment horizontal="center"/>
    </xf>
    <xf numFmtId="0" fontId="6" fillId="6" borderId="1" xfId="0" applyFont="1" applyFill="1" applyBorder="1" applyAlignment="1">
      <alignment horizontal="center"/>
    </xf>
    <xf numFmtId="0" fontId="6" fillId="7" borderId="1" xfId="0" applyFont="1" applyFill="1" applyBorder="1" applyAlignment="1">
      <alignment horizontal="center"/>
    </xf>
    <xf numFmtId="1" fontId="6" fillId="7" borderId="1" xfId="0" applyNumberFormat="1" applyFont="1" applyFill="1" applyBorder="1" applyAlignment="1">
      <alignment horizontal="center"/>
    </xf>
    <xf numFmtId="1" fontId="6" fillId="0" borderId="1" xfId="0" applyNumberFormat="1" applyFont="1" applyBorder="1" applyAlignment="1">
      <alignment horizontal="center"/>
    </xf>
    <xf numFmtId="1" fontId="6" fillId="5" borderId="1" xfId="0" applyNumberFormat="1" applyFont="1" applyFill="1" applyBorder="1" applyAlignment="1">
      <alignment horizontal="center"/>
    </xf>
    <xf numFmtId="164" fontId="6" fillId="0" borderId="1" xfId="0" applyNumberFormat="1" applyFont="1" applyBorder="1" applyAlignment="1">
      <alignment horizontal="center"/>
    </xf>
    <xf numFmtId="0" fontId="6" fillId="8" borderId="1" xfId="0" applyFont="1" applyFill="1" applyBorder="1" applyAlignment="1">
      <alignment horizontal="center"/>
    </xf>
    <xf numFmtId="0" fontId="6" fillId="9" borderId="1" xfId="0" applyFont="1" applyFill="1" applyBorder="1" applyAlignment="1">
      <alignment horizontal="center"/>
    </xf>
    <xf numFmtId="0" fontId="0" fillId="0" borderId="8" xfId="0" applyBorder="1" applyAlignment="1">
      <alignment horizontal="center"/>
    </xf>
    <xf numFmtId="0" fontId="0" fillId="0" borderId="8" xfId="0" applyBorder="1"/>
    <xf numFmtId="0" fontId="0" fillId="0" borderId="9" xfId="0" applyBorder="1"/>
    <xf numFmtId="0" fontId="6" fillId="0" borderId="10" xfId="0" applyFont="1" applyBorder="1" applyAlignment="1">
      <alignment horizontal="center"/>
    </xf>
    <xf numFmtId="0" fontId="6" fillId="0" borderId="0" xfId="0" applyFont="1"/>
    <xf numFmtId="0" fontId="6" fillId="0" borderId="0" xfId="0" applyFont="1" applyAlignment="1">
      <alignment horizontal="center"/>
    </xf>
    <xf numFmtId="0" fontId="6" fillId="0" borderId="11" xfId="0" applyFont="1" applyBorder="1"/>
    <xf numFmtId="0" fontId="8" fillId="0" borderId="12" xfId="0" applyFont="1" applyBorder="1" applyAlignment="1">
      <alignment horizontal="center" vertical="center"/>
    </xf>
    <xf numFmtId="0" fontId="7" fillId="0" borderId="0" xfId="0" applyFont="1"/>
    <xf numFmtId="0" fontId="7" fillId="0" borderId="0" xfId="0" applyFont="1" applyAlignment="1">
      <alignment horizontal="center"/>
    </xf>
    <xf numFmtId="0" fontId="6" fillId="6" borderId="12" xfId="0" applyFont="1" applyFill="1" applyBorder="1" applyAlignment="1">
      <alignment horizontal="center"/>
    </xf>
    <xf numFmtId="0" fontId="6" fillId="8" borderId="12" xfId="0" applyFont="1" applyFill="1" applyBorder="1" applyAlignment="1">
      <alignment horizontal="center"/>
    </xf>
    <xf numFmtId="0" fontId="6" fillId="9" borderId="12" xfId="0" applyFont="1" applyFill="1" applyBorder="1" applyAlignment="1">
      <alignment horizontal="center"/>
    </xf>
    <xf numFmtId="0" fontId="6" fillId="0" borderId="10" xfId="0" applyFont="1" applyBorder="1"/>
    <xf numFmtId="0" fontId="0" fillId="0" borderId="13" xfId="0" applyBorder="1" applyAlignment="1">
      <alignment horizontal="center" vertical="center"/>
    </xf>
    <xf numFmtId="0" fontId="0" fillId="0" borderId="14" xfId="0" applyBorder="1" applyAlignment="1">
      <alignment horizontal="center"/>
    </xf>
    <xf numFmtId="0" fontId="0" fillId="0" borderId="14" xfId="0" applyBorder="1"/>
    <xf numFmtId="0" fontId="0" fillId="0" borderId="15" xfId="0" applyBorder="1"/>
    <xf numFmtId="0" fontId="1" fillId="0" borderId="7" xfId="0" applyFont="1" applyBorder="1" applyAlignment="1">
      <alignment horizontal="left" vertical="center"/>
    </xf>
    <xf numFmtId="10" fontId="9" fillId="0" borderId="1" xfId="0" applyNumberFormat="1" applyFont="1" applyBorder="1" applyAlignment="1">
      <alignment horizontal="center"/>
    </xf>
    <xf numFmtId="0" fontId="9" fillId="0" borderId="1" xfId="0" applyFont="1" applyBorder="1"/>
    <xf numFmtId="1" fontId="9" fillId="7" borderId="1" xfId="0" applyNumberFormat="1" applyFont="1" applyFill="1" applyBorder="1" applyAlignment="1">
      <alignment horizontal="center"/>
    </xf>
    <xf numFmtId="1" fontId="6" fillId="9" borderId="1" xfId="0" applyNumberFormat="1" applyFont="1" applyFill="1" applyBorder="1" applyAlignment="1">
      <alignment horizontal="center"/>
    </xf>
    <xf numFmtId="164" fontId="0" fillId="0" borderId="0" xfId="0" applyNumberFormat="1"/>
    <xf numFmtId="0" fontId="1" fillId="0" borderId="0" xfId="0" applyFont="1"/>
    <xf numFmtId="0" fontId="1" fillId="0" borderId="0" xfId="0" applyFont="1" applyAlignment="1">
      <alignment horizontal="center"/>
    </xf>
    <xf numFmtId="166" fontId="0" fillId="0" borderId="1" xfId="0" applyNumberFormat="1" applyBorder="1" applyAlignment="1">
      <alignment horizontal="center"/>
    </xf>
    <xf numFmtId="1" fontId="0" fillId="0" borderId="1" xfId="0" applyNumberFormat="1" applyBorder="1" applyAlignment="1">
      <alignment horizontal="center"/>
    </xf>
    <xf numFmtId="167" fontId="0" fillId="0" borderId="1" xfId="0" applyNumberFormat="1" applyBorder="1" applyAlignment="1">
      <alignment horizontal="center"/>
    </xf>
    <xf numFmtId="166" fontId="0" fillId="0" borderId="0" xfId="0" applyNumberFormat="1"/>
    <xf numFmtId="1" fontId="0" fillId="0" borderId="0" xfId="0" applyNumberFormat="1"/>
    <xf numFmtId="2" fontId="0" fillId="2" borderId="1" xfId="0" applyNumberFormat="1" applyFill="1" applyBorder="1" applyAlignment="1">
      <alignment horizontal="center"/>
    </xf>
    <xf numFmtId="2" fontId="0" fillId="4" borderId="1" xfId="0" applyNumberFormat="1" applyFill="1" applyBorder="1" applyAlignment="1">
      <alignment horizontal="center"/>
    </xf>
    <xf numFmtId="2" fontId="0" fillId="3" borderId="1" xfId="0" applyNumberFormat="1" applyFill="1" applyBorder="1" applyAlignment="1">
      <alignment horizontal="center"/>
    </xf>
    <xf numFmtId="2" fontId="0" fillId="2" borderId="1" xfId="0" applyNumberFormat="1" applyFill="1" applyBorder="1" applyAlignment="1">
      <alignment horizontal="right"/>
    </xf>
    <xf numFmtId="2" fontId="0" fillId="4" borderId="1" xfId="0" applyNumberFormat="1" applyFill="1" applyBorder="1" applyAlignment="1">
      <alignment horizontal="right"/>
    </xf>
    <xf numFmtId="2" fontId="0" fillId="3" borderId="1" xfId="0" applyNumberFormat="1" applyFill="1" applyBorder="1" applyAlignment="1">
      <alignment horizontal="right"/>
    </xf>
    <xf numFmtId="0" fontId="0" fillId="0" borderId="0" xfId="0" applyAlignment="1">
      <alignment horizontal="right"/>
    </xf>
    <xf numFmtId="1" fontId="0" fillId="0" borderId="1" xfId="0" applyNumberFormat="1" applyBorder="1" applyAlignment="1">
      <alignment horizontal="right"/>
    </xf>
    <xf numFmtId="0" fontId="10" fillId="0" borderId="0" xfId="0" applyFont="1"/>
    <xf numFmtId="165" fontId="0" fillId="2" borderId="1" xfId="0" applyNumberFormat="1" applyFill="1" applyBorder="1" applyAlignment="1">
      <alignment horizontal="center"/>
    </xf>
    <xf numFmtId="165" fontId="0" fillId="4" borderId="1" xfId="0" applyNumberFormat="1" applyFill="1" applyBorder="1" applyAlignment="1">
      <alignment horizontal="center"/>
    </xf>
    <xf numFmtId="165" fontId="0" fillId="3" borderId="1" xfId="0" applyNumberFormat="1" applyFill="1" applyBorder="1" applyAlignment="1">
      <alignment horizontal="center"/>
    </xf>
    <xf numFmtId="0" fontId="3" fillId="0" borderId="18" xfId="0" applyFont="1" applyBorder="1" applyAlignment="1">
      <alignment vertical="center" wrapText="1"/>
    </xf>
    <xf numFmtId="0" fontId="3" fillId="0" borderId="1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5" xfId="0" applyFont="1" applyBorder="1" applyAlignment="1">
      <alignment horizontal="center" vertical="center" wrapText="1"/>
    </xf>
    <xf numFmtId="0" fontId="3" fillId="0" borderId="0" xfId="0" applyFont="1"/>
    <xf numFmtId="0" fontId="10" fillId="10" borderId="11" xfId="0" applyFont="1" applyFill="1" applyBorder="1" applyAlignment="1">
      <alignment horizontal="left" vertical="center" wrapText="1"/>
    </xf>
    <xf numFmtId="0" fontId="10" fillId="11" borderId="11" xfId="0" applyFont="1" applyFill="1" applyBorder="1" applyAlignment="1">
      <alignment horizontal="left" vertical="center" wrapText="1"/>
    </xf>
    <xf numFmtId="0" fontId="13" fillId="10" borderId="15" xfId="0" applyFont="1" applyFill="1" applyBorder="1" applyAlignment="1">
      <alignment horizontal="left" vertical="center" wrapText="1"/>
    </xf>
    <xf numFmtId="0" fontId="13" fillId="11" borderId="15" xfId="0" applyFont="1" applyFill="1" applyBorder="1" applyAlignment="1">
      <alignment horizontal="left" vertical="center" wrapText="1"/>
    </xf>
    <xf numFmtId="0" fontId="10" fillId="12" borderId="11" xfId="0" applyFont="1" applyFill="1" applyBorder="1" applyAlignment="1">
      <alignment horizontal="left" vertical="center" wrapText="1"/>
    </xf>
    <xf numFmtId="0" fontId="10" fillId="13" borderId="11" xfId="0" applyFont="1" applyFill="1" applyBorder="1" applyAlignment="1">
      <alignment horizontal="left" vertical="center" wrapText="1"/>
    </xf>
    <xf numFmtId="0" fontId="13" fillId="12" borderId="15" xfId="0" applyFont="1" applyFill="1" applyBorder="1" applyAlignment="1">
      <alignment horizontal="left" vertical="center" wrapText="1"/>
    </xf>
    <xf numFmtId="0" fontId="13" fillId="13" borderId="15" xfId="0" applyFont="1" applyFill="1" applyBorder="1" applyAlignment="1">
      <alignment horizontal="left" vertical="center" wrapText="1"/>
    </xf>
    <xf numFmtId="0" fontId="10" fillId="11" borderId="9" xfId="0" applyFont="1" applyFill="1" applyBorder="1" applyAlignment="1">
      <alignment horizontal="left" vertical="center" wrapText="1"/>
    </xf>
    <xf numFmtId="0" fontId="3" fillId="0" borderId="15" xfId="0" applyFont="1" applyBorder="1" applyAlignment="1">
      <alignment horizontal="right" vertical="center" wrapText="1"/>
    </xf>
    <xf numFmtId="0" fontId="2" fillId="0" borderId="0" xfId="0" applyFont="1"/>
    <xf numFmtId="0" fontId="14" fillId="0" borderId="22" xfId="0" applyFont="1" applyBorder="1" applyAlignment="1">
      <alignment horizontal="center" vertical="center"/>
    </xf>
    <xf numFmtId="2" fontId="15" fillId="0" borderId="0" xfId="0" applyNumberFormat="1" applyFont="1"/>
    <xf numFmtId="0" fontId="15" fillId="0" borderId="0" xfId="0" applyFont="1"/>
    <xf numFmtId="0" fontId="3" fillId="0" borderId="0" xfId="0" applyFont="1" applyAlignment="1">
      <alignment horizontal="center"/>
    </xf>
    <xf numFmtId="164" fontId="10" fillId="12" borderId="11" xfId="0" applyNumberFormat="1" applyFont="1" applyFill="1" applyBorder="1" applyAlignment="1">
      <alignment horizontal="center" vertical="center" wrapText="1"/>
    </xf>
    <xf numFmtId="164" fontId="13" fillId="12" borderId="15" xfId="0" applyNumberFormat="1" applyFont="1" applyFill="1" applyBorder="1" applyAlignment="1">
      <alignment horizontal="center" vertical="center" wrapText="1"/>
    </xf>
    <xf numFmtId="164" fontId="10" fillId="10" borderId="8" xfId="0" applyNumberFormat="1" applyFont="1" applyFill="1" applyBorder="1" applyAlignment="1">
      <alignment horizontal="center" vertical="center" wrapText="1"/>
    </xf>
    <xf numFmtId="164" fontId="13" fillId="10" borderId="14" xfId="0" applyNumberFormat="1" applyFont="1" applyFill="1" applyBorder="1" applyAlignment="1">
      <alignment horizontal="center" vertical="center" wrapText="1"/>
    </xf>
    <xf numFmtId="0" fontId="0" fillId="0" borderId="7" xfId="0" applyBorder="1" applyAlignment="1">
      <alignment horizontal="center"/>
    </xf>
    <xf numFmtId="0" fontId="0" fillId="0" borderId="9" xfId="0" applyBorder="1" applyAlignment="1">
      <alignment horizontal="center"/>
    </xf>
    <xf numFmtId="10" fontId="0" fillId="0" borderId="10" xfId="0" applyNumberFormat="1" applyBorder="1"/>
    <xf numFmtId="10" fontId="0" fillId="0" borderId="0" xfId="0" applyNumberFormat="1"/>
    <xf numFmtId="10" fontId="0" fillId="0" borderId="11" xfId="0" applyNumberFormat="1" applyBorder="1"/>
    <xf numFmtId="10" fontId="0" fillId="0" borderId="13" xfId="0" applyNumberFormat="1" applyBorder="1"/>
    <xf numFmtId="10" fontId="0" fillId="0" borderId="14" xfId="0" applyNumberFormat="1" applyBorder="1"/>
    <xf numFmtId="10" fontId="0" fillId="0" borderId="15" xfId="0" applyNumberFormat="1" applyBorder="1"/>
    <xf numFmtId="0" fontId="0" fillId="0" borderId="7" xfId="0" applyBorder="1"/>
    <xf numFmtId="0" fontId="7" fillId="0" borderId="5" xfId="0" applyFont="1" applyBorder="1" applyAlignment="1">
      <alignment horizontal="center"/>
    </xf>
    <xf numFmtId="0" fontId="7" fillId="0" borderId="4" xfId="0" applyFont="1" applyBorder="1" applyAlignment="1">
      <alignment horizontal="center"/>
    </xf>
    <xf numFmtId="0" fontId="7" fillId="0" borderId="6" xfId="0" applyFont="1" applyBorder="1" applyAlignment="1">
      <alignment horizontal="center"/>
    </xf>
    <xf numFmtId="0" fontId="1" fillId="0" borderId="16" xfId="0" applyFont="1" applyBorder="1" applyAlignment="1">
      <alignment horizontal="left"/>
    </xf>
    <xf numFmtId="0" fontId="10" fillId="12" borderId="7" xfId="0" applyFont="1" applyFill="1" applyBorder="1" applyAlignment="1">
      <alignment horizontal="center" vertical="center" wrapText="1"/>
    </xf>
    <xf numFmtId="0" fontId="10" fillId="12" borderId="13" xfId="0" applyFont="1" applyFill="1" applyBorder="1" applyAlignment="1">
      <alignment horizontal="center" vertical="center" wrapText="1"/>
    </xf>
    <xf numFmtId="0" fontId="10" fillId="10" borderId="7"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19" xfId="0" applyFont="1" applyBorder="1" applyAlignment="1">
      <alignment horizontal="center" vertical="center" wrapText="1"/>
    </xf>
    <xf numFmtId="0" fontId="2" fillId="0" borderId="17" xfId="0" applyFont="1" applyBorder="1" applyAlignment="1">
      <alignment vertical="center" wrapText="1"/>
    </xf>
    <xf numFmtId="0" fontId="2" fillId="0" borderId="20" xfId="0" applyFont="1" applyBorder="1" applyAlignment="1">
      <alignment vertical="center" wrapText="1"/>
    </xf>
    <xf numFmtId="0" fontId="2" fillId="0" borderId="18" xfId="0" applyFont="1" applyBorder="1" applyAlignment="1">
      <alignment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10" fillId="11" borderId="7" xfId="0" applyFont="1" applyFill="1" applyBorder="1" applyAlignment="1">
      <alignment horizontal="center" vertical="center" wrapText="1"/>
    </xf>
    <xf numFmtId="0" fontId="10" fillId="11" borderId="13"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13" xfId="0" applyFont="1" applyFill="1" applyBorder="1" applyAlignment="1">
      <alignment horizontal="center" vertical="center" wrapText="1"/>
    </xf>
    <xf numFmtId="0" fontId="12" fillId="0" borderId="13" xfId="0" applyFont="1" applyBorder="1" applyAlignment="1">
      <alignment vertical="center" wrapText="1"/>
    </xf>
    <xf numFmtId="0" fontId="12" fillId="0" borderId="15" xfId="0" applyFont="1" applyBorder="1" applyAlignment="1">
      <alignment vertical="center" wrapText="1"/>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2" fillId="0" borderId="17" xfId="0" applyFont="1" applyBorder="1" applyAlignment="1">
      <alignment horizontal="left" vertical="center" wrapText="1"/>
    </xf>
    <xf numFmtId="0" fontId="2" fillId="0" borderId="20" xfId="0" applyFont="1" applyBorder="1" applyAlignment="1">
      <alignment horizontal="left" vertical="center" wrapText="1"/>
    </xf>
    <xf numFmtId="0" fontId="2" fillId="0" borderId="18" xfId="0" applyFont="1" applyBorder="1" applyAlignment="1">
      <alignment horizontal="left" vertical="center" wrapText="1"/>
    </xf>
    <xf numFmtId="0" fontId="3" fillId="0" borderId="18" xfId="0" applyFont="1" applyBorder="1" applyAlignment="1">
      <alignment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B5977"/>
      <color rgb="FFFF85FF"/>
      <color rgb="FFE2A8ED"/>
      <color rgb="FFE867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042860016295805"/>
          <c:y val="3.5717805612995E-2"/>
          <c:w val="0.76187198525893463"/>
          <c:h val="0.86291845561558322"/>
        </c:manualLayout>
      </c:layout>
      <c:scatterChart>
        <c:scatterStyle val="lineMarker"/>
        <c:varyColors val="0"/>
        <c:ser>
          <c:idx val="0"/>
          <c:order val="0"/>
          <c:tx>
            <c:v>Never Smoked</c:v>
          </c:tx>
          <c:spPr>
            <a:ln w="25400" cap="rnd">
              <a:noFill/>
              <a:round/>
            </a:ln>
            <a:effectLst/>
          </c:spPr>
          <c:marker>
            <c:symbol val="circle"/>
            <c:size val="5"/>
            <c:spPr>
              <a:solidFill>
                <a:srgbClr val="00B050"/>
              </a:solidFill>
              <a:ln w="9525">
                <a:solidFill>
                  <a:schemeClr val="accent6">
                    <a:lumMod val="50000"/>
                  </a:schemeClr>
                </a:solidFill>
              </a:ln>
              <a:effectLst/>
            </c:spPr>
          </c:marker>
          <c:xVal>
            <c:numRef>
              <c:f>'Sheet S1_REvsBIS ddPCR'!$D$3:$D$25</c:f>
              <c:numCache>
                <c:formatCode>0</c:formatCode>
                <c:ptCount val="23"/>
                <c:pt idx="0">
                  <c:v>87</c:v>
                </c:pt>
                <c:pt idx="1">
                  <c:v>85</c:v>
                </c:pt>
                <c:pt idx="2">
                  <c:v>84</c:v>
                </c:pt>
                <c:pt idx="3">
                  <c:v>88</c:v>
                </c:pt>
                <c:pt idx="4">
                  <c:v>81</c:v>
                </c:pt>
                <c:pt idx="5">
                  <c:v>86</c:v>
                </c:pt>
                <c:pt idx="6">
                  <c:v>85</c:v>
                </c:pt>
                <c:pt idx="7">
                  <c:v>83.3</c:v>
                </c:pt>
                <c:pt idx="8">
                  <c:v>85.8</c:v>
                </c:pt>
                <c:pt idx="9">
                  <c:v>76.099999999999994</c:v>
                </c:pt>
                <c:pt idx="10">
                  <c:v>79.400000000000006</c:v>
                </c:pt>
                <c:pt idx="11">
                  <c:v>91.8</c:v>
                </c:pt>
                <c:pt idx="12">
                  <c:v>74.5</c:v>
                </c:pt>
                <c:pt idx="13">
                  <c:v>79.400000000000006</c:v>
                </c:pt>
                <c:pt idx="14">
                  <c:v>87.5</c:v>
                </c:pt>
                <c:pt idx="15">
                  <c:v>82.2</c:v>
                </c:pt>
                <c:pt idx="16">
                  <c:v>78.7</c:v>
                </c:pt>
                <c:pt idx="17">
                  <c:v>88.9</c:v>
                </c:pt>
                <c:pt idx="18">
                  <c:v>90.8</c:v>
                </c:pt>
                <c:pt idx="19">
                  <c:v>87</c:v>
                </c:pt>
                <c:pt idx="20">
                  <c:v>82.2</c:v>
                </c:pt>
                <c:pt idx="21">
                  <c:v>77</c:v>
                </c:pt>
                <c:pt idx="22">
                  <c:v>74.3</c:v>
                </c:pt>
              </c:numCache>
            </c:numRef>
          </c:xVal>
          <c:yVal>
            <c:numRef>
              <c:f>'Sheet S1_REvsBIS ddPCR'!$E$3:$E$25</c:f>
              <c:numCache>
                <c:formatCode>0</c:formatCode>
                <c:ptCount val="23"/>
                <c:pt idx="0">
                  <c:v>79</c:v>
                </c:pt>
                <c:pt idx="1">
                  <c:v>88</c:v>
                </c:pt>
                <c:pt idx="2">
                  <c:v>79</c:v>
                </c:pt>
                <c:pt idx="3">
                  <c:v>98</c:v>
                </c:pt>
                <c:pt idx="4">
                  <c:v>86</c:v>
                </c:pt>
                <c:pt idx="5">
                  <c:v>87</c:v>
                </c:pt>
                <c:pt idx="6">
                  <c:v>84</c:v>
                </c:pt>
                <c:pt idx="7">
                  <c:v>84.4</c:v>
                </c:pt>
                <c:pt idx="8">
                  <c:v>85.2</c:v>
                </c:pt>
                <c:pt idx="9">
                  <c:v>82.3</c:v>
                </c:pt>
                <c:pt idx="10">
                  <c:v>85.9</c:v>
                </c:pt>
                <c:pt idx="11">
                  <c:v>84.6</c:v>
                </c:pt>
                <c:pt idx="12">
                  <c:v>83</c:v>
                </c:pt>
                <c:pt idx="13">
                  <c:v>82</c:v>
                </c:pt>
                <c:pt idx="14">
                  <c:v>82</c:v>
                </c:pt>
                <c:pt idx="15">
                  <c:v>85</c:v>
                </c:pt>
                <c:pt idx="16">
                  <c:v>89</c:v>
                </c:pt>
                <c:pt idx="17">
                  <c:v>84</c:v>
                </c:pt>
                <c:pt idx="18">
                  <c:v>82.7</c:v>
                </c:pt>
                <c:pt idx="19">
                  <c:v>88.4</c:v>
                </c:pt>
                <c:pt idx="20">
                  <c:v>84.8</c:v>
                </c:pt>
                <c:pt idx="21">
                  <c:v>75.400000000000006</c:v>
                </c:pt>
                <c:pt idx="22">
                  <c:v>78</c:v>
                </c:pt>
              </c:numCache>
            </c:numRef>
          </c:yVal>
          <c:smooth val="0"/>
          <c:extLst>
            <c:ext xmlns:c16="http://schemas.microsoft.com/office/drawing/2014/chart" uri="{C3380CC4-5D6E-409C-BE32-E72D297353CC}">
              <c16:uniqueId val="{00000000-D66C-EF4E-B178-F3109812C9F5}"/>
            </c:ext>
          </c:extLst>
        </c:ser>
        <c:ser>
          <c:idx val="1"/>
          <c:order val="1"/>
          <c:tx>
            <c:v>Ex-Smoker</c:v>
          </c:tx>
          <c:spPr>
            <a:ln w="25400" cap="rnd">
              <a:noFill/>
              <a:round/>
            </a:ln>
            <a:effectLst/>
          </c:spPr>
          <c:marker>
            <c:symbol val="circle"/>
            <c:size val="5"/>
            <c:spPr>
              <a:solidFill>
                <a:srgbClr val="E2A8ED"/>
              </a:solidFill>
              <a:ln w="9525">
                <a:solidFill>
                  <a:srgbClr val="7030A0"/>
                </a:solidFill>
              </a:ln>
              <a:effectLst/>
            </c:spPr>
          </c:marker>
          <c:xVal>
            <c:numRef>
              <c:f>'Sheet S1_REvsBIS ddPCR'!$D$26:$D$31</c:f>
              <c:numCache>
                <c:formatCode>0</c:formatCode>
                <c:ptCount val="6"/>
                <c:pt idx="0">
                  <c:v>44</c:v>
                </c:pt>
                <c:pt idx="1">
                  <c:v>37</c:v>
                </c:pt>
                <c:pt idx="2">
                  <c:v>85</c:v>
                </c:pt>
                <c:pt idx="3">
                  <c:v>62</c:v>
                </c:pt>
                <c:pt idx="4">
                  <c:v>74</c:v>
                </c:pt>
                <c:pt idx="5">
                  <c:v>76</c:v>
                </c:pt>
              </c:numCache>
            </c:numRef>
          </c:xVal>
          <c:yVal>
            <c:numRef>
              <c:f>'Sheet S1_REvsBIS ddPCR'!$E$26:$E$31</c:f>
              <c:numCache>
                <c:formatCode>0</c:formatCode>
                <c:ptCount val="6"/>
                <c:pt idx="0">
                  <c:v>38</c:v>
                </c:pt>
                <c:pt idx="1">
                  <c:v>40</c:v>
                </c:pt>
                <c:pt idx="2">
                  <c:v>96</c:v>
                </c:pt>
                <c:pt idx="3">
                  <c:v>64</c:v>
                </c:pt>
                <c:pt idx="4">
                  <c:v>58</c:v>
                </c:pt>
                <c:pt idx="5">
                  <c:v>79</c:v>
                </c:pt>
              </c:numCache>
            </c:numRef>
          </c:yVal>
          <c:smooth val="0"/>
          <c:extLst>
            <c:ext xmlns:c16="http://schemas.microsoft.com/office/drawing/2014/chart" uri="{C3380CC4-5D6E-409C-BE32-E72D297353CC}">
              <c16:uniqueId val="{00000001-D66C-EF4E-B178-F3109812C9F5}"/>
            </c:ext>
          </c:extLst>
        </c:ser>
        <c:ser>
          <c:idx val="2"/>
          <c:order val="2"/>
          <c:tx>
            <c:v>Current Smoker</c:v>
          </c:tx>
          <c:spPr>
            <a:ln w="25400" cap="rnd">
              <a:noFill/>
              <a:round/>
            </a:ln>
            <a:effectLst/>
          </c:spPr>
          <c:marker>
            <c:symbol val="circle"/>
            <c:size val="5"/>
            <c:spPr>
              <a:solidFill>
                <a:srgbClr val="FF0000"/>
              </a:solidFill>
              <a:ln w="9525">
                <a:solidFill>
                  <a:srgbClr val="C00000"/>
                </a:solidFill>
              </a:ln>
              <a:effectLst/>
            </c:spPr>
          </c:marker>
          <c:xVal>
            <c:numRef>
              <c:f>'Sheet S1_REvsBIS ddPCR'!$D$32:$D$54</c:f>
              <c:numCache>
                <c:formatCode>0</c:formatCode>
                <c:ptCount val="23"/>
                <c:pt idx="0">
                  <c:v>53</c:v>
                </c:pt>
                <c:pt idx="1">
                  <c:v>28</c:v>
                </c:pt>
                <c:pt idx="2">
                  <c:v>25</c:v>
                </c:pt>
                <c:pt idx="3">
                  <c:v>37</c:v>
                </c:pt>
                <c:pt idx="4">
                  <c:v>54</c:v>
                </c:pt>
                <c:pt idx="5">
                  <c:v>29</c:v>
                </c:pt>
                <c:pt idx="6">
                  <c:v>38</c:v>
                </c:pt>
                <c:pt idx="7">
                  <c:v>56</c:v>
                </c:pt>
                <c:pt idx="8">
                  <c:v>56.4</c:v>
                </c:pt>
                <c:pt idx="9">
                  <c:v>45.9</c:v>
                </c:pt>
                <c:pt idx="10">
                  <c:v>43.9</c:v>
                </c:pt>
                <c:pt idx="11">
                  <c:v>43.5</c:v>
                </c:pt>
                <c:pt idx="12">
                  <c:v>30.6</c:v>
                </c:pt>
                <c:pt idx="13">
                  <c:v>48</c:v>
                </c:pt>
                <c:pt idx="14">
                  <c:v>28.4</c:v>
                </c:pt>
                <c:pt idx="15">
                  <c:v>41.7</c:v>
                </c:pt>
                <c:pt idx="16">
                  <c:v>45.3</c:v>
                </c:pt>
                <c:pt idx="17">
                  <c:v>33.6</c:v>
                </c:pt>
                <c:pt idx="18">
                  <c:v>57.7</c:v>
                </c:pt>
                <c:pt idx="19">
                  <c:v>40.799999999999997</c:v>
                </c:pt>
                <c:pt idx="20">
                  <c:v>34.9</c:v>
                </c:pt>
                <c:pt idx="21">
                  <c:v>38.799999999999997</c:v>
                </c:pt>
                <c:pt idx="22">
                  <c:v>48.2</c:v>
                </c:pt>
              </c:numCache>
            </c:numRef>
          </c:xVal>
          <c:yVal>
            <c:numRef>
              <c:f>'Sheet S1_REvsBIS ddPCR'!$E$32:$E$54</c:f>
              <c:numCache>
                <c:formatCode>0</c:formatCode>
                <c:ptCount val="23"/>
                <c:pt idx="0">
                  <c:v>62</c:v>
                </c:pt>
                <c:pt idx="1">
                  <c:v>34</c:v>
                </c:pt>
                <c:pt idx="2">
                  <c:v>31</c:v>
                </c:pt>
                <c:pt idx="3">
                  <c:v>37</c:v>
                </c:pt>
                <c:pt idx="4">
                  <c:v>58</c:v>
                </c:pt>
                <c:pt idx="5">
                  <c:v>31</c:v>
                </c:pt>
                <c:pt idx="6">
                  <c:v>30</c:v>
                </c:pt>
                <c:pt idx="7">
                  <c:v>57</c:v>
                </c:pt>
                <c:pt idx="8">
                  <c:v>58</c:v>
                </c:pt>
                <c:pt idx="9">
                  <c:v>44</c:v>
                </c:pt>
                <c:pt idx="10">
                  <c:v>40</c:v>
                </c:pt>
                <c:pt idx="11">
                  <c:v>44</c:v>
                </c:pt>
                <c:pt idx="12">
                  <c:v>27.4</c:v>
                </c:pt>
                <c:pt idx="13">
                  <c:v>40</c:v>
                </c:pt>
                <c:pt idx="14">
                  <c:v>27.7</c:v>
                </c:pt>
                <c:pt idx="15">
                  <c:v>45.6</c:v>
                </c:pt>
                <c:pt idx="16">
                  <c:v>45</c:v>
                </c:pt>
                <c:pt idx="17">
                  <c:v>32</c:v>
                </c:pt>
                <c:pt idx="18">
                  <c:v>48</c:v>
                </c:pt>
                <c:pt idx="19">
                  <c:v>38</c:v>
                </c:pt>
                <c:pt idx="20">
                  <c:v>32</c:v>
                </c:pt>
                <c:pt idx="21">
                  <c:v>32</c:v>
                </c:pt>
                <c:pt idx="22">
                  <c:v>45</c:v>
                </c:pt>
              </c:numCache>
            </c:numRef>
          </c:yVal>
          <c:smooth val="0"/>
          <c:extLst>
            <c:ext xmlns:c16="http://schemas.microsoft.com/office/drawing/2014/chart" uri="{C3380CC4-5D6E-409C-BE32-E72D297353CC}">
              <c16:uniqueId val="{00000002-D66C-EF4E-B178-F3109812C9F5}"/>
            </c:ext>
          </c:extLst>
        </c:ser>
        <c:dLbls>
          <c:showLegendKey val="0"/>
          <c:showVal val="0"/>
          <c:showCatName val="0"/>
          <c:showSerName val="0"/>
          <c:showPercent val="0"/>
          <c:showBubbleSize val="0"/>
        </c:dLbls>
        <c:axId val="1645173935"/>
        <c:axId val="857246863"/>
      </c:scatterChart>
      <c:valAx>
        <c:axId val="164517393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857246863"/>
        <c:crosses val="autoZero"/>
        <c:crossBetween val="midCat"/>
      </c:valAx>
      <c:valAx>
        <c:axId val="857246863"/>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164517393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'Sheet S4_RE vs no RE ratio'!$F$1</c:f>
              <c:strCache>
                <c:ptCount val="1"/>
                <c:pt idx="0">
                  <c:v>RE/ no RE Ratio</c:v>
                </c:pt>
              </c:strCache>
            </c:strRef>
          </c:tx>
          <c:spPr>
            <a:ln w="19050" cap="rnd">
              <a:noFill/>
              <a:round/>
            </a:ln>
            <a:effectLst/>
          </c:spPr>
          <c:marker>
            <c:symbol val="circle"/>
            <c:size val="5"/>
            <c:spPr>
              <a:solidFill>
                <a:srgbClr val="00B050"/>
              </a:solidFill>
              <a:ln w="9525">
                <a:solidFill>
                  <a:schemeClr val="accent6">
                    <a:lumMod val="75000"/>
                  </a:schemeClr>
                </a:solidFill>
              </a:ln>
              <a:effectLst/>
            </c:spPr>
          </c:marker>
          <c:xVal>
            <c:numRef>
              <c:f>'Sheet S4_RE vs no RE ratio'!$D$2:$D$11</c:f>
              <c:numCache>
                <c:formatCode>0.0</c:formatCode>
                <c:ptCount val="10"/>
                <c:pt idx="0">
                  <c:v>83.525685426065579</c:v>
                </c:pt>
                <c:pt idx="1">
                  <c:v>91.921472512756935</c:v>
                </c:pt>
                <c:pt idx="2">
                  <c:v>87.33964582426978</c:v>
                </c:pt>
                <c:pt idx="3">
                  <c:v>72.295011189748777</c:v>
                </c:pt>
                <c:pt idx="4">
                  <c:v>89.927783845752657</c:v>
                </c:pt>
                <c:pt idx="5">
                  <c:v>93.074167502472321</c:v>
                </c:pt>
                <c:pt idx="6">
                  <c:v>97.320135398737477</c:v>
                </c:pt>
                <c:pt idx="7">
                  <c:v>87.661004923199499</c:v>
                </c:pt>
                <c:pt idx="8">
                  <c:v>77.536090469074296</c:v>
                </c:pt>
                <c:pt idx="9">
                  <c:v>99.911608110397367</c:v>
                </c:pt>
              </c:numCache>
            </c:numRef>
          </c:xVal>
          <c:yVal>
            <c:numRef>
              <c:f>'Sheet S4_RE vs no RE ratio'!$F$2:$F$11</c:f>
              <c:numCache>
                <c:formatCode>0.0</c:formatCode>
                <c:ptCount val="10"/>
                <c:pt idx="0">
                  <c:v>87.10854933620432</c:v>
                </c:pt>
                <c:pt idx="1">
                  <c:v>93.969253467684624</c:v>
                </c:pt>
                <c:pt idx="2">
                  <c:v>88.516662826657083</c:v>
                </c:pt>
                <c:pt idx="3">
                  <c:v>72.506615390538215</c:v>
                </c:pt>
                <c:pt idx="4">
                  <c:v>91.264216384241308</c:v>
                </c:pt>
                <c:pt idx="5">
                  <c:v>97.632927902370398</c:v>
                </c:pt>
                <c:pt idx="6">
                  <c:v>109.35595128618176</c:v>
                </c:pt>
                <c:pt idx="7">
                  <c:v>92.148066653676267</c:v>
                </c:pt>
                <c:pt idx="8">
                  <c:v>90.348597673115265</c:v>
                </c:pt>
                <c:pt idx="9">
                  <c:v>99.105349298822006</c:v>
                </c:pt>
              </c:numCache>
            </c:numRef>
          </c:yVal>
          <c:smooth val="0"/>
          <c:extLst>
            <c:ext xmlns:c16="http://schemas.microsoft.com/office/drawing/2014/chart" uri="{C3380CC4-5D6E-409C-BE32-E72D297353CC}">
              <c16:uniqueId val="{00000000-F9F3-294C-804C-86B101F46D4F}"/>
            </c:ext>
          </c:extLst>
        </c:ser>
        <c:ser>
          <c:idx val="1"/>
          <c:order val="1"/>
          <c:tx>
            <c:v>ExSmoker</c:v>
          </c:tx>
          <c:spPr>
            <a:ln w="25400" cap="rnd">
              <a:noFill/>
              <a:round/>
            </a:ln>
            <a:effectLst/>
          </c:spPr>
          <c:marker>
            <c:symbol val="circle"/>
            <c:size val="5"/>
            <c:spPr>
              <a:solidFill>
                <a:srgbClr val="FF85FF"/>
              </a:solidFill>
              <a:ln w="9525">
                <a:solidFill>
                  <a:srgbClr val="7030A0"/>
                </a:solidFill>
              </a:ln>
              <a:effectLst/>
            </c:spPr>
          </c:marker>
          <c:xVal>
            <c:numRef>
              <c:f>'Sheet S4_RE vs no RE ratio'!$D$12:$D$39</c:f>
              <c:numCache>
                <c:formatCode>0.0</c:formatCode>
                <c:ptCount val="28"/>
                <c:pt idx="0">
                  <c:v>81.521150728467845</c:v>
                </c:pt>
                <c:pt idx="1">
                  <c:v>73.043918028568939</c:v>
                </c:pt>
                <c:pt idx="2">
                  <c:v>79.660351390544122</c:v>
                </c:pt>
                <c:pt idx="3">
                  <c:v>85.635109079121591</c:v>
                </c:pt>
                <c:pt idx="4">
                  <c:v>58.365995499446875</c:v>
                </c:pt>
                <c:pt idx="5">
                  <c:v>53.874378138224422</c:v>
                </c:pt>
                <c:pt idx="6">
                  <c:v>72.689073770201489</c:v>
                </c:pt>
                <c:pt idx="7">
                  <c:v>52.484267300947451</c:v>
                </c:pt>
                <c:pt idx="8">
                  <c:v>78.37585234682598</c:v>
                </c:pt>
                <c:pt idx="9">
                  <c:v>80.582045289098687</c:v>
                </c:pt>
                <c:pt idx="10">
                  <c:v>70.766267058303299</c:v>
                </c:pt>
                <c:pt idx="11">
                  <c:v>85.24508108620681</c:v>
                </c:pt>
                <c:pt idx="12">
                  <c:v>66.799656602063493</c:v>
                </c:pt>
                <c:pt idx="13">
                  <c:v>85.353217138690667</c:v>
                </c:pt>
                <c:pt idx="14">
                  <c:v>71.792694928414704</c:v>
                </c:pt>
                <c:pt idx="15">
                  <c:v>76.151086347936911</c:v>
                </c:pt>
                <c:pt idx="16">
                  <c:v>72.633030458168477</c:v>
                </c:pt>
                <c:pt idx="17">
                  <c:v>61.064224023807633</c:v>
                </c:pt>
                <c:pt idx="18">
                  <c:v>88.882493757319864</c:v>
                </c:pt>
                <c:pt idx="19">
                  <c:v>44.928631679893257</c:v>
                </c:pt>
                <c:pt idx="20">
                  <c:v>44.253442007144486</c:v>
                </c:pt>
                <c:pt idx="21">
                  <c:v>38.635422849743371</c:v>
                </c:pt>
                <c:pt idx="22">
                  <c:v>76.874411957789803</c:v>
                </c:pt>
                <c:pt idx="23">
                  <c:v>70.160313439442646</c:v>
                </c:pt>
                <c:pt idx="24">
                  <c:v>65.382380418168992</c:v>
                </c:pt>
                <c:pt idx="25">
                  <c:v>76.958202995159979</c:v>
                </c:pt>
                <c:pt idx="26">
                  <c:v>49.751825810254132</c:v>
                </c:pt>
                <c:pt idx="27">
                  <c:v>58.875882065832066</c:v>
                </c:pt>
              </c:numCache>
            </c:numRef>
          </c:xVal>
          <c:yVal>
            <c:numRef>
              <c:f>'Sheet S4_RE vs no RE ratio'!$F$12:$F$39</c:f>
              <c:numCache>
                <c:formatCode>0.0</c:formatCode>
                <c:ptCount val="28"/>
                <c:pt idx="0">
                  <c:v>86.971107070420956</c:v>
                </c:pt>
                <c:pt idx="1">
                  <c:v>74.672891543612479</c:v>
                </c:pt>
                <c:pt idx="2">
                  <c:v>79.660351390544122</c:v>
                </c:pt>
                <c:pt idx="3">
                  <c:v>84.578984214556101</c:v>
                </c:pt>
                <c:pt idx="4">
                  <c:v>60.670739413579064</c:v>
                </c:pt>
                <c:pt idx="5">
                  <c:v>54.349715097163823</c:v>
                </c:pt>
                <c:pt idx="6">
                  <c:v>74.475429371762203</c:v>
                </c:pt>
                <c:pt idx="7">
                  <c:v>52.468944539278375</c:v>
                </c:pt>
                <c:pt idx="8">
                  <c:v>72.833996174941689</c:v>
                </c:pt>
                <c:pt idx="9">
                  <c:v>78.468087371615098</c:v>
                </c:pt>
                <c:pt idx="10">
                  <c:v>74.86708666099095</c:v>
                </c:pt>
                <c:pt idx="11">
                  <c:v>89.143011452895678</c:v>
                </c:pt>
                <c:pt idx="12">
                  <c:v>66.201809746885189</c:v>
                </c:pt>
                <c:pt idx="13">
                  <c:v>88.750147067333401</c:v>
                </c:pt>
                <c:pt idx="14">
                  <c:v>74.555138657616908</c:v>
                </c:pt>
                <c:pt idx="15">
                  <c:v>75.837087212596828</c:v>
                </c:pt>
                <c:pt idx="16">
                  <c:v>71.486835067636605</c:v>
                </c:pt>
                <c:pt idx="17">
                  <c:v>61.639022190397107</c:v>
                </c:pt>
                <c:pt idx="18">
                  <c:v>91.303886738182712</c:v>
                </c:pt>
                <c:pt idx="19">
                  <c:v>43.785016782187235</c:v>
                </c:pt>
                <c:pt idx="20">
                  <c:v>45.514880833976271</c:v>
                </c:pt>
                <c:pt idx="21">
                  <c:v>38.293273439505846</c:v>
                </c:pt>
                <c:pt idx="22">
                  <c:v>77.983436138699062</c:v>
                </c:pt>
                <c:pt idx="23">
                  <c:v>73.984057895320191</c:v>
                </c:pt>
                <c:pt idx="24">
                  <c:v>64.627996726632347</c:v>
                </c:pt>
                <c:pt idx="25">
                  <c:v>81.596672261765562</c:v>
                </c:pt>
                <c:pt idx="26">
                  <c:v>51.766410345710845</c:v>
                </c:pt>
                <c:pt idx="27">
                  <c:v>61.747097734324207</c:v>
                </c:pt>
              </c:numCache>
            </c:numRef>
          </c:yVal>
          <c:smooth val="0"/>
          <c:extLst>
            <c:ext xmlns:c16="http://schemas.microsoft.com/office/drawing/2014/chart" uri="{C3380CC4-5D6E-409C-BE32-E72D297353CC}">
              <c16:uniqueId val="{00000001-F9F3-294C-804C-86B101F46D4F}"/>
            </c:ext>
          </c:extLst>
        </c:ser>
        <c:ser>
          <c:idx val="2"/>
          <c:order val="2"/>
          <c:tx>
            <c:v>Smoker</c:v>
          </c:tx>
          <c:spPr>
            <a:ln w="25400" cap="rnd">
              <a:noFill/>
              <a:round/>
            </a:ln>
            <a:effectLst/>
          </c:spPr>
          <c:marker>
            <c:symbol val="circle"/>
            <c:size val="5"/>
            <c:spPr>
              <a:solidFill>
                <a:srgbClr val="FB5977"/>
              </a:solidFill>
              <a:ln w="9525">
                <a:solidFill>
                  <a:srgbClr val="FF0000"/>
                </a:solidFill>
              </a:ln>
              <a:effectLst/>
            </c:spPr>
          </c:marker>
          <c:xVal>
            <c:numRef>
              <c:f>'Sheet S4_RE vs no RE ratio'!$D$40:$D$47</c:f>
              <c:numCache>
                <c:formatCode>0.0</c:formatCode>
                <c:ptCount val="8"/>
                <c:pt idx="0">
                  <c:v>48.317548347741734</c:v>
                </c:pt>
                <c:pt idx="1">
                  <c:v>64.174572912342171</c:v>
                </c:pt>
                <c:pt idx="2">
                  <c:v>39.278328549845753</c:v>
                </c:pt>
                <c:pt idx="3">
                  <c:v>43.897750691767726</c:v>
                </c:pt>
                <c:pt idx="4">
                  <c:v>48.214755216848843</c:v>
                </c:pt>
                <c:pt idx="5">
                  <c:v>46.460141513557254</c:v>
                </c:pt>
                <c:pt idx="6">
                  <c:v>41.524199350405453</c:v>
                </c:pt>
                <c:pt idx="7">
                  <c:v>59.082889359251986</c:v>
                </c:pt>
              </c:numCache>
            </c:numRef>
          </c:xVal>
          <c:yVal>
            <c:numRef>
              <c:f>'Sheet S4_RE vs no RE ratio'!$F$40:$F$47</c:f>
              <c:numCache>
                <c:formatCode>0.0</c:formatCode>
                <c:ptCount val="8"/>
                <c:pt idx="0">
                  <c:v>50.343159234972937</c:v>
                </c:pt>
                <c:pt idx="1">
                  <c:v>67.635503120466339</c:v>
                </c:pt>
                <c:pt idx="2">
                  <c:v>40.397811382337586</c:v>
                </c:pt>
                <c:pt idx="3">
                  <c:v>50.773760138657863</c:v>
                </c:pt>
                <c:pt idx="4">
                  <c:v>48.887696796867282</c:v>
                </c:pt>
                <c:pt idx="5">
                  <c:v>47.284159728691584</c:v>
                </c:pt>
                <c:pt idx="6">
                  <c:v>42.892489225963246</c:v>
                </c:pt>
                <c:pt idx="7">
                  <c:v>57.109366873547842</c:v>
                </c:pt>
              </c:numCache>
            </c:numRef>
          </c:yVal>
          <c:smooth val="0"/>
          <c:extLst>
            <c:ext xmlns:c16="http://schemas.microsoft.com/office/drawing/2014/chart" uri="{C3380CC4-5D6E-409C-BE32-E72D297353CC}">
              <c16:uniqueId val="{00000002-F9F3-294C-804C-86B101F46D4F}"/>
            </c:ext>
          </c:extLst>
        </c:ser>
        <c:dLbls>
          <c:showLegendKey val="0"/>
          <c:showVal val="0"/>
          <c:showCatName val="0"/>
          <c:showSerName val="0"/>
          <c:showPercent val="0"/>
          <c:showBubbleSize val="0"/>
        </c:dLbls>
        <c:axId val="1565302495"/>
        <c:axId val="1565304223"/>
      </c:scatterChart>
      <c:valAx>
        <c:axId val="1565302495"/>
        <c:scaling>
          <c:orientation val="minMax"/>
          <c:max val="110"/>
          <c:min val="2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crossAx val="1565304223"/>
        <c:crosses val="autoZero"/>
        <c:crossBetween val="midCat"/>
        <c:minorUnit val="10"/>
      </c:valAx>
      <c:valAx>
        <c:axId val="1565304223"/>
        <c:scaling>
          <c:orientation val="minMax"/>
          <c:max val="110"/>
          <c:min val="2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crossAx val="1565302495"/>
        <c:crosses val="autoZero"/>
        <c:crossBetween val="midCat"/>
        <c:minorUnit val="1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6.jpg"/><Relationship Id="rId2" Type="http://schemas.openxmlformats.org/officeDocument/2006/relationships/image" Target="../media/image5.JPG"/><Relationship Id="rId1" Type="http://schemas.openxmlformats.org/officeDocument/2006/relationships/image" Target="../media/image4.png"/><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9.jpg"/><Relationship Id="rId2" Type="http://schemas.openxmlformats.org/officeDocument/2006/relationships/image" Target="../media/image8.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6</xdr:col>
      <xdr:colOff>179882</xdr:colOff>
      <xdr:row>7</xdr:row>
      <xdr:rowOff>114300</xdr:rowOff>
    </xdr:from>
    <xdr:to>
      <xdr:col>16</xdr:col>
      <xdr:colOff>596899</xdr:colOff>
      <xdr:row>56</xdr:row>
      <xdr:rowOff>431800</xdr:rowOff>
    </xdr:to>
    <xdr:grpSp>
      <xdr:nvGrpSpPr>
        <xdr:cNvPr id="8" name="Group 7">
          <a:extLst>
            <a:ext uri="{FF2B5EF4-FFF2-40B4-BE49-F238E27FC236}">
              <a16:creationId xmlns:a16="http://schemas.microsoft.com/office/drawing/2014/main" id="{EACF2D77-D2A8-14A4-AD74-DA02AA76F5E7}"/>
            </a:ext>
          </a:extLst>
        </xdr:cNvPr>
        <xdr:cNvGrpSpPr/>
      </xdr:nvGrpSpPr>
      <xdr:grpSpPr>
        <a:xfrm>
          <a:off x="5958382" y="1968500"/>
          <a:ext cx="9853117" cy="10274300"/>
          <a:chOff x="5716996" y="1750678"/>
          <a:chExt cx="10705278" cy="10239612"/>
        </a:xfrm>
      </xdr:grpSpPr>
      <xdr:grpSp>
        <xdr:nvGrpSpPr>
          <xdr:cNvPr id="7" name="Group 6">
            <a:extLst>
              <a:ext uri="{FF2B5EF4-FFF2-40B4-BE49-F238E27FC236}">
                <a16:creationId xmlns:a16="http://schemas.microsoft.com/office/drawing/2014/main" id="{7A90404A-49E5-89F4-D63C-9006088A0F3F}"/>
              </a:ext>
            </a:extLst>
          </xdr:cNvPr>
          <xdr:cNvGrpSpPr/>
        </xdr:nvGrpSpPr>
        <xdr:grpSpPr>
          <a:xfrm>
            <a:off x="5716996" y="1750678"/>
            <a:ext cx="8525135" cy="6481231"/>
            <a:chOff x="5716996" y="1750678"/>
            <a:chExt cx="8525135" cy="6481231"/>
          </a:xfrm>
        </xdr:grpSpPr>
        <xdr:graphicFrame macro="">
          <xdr:nvGraphicFramePr>
            <xdr:cNvPr id="3" name="Chart 2">
              <a:extLst>
                <a:ext uri="{FF2B5EF4-FFF2-40B4-BE49-F238E27FC236}">
                  <a16:creationId xmlns:a16="http://schemas.microsoft.com/office/drawing/2014/main" id="{DD8847A1-7810-E503-9E74-7911A982BD37}"/>
                </a:ext>
              </a:extLst>
            </xdr:cNvPr>
            <xdr:cNvGraphicFramePr/>
          </xdr:nvGraphicFramePr>
          <xdr:xfrm>
            <a:off x="5716996" y="1750678"/>
            <a:ext cx="8525135" cy="6383009"/>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TextBox 3">
              <a:extLst>
                <a:ext uri="{FF2B5EF4-FFF2-40B4-BE49-F238E27FC236}">
                  <a16:creationId xmlns:a16="http://schemas.microsoft.com/office/drawing/2014/main" id="{EA268F46-E1E8-7B65-4CB8-AD8F9B49851B}"/>
                </a:ext>
              </a:extLst>
            </xdr:cNvPr>
            <xdr:cNvSpPr txBox="1"/>
          </xdr:nvSpPr>
          <xdr:spPr>
            <a:xfrm>
              <a:off x="9631795" y="7895744"/>
              <a:ext cx="1913659" cy="3361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NZ" sz="1400" b="1" i="0" u="none" strike="noStrike">
                  <a:solidFill>
                    <a:schemeClr val="dk1"/>
                  </a:solidFill>
                  <a:effectLst/>
                  <a:latin typeface="+mn-lt"/>
                  <a:ea typeface="+mn-ea"/>
                  <a:cs typeface="+mn-cs"/>
                </a:rPr>
                <a:t>% AHRR_BIS</a:t>
              </a:r>
              <a:r>
                <a:rPr lang="en-NZ" sz="1400"/>
                <a:t> </a:t>
              </a:r>
              <a:endParaRPr lang="en-GB" sz="1400"/>
            </a:p>
          </xdr:txBody>
        </xdr:sp>
        <xdr:sp macro="" textlink="">
          <xdr:nvSpPr>
            <xdr:cNvPr id="5" name="TextBox 4">
              <a:extLst>
                <a:ext uri="{FF2B5EF4-FFF2-40B4-BE49-F238E27FC236}">
                  <a16:creationId xmlns:a16="http://schemas.microsoft.com/office/drawing/2014/main" id="{14B461FC-0120-044B-9C1E-77BB89EDD163}"/>
                </a:ext>
              </a:extLst>
            </xdr:cNvPr>
            <xdr:cNvSpPr txBox="1"/>
          </xdr:nvSpPr>
          <xdr:spPr>
            <a:xfrm rot="16200000">
              <a:off x="5702013" y="4565937"/>
              <a:ext cx="1588653" cy="28459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NZ" sz="1400" b="1" i="0" u="none" strike="noStrike">
                  <a:solidFill>
                    <a:schemeClr val="dk1"/>
                  </a:solidFill>
                  <a:effectLst/>
                  <a:latin typeface="+mn-lt"/>
                  <a:ea typeface="+mn-ea"/>
                  <a:cs typeface="+mn-cs"/>
                </a:rPr>
                <a:t>% AHRR_RE</a:t>
              </a:r>
              <a:r>
                <a:rPr lang="en-NZ" sz="1400"/>
                <a:t> </a:t>
              </a:r>
              <a:endParaRPr lang="en-GB" sz="1400"/>
            </a:p>
          </xdr:txBody>
        </xdr:sp>
      </xdr:grpSp>
      <xdr:sp macro="" textlink="">
        <xdr:nvSpPr>
          <xdr:cNvPr id="6" name="TextBox 5">
            <a:extLst>
              <a:ext uri="{FF2B5EF4-FFF2-40B4-BE49-F238E27FC236}">
                <a16:creationId xmlns:a16="http://schemas.microsoft.com/office/drawing/2014/main" id="{D56C5D2D-938F-0F58-D028-883EDD50A4C8}"/>
              </a:ext>
            </a:extLst>
          </xdr:cNvPr>
          <xdr:cNvSpPr txBox="1"/>
        </xdr:nvSpPr>
        <xdr:spPr>
          <a:xfrm>
            <a:off x="5751020" y="8265023"/>
            <a:ext cx="10671254" cy="37252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chemeClr val="dk1"/>
                </a:solidFill>
                <a:effectLst/>
                <a:latin typeface="+mn-lt"/>
                <a:ea typeface="+mn-ea"/>
                <a:cs typeface="+mn-cs"/>
              </a:rPr>
              <a:t>Supplementary data showing the proportion of cg05575921 </a:t>
            </a:r>
            <a:r>
              <a:rPr lang="en-GB" sz="1400" b="1" i="1">
                <a:solidFill>
                  <a:schemeClr val="dk1"/>
                </a:solidFill>
                <a:effectLst/>
                <a:latin typeface="+mn-lt"/>
                <a:ea typeface="+mn-ea"/>
                <a:cs typeface="+mn-cs"/>
              </a:rPr>
              <a:t>AHRR</a:t>
            </a:r>
            <a:r>
              <a:rPr lang="en-GB" sz="1400" b="1">
                <a:solidFill>
                  <a:schemeClr val="dk1"/>
                </a:solidFill>
                <a:effectLst/>
                <a:latin typeface="+mn-lt"/>
                <a:ea typeface="+mn-ea"/>
                <a:cs typeface="+mn-cs"/>
              </a:rPr>
              <a:t> methylation detected for each of the initial 52 participant samples with both the restriction enzyme (RE) based and bisulfite (BIS) ddPCR approach.</a:t>
            </a:r>
          </a:p>
          <a:p>
            <a:endParaRPr lang="en-GB" sz="1000">
              <a:solidFill>
                <a:schemeClr val="dk1"/>
              </a:solidFill>
              <a:effectLst/>
              <a:latin typeface="+mn-lt"/>
              <a:ea typeface="+mn-ea"/>
              <a:cs typeface="+mn-cs"/>
            </a:endParaRPr>
          </a:p>
          <a:p>
            <a:r>
              <a:rPr lang="en-GB" sz="1400">
                <a:solidFill>
                  <a:schemeClr val="tx1"/>
                </a:solidFill>
                <a:effectLst/>
                <a:latin typeface="+mn-lt"/>
                <a:ea typeface="+mn-ea"/>
                <a:cs typeface="+mn-cs"/>
              </a:rPr>
              <a:t>The</a:t>
            </a:r>
            <a:r>
              <a:rPr lang="en-GB" sz="1400" b="1">
                <a:solidFill>
                  <a:schemeClr val="tx1"/>
                </a:solidFill>
                <a:effectLst/>
                <a:latin typeface="+mn-lt"/>
                <a:ea typeface="+mn-ea"/>
                <a:cs typeface="+mn-cs"/>
              </a:rPr>
              <a:t> table 1 </a:t>
            </a:r>
            <a:r>
              <a:rPr lang="en-GB" sz="1400">
                <a:solidFill>
                  <a:schemeClr val="tx1"/>
                </a:solidFill>
                <a:effectLst/>
                <a:latin typeface="+mn-lt"/>
                <a:ea typeface="+mn-ea"/>
                <a:cs typeface="+mn-cs"/>
              </a:rPr>
              <a:t>shows smoking history</a:t>
            </a:r>
            <a:r>
              <a:rPr lang="en-GB" sz="1400" baseline="0">
                <a:solidFill>
                  <a:schemeClr val="tx1"/>
                </a:solidFill>
                <a:effectLst/>
                <a:latin typeface="+mn-lt"/>
                <a:ea typeface="+mn-ea"/>
                <a:cs typeface="+mn-cs"/>
              </a:rPr>
              <a:t> (status and lifelong pack year consumption)</a:t>
            </a:r>
            <a:r>
              <a:rPr lang="en-GB" sz="1400">
                <a:solidFill>
                  <a:schemeClr val="tx1"/>
                </a:solidFill>
                <a:effectLst/>
                <a:latin typeface="+mn-lt"/>
                <a:ea typeface="+mn-ea"/>
                <a:cs typeface="+mn-cs"/>
              </a:rPr>
              <a:t> and coefficient of variation</a:t>
            </a:r>
            <a:r>
              <a:rPr lang="en-NZ" sz="1400">
                <a:solidFill>
                  <a:schemeClr val="tx1"/>
                </a:solidFill>
                <a:effectLst/>
              </a:rPr>
              <a:t> (CV) </a:t>
            </a:r>
            <a:r>
              <a:rPr lang="en-NZ" sz="1400" baseline="0">
                <a:solidFill>
                  <a:schemeClr val="tx1"/>
                </a:solidFill>
                <a:effectLst/>
              </a:rPr>
              <a:t>between cg05575921 (RE and BIS ddPCR) test values for each sample pair</a:t>
            </a:r>
            <a:r>
              <a:rPr lang="en-GB" sz="1400">
                <a:solidFill>
                  <a:schemeClr val="tx1"/>
                </a:solidFill>
                <a:effectLst/>
                <a:latin typeface="+mn-lt"/>
                <a:ea typeface="+mn-ea"/>
                <a:cs typeface="+mn-cs"/>
              </a:rPr>
              <a:t>.  For this analysis, current smokers were purposefully selected with pack years consumption &gt;50 in an attempt to maximise the potential spread of the cg05575921 value range.</a:t>
            </a:r>
          </a:p>
          <a:p>
            <a:endParaRPr lang="en-GB" sz="800">
              <a:solidFill>
                <a:schemeClr val="tx1"/>
              </a:solidFill>
              <a:effectLst/>
              <a:latin typeface="+mn-lt"/>
              <a:ea typeface="+mn-ea"/>
              <a:cs typeface="+mn-cs"/>
            </a:endParaRPr>
          </a:p>
          <a:p>
            <a:r>
              <a:rPr lang="en-GB" sz="1400" b="1">
                <a:solidFill>
                  <a:schemeClr val="tx1"/>
                </a:solidFill>
                <a:effectLst/>
                <a:latin typeface="+mn-lt"/>
                <a:ea typeface="+mn-ea"/>
                <a:cs typeface="+mn-cs"/>
              </a:rPr>
              <a:t>Graph A</a:t>
            </a:r>
            <a:r>
              <a:rPr lang="en-GB" sz="1400">
                <a:solidFill>
                  <a:schemeClr val="tx1"/>
                </a:solidFill>
                <a:effectLst/>
                <a:latin typeface="+mn-lt"/>
                <a:ea typeface="+mn-ea"/>
                <a:cs typeface="+mn-cs"/>
              </a:rPr>
              <a:t>:</a:t>
            </a:r>
            <a:r>
              <a:rPr lang="en-GB" sz="1400" baseline="0">
                <a:solidFill>
                  <a:schemeClr val="tx1"/>
                </a:solidFill>
                <a:effectLst/>
                <a:latin typeface="+mn-lt"/>
                <a:ea typeface="+mn-ea"/>
                <a:cs typeface="+mn-cs"/>
              </a:rPr>
              <a:t> a</a:t>
            </a:r>
            <a:r>
              <a:rPr lang="en-GB" sz="1400">
                <a:solidFill>
                  <a:schemeClr val="tx1"/>
                </a:solidFill>
                <a:effectLst/>
                <a:latin typeface="+mn-lt"/>
                <a:ea typeface="+mn-ea"/>
                <a:cs typeface="+mn-cs"/>
              </a:rPr>
              <a:t> high degree of correlation was</a:t>
            </a:r>
            <a:r>
              <a:rPr lang="en-GB" sz="1400" baseline="0">
                <a:solidFill>
                  <a:schemeClr val="tx1"/>
                </a:solidFill>
                <a:effectLst/>
                <a:latin typeface="+mn-lt"/>
                <a:ea typeface="+mn-ea"/>
                <a:cs typeface="+mn-cs"/>
              </a:rPr>
              <a:t> observed </a:t>
            </a:r>
            <a:r>
              <a:rPr lang="en-GB" sz="1400">
                <a:solidFill>
                  <a:schemeClr val="tx1"/>
                </a:solidFill>
                <a:effectLst/>
                <a:latin typeface="+mn-lt"/>
                <a:ea typeface="+mn-ea"/>
                <a:cs typeface="+mn-cs"/>
              </a:rPr>
              <a:t>between both assays (r</a:t>
            </a:r>
            <a:r>
              <a:rPr lang="en-GB" sz="1400" baseline="30000">
                <a:solidFill>
                  <a:schemeClr val="tx1"/>
                </a:solidFill>
                <a:effectLst/>
                <a:latin typeface="+mn-lt"/>
                <a:ea typeface="+mn-ea"/>
                <a:cs typeface="+mn-cs"/>
              </a:rPr>
              <a:t>2</a:t>
            </a:r>
            <a:r>
              <a:rPr lang="en-GB" sz="1400">
                <a:solidFill>
                  <a:schemeClr val="tx1"/>
                </a:solidFill>
                <a:effectLst/>
                <a:latin typeface="+mn-lt"/>
                <a:ea typeface="+mn-ea"/>
                <a:cs typeface="+mn-cs"/>
              </a:rPr>
              <a:t> =0.94, P&lt;0.0001, Fischer Z-transformation of Pearson</a:t>
            </a:r>
            <a:r>
              <a:rPr lang="en-GB" sz="1400" baseline="0">
                <a:solidFill>
                  <a:schemeClr val="tx1"/>
                </a:solidFill>
                <a:effectLst/>
                <a:latin typeface="+mn-lt"/>
                <a:ea typeface="+mn-ea"/>
                <a:cs typeface="+mn-cs"/>
              </a:rPr>
              <a:t> correlation</a:t>
            </a:r>
            <a:r>
              <a:rPr lang="en-GB" sz="1400">
                <a:solidFill>
                  <a:schemeClr val="tx1"/>
                </a:solidFill>
                <a:effectLst/>
                <a:latin typeface="+mn-lt"/>
                <a:ea typeface="+mn-ea"/>
                <a:cs typeface="+mn-cs"/>
              </a:rPr>
              <a:t>).</a:t>
            </a:r>
          </a:p>
          <a:p>
            <a:r>
              <a:rPr lang="en-GB" sz="1400">
                <a:solidFill>
                  <a:schemeClr val="tx1"/>
                </a:solidFill>
                <a:effectLst/>
                <a:latin typeface="+mn-lt"/>
                <a:ea typeface="+mn-ea"/>
                <a:cs typeface="+mn-cs"/>
              </a:rPr>
              <a:t>The red line on the graph represents the fit for perfect correlation. Never</a:t>
            </a:r>
            <a:r>
              <a:rPr lang="en-GB" sz="1400" baseline="0">
                <a:solidFill>
                  <a:schemeClr val="tx1"/>
                </a:solidFill>
                <a:effectLst/>
                <a:latin typeface="+mn-lt"/>
                <a:ea typeface="+mn-ea"/>
                <a:cs typeface="+mn-cs"/>
              </a:rPr>
              <a:t> smoked (green dots), Ex-smoker (purple dots), current smokers (red dots).</a:t>
            </a:r>
          </a:p>
          <a:p>
            <a:endParaRPr lang="en-GB" sz="800"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400" b="1" baseline="0">
                <a:solidFill>
                  <a:schemeClr val="tx1"/>
                </a:solidFill>
                <a:effectLst/>
                <a:latin typeface="+mn-lt"/>
                <a:ea typeface="+mn-ea"/>
                <a:cs typeface="+mn-cs"/>
              </a:rPr>
              <a:t>Graph B: </a:t>
            </a:r>
            <a:r>
              <a:rPr lang="en-GB" sz="1400" baseline="0">
                <a:solidFill>
                  <a:schemeClr val="tx1"/>
                </a:solidFill>
                <a:effectLst/>
                <a:latin typeface="+mn-lt"/>
                <a:ea typeface="+mn-ea"/>
                <a:cs typeface="+mn-cs"/>
              </a:rPr>
              <a:t>Bland-Altman plot showing that disagreement between measures was not uniform with good agreement in values &gt;70% methylation (typically never smokers) but increasingly slightly poorer agreement with values &lt;70%. The blue line indicates the average difference of 0.7  and the dashed line indicates the limits of agreement -19.5 and 20.9 (the grey bands reflect the 95% confidence intervals) .</a:t>
            </a:r>
          </a:p>
          <a:p>
            <a:pPr marL="0" marR="0" lvl="0" indent="0" defTabSz="914400" eaLnBrk="1" fontAlgn="auto" latinLnBrk="0" hangingPunct="1">
              <a:lnSpc>
                <a:spcPct val="100000"/>
              </a:lnSpc>
              <a:spcBef>
                <a:spcPts val="0"/>
              </a:spcBef>
              <a:spcAft>
                <a:spcPts val="0"/>
              </a:spcAft>
              <a:buClrTx/>
              <a:buSzTx/>
              <a:buFontTx/>
              <a:buNone/>
              <a:tabLst/>
              <a:defRPr/>
            </a:pPr>
            <a:endParaRPr lang="en-GB" sz="800" baseline="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400" b="1" baseline="0">
                <a:solidFill>
                  <a:schemeClr val="dk1"/>
                </a:solidFill>
                <a:effectLst/>
                <a:latin typeface="+mn-lt"/>
                <a:ea typeface="+mn-ea"/>
                <a:cs typeface="+mn-cs"/>
              </a:rPr>
              <a:t>Table 2, </a:t>
            </a:r>
            <a:r>
              <a:rPr lang="en-GB" sz="1400" baseline="0">
                <a:solidFill>
                  <a:schemeClr val="dk1"/>
                </a:solidFill>
                <a:effectLst/>
                <a:latin typeface="+mn-lt"/>
                <a:ea typeface="+mn-ea"/>
                <a:cs typeface="+mn-cs"/>
              </a:rPr>
              <a:t>shows the technical reproducibility of the RE ddPCR assay.  </a:t>
            </a:r>
          </a:p>
        </xdr:txBody>
      </xdr:sp>
    </xdr:grpSp>
    <xdr:clientData/>
  </xdr:twoCellAnchor>
  <xdr:twoCellAnchor>
    <xdr:from>
      <xdr:col>15</xdr:col>
      <xdr:colOff>248759</xdr:colOff>
      <xdr:row>5</xdr:row>
      <xdr:rowOff>46181</xdr:rowOff>
    </xdr:from>
    <xdr:to>
      <xdr:col>24</xdr:col>
      <xdr:colOff>752085</xdr:colOff>
      <xdr:row>36</xdr:row>
      <xdr:rowOff>50674</xdr:rowOff>
    </xdr:to>
    <xdr:grpSp>
      <xdr:nvGrpSpPr>
        <xdr:cNvPr id="19" name="Group 18">
          <a:extLst>
            <a:ext uri="{FF2B5EF4-FFF2-40B4-BE49-F238E27FC236}">
              <a16:creationId xmlns:a16="http://schemas.microsoft.com/office/drawing/2014/main" id="{7D7EDF7C-5A42-C0B3-B6CA-140C598F97E8}"/>
            </a:ext>
          </a:extLst>
        </xdr:cNvPr>
        <xdr:cNvGrpSpPr/>
      </xdr:nvGrpSpPr>
      <xdr:grpSpPr>
        <a:xfrm>
          <a:off x="14637859" y="1417781"/>
          <a:ext cx="7932826" cy="6379893"/>
          <a:chOff x="14637859" y="1417781"/>
          <a:chExt cx="7932826" cy="6379893"/>
        </a:xfrm>
      </xdr:grpSpPr>
      <xdr:pic>
        <xdr:nvPicPr>
          <xdr:cNvPr id="17" name="Picture 16">
            <a:extLst>
              <a:ext uri="{FF2B5EF4-FFF2-40B4-BE49-F238E27FC236}">
                <a16:creationId xmlns:a16="http://schemas.microsoft.com/office/drawing/2014/main" id="{3533D659-3638-CDA1-B223-A66E30FAD737}"/>
              </a:ext>
            </a:extLst>
          </xdr:cNvPr>
          <xdr:cNvPicPr>
            <a:picLocks noChangeAspect="1"/>
          </xdr:cNvPicPr>
        </xdr:nvPicPr>
        <xdr:blipFill>
          <a:blip xmlns:r="http://schemas.openxmlformats.org/officeDocument/2006/relationships" r:embed="rId2"/>
          <a:stretch>
            <a:fillRect/>
          </a:stretch>
        </xdr:blipFill>
        <xdr:spPr>
          <a:xfrm>
            <a:off x="14770100" y="2133600"/>
            <a:ext cx="7772400" cy="5569501"/>
          </a:xfrm>
          <a:prstGeom prst="rect">
            <a:avLst/>
          </a:prstGeom>
        </xdr:spPr>
      </xdr:pic>
      <xdr:grpSp>
        <xdr:nvGrpSpPr>
          <xdr:cNvPr id="14" name="Group 13">
            <a:extLst>
              <a:ext uri="{FF2B5EF4-FFF2-40B4-BE49-F238E27FC236}">
                <a16:creationId xmlns:a16="http://schemas.microsoft.com/office/drawing/2014/main" id="{0795F9E4-C9AE-A881-A893-BB02F14FD476}"/>
              </a:ext>
            </a:extLst>
          </xdr:cNvPr>
          <xdr:cNvGrpSpPr/>
        </xdr:nvGrpSpPr>
        <xdr:grpSpPr>
          <a:xfrm>
            <a:off x="14637859" y="1417781"/>
            <a:ext cx="7932826" cy="6379893"/>
            <a:chOff x="14732105" y="1667458"/>
            <a:chExt cx="7920821" cy="6367654"/>
          </a:xfrm>
        </xdr:grpSpPr>
        <xdr:grpSp>
          <xdr:nvGrpSpPr>
            <xdr:cNvPr id="16" name="Group 15">
              <a:extLst>
                <a:ext uri="{FF2B5EF4-FFF2-40B4-BE49-F238E27FC236}">
                  <a16:creationId xmlns:a16="http://schemas.microsoft.com/office/drawing/2014/main" id="{2568FB56-27B9-0D08-8C9A-94EC9A8C1D17}"/>
                </a:ext>
              </a:extLst>
            </xdr:cNvPr>
            <xdr:cNvGrpSpPr/>
          </xdr:nvGrpSpPr>
          <xdr:grpSpPr>
            <a:xfrm>
              <a:off x="14732105" y="1667458"/>
              <a:ext cx="7920821" cy="6367654"/>
              <a:chOff x="14241321" y="1466272"/>
              <a:chExt cx="8526316" cy="6522733"/>
            </a:xfrm>
          </xdr:grpSpPr>
          <xdr:sp macro="" textlink="">
            <xdr:nvSpPr>
              <xdr:cNvPr id="11" name="TextBox 10">
                <a:extLst>
                  <a:ext uri="{FF2B5EF4-FFF2-40B4-BE49-F238E27FC236}">
                    <a16:creationId xmlns:a16="http://schemas.microsoft.com/office/drawing/2014/main" id="{1C263DC8-F93B-7A45-A22B-25401BFE1B01}"/>
                  </a:ext>
                </a:extLst>
              </xdr:cNvPr>
              <xdr:cNvSpPr txBox="1"/>
            </xdr:nvSpPr>
            <xdr:spPr>
              <a:xfrm>
                <a:off x="14628091" y="1466272"/>
                <a:ext cx="8139546" cy="6003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chemeClr val="dk1"/>
                    </a:solidFill>
                    <a:effectLst/>
                    <a:latin typeface="+mn-lt"/>
                    <a:ea typeface="+mn-ea"/>
                    <a:cs typeface="+mn-cs"/>
                  </a:rPr>
                  <a:t>Bland Altman plot of the mean for both cg05575921 AHRR ddPRR</a:t>
                </a:r>
                <a:r>
                  <a:rPr lang="en-GB" sz="1400" b="1" baseline="0">
                    <a:solidFill>
                      <a:schemeClr val="dk1"/>
                    </a:solidFill>
                    <a:effectLst/>
                    <a:latin typeface="+mn-lt"/>
                    <a:ea typeface="+mn-ea"/>
                    <a:cs typeface="+mn-cs"/>
                  </a:rPr>
                  <a:t> methods (x-axis) and percentage difference of </a:t>
                </a:r>
                <a:r>
                  <a:rPr lang="en-GB" sz="1400" b="1">
                    <a:solidFill>
                      <a:schemeClr val="dk1"/>
                    </a:solidFill>
                    <a:effectLst/>
                    <a:latin typeface="+mn-lt"/>
                    <a:ea typeface="+mn-ea"/>
                    <a:cs typeface="+mn-cs"/>
                  </a:rPr>
                  <a:t>AHRR ddPCR</a:t>
                </a:r>
                <a:r>
                  <a:rPr lang="en-GB" sz="1400" b="1" baseline="0">
                    <a:solidFill>
                      <a:schemeClr val="dk1"/>
                    </a:solidFill>
                    <a:effectLst/>
                    <a:latin typeface="+mn-lt"/>
                    <a:ea typeface="+mn-ea"/>
                    <a:cs typeface="+mn-cs"/>
                  </a:rPr>
                  <a:t> restriction enzyme method (y-axis)</a:t>
                </a:r>
                <a:r>
                  <a:rPr lang="en-GB" sz="1400" b="1">
                    <a:solidFill>
                      <a:schemeClr val="dk1"/>
                    </a:solidFill>
                    <a:effectLst/>
                    <a:latin typeface="+mn-lt"/>
                    <a:ea typeface="+mn-ea"/>
                    <a:cs typeface="+mn-cs"/>
                  </a:rPr>
                  <a:t>.</a:t>
                </a:r>
              </a:p>
              <a:p>
                <a:endParaRPr lang="en-GB" sz="1400">
                  <a:solidFill>
                    <a:schemeClr val="dk1"/>
                  </a:solidFill>
                  <a:effectLst/>
                  <a:latin typeface="+mn-lt"/>
                  <a:ea typeface="+mn-ea"/>
                  <a:cs typeface="+mn-cs"/>
                </a:endParaRPr>
              </a:p>
            </xdr:txBody>
          </xdr:sp>
          <xdr:sp macro="" textlink="">
            <xdr:nvSpPr>
              <xdr:cNvPr id="13" name="TextBox 12">
                <a:extLst>
                  <a:ext uri="{FF2B5EF4-FFF2-40B4-BE49-F238E27FC236}">
                    <a16:creationId xmlns:a16="http://schemas.microsoft.com/office/drawing/2014/main" id="{C1A28928-F50A-ADBA-CF86-555740AB4B44}"/>
                  </a:ext>
                </a:extLst>
              </xdr:cNvPr>
              <xdr:cNvSpPr txBox="1"/>
            </xdr:nvSpPr>
            <xdr:spPr>
              <a:xfrm rot="16200000">
                <a:off x="12065003" y="4768272"/>
                <a:ext cx="4727864" cy="3752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1">
                    <a:solidFill>
                      <a:schemeClr val="dk1"/>
                    </a:solidFill>
                    <a:effectLst/>
                    <a:latin typeface="+mn-lt"/>
                    <a:ea typeface="+mn-ea"/>
                    <a:cs typeface="+mn-cs"/>
                  </a:rPr>
                  <a:t>Percentage difference of cg05575921 BIS to RE method</a:t>
                </a:r>
                <a:endParaRPr lang="en-GB" sz="1400"/>
              </a:p>
            </xdr:txBody>
          </xdr:sp>
          <xdr:sp macro="" textlink="">
            <xdr:nvSpPr>
              <xdr:cNvPr id="15" name="TextBox 14">
                <a:extLst>
                  <a:ext uri="{FF2B5EF4-FFF2-40B4-BE49-F238E27FC236}">
                    <a16:creationId xmlns:a16="http://schemas.microsoft.com/office/drawing/2014/main" id="{864F67D3-4F56-8340-8D8F-8D87014778D6}"/>
                  </a:ext>
                </a:extLst>
              </xdr:cNvPr>
              <xdr:cNvSpPr txBox="1"/>
            </xdr:nvSpPr>
            <xdr:spPr>
              <a:xfrm>
                <a:off x="16208881" y="7613778"/>
                <a:ext cx="4727864" cy="3752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1">
                    <a:solidFill>
                      <a:schemeClr val="dk1"/>
                    </a:solidFill>
                    <a:effectLst/>
                    <a:latin typeface="+mn-lt"/>
                    <a:ea typeface="+mn-ea"/>
                    <a:cs typeface="+mn-cs"/>
                  </a:rPr>
                  <a:t>mean of both cg05575921 methods</a:t>
                </a:r>
                <a:r>
                  <a:rPr lang="en-GB" sz="1400" b="1" baseline="0">
                    <a:solidFill>
                      <a:schemeClr val="dk1"/>
                    </a:solidFill>
                    <a:effectLst/>
                    <a:latin typeface="+mn-lt"/>
                    <a:ea typeface="+mn-ea"/>
                    <a:cs typeface="+mn-cs"/>
                  </a:rPr>
                  <a:t> </a:t>
                </a:r>
                <a:endParaRPr lang="en-GB" sz="1400"/>
              </a:p>
            </xdr:txBody>
          </xdr:sp>
        </xdr:grpSp>
        <xdr:sp macro="" textlink="">
          <xdr:nvSpPr>
            <xdr:cNvPr id="2" name="Rectangle 1">
              <a:extLst>
                <a:ext uri="{FF2B5EF4-FFF2-40B4-BE49-F238E27FC236}">
                  <a16:creationId xmlns:a16="http://schemas.microsoft.com/office/drawing/2014/main" id="{9F0627E8-B352-264A-930F-9D1063D552D6}"/>
                </a:ext>
              </a:extLst>
            </xdr:cNvPr>
            <xdr:cNvSpPr/>
          </xdr:nvSpPr>
          <xdr:spPr>
            <a:xfrm flipH="1">
              <a:off x="14813333" y="2229256"/>
              <a:ext cx="399645" cy="47287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400">
                  <a:solidFill>
                    <a:schemeClr val="tx1"/>
                  </a:solidFill>
                </a:rPr>
                <a:t>B</a:t>
              </a:r>
            </a:p>
          </xdr:txBody>
        </xdr:sp>
      </xdr:grpSp>
    </xdr:grpSp>
    <xdr:clientData/>
  </xdr:twoCellAnchor>
  <xdr:twoCellAnchor>
    <xdr:from>
      <xdr:col>6</xdr:col>
      <xdr:colOff>341549</xdr:colOff>
      <xdr:row>7</xdr:row>
      <xdr:rowOff>44313</xdr:rowOff>
    </xdr:from>
    <xdr:to>
      <xdr:col>7</xdr:col>
      <xdr:colOff>63500</xdr:colOff>
      <xdr:row>9</xdr:row>
      <xdr:rowOff>185094</xdr:rowOff>
    </xdr:to>
    <xdr:sp macro="" textlink="">
      <xdr:nvSpPr>
        <xdr:cNvPr id="9" name="Rectangle 8">
          <a:extLst>
            <a:ext uri="{FF2B5EF4-FFF2-40B4-BE49-F238E27FC236}">
              <a16:creationId xmlns:a16="http://schemas.microsoft.com/office/drawing/2014/main" id="{A580E1F8-C7EB-594E-B52F-BF9E50148B8E}"/>
            </a:ext>
          </a:extLst>
        </xdr:cNvPr>
        <xdr:cNvSpPr/>
      </xdr:nvSpPr>
      <xdr:spPr>
        <a:xfrm>
          <a:off x="6056549" y="1706122"/>
          <a:ext cx="546100" cy="546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400">
              <a:solidFill>
                <a:schemeClr val="tx1"/>
              </a:solidFill>
            </a:rPr>
            <a:t>A</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0.14008</cdr:x>
      <cdr:y>0.03918</cdr:y>
    </cdr:from>
    <cdr:to>
      <cdr:x>0.903</cdr:x>
      <cdr:y>0.89883</cdr:y>
    </cdr:to>
    <cdr:cxnSp macro="">
      <cdr:nvCxnSpPr>
        <cdr:cNvPr id="3" name="Straight Connector 2">
          <a:extLst xmlns:a="http://schemas.openxmlformats.org/drawingml/2006/main">
            <a:ext uri="{FF2B5EF4-FFF2-40B4-BE49-F238E27FC236}">
              <a16:creationId xmlns:a16="http://schemas.microsoft.com/office/drawing/2014/main" id="{720FB728-C860-31BA-5ECE-129CC987D654}"/>
            </a:ext>
          </a:extLst>
        </cdr:cNvPr>
        <cdr:cNvCxnSpPr/>
      </cdr:nvCxnSpPr>
      <cdr:spPr>
        <a:xfrm xmlns:a="http://schemas.openxmlformats.org/drawingml/2006/main" flipV="1">
          <a:off x="1099140" y="250964"/>
          <a:ext cx="5986266" cy="5505741"/>
        </a:xfrm>
        <a:prstGeom xmlns:a="http://schemas.openxmlformats.org/drawingml/2006/main" prst="line">
          <a:avLst/>
        </a:prstGeom>
        <a:ln xmlns:a="http://schemas.openxmlformats.org/drawingml/2006/main">
          <a:solidFill>
            <a:srgbClr val="FF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xml><?xml version="1.0" encoding="utf-8"?>
<xdr:wsDr xmlns:xdr="http://schemas.openxmlformats.org/drawingml/2006/spreadsheetDrawing" xmlns:a="http://schemas.openxmlformats.org/drawingml/2006/main">
  <xdr:twoCellAnchor>
    <xdr:from>
      <xdr:col>0</xdr:col>
      <xdr:colOff>323979</xdr:colOff>
      <xdr:row>24</xdr:row>
      <xdr:rowOff>166654</xdr:rowOff>
    </xdr:from>
    <xdr:to>
      <xdr:col>11</xdr:col>
      <xdr:colOff>349964</xdr:colOff>
      <xdr:row>37</xdr:row>
      <xdr:rowOff>180115</xdr:rowOff>
    </xdr:to>
    <xdr:grpSp>
      <xdr:nvGrpSpPr>
        <xdr:cNvPr id="11" name="Group 10">
          <a:extLst>
            <a:ext uri="{FF2B5EF4-FFF2-40B4-BE49-F238E27FC236}">
              <a16:creationId xmlns:a16="http://schemas.microsoft.com/office/drawing/2014/main" id="{E8D213F9-4D0B-312B-D528-041C6D593407}"/>
            </a:ext>
          </a:extLst>
        </xdr:cNvPr>
        <xdr:cNvGrpSpPr/>
      </xdr:nvGrpSpPr>
      <xdr:grpSpPr>
        <a:xfrm>
          <a:off x="323979" y="5154290"/>
          <a:ext cx="9169985" cy="2715098"/>
          <a:chOff x="323979" y="5142979"/>
          <a:chExt cx="9149185" cy="2708829"/>
        </a:xfrm>
      </xdr:grpSpPr>
      <xdr:grpSp>
        <xdr:nvGrpSpPr>
          <xdr:cNvPr id="8" name="Group 7">
            <a:extLst>
              <a:ext uri="{FF2B5EF4-FFF2-40B4-BE49-F238E27FC236}">
                <a16:creationId xmlns:a16="http://schemas.microsoft.com/office/drawing/2014/main" id="{84374128-414F-29B7-F077-B7D16AF11532}"/>
              </a:ext>
            </a:extLst>
          </xdr:cNvPr>
          <xdr:cNvGrpSpPr/>
        </xdr:nvGrpSpPr>
        <xdr:grpSpPr>
          <a:xfrm>
            <a:off x="839137" y="6050813"/>
            <a:ext cx="8634027" cy="1800995"/>
            <a:chOff x="22842341" y="1638651"/>
            <a:chExt cx="10587593" cy="2208492"/>
          </a:xfrm>
        </xdr:grpSpPr>
        <xdr:cxnSp macro="">
          <xdr:nvCxnSpPr>
            <xdr:cNvPr id="5" name="Straight Connector 4">
              <a:extLst>
                <a:ext uri="{FF2B5EF4-FFF2-40B4-BE49-F238E27FC236}">
                  <a16:creationId xmlns:a16="http://schemas.microsoft.com/office/drawing/2014/main" id="{D1248DA9-29FE-4371-345B-7E6A294494BF}"/>
                </a:ext>
              </a:extLst>
            </xdr:cNvPr>
            <xdr:cNvCxnSpPr/>
          </xdr:nvCxnSpPr>
          <xdr:spPr>
            <a:xfrm>
              <a:off x="22842341" y="1638651"/>
              <a:ext cx="10580991" cy="0"/>
            </a:xfrm>
            <a:prstGeom prst="line">
              <a:avLst/>
            </a:prstGeom>
            <a:ln w="19050">
              <a:solidFill>
                <a:schemeClr val="accent6">
                  <a:lumMod val="75000"/>
                </a:schemeClr>
              </a:solidFill>
            </a:ln>
          </xdr:spPr>
          <xdr:style>
            <a:lnRef idx="1">
              <a:schemeClr val="accent6"/>
            </a:lnRef>
            <a:fillRef idx="0">
              <a:schemeClr val="accent6"/>
            </a:fillRef>
            <a:effectRef idx="0">
              <a:schemeClr val="accent6"/>
            </a:effectRef>
            <a:fontRef idx="minor">
              <a:schemeClr val="tx1"/>
            </a:fontRef>
          </xdr:style>
        </xdr:cxnSp>
        <xdr:cxnSp macro="">
          <xdr:nvCxnSpPr>
            <xdr:cNvPr id="6" name="Straight Connector 5">
              <a:extLst>
                <a:ext uri="{FF2B5EF4-FFF2-40B4-BE49-F238E27FC236}">
                  <a16:creationId xmlns:a16="http://schemas.microsoft.com/office/drawing/2014/main" id="{3E80CFE4-C460-CD04-815E-362FA3404B4B}"/>
                </a:ext>
              </a:extLst>
            </xdr:cNvPr>
            <xdr:cNvCxnSpPr/>
          </xdr:nvCxnSpPr>
          <xdr:spPr>
            <a:xfrm>
              <a:off x="22842342" y="2010737"/>
              <a:ext cx="10587592" cy="0"/>
            </a:xfrm>
            <a:prstGeom prst="line">
              <a:avLst/>
            </a:prstGeom>
            <a:ln w="19050">
              <a:solidFill>
                <a:srgbClr val="7030A0"/>
              </a:solidFill>
            </a:ln>
          </xdr:spPr>
          <xdr:style>
            <a:lnRef idx="1">
              <a:schemeClr val="accent6"/>
            </a:lnRef>
            <a:fillRef idx="0">
              <a:schemeClr val="accent6"/>
            </a:fillRef>
            <a:effectRef idx="0">
              <a:schemeClr val="accent6"/>
            </a:effectRef>
            <a:fontRef idx="minor">
              <a:schemeClr val="tx1"/>
            </a:fontRef>
          </xdr:style>
        </xdr:cxnSp>
        <xdr:cxnSp macro="">
          <xdr:nvCxnSpPr>
            <xdr:cNvPr id="7" name="Straight Connector 6">
              <a:extLst>
                <a:ext uri="{FF2B5EF4-FFF2-40B4-BE49-F238E27FC236}">
                  <a16:creationId xmlns:a16="http://schemas.microsoft.com/office/drawing/2014/main" id="{C1C16B3D-852C-2ABF-0C5C-039533142071}"/>
                </a:ext>
              </a:extLst>
            </xdr:cNvPr>
            <xdr:cNvCxnSpPr/>
          </xdr:nvCxnSpPr>
          <xdr:spPr>
            <a:xfrm>
              <a:off x="22856274" y="3847143"/>
              <a:ext cx="10570971" cy="0"/>
            </a:xfrm>
            <a:prstGeom prst="line">
              <a:avLst/>
            </a:prstGeom>
            <a:ln w="19050">
              <a:solidFill>
                <a:srgbClr val="FF0000"/>
              </a:solidFill>
            </a:ln>
          </xdr:spPr>
          <xdr:style>
            <a:lnRef idx="1">
              <a:schemeClr val="accent6"/>
            </a:lnRef>
            <a:fillRef idx="0">
              <a:schemeClr val="accent6"/>
            </a:fillRef>
            <a:effectRef idx="0">
              <a:schemeClr val="accent6"/>
            </a:effectRef>
            <a:fontRef idx="minor">
              <a:schemeClr val="tx1"/>
            </a:fontRef>
          </xdr:style>
        </xdr:cxnSp>
      </xdr:grpSp>
      <xdr:sp macro="" textlink="">
        <xdr:nvSpPr>
          <xdr:cNvPr id="9" name="Rectangle 8">
            <a:extLst>
              <a:ext uri="{FF2B5EF4-FFF2-40B4-BE49-F238E27FC236}">
                <a16:creationId xmlns:a16="http://schemas.microsoft.com/office/drawing/2014/main" id="{D0A54268-D3AB-6248-ABB5-235DA8F60DAB}"/>
              </a:ext>
            </a:extLst>
          </xdr:cNvPr>
          <xdr:cNvSpPr/>
        </xdr:nvSpPr>
        <xdr:spPr>
          <a:xfrm>
            <a:off x="323979" y="5142979"/>
            <a:ext cx="550822" cy="53125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400">
                <a:solidFill>
                  <a:schemeClr val="tx1"/>
                </a:solidFill>
              </a:rPr>
              <a:t>B</a:t>
            </a:r>
          </a:p>
        </xdr:txBody>
      </xdr:sp>
    </xdr:grpSp>
    <xdr:clientData/>
  </xdr:twoCellAnchor>
  <xdr:twoCellAnchor>
    <xdr:from>
      <xdr:col>0</xdr:col>
      <xdr:colOff>246226</xdr:colOff>
      <xdr:row>0</xdr:row>
      <xdr:rowOff>64795</xdr:rowOff>
    </xdr:from>
    <xdr:to>
      <xdr:col>15</xdr:col>
      <xdr:colOff>583164</xdr:colOff>
      <xdr:row>24</xdr:row>
      <xdr:rowOff>116702</xdr:rowOff>
    </xdr:to>
    <xdr:grpSp>
      <xdr:nvGrpSpPr>
        <xdr:cNvPr id="12" name="Group 11">
          <a:extLst>
            <a:ext uri="{FF2B5EF4-FFF2-40B4-BE49-F238E27FC236}">
              <a16:creationId xmlns:a16="http://schemas.microsoft.com/office/drawing/2014/main" id="{5941031E-FBE9-4FB7-7A66-36ADC6C0AE94}"/>
            </a:ext>
          </a:extLst>
        </xdr:cNvPr>
        <xdr:cNvGrpSpPr/>
      </xdr:nvGrpSpPr>
      <xdr:grpSpPr>
        <a:xfrm>
          <a:off x="246226" y="64795"/>
          <a:ext cx="12806029" cy="5039543"/>
          <a:chOff x="246226" y="64795"/>
          <a:chExt cx="12777754" cy="5028234"/>
        </a:xfrm>
      </xdr:grpSpPr>
      <xdr:grpSp>
        <xdr:nvGrpSpPr>
          <xdr:cNvPr id="19" name="Group 18">
            <a:extLst>
              <a:ext uri="{FF2B5EF4-FFF2-40B4-BE49-F238E27FC236}">
                <a16:creationId xmlns:a16="http://schemas.microsoft.com/office/drawing/2014/main" id="{E464A01E-1971-8E3E-8950-43CDB617BC40}"/>
              </a:ext>
            </a:extLst>
          </xdr:cNvPr>
          <xdr:cNvGrpSpPr/>
        </xdr:nvGrpSpPr>
        <xdr:grpSpPr>
          <a:xfrm>
            <a:off x="246226" y="64795"/>
            <a:ext cx="12777754" cy="5028234"/>
            <a:chOff x="349896" y="0"/>
            <a:chExt cx="22375237" cy="8804984"/>
          </a:xfrm>
        </xdr:grpSpPr>
        <xdr:pic>
          <xdr:nvPicPr>
            <xdr:cNvPr id="17" name="Picture 16">
              <a:extLst>
                <a:ext uri="{FF2B5EF4-FFF2-40B4-BE49-F238E27FC236}">
                  <a16:creationId xmlns:a16="http://schemas.microsoft.com/office/drawing/2014/main" id="{9BF872EA-F6E8-6F81-3411-50D8F647A18C}"/>
                </a:ext>
              </a:extLst>
            </xdr:cNvPr>
            <xdr:cNvPicPr>
              <a:picLocks noChangeAspect="1"/>
            </xdr:cNvPicPr>
          </xdr:nvPicPr>
          <xdr:blipFill>
            <a:blip xmlns:r="http://schemas.openxmlformats.org/officeDocument/2006/relationships" r:embed="rId1"/>
            <a:stretch>
              <a:fillRect/>
            </a:stretch>
          </xdr:blipFill>
          <xdr:spPr>
            <a:xfrm>
              <a:off x="751632" y="0"/>
              <a:ext cx="21973501" cy="8804984"/>
            </a:xfrm>
            <a:prstGeom prst="rect">
              <a:avLst/>
            </a:prstGeom>
          </xdr:spPr>
        </xdr:pic>
        <xdr:sp macro="" textlink="">
          <xdr:nvSpPr>
            <xdr:cNvPr id="18" name="TextBox 17">
              <a:extLst>
                <a:ext uri="{FF2B5EF4-FFF2-40B4-BE49-F238E27FC236}">
                  <a16:creationId xmlns:a16="http://schemas.microsoft.com/office/drawing/2014/main" id="{971B5B9A-8059-0129-D24B-082A1DB136D1}"/>
                </a:ext>
              </a:extLst>
            </xdr:cNvPr>
            <xdr:cNvSpPr txBox="1"/>
          </xdr:nvSpPr>
          <xdr:spPr>
            <a:xfrm rot="16200000">
              <a:off x="-3699850" y="4088623"/>
              <a:ext cx="8734492" cy="635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800"/>
                <a:t>Fraction Methylated</a:t>
              </a:r>
            </a:p>
          </xdr:txBody>
        </xdr:sp>
      </xdr:grpSp>
      <xdr:sp macro="" textlink="">
        <xdr:nvSpPr>
          <xdr:cNvPr id="10" name="Rectangle 9">
            <a:extLst>
              <a:ext uri="{FF2B5EF4-FFF2-40B4-BE49-F238E27FC236}">
                <a16:creationId xmlns:a16="http://schemas.microsoft.com/office/drawing/2014/main" id="{16D71BDE-CE01-0E4A-824E-52D90BC73FE7}"/>
              </a:ext>
            </a:extLst>
          </xdr:cNvPr>
          <xdr:cNvSpPr/>
        </xdr:nvSpPr>
        <xdr:spPr>
          <a:xfrm>
            <a:off x="320869" y="319053"/>
            <a:ext cx="550822" cy="53125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400">
                <a:solidFill>
                  <a:schemeClr val="tx1"/>
                </a:solidFill>
              </a:rPr>
              <a:t>A</a:t>
            </a:r>
          </a:p>
        </xdr:txBody>
      </xdr:sp>
    </xdr:grpSp>
    <xdr:clientData/>
  </xdr:twoCellAnchor>
  <xdr:twoCellAnchor>
    <xdr:from>
      <xdr:col>12</xdr:col>
      <xdr:colOff>561485</xdr:colOff>
      <xdr:row>25</xdr:row>
      <xdr:rowOff>775</xdr:rowOff>
    </xdr:from>
    <xdr:to>
      <xdr:col>24</xdr:col>
      <xdr:colOff>133832</xdr:colOff>
      <xdr:row>37</xdr:row>
      <xdr:rowOff>90664</xdr:rowOff>
    </xdr:to>
    <xdr:sp macro="" textlink="">
      <xdr:nvSpPr>
        <xdr:cNvPr id="4" name="TextBox 3">
          <a:extLst>
            <a:ext uri="{FF2B5EF4-FFF2-40B4-BE49-F238E27FC236}">
              <a16:creationId xmlns:a16="http://schemas.microsoft.com/office/drawing/2014/main" id="{C04C58B1-1499-A847-9C28-7E2BEFEA1458}"/>
            </a:ext>
          </a:extLst>
        </xdr:cNvPr>
        <xdr:cNvSpPr txBox="1"/>
      </xdr:nvSpPr>
      <xdr:spPr>
        <a:xfrm>
          <a:off x="10536758" y="5196230"/>
          <a:ext cx="9547619" cy="25837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chemeClr val="dk1"/>
              </a:solidFill>
              <a:effectLst/>
              <a:latin typeface="+mn-lt"/>
              <a:ea typeface="+mn-ea"/>
              <a:cs typeface="+mn-cs"/>
            </a:rPr>
            <a:t>Supplementary data showing the effect of different array normalisation schema on cg05575921 </a:t>
          </a:r>
          <a:r>
            <a:rPr lang="en-GB" sz="1400" b="1" i="1">
              <a:solidFill>
                <a:schemeClr val="dk1"/>
              </a:solidFill>
              <a:effectLst/>
              <a:latin typeface="+mn-lt"/>
              <a:ea typeface="+mn-ea"/>
              <a:cs typeface="+mn-cs"/>
            </a:rPr>
            <a:t>AHRR</a:t>
          </a:r>
          <a:r>
            <a:rPr lang="en-GB" sz="1400" b="1">
              <a:solidFill>
                <a:schemeClr val="dk1"/>
              </a:solidFill>
              <a:effectLst/>
              <a:latin typeface="+mn-lt"/>
              <a:ea typeface="+mn-ea"/>
              <a:cs typeface="+mn-cs"/>
            </a:rPr>
            <a:t> methylation values.</a:t>
          </a:r>
        </a:p>
        <a:p>
          <a:r>
            <a:rPr lang="en-GB" sz="1400" b="1">
              <a:solidFill>
                <a:schemeClr val="dk1"/>
              </a:solidFill>
              <a:effectLst/>
              <a:latin typeface="+mn-lt"/>
              <a:ea typeface="+mn-ea"/>
              <a:cs typeface="+mn-cs"/>
            </a:rPr>
            <a:t>A. </a:t>
          </a:r>
          <a:r>
            <a:rPr lang="en-GB" sz="1400">
              <a:solidFill>
                <a:schemeClr val="dk1"/>
              </a:solidFill>
              <a:effectLst/>
              <a:latin typeface="+mn-lt"/>
              <a:ea typeface="+mn-ea"/>
              <a:cs typeface="+mn-cs"/>
            </a:rPr>
            <a:t>Samples are arrange left to right in order of smoking status (Never smoked; n=324, Ex-smoker;</a:t>
          </a:r>
          <a:r>
            <a:rPr lang="en-GB" sz="1400" baseline="0">
              <a:solidFill>
                <a:schemeClr val="dk1"/>
              </a:solidFill>
              <a:effectLst/>
              <a:latin typeface="+mn-lt"/>
              <a:ea typeface="+mn-ea"/>
              <a:cs typeface="+mn-cs"/>
            </a:rPr>
            <a:t> </a:t>
          </a:r>
          <a:r>
            <a:rPr lang="en-GB" sz="1400">
              <a:solidFill>
                <a:schemeClr val="dk1"/>
              </a:solidFill>
              <a:effectLst/>
              <a:latin typeface="+mn-lt"/>
              <a:ea typeface="+mn-ea"/>
              <a:cs typeface="+mn-cs"/>
            </a:rPr>
            <a:t>n=389 and Current smoker;</a:t>
          </a:r>
          <a:r>
            <a:rPr lang="en-GB" sz="1400" baseline="0">
              <a:solidFill>
                <a:schemeClr val="dk1"/>
              </a:solidFill>
              <a:effectLst/>
              <a:latin typeface="+mn-lt"/>
              <a:ea typeface="+mn-ea"/>
              <a:cs typeface="+mn-cs"/>
            </a:rPr>
            <a:t> n=87</a:t>
          </a:r>
          <a:r>
            <a:rPr lang="en-GB" sz="1400">
              <a:solidFill>
                <a:schemeClr val="dk1"/>
              </a:solidFill>
              <a:effectLst/>
              <a:latin typeface="+mn-lt"/>
              <a:ea typeface="+mn-ea"/>
              <a:cs typeface="+mn-cs"/>
            </a:rPr>
            <a:t>) and increasing</a:t>
          </a:r>
          <a:r>
            <a:rPr lang="en-GB" sz="1400" baseline="0">
              <a:solidFill>
                <a:schemeClr val="dk1"/>
              </a:solidFill>
              <a:effectLst/>
              <a:latin typeface="+mn-lt"/>
              <a:ea typeface="+mn-ea"/>
              <a:cs typeface="+mn-cs"/>
            </a:rPr>
            <a:t> </a:t>
          </a:r>
          <a:r>
            <a:rPr lang="en-GB" sz="1400">
              <a:solidFill>
                <a:schemeClr val="dk1"/>
              </a:solidFill>
              <a:effectLst/>
              <a:latin typeface="+mn-lt"/>
              <a:ea typeface="+mn-ea"/>
              <a:cs typeface="+mn-cs"/>
            </a:rPr>
            <a:t>pack year consumption.  The cg05575921 values are represented as the methylated fraction (0-1) of DNA.</a:t>
          </a:r>
        </a:p>
        <a:p>
          <a:r>
            <a:rPr lang="en-GB" sz="1400">
              <a:solidFill>
                <a:schemeClr val="dk1"/>
              </a:solidFill>
              <a:effectLst/>
              <a:latin typeface="+mn-lt"/>
              <a:ea typeface="+mn-ea"/>
              <a:cs typeface="+mn-cs"/>
            </a:rPr>
            <a:t>Not all normalisation schema</a:t>
          </a:r>
          <a:r>
            <a:rPr lang="en-GB" sz="1400" baseline="0">
              <a:solidFill>
                <a:schemeClr val="dk1"/>
              </a:solidFill>
              <a:effectLst/>
              <a:latin typeface="+mn-lt"/>
              <a:ea typeface="+mn-ea"/>
              <a:cs typeface="+mn-cs"/>
            </a:rPr>
            <a:t> are ploted (to avoid plot over saturation).  </a:t>
          </a:r>
          <a:endParaRPr lang="en-NZ" sz="1400">
            <a:solidFill>
              <a:schemeClr val="dk1"/>
            </a:solidFill>
            <a:effectLst/>
            <a:latin typeface="+mn-lt"/>
            <a:ea typeface="+mn-ea"/>
            <a:cs typeface="+mn-cs"/>
          </a:endParaRPr>
        </a:p>
        <a:p>
          <a:r>
            <a:rPr lang="en-GB" sz="1400">
              <a:solidFill>
                <a:schemeClr val="dk1"/>
              </a:solidFill>
              <a:effectLst/>
              <a:latin typeface="+mn-lt"/>
              <a:ea typeface="+mn-ea"/>
              <a:cs typeface="+mn-cs"/>
            </a:rPr>
            <a:t>Although different array normalisation schema subtly influenced the reported methylation values, this did not significantly confound the sensitivity and specificity relationship with smoking status.</a:t>
          </a:r>
        </a:p>
        <a:p>
          <a:endParaRPr lang="en-GB" sz="1400" baseline="0">
            <a:solidFill>
              <a:schemeClr val="dk1"/>
            </a:solidFill>
            <a:effectLst/>
            <a:latin typeface="+mn-lt"/>
            <a:ea typeface="+mn-ea"/>
            <a:cs typeface="+mn-cs"/>
          </a:endParaRPr>
        </a:p>
        <a:p>
          <a:r>
            <a:rPr lang="en-GB" sz="1400" b="1" baseline="0">
              <a:solidFill>
                <a:schemeClr val="dk1"/>
              </a:solidFill>
              <a:effectLst/>
              <a:latin typeface="+mn-lt"/>
              <a:ea typeface="+mn-ea"/>
              <a:cs typeface="+mn-cs"/>
            </a:rPr>
            <a:t>B. Box plots </a:t>
          </a:r>
          <a:r>
            <a:rPr lang="en-GB" sz="1400" baseline="0">
              <a:solidFill>
                <a:schemeClr val="dk1"/>
              </a:solidFill>
              <a:effectLst/>
              <a:latin typeface="+mn-lt"/>
              <a:ea typeface="+mn-ea"/>
              <a:cs typeface="+mn-cs"/>
            </a:rPr>
            <a:t>showing </a:t>
          </a:r>
          <a:r>
            <a:rPr lang="en-GB" sz="1400">
              <a:solidFill>
                <a:schemeClr val="dk1"/>
              </a:solidFill>
              <a:effectLst/>
              <a:latin typeface="+mn-lt"/>
              <a:ea typeface="+mn-ea"/>
              <a:cs typeface="+mn-cs"/>
            </a:rPr>
            <a:t>smoking status groups for each array</a:t>
          </a:r>
          <a:r>
            <a:rPr lang="en-GB" sz="1400" baseline="0">
              <a:solidFill>
                <a:schemeClr val="dk1"/>
              </a:solidFill>
              <a:effectLst/>
              <a:latin typeface="+mn-lt"/>
              <a:ea typeface="+mn-ea"/>
              <a:cs typeface="+mn-cs"/>
            </a:rPr>
            <a:t> normalisation schema.  The horizontal lines are centred on median values for the Illumina Genome Studio (GS) normalised data.  Note that Noob and Funnorm normalised never smoker values are slightly higher, and SWAN normalised values are slightly lower, than in GS normalised groups.</a:t>
          </a:r>
          <a:r>
            <a:rPr lang="en-GB" sz="1400">
              <a:solidFill>
                <a:schemeClr val="dk1"/>
              </a:solidFill>
              <a:effectLst/>
              <a:latin typeface="+mn-lt"/>
              <a:ea typeface="+mn-ea"/>
              <a:cs typeface="+mn-cs"/>
            </a:rPr>
            <a:t> </a:t>
          </a:r>
          <a:endParaRPr lang="en-NZ" sz="1400">
            <a:solidFill>
              <a:schemeClr val="dk1"/>
            </a:solidFill>
            <a:effectLst/>
            <a:latin typeface="+mn-lt"/>
            <a:ea typeface="+mn-ea"/>
            <a:cs typeface="+mn-cs"/>
          </a:endParaRPr>
        </a:p>
      </xdr:txBody>
    </xdr:sp>
    <xdr:clientData/>
  </xdr:twoCellAnchor>
  <xdr:twoCellAnchor editAs="oneCell">
    <xdr:from>
      <xdr:col>0</xdr:col>
      <xdr:colOff>116633</xdr:colOff>
      <xdr:row>24</xdr:row>
      <xdr:rowOff>24104</xdr:rowOff>
    </xdr:from>
    <xdr:to>
      <xdr:col>13</xdr:col>
      <xdr:colOff>131506</xdr:colOff>
      <xdr:row>57</xdr:row>
      <xdr:rowOff>3</xdr:rowOff>
    </xdr:to>
    <xdr:pic>
      <xdr:nvPicPr>
        <xdr:cNvPr id="13" name="Picture 12">
          <a:extLst>
            <a:ext uri="{FF2B5EF4-FFF2-40B4-BE49-F238E27FC236}">
              <a16:creationId xmlns:a16="http://schemas.microsoft.com/office/drawing/2014/main" id="{5CC079DF-24C7-01D8-0CC2-822CB108C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633" y="5000431"/>
          <a:ext cx="10796914" cy="6818348"/>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177800</xdr:colOff>
      <xdr:row>8</xdr:row>
      <xdr:rowOff>38100</xdr:rowOff>
    </xdr:from>
    <xdr:to>
      <xdr:col>11</xdr:col>
      <xdr:colOff>698500</xdr:colOff>
      <xdr:row>53</xdr:row>
      <xdr:rowOff>177048</xdr:rowOff>
    </xdr:to>
    <xdr:grpSp>
      <xdr:nvGrpSpPr>
        <xdr:cNvPr id="39" name="Group 38">
          <a:extLst>
            <a:ext uri="{FF2B5EF4-FFF2-40B4-BE49-F238E27FC236}">
              <a16:creationId xmlns:a16="http://schemas.microsoft.com/office/drawing/2014/main" id="{507A4ED6-4066-6B41-B4D3-7F255FB953E7}"/>
            </a:ext>
          </a:extLst>
        </xdr:cNvPr>
        <xdr:cNvGrpSpPr/>
      </xdr:nvGrpSpPr>
      <xdr:grpSpPr>
        <a:xfrm>
          <a:off x="177800" y="2635827"/>
          <a:ext cx="12620336" cy="9490766"/>
          <a:chOff x="177800" y="2133600"/>
          <a:chExt cx="11734800" cy="9282948"/>
        </a:xfrm>
      </xdr:grpSpPr>
      <xdr:grpSp>
        <xdr:nvGrpSpPr>
          <xdr:cNvPr id="6" name="Group 5">
            <a:extLst>
              <a:ext uri="{FF2B5EF4-FFF2-40B4-BE49-F238E27FC236}">
                <a16:creationId xmlns:a16="http://schemas.microsoft.com/office/drawing/2014/main" id="{8B7E8BF5-F596-78CC-CD70-4DB6C7B07CAF}"/>
              </a:ext>
            </a:extLst>
          </xdr:cNvPr>
          <xdr:cNvGrpSpPr/>
        </xdr:nvGrpSpPr>
        <xdr:grpSpPr>
          <a:xfrm>
            <a:off x="177800" y="2133600"/>
            <a:ext cx="11734800" cy="9282948"/>
            <a:chOff x="342900" y="1993900"/>
            <a:chExt cx="11734800" cy="9282948"/>
          </a:xfrm>
        </xdr:grpSpPr>
        <xdr:pic>
          <xdr:nvPicPr>
            <xdr:cNvPr id="24" name="Picture 23">
              <a:extLst>
                <a:ext uri="{FF2B5EF4-FFF2-40B4-BE49-F238E27FC236}">
                  <a16:creationId xmlns:a16="http://schemas.microsoft.com/office/drawing/2014/main" id="{57AC8B15-E296-58C1-CE5A-74A5BC1B5CF6}"/>
                </a:ext>
              </a:extLst>
            </xdr:cNvPr>
            <xdr:cNvPicPr>
              <a:picLocks noChangeAspect="1"/>
            </xdr:cNvPicPr>
          </xdr:nvPicPr>
          <xdr:blipFill>
            <a:blip xmlns:r="http://schemas.openxmlformats.org/officeDocument/2006/relationships" r:embed="rId1"/>
            <a:stretch>
              <a:fillRect/>
            </a:stretch>
          </xdr:blipFill>
          <xdr:spPr>
            <a:xfrm>
              <a:off x="342900" y="1993900"/>
              <a:ext cx="11734800" cy="9282948"/>
            </a:xfrm>
            <a:prstGeom prst="rect">
              <a:avLst/>
            </a:prstGeom>
          </xdr:spPr>
        </xdr:pic>
        <xdr:sp macro="" textlink="">
          <xdr:nvSpPr>
            <xdr:cNvPr id="4" name="Rectangle 3">
              <a:extLst>
                <a:ext uri="{FF2B5EF4-FFF2-40B4-BE49-F238E27FC236}">
                  <a16:creationId xmlns:a16="http://schemas.microsoft.com/office/drawing/2014/main" id="{A2B167C9-0813-2D19-D826-B1038F54AC2A}"/>
                </a:ext>
              </a:extLst>
            </xdr:cNvPr>
            <xdr:cNvSpPr/>
          </xdr:nvSpPr>
          <xdr:spPr>
            <a:xfrm>
              <a:off x="444500" y="2235200"/>
              <a:ext cx="508000" cy="4572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400">
                  <a:solidFill>
                    <a:schemeClr val="tx1"/>
                  </a:solidFill>
                </a:rPr>
                <a:t>A</a:t>
              </a:r>
            </a:p>
          </xdr:txBody>
        </xdr:sp>
      </xdr:grpSp>
      <xdr:cxnSp macro="">
        <xdr:nvCxnSpPr>
          <xdr:cNvPr id="3" name="Straight Arrow Connector 2">
            <a:extLst>
              <a:ext uri="{FF2B5EF4-FFF2-40B4-BE49-F238E27FC236}">
                <a16:creationId xmlns:a16="http://schemas.microsoft.com/office/drawing/2014/main" id="{07CC8E08-FFF5-CF46-AF75-D938194D6DC0}"/>
              </a:ext>
            </a:extLst>
          </xdr:cNvPr>
          <xdr:cNvCxnSpPr/>
        </xdr:nvCxnSpPr>
        <xdr:spPr>
          <a:xfrm flipH="1">
            <a:off x="9867900" y="5816600"/>
            <a:ext cx="180109" cy="165100"/>
          </a:xfrm>
          <a:prstGeom prst="straightConnector1">
            <a:avLst/>
          </a:prstGeom>
          <a:ln w="28575">
            <a:solidFill>
              <a:schemeClr val="bg2">
                <a:lumMod val="1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2" name="Straight Arrow Connector 31">
            <a:extLst>
              <a:ext uri="{FF2B5EF4-FFF2-40B4-BE49-F238E27FC236}">
                <a16:creationId xmlns:a16="http://schemas.microsoft.com/office/drawing/2014/main" id="{DEFAB038-5120-FC45-964E-D552057A7475}"/>
              </a:ext>
            </a:extLst>
          </xdr:cNvPr>
          <xdr:cNvCxnSpPr/>
        </xdr:nvCxnSpPr>
        <xdr:spPr>
          <a:xfrm flipH="1">
            <a:off x="10579100" y="6908800"/>
            <a:ext cx="180109" cy="165100"/>
          </a:xfrm>
          <a:prstGeom prst="straightConnector1">
            <a:avLst/>
          </a:prstGeom>
          <a:ln w="28575">
            <a:solidFill>
              <a:schemeClr val="bg2">
                <a:lumMod val="1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3" name="Straight Arrow Connector 32">
            <a:extLst>
              <a:ext uri="{FF2B5EF4-FFF2-40B4-BE49-F238E27FC236}">
                <a16:creationId xmlns:a16="http://schemas.microsoft.com/office/drawing/2014/main" id="{A2A430EE-012B-274D-8DE3-D10B2A46A8C2}"/>
              </a:ext>
            </a:extLst>
          </xdr:cNvPr>
          <xdr:cNvCxnSpPr/>
        </xdr:nvCxnSpPr>
        <xdr:spPr>
          <a:xfrm flipH="1">
            <a:off x="10223500" y="6172200"/>
            <a:ext cx="180109" cy="165100"/>
          </a:xfrm>
          <a:prstGeom prst="straightConnector1">
            <a:avLst/>
          </a:prstGeom>
          <a:ln w="28575">
            <a:solidFill>
              <a:schemeClr val="bg2">
                <a:lumMod val="1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5" name="Straight Arrow Connector 34">
            <a:extLst>
              <a:ext uri="{FF2B5EF4-FFF2-40B4-BE49-F238E27FC236}">
                <a16:creationId xmlns:a16="http://schemas.microsoft.com/office/drawing/2014/main" id="{A743C82F-6629-EE4D-922D-23E209B2FF28}"/>
              </a:ext>
            </a:extLst>
          </xdr:cNvPr>
          <xdr:cNvCxnSpPr/>
        </xdr:nvCxnSpPr>
        <xdr:spPr>
          <a:xfrm flipH="1">
            <a:off x="10490200" y="6413500"/>
            <a:ext cx="180109" cy="165100"/>
          </a:xfrm>
          <a:prstGeom prst="straightConnector1">
            <a:avLst/>
          </a:prstGeom>
          <a:ln w="28575">
            <a:solidFill>
              <a:schemeClr val="bg2">
                <a:lumMod val="1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6" name="Straight Arrow Connector 35">
            <a:extLst>
              <a:ext uri="{FF2B5EF4-FFF2-40B4-BE49-F238E27FC236}">
                <a16:creationId xmlns:a16="http://schemas.microsoft.com/office/drawing/2014/main" id="{1D6BB050-9211-2943-8690-25DCDBB17ED5}"/>
              </a:ext>
            </a:extLst>
          </xdr:cNvPr>
          <xdr:cNvCxnSpPr/>
        </xdr:nvCxnSpPr>
        <xdr:spPr>
          <a:xfrm flipH="1">
            <a:off x="10299700" y="5232400"/>
            <a:ext cx="180109" cy="165100"/>
          </a:xfrm>
          <a:prstGeom prst="straightConnector1">
            <a:avLst/>
          </a:prstGeom>
          <a:ln w="28575">
            <a:solidFill>
              <a:schemeClr val="bg2">
                <a:lumMod val="1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7" name="Straight Arrow Connector 36">
            <a:extLst>
              <a:ext uri="{FF2B5EF4-FFF2-40B4-BE49-F238E27FC236}">
                <a16:creationId xmlns:a16="http://schemas.microsoft.com/office/drawing/2014/main" id="{E76E26BB-8D64-9D4C-A4D1-57C8CC845ACC}"/>
              </a:ext>
            </a:extLst>
          </xdr:cNvPr>
          <xdr:cNvCxnSpPr/>
        </xdr:nvCxnSpPr>
        <xdr:spPr>
          <a:xfrm rot="16200000">
            <a:off x="10058400" y="6578600"/>
            <a:ext cx="180109" cy="165100"/>
          </a:xfrm>
          <a:prstGeom prst="straightConnector1">
            <a:avLst/>
          </a:prstGeom>
          <a:ln w="28575">
            <a:solidFill>
              <a:schemeClr val="bg2">
                <a:lumMod val="10000"/>
              </a:schemeClr>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8" name="Straight Arrow Connector 37">
            <a:extLst>
              <a:ext uri="{FF2B5EF4-FFF2-40B4-BE49-F238E27FC236}">
                <a16:creationId xmlns:a16="http://schemas.microsoft.com/office/drawing/2014/main" id="{7D50BD74-3403-C944-99B2-8DBA8127C829}"/>
              </a:ext>
            </a:extLst>
          </xdr:cNvPr>
          <xdr:cNvCxnSpPr/>
        </xdr:nvCxnSpPr>
        <xdr:spPr>
          <a:xfrm flipH="1">
            <a:off x="10541000" y="7200900"/>
            <a:ext cx="180109" cy="165100"/>
          </a:xfrm>
          <a:prstGeom prst="straightConnector1">
            <a:avLst/>
          </a:prstGeom>
          <a:ln w="28575">
            <a:solidFill>
              <a:schemeClr val="bg2">
                <a:lumMod val="10000"/>
              </a:schemeClr>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25</xdr:col>
      <xdr:colOff>747892</xdr:colOff>
      <xdr:row>35</xdr:row>
      <xdr:rowOff>97368</xdr:rowOff>
    </xdr:from>
    <xdr:to>
      <xdr:col>37</xdr:col>
      <xdr:colOff>633588</xdr:colOff>
      <xdr:row>78</xdr:row>
      <xdr:rowOff>92869</xdr:rowOff>
    </xdr:to>
    <xdr:grpSp>
      <xdr:nvGrpSpPr>
        <xdr:cNvPr id="8" name="Group 7">
          <a:extLst>
            <a:ext uri="{FF2B5EF4-FFF2-40B4-BE49-F238E27FC236}">
              <a16:creationId xmlns:a16="http://schemas.microsoft.com/office/drawing/2014/main" id="{A26F04A6-C605-D4B0-C9B7-B435AC1C999D}"/>
            </a:ext>
          </a:extLst>
        </xdr:cNvPr>
        <xdr:cNvGrpSpPr/>
      </xdr:nvGrpSpPr>
      <xdr:grpSpPr>
        <a:xfrm>
          <a:off x="25004892" y="8306186"/>
          <a:ext cx="9860969" cy="8966319"/>
          <a:chOff x="14274803" y="9944099"/>
          <a:chExt cx="9791697" cy="8771202"/>
        </a:xfrm>
      </xdr:grpSpPr>
      <xdr:grpSp>
        <xdr:nvGrpSpPr>
          <xdr:cNvPr id="28" name="Group 27">
            <a:extLst>
              <a:ext uri="{FF2B5EF4-FFF2-40B4-BE49-F238E27FC236}">
                <a16:creationId xmlns:a16="http://schemas.microsoft.com/office/drawing/2014/main" id="{3018170B-A65F-FE8B-1E32-7C75D7C06AE4}"/>
              </a:ext>
            </a:extLst>
          </xdr:cNvPr>
          <xdr:cNvGrpSpPr/>
        </xdr:nvGrpSpPr>
        <xdr:grpSpPr>
          <a:xfrm>
            <a:off x="14274803" y="9944099"/>
            <a:ext cx="9791697" cy="8771202"/>
            <a:chOff x="14274803" y="9944099"/>
            <a:chExt cx="9791697" cy="8733102"/>
          </a:xfrm>
        </xdr:grpSpPr>
        <xdr:pic>
          <xdr:nvPicPr>
            <xdr:cNvPr id="25" name="Picture 24">
              <a:extLst>
                <a:ext uri="{FF2B5EF4-FFF2-40B4-BE49-F238E27FC236}">
                  <a16:creationId xmlns:a16="http://schemas.microsoft.com/office/drawing/2014/main" id="{BEEF219B-C522-BA3E-FEF3-4FDCE1ACC903}"/>
                </a:ext>
              </a:extLst>
            </xdr:cNvPr>
            <xdr:cNvPicPr>
              <a:picLocks noChangeAspect="1"/>
            </xdr:cNvPicPr>
          </xdr:nvPicPr>
          <xdr:blipFill>
            <a:blip xmlns:r="http://schemas.openxmlformats.org/officeDocument/2006/relationships" r:embed="rId2"/>
            <a:stretch>
              <a:fillRect/>
            </a:stretch>
          </xdr:blipFill>
          <xdr:spPr>
            <a:xfrm>
              <a:off x="14338300" y="10058400"/>
              <a:ext cx="9728200" cy="8375543"/>
            </a:xfrm>
            <a:prstGeom prst="rect">
              <a:avLst/>
            </a:prstGeom>
          </xdr:spPr>
        </xdr:pic>
        <xdr:sp macro="" textlink="">
          <xdr:nvSpPr>
            <xdr:cNvPr id="22" name="TextBox 21">
              <a:extLst>
                <a:ext uri="{FF2B5EF4-FFF2-40B4-BE49-F238E27FC236}">
                  <a16:creationId xmlns:a16="http://schemas.microsoft.com/office/drawing/2014/main" id="{E1A5DE05-680E-4844-9EF0-10B14204A67A}"/>
                </a:ext>
              </a:extLst>
            </xdr:cNvPr>
            <xdr:cNvSpPr txBox="1"/>
          </xdr:nvSpPr>
          <xdr:spPr>
            <a:xfrm>
              <a:off x="15455900" y="18034000"/>
              <a:ext cx="8280400" cy="6432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NZ" sz="1400" b="1" i="0" u="none" strike="noStrike">
                  <a:solidFill>
                    <a:schemeClr val="dk1"/>
                  </a:solidFill>
                  <a:effectLst/>
                  <a:latin typeface="+mn-lt"/>
                  <a:ea typeface="+mn-ea"/>
                  <a:cs typeface="+mn-cs"/>
                </a:rPr>
                <a:t>% cg05575921</a:t>
              </a:r>
              <a:r>
                <a:rPr lang="en-NZ" sz="1400" b="1" i="0" u="none" strike="noStrike" baseline="0">
                  <a:solidFill>
                    <a:schemeClr val="dk1"/>
                  </a:solidFill>
                  <a:effectLst/>
                  <a:latin typeface="+mn-lt"/>
                  <a:ea typeface="+mn-ea"/>
                  <a:cs typeface="+mn-cs"/>
                </a:rPr>
                <a:t> </a:t>
              </a:r>
              <a:r>
                <a:rPr lang="en-NZ" sz="1400" b="1" i="0" u="none" strike="noStrike">
                  <a:solidFill>
                    <a:schemeClr val="dk1"/>
                  </a:solidFill>
                  <a:effectLst/>
                  <a:latin typeface="+mn-lt"/>
                  <a:ea typeface="+mn-ea"/>
                  <a:cs typeface="+mn-cs"/>
                </a:rPr>
                <a:t>Epic Array</a:t>
              </a:r>
              <a:endParaRPr lang="en-GB" sz="1400"/>
            </a:p>
          </xdr:txBody>
        </xdr:sp>
        <xdr:sp macro="" textlink="">
          <xdr:nvSpPr>
            <xdr:cNvPr id="23" name="TextBox 22">
              <a:extLst>
                <a:ext uri="{FF2B5EF4-FFF2-40B4-BE49-F238E27FC236}">
                  <a16:creationId xmlns:a16="http://schemas.microsoft.com/office/drawing/2014/main" id="{D3AE067D-23C4-C846-BEE5-CE6F81BA5CAF}"/>
                </a:ext>
              </a:extLst>
            </xdr:cNvPr>
            <xdr:cNvSpPr txBox="1"/>
          </xdr:nvSpPr>
          <xdr:spPr>
            <a:xfrm rot="16200000">
              <a:off x="10541004" y="13677898"/>
              <a:ext cx="8064499" cy="5969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lang="en-NZ" sz="1400" b="1" i="0" u="none" strike="noStrike">
                  <a:solidFill>
                    <a:schemeClr val="dk1"/>
                  </a:solidFill>
                  <a:effectLst/>
                  <a:latin typeface="+mn-lt"/>
                  <a:ea typeface="+mn-ea"/>
                  <a:cs typeface="+mn-cs"/>
                </a:rPr>
                <a:t>% cg05575921</a:t>
              </a:r>
              <a:r>
                <a:rPr lang="en-NZ" sz="1400" b="1" i="0" u="none" strike="noStrike" baseline="0">
                  <a:solidFill>
                    <a:schemeClr val="dk1"/>
                  </a:solidFill>
                  <a:effectLst/>
                  <a:latin typeface="+mn-lt"/>
                  <a:ea typeface="+mn-ea"/>
                  <a:cs typeface="+mn-cs"/>
                </a:rPr>
                <a:t> </a:t>
              </a:r>
              <a:r>
                <a:rPr lang="en-NZ" sz="1400" b="1" i="0" u="none" strike="noStrike">
                  <a:solidFill>
                    <a:schemeClr val="dk1"/>
                  </a:solidFill>
                  <a:effectLst/>
                  <a:latin typeface="+mn-lt"/>
                  <a:ea typeface="+mn-ea"/>
                  <a:cs typeface="+mn-cs"/>
                </a:rPr>
                <a:t>RE</a:t>
              </a:r>
              <a:r>
                <a:rPr lang="en-NZ" sz="1400" b="1"/>
                <a:t> ddPCR</a:t>
              </a:r>
              <a:endParaRPr lang="en-GB" sz="1400" b="1"/>
            </a:p>
          </xdr:txBody>
        </xdr:sp>
      </xdr:grpSp>
      <xdr:sp macro="" textlink="">
        <xdr:nvSpPr>
          <xdr:cNvPr id="7" name="Rectangle 6">
            <a:extLst>
              <a:ext uri="{FF2B5EF4-FFF2-40B4-BE49-F238E27FC236}">
                <a16:creationId xmlns:a16="http://schemas.microsoft.com/office/drawing/2014/main" id="{AF772EF2-7C7E-0640-A861-3882FF16201F}"/>
              </a:ext>
            </a:extLst>
          </xdr:cNvPr>
          <xdr:cNvSpPr/>
        </xdr:nvSpPr>
        <xdr:spPr>
          <a:xfrm>
            <a:off x="14456672" y="10261600"/>
            <a:ext cx="503928" cy="546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400">
                <a:solidFill>
                  <a:schemeClr val="tx1"/>
                </a:solidFill>
              </a:rPr>
              <a:t>D</a:t>
            </a:r>
          </a:p>
        </xdr:txBody>
      </xdr:sp>
    </xdr:grpSp>
    <xdr:clientData/>
  </xdr:twoCellAnchor>
  <xdr:twoCellAnchor>
    <xdr:from>
      <xdr:col>0</xdr:col>
      <xdr:colOff>330200</xdr:colOff>
      <xdr:row>54</xdr:row>
      <xdr:rowOff>152400</xdr:rowOff>
    </xdr:from>
    <xdr:to>
      <xdr:col>12</xdr:col>
      <xdr:colOff>127000</xdr:colOff>
      <xdr:row>86</xdr:row>
      <xdr:rowOff>84667</xdr:rowOff>
    </xdr:to>
    <xdr:sp macro="" textlink="">
      <xdr:nvSpPr>
        <xdr:cNvPr id="12" name="TextBox 11">
          <a:extLst>
            <a:ext uri="{FF2B5EF4-FFF2-40B4-BE49-F238E27FC236}">
              <a16:creationId xmlns:a16="http://schemas.microsoft.com/office/drawing/2014/main" id="{88E3D0E2-30AE-D84C-B691-7D35DDBE84A5}"/>
            </a:ext>
          </a:extLst>
        </xdr:cNvPr>
        <xdr:cNvSpPr txBox="1"/>
      </xdr:nvSpPr>
      <xdr:spPr>
        <a:xfrm>
          <a:off x="330200" y="11822289"/>
          <a:ext cx="12750800" cy="65503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chemeClr val="dk1"/>
              </a:solidFill>
              <a:effectLst/>
              <a:latin typeface="+mn-lt"/>
              <a:ea typeface="+mn-ea"/>
              <a:cs typeface="+mn-cs"/>
            </a:rPr>
            <a:t>Supplementary data showing the proportion of cg05575921 </a:t>
          </a:r>
          <a:r>
            <a:rPr lang="en-GB" sz="1400" b="1" i="1">
              <a:solidFill>
                <a:schemeClr val="dk1"/>
              </a:solidFill>
              <a:effectLst/>
              <a:latin typeface="+mn-lt"/>
              <a:ea typeface="+mn-ea"/>
              <a:cs typeface="+mn-cs"/>
            </a:rPr>
            <a:t>AHRR</a:t>
          </a:r>
          <a:r>
            <a:rPr lang="en-GB" sz="1400" b="1">
              <a:solidFill>
                <a:schemeClr val="dk1"/>
              </a:solidFill>
              <a:effectLst/>
              <a:latin typeface="+mn-lt"/>
              <a:ea typeface="+mn-ea"/>
              <a:cs typeface="+mn-cs"/>
            </a:rPr>
            <a:t> methylation detected for each of the 1227 participant samples with results for both the restriction enzyme-based ddPCR and Illumin</a:t>
          </a:r>
          <a:r>
            <a:rPr lang="en-GB" sz="1400" b="1" baseline="0">
              <a:solidFill>
                <a:schemeClr val="dk1"/>
              </a:solidFill>
              <a:effectLst/>
              <a:latin typeface="+mn-lt"/>
              <a:ea typeface="+mn-ea"/>
              <a:cs typeface="+mn-cs"/>
            </a:rPr>
            <a:t>a EPIC array method</a:t>
          </a:r>
          <a:r>
            <a:rPr lang="en-GB" sz="1400" b="1">
              <a:solidFill>
                <a:schemeClr val="dk1"/>
              </a:solidFill>
              <a:effectLst/>
              <a:latin typeface="+mn-lt"/>
              <a:ea typeface="+mn-ea"/>
              <a:cs typeface="+mn-cs"/>
            </a:rPr>
            <a:t>.</a:t>
          </a:r>
        </a:p>
        <a:p>
          <a:endParaRPr lang="en-GB" sz="1400" baseline="0">
            <a:solidFill>
              <a:schemeClr val="dk1"/>
            </a:solidFill>
            <a:effectLst/>
            <a:latin typeface="+mn-lt"/>
            <a:ea typeface="+mn-ea"/>
            <a:cs typeface="+mn-cs"/>
          </a:endParaRPr>
        </a:p>
        <a:p>
          <a:r>
            <a:rPr lang="en-GB" sz="1400" baseline="0">
              <a:solidFill>
                <a:schemeClr val="dk1"/>
              </a:solidFill>
              <a:effectLst/>
              <a:latin typeface="+mn-lt"/>
              <a:ea typeface="+mn-ea"/>
              <a:cs typeface="+mn-cs"/>
            </a:rPr>
            <a:t>The demgraphics for this group are shown in table 1 of the main text.</a:t>
          </a:r>
        </a:p>
        <a:p>
          <a:r>
            <a:rPr lang="en-GB" sz="1400" baseline="0">
              <a:solidFill>
                <a:schemeClr val="dk1"/>
              </a:solidFill>
              <a:effectLst/>
              <a:latin typeface="+mn-lt"/>
              <a:ea typeface="+mn-ea"/>
              <a:cs typeface="+mn-cs"/>
            </a:rPr>
            <a:t>Illumina Epic Array beta values (0-1, representing the methylated fraction of DNA in a sample) were convereted to percentages for this analysis.</a:t>
          </a:r>
          <a:endParaRPr lang="en-GB" sz="1400">
            <a:solidFill>
              <a:schemeClr val="dk1"/>
            </a:solidFill>
            <a:effectLst/>
            <a:latin typeface="+mn-lt"/>
            <a:ea typeface="+mn-ea"/>
            <a:cs typeface="+mn-cs"/>
          </a:endParaRPr>
        </a:p>
        <a:p>
          <a:endParaRPr lang="en-GB" sz="1400">
            <a:solidFill>
              <a:schemeClr val="dk1"/>
            </a:solidFill>
            <a:effectLst/>
            <a:latin typeface="+mn-lt"/>
            <a:ea typeface="+mn-ea"/>
            <a:cs typeface="+mn-cs"/>
          </a:endParaRPr>
        </a:p>
        <a:p>
          <a:r>
            <a:rPr lang="en-GB" sz="1400" b="1">
              <a:solidFill>
                <a:schemeClr val="dk1"/>
              </a:solidFill>
              <a:effectLst/>
              <a:latin typeface="+mn-lt"/>
              <a:ea typeface="+mn-ea"/>
              <a:cs typeface="+mn-cs"/>
            </a:rPr>
            <a:t>Table 1</a:t>
          </a:r>
          <a:r>
            <a:rPr lang="en-GB" sz="1400" b="1" baseline="0">
              <a:solidFill>
                <a:schemeClr val="dk1"/>
              </a:solidFill>
              <a:effectLst/>
              <a:latin typeface="+mn-lt"/>
              <a:ea typeface="+mn-ea"/>
              <a:cs typeface="+mn-cs"/>
            </a:rPr>
            <a:t> </a:t>
          </a:r>
          <a:r>
            <a:rPr lang="en-GB" sz="1400" baseline="0">
              <a:solidFill>
                <a:schemeClr val="dk1"/>
              </a:solidFill>
              <a:effectLst/>
              <a:latin typeface="+mn-lt"/>
              <a:ea typeface="+mn-ea"/>
              <a:cs typeface="+mn-cs"/>
            </a:rPr>
            <a:t>shows s</a:t>
          </a:r>
          <a:r>
            <a:rPr lang="en-GB" sz="1400">
              <a:solidFill>
                <a:schemeClr val="dk1"/>
              </a:solidFill>
              <a:effectLst/>
              <a:latin typeface="+mn-lt"/>
              <a:ea typeface="+mn-ea"/>
              <a:cs typeface="+mn-cs"/>
            </a:rPr>
            <a:t>moking history</a:t>
          </a:r>
          <a:r>
            <a:rPr lang="en-GB" sz="1400" baseline="0">
              <a:solidFill>
                <a:schemeClr val="dk1"/>
              </a:solidFill>
              <a:effectLst/>
              <a:latin typeface="+mn-lt"/>
              <a:ea typeface="+mn-ea"/>
              <a:cs typeface="+mn-cs"/>
            </a:rPr>
            <a:t> (status and lifelong pack year consumption)</a:t>
          </a:r>
          <a:r>
            <a:rPr lang="en-GB" sz="1400">
              <a:solidFill>
                <a:schemeClr val="dk1"/>
              </a:solidFill>
              <a:effectLst/>
              <a:latin typeface="+mn-lt"/>
              <a:ea typeface="+mn-ea"/>
              <a:cs typeface="+mn-cs"/>
            </a:rPr>
            <a:t> and coefficient of variation</a:t>
          </a:r>
          <a:r>
            <a:rPr lang="en-NZ" sz="1400">
              <a:effectLst/>
            </a:rPr>
            <a:t> (CV) </a:t>
          </a:r>
          <a:r>
            <a:rPr lang="en-NZ" sz="1400" baseline="0">
              <a:effectLst/>
            </a:rPr>
            <a:t>between test values for each sample pair</a:t>
          </a:r>
          <a:r>
            <a:rPr lang="en-GB" sz="1400">
              <a:solidFill>
                <a:schemeClr val="dk1"/>
              </a:solidFill>
              <a:effectLst/>
              <a:latin typeface="+mn-lt"/>
              <a:ea typeface="+mn-ea"/>
              <a:cs typeface="+mn-cs"/>
            </a:rPr>
            <a:t>.</a:t>
          </a:r>
        </a:p>
        <a:p>
          <a:endParaRPr lang="en-GB" sz="1400">
            <a:solidFill>
              <a:schemeClr val="dk1"/>
            </a:solidFill>
            <a:effectLst/>
            <a:latin typeface="+mn-lt"/>
            <a:ea typeface="+mn-ea"/>
            <a:cs typeface="+mn-cs"/>
          </a:endParaRPr>
        </a:p>
        <a:p>
          <a:r>
            <a:rPr lang="en-GB" sz="1400" b="1">
              <a:solidFill>
                <a:schemeClr val="dk1"/>
              </a:solidFill>
              <a:effectLst/>
              <a:latin typeface="+mn-lt"/>
              <a:ea typeface="+mn-ea"/>
              <a:cs typeface="+mn-cs"/>
            </a:rPr>
            <a:t>Graph</a:t>
          </a:r>
          <a:r>
            <a:rPr lang="en-GB" sz="1400" b="1" baseline="0">
              <a:solidFill>
                <a:schemeClr val="dk1"/>
              </a:solidFill>
              <a:effectLst/>
              <a:latin typeface="+mn-lt"/>
              <a:ea typeface="+mn-ea"/>
              <a:cs typeface="+mn-cs"/>
            </a:rPr>
            <a:t> A:  </a:t>
          </a:r>
          <a:r>
            <a:rPr lang="en-GB" sz="1400">
              <a:solidFill>
                <a:schemeClr val="dk1"/>
              </a:solidFill>
              <a:effectLst/>
              <a:latin typeface="+mn-lt"/>
              <a:ea typeface="+mn-ea"/>
              <a:cs typeface="+mn-cs"/>
            </a:rPr>
            <a:t>The red line on the graph represents the fit for perfect correlation. Never</a:t>
          </a:r>
          <a:r>
            <a:rPr lang="en-GB" sz="1400" baseline="0">
              <a:solidFill>
                <a:schemeClr val="dk1"/>
              </a:solidFill>
              <a:effectLst/>
              <a:latin typeface="+mn-lt"/>
              <a:ea typeface="+mn-ea"/>
              <a:cs typeface="+mn-cs"/>
            </a:rPr>
            <a:t> smoked (green dots), Ex-smoker (purple dots), current smokers (red dots). Note the current smokers (examples indicated by black arrows) with EPIC array values &gt;80% but with RE ddPCR values &lt;60% (which is more consistent with what would be expected in current smokers).</a:t>
          </a:r>
        </a:p>
        <a:p>
          <a:endParaRPr lang="en-GB" sz="14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400" b="1" baseline="0">
              <a:solidFill>
                <a:schemeClr val="dk1"/>
              </a:solidFill>
              <a:effectLst/>
              <a:latin typeface="+mn-lt"/>
              <a:ea typeface="+mn-ea"/>
              <a:cs typeface="+mn-cs"/>
            </a:rPr>
            <a:t>Graph B: </a:t>
          </a:r>
          <a:r>
            <a:rPr lang="en-GB" sz="1400" b="0" baseline="0">
              <a:solidFill>
                <a:schemeClr val="dk1"/>
              </a:solidFill>
              <a:effectLst/>
              <a:latin typeface="+mn-lt"/>
              <a:ea typeface="+mn-ea"/>
              <a:cs typeface="+mn-cs"/>
            </a:rPr>
            <a:t>cg05575921 DNA methylation values were significantly (P&lt;0.0001) different between smoking status groups for both assays. In a paired comparison, the RE ddPCR values were significantly (P&lt;0.0001) lower than their matching array derived values for both ex-smokers and current smokers </a:t>
          </a:r>
        </a:p>
        <a:p>
          <a:endParaRPr lang="en-GB" sz="14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400" b="1" baseline="0">
              <a:solidFill>
                <a:schemeClr val="dk1"/>
              </a:solidFill>
              <a:effectLst/>
              <a:latin typeface="+mn-lt"/>
              <a:ea typeface="+mn-ea"/>
              <a:cs typeface="+mn-cs"/>
            </a:rPr>
            <a:t>Graph C: </a:t>
          </a:r>
          <a:r>
            <a:rPr lang="en-GB" sz="1400" baseline="0">
              <a:solidFill>
                <a:schemeClr val="dk1"/>
              </a:solidFill>
              <a:effectLst/>
              <a:latin typeface="+mn-lt"/>
              <a:ea typeface="+mn-ea"/>
              <a:cs typeface="+mn-cs"/>
            </a:rPr>
            <a:t>Bland-Altman plot showing that disagreement between measures was not uniform with good agreement in values &gt;80% methylation (typically never smokers) but increasingly poorer agreement with values 65-80% (mostly ex-smokers) and &lt;65% (mostly current smokers).  The blue line indicates the average difference of -4.5 and the dashed line indicates the limits of agreement -45.5 and 36.5 (the grey bands reflect the 95% confidence intervals)</a:t>
          </a:r>
        </a:p>
        <a:p>
          <a:pPr marL="0" marR="0" lvl="0" indent="0" defTabSz="914400" eaLnBrk="1" fontAlgn="auto" latinLnBrk="0" hangingPunct="1">
            <a:lnSpc>
              <a:spcPct val="100000"/>
            </a:lnSpc>
            <a:spcBef>
              <a:spcPts val="0"/>
            </a:spcBef>
            <a:spcAft>
              <a:spcPts val="0"/>
            </a:spcAft>
            <a:buClrTx/>
            <a:buSzTx/>
            <a:buFontTx/>
            <a:buNone/>
            <a:tabLst/>
            <a:defRPr/>
          </a:pPr>
          <a:endParaRPr lang="en-GB" sz="1400" baseline="0">
            <a:solidFill>
              <a:schemeClr val="dk1"/>
            </a:solidFill>
            <a:effectLst/>
            <a:latin typeface="+mn-lt"/>
            <a:ea typeface="+mn-ea"/>
            <a:cs typeface="+mn-cs"/>
          </a:endParaRPr>
        </a:p>
        <a:p>
          <a:r>
            <a:rPr lang="en-GB" sz="1400" b="1" baseline="0">
              <a:solidFill>
                <a:schemeClr val="dk1"/>
              </a:solidFill>
              <a:effectLst/>
              <a:latin typeface="+mn-lt"/>
              <a:ea typeface="+mn-ea"/>
              <a:cs typeface="+mn-cs"/>
            </a:rPr>
            <a:t>Graph D: </a:t>
          </a:r>
          <a:r>
            <a:rPr lang="en-GB" sz="1400" baseline="0">
              <a:solidFill>
                <a:schemeClr val="dk1"/>
              </a:solidFill>
              <a:effectLst/>
              <a:latin typeface="+mn-lt"/>
              <a:ea typeface="+mn-ea"/>
              <a:cs typeface="+mn-cs"/>
            </a:rPr>
            <a:t>The non-linear correlation between RE ddPCR and EPIC array cg05575921 values is demonstrated in the </a:t>
          </a:r>
          <a:r>
            <a:rPr lang="en-GB" sz="1400" b="0" baseline="0">
              <a:solidFill>
                <a:schemeClr val="dk1"/>
              </a:solidFill>
              <a:effectLst/>
              <a:latin typeface="+mn-lt"/>
              <a:ea typeface="+mn-ea"/>
              <a:cs typeface="+mn-cs"/>
            </a:rPr>
            <a:t>Loess (</a:t>
          </a:r>
          <a:r>
            <a:rPr lang="en-NZ" sz="1400" b="0"/>
            <a:t>locally estimated scatterplot smoothing) </a:t>
          </a:r>
          <a:r>
            <a:rPr lang="en-GB" sz="1400" baseline="0">
              <a:solidFill>
                <a:schemeClr val="dk1"/>
              </a:solidFill>
              <a:effectLst/>
              <a:latin typeface="+mn-lt"/>
              <a:ea typeface="+mn-ea"/>
              <a:cs typeface="+mn-cs"/>
            </a:rPr>
            <a:t>trend plot (red line).   </a:t>
          </a:r>
        </a:p>
        <a:p>
          <a:endParaRPr lang="en-GB" sz="14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400" b="1">
              <a:solidFill>
                <a:schemeClr val="dk1"/>
              </a:solidFill>
              <a:effectLst/>
              <a:latin typeface="+mn-lt"/>
              <a:ea typeface="+mn-ea"/>
              <a:cs typeface="+mn-cs"/>
            </a:rPr>
            <a:t>Table 2.The positive and</a:t>
          </a:r>
          <a:r>
            <a:rPr lang="en-GB" sz="1400" b="1" baseline="0">
              <a:solidFill>
                <a:schemeClr val="dk1"/>
              </a:solidFill>
              <a:effectLst/>
              <a:latin typeface="+mn-lt"/>
              <a:ea typeface="+mn-ea"/>
              <a:cs typeface="+mn-cs"/>
            </a:rPr>
            <a:t> negative predictive values( confusion matrix) of the cg05575921 EPIC Array and RE ddPCR derived data.</a:t>
          </a:r>
          <a:endParaRPr lang="en-GB" sz="1400" b="1">
            <a:solidFill>
              <a:schemeClr val="dk1"/>
            </a:solidFill>
            <a:effectLst/>
            <a:latin typeface="+mn-lt"/>
            <a:ea typeface="+mn-ea"/>
            <a:cs typeface="+mn-cs"/>
          </a:endParaRPr>
        </a:p>
        <a:p>
          <a:r>
            <a:rPr lang="en-NZ" sz="1400" b="0" baseline="0">
              <a:solidFill>
                <a:schemeClr val="dk1"/>
              </a:solidFill>
              <a:effectLst/>
              <a:latin typeface="+mn-lt"/>
              <a:ea typeface="+mn-ea"/>
              <a:cs typeface="+mn-cs"/>
            </a:rPr>
            <a:t>Each cell contains the number of indiviudual.  The first row represent numbers calculated using EPIC array data.</a:t>
          </a:r>
        </a:p>
        <a:p>
          <a:r>
            <a:rPr lang="en-NZ" sz="1400" b="0" baseline="0">
              <a:solidFill>
                <a:schemeClr val="dk1"/>
              </a:solidFill>
              <a:effectLst/>
              <a:latin typeface="+mn-lt"/>
              <a:ea typeface="+mn-ea"/>
              <a:cs typeface="+mn-cs"/>
            </a:rPr>
            <a:t>The second row (italic) are the numbers calculated using RE ddPCR data.</a:t>
          </a:r>
        </a:p>
        <a:p>
          <a:r>
            <a:rPr lang="en-NZ" sz="1400" b="0" baseline="0">
              <a:solidFill>
                <a:schemeClr val="dk1"/>
              </a:solidFill>
              <a:effectLst/>
              <a:latin typeface="+mn-lt"/>
              <a:ea typeface="+mn-ea"/>
              <a:cs typeface="+mn-cs"/>
            </a:rPr>
            <a:t>These tables match the ROC-curves shown in Figure 1 of the main text.</a:t>
          </a:r>
        </a:p>
        <a:p>
          <a:r>
            <a:rPr lang="en-NZ" sz="1400" b="0" baseline="0">
              <a:solidFill>
                <a:schemeClr val="dk1"/>
              </a:solidFill>
              <a:effectLst/>
              <a:latin typeface="+mn-lt"/>
              <a:ea typeface="+mn-ea"/>
              <a:cs typeface="+mn-cs"/>
            </a:rPr>
            <a:t>TP= true positive, TN=true negative, FP= false positive, FN=false negative , PPV= positive predictive value, NPV=negative predictive value</a:t>
          </a:r>
        </a:p>
      </xdr:txBody>
    </xdr:sp>
    <xdr:clientData/>
  </xdr:twoCellAnchor>
  <xdr:twoCellAnchor>
    <xdr:from>
      <xdr:col>12</xdr:col>
      <xdr:colOff>313616</xdr:colOff>
      <xdr:row>34</xdr:row>
      <xdr:rowOff>152399</xdr:rowOff>
    </xdr:from>
    <xdr:to>
      <xdr:col>25</xdr:col>
      <xdr:colOff>581380</xdr:colOff>
      <xdr:row>77</xdr:row>
      <xdr:rowOff>137220</xdr:rowOff>
    </xdr:to>
    <xdr:grpSp>
      <xdr:nvGrpSpPr>
        <xdr:cNvPr id="21" name="Group 20">
          <a:extLst>
            <a:ext uri="{FF2B5EF4-FFF2-40B4-BE49-F238E27FC236}">
              <a16:creationId xmlns:a16="http://schemas.microsoft.com/office/drawing/2014/main" id="{2A83D8D2-113B-918C-8EC9-108184816829}"/>
            </a:ext>
          </a:extLst>
        </xdr:cNvPr>
        <xdr:cNvGrpSpPr/>
      </xdr:nvGrpSpPr>
      <xdr:grpSpPr>
        <a:xfrm>
          <a:off x="13244525" y="8153399"/>
          <a:ext cx="11593855" cy="8955639"/>
          <a:chOff x="13267616" y="7871177"/>
          <a:chExt cx="11598986" cy="8522043"/>
        </a:xfrm>
      </xdr:grpSpPr>
      <xdr:pic>
        <xdr:nvPicPr>
          <xdr:cNvPr id="17" name="Picture 16">
            <a:extLst>
              <a:ext uri="{FF2B5EF4-FFF2-40B4-BE49-F238E27FC236}">
                <a16:creationId xmlns:a16="http://schemas.microsoft.com/office/drawing/2014/main" id="{0040B9D9-02B2-8DB6-6F84-CF8323454346}"/>
              </a:ext>
            </a:extLst>
          </xdr:cNvPr>
          <xdr:cNvPicPr>
            <a:picLocks noChangeAspect="1"/>
          </xdr:cNvPicPr>
        </xdr:nvPicPr>
        <xdr:blipFill>
          <a:blip xmlns:r="http://schemas.openxmlformats.org/officeDocument/2006/relationships" r:embed="rId3"/>
          <a:stretch>
            <a:fillRect/>
          </a:stretch>
        </xdr:blipFill>
        <xdr:spPr>
          <a:xfrm>
            <a:off x="13687777" y="8198555"/>
            <a:ext cx="10451064" cy="7676444"/>
          </a:xfrm>
          <a:prstGeom prst="rect">
            <a:avLst/>
          </a:prstGeom>
        </xdr:spPr>
      </xdr:pic>
      <xdr:grpSp>
        <xdr:nvGrpSpPr>
          <xdr:cNvPr id="40" name="Group 39">
            <a:extLst>
              <a:ext uri="{FF2B5EF4-FFF2-40B4-BE49-F238E27FC236}">
                <a16:creationId xmlns:a16="http://schemas.microsoft.com/office/drawing/2014/main" id="{9C8BD0FB-C707-1C74-EDF1-28602BF3BC5C}"/>
              </a:ext>
            </a:extLst>
          </xdr:cNvPr>
          <xdr:cNvGrpSpPr/>
        </xdr:nvGrpSpPr>
        <xdr:grpSpPr>
          <a:xfrm>
            <a:off x="13267616" y="7871177"/>
            <a:ext cx="11598986" cy="8522043"/>
            <a:chOff x="12787837" y="1563510"/>
            <a:chExt cx="11090986" cy="8522043"/>
          </a:xfrm>
        </xdr:grpSpPr>
        <xdr:grpSp>
          <xdr:nvGrpSpPr>
            <xdr:cNvPr id="9" name="Group 8">
              <a:extLst>
                <a:ext uri="{FF2B5EF4-FFF2-40B4-BE49-F238E27FC236}">
                  <a16:creationId xmlns:a16="http://schemas.microsoft.com/office/drawing/2014/main" id="{6B3988C7-D5B1-3A63-60F2-DBB3324E984A}"/>
                </a:ext>
              </a:extLst>
            </xdr:cNvPr>
            <xdr:cNvGrpSpPr/>
          </xdr:nvGrpSpPr>
          <xdr:grpSpPr>
            <a:xfrm>
              <a:off x="12787837" y="1628793"/>
              <a:ext cx="11090986" cy="8456760"/>
              <a:chOff x="13353979" y="1273679"/>
              <a:chExt cx="10991921" cy="8697625"/>
            </a:xfrm>
          </xdr:grpSpPr>
          <xdr:grpSp>
            <xdr:nvGrpSpPr>
              <xdr:cNvPr id="20" name="Group 19">
                <a:extLst>
                  <a:ext uri="{FF2B5EF4-FFF2-40B4-BE49-F238E27FC236}">
                    <a16:creationId xmlns:a16="http://schemas.microsoft.com/office/drawing/2014/main" id="{026230BF-2B93-6E30-AAEE-AC8D1F4FBA78}"/>
                  </a:ext>
                </a:extLst>
              </xdr:cNvPr>
              <xdr:cNvGrpSpPr/>
            </xdr:nvGrpSpPr>
            <xdr:grpSpPr>
              <a:xfrm>
                <a:off x="13353979" y="2080221"/>
                <a:ext cx="10991921" cy="7891083"/>
                <a:chOff x="20643779" y="2080221"/>
                <a:chExt cx="10991921" cy="7891083"/>
              </a:xfrm>
            </xdr:grpSpPr>
            <xdr:sp macro="" textlink="">
              <xdr:nvSpPr>
                <xdr:cNvPr id="10" name="TextBox 9">
                  <a:extLst>
                    <a:ext uri="{FF2B5EF4-FFF2-40B4-BE49-F238E27FC236}">
                      <a16:creationId xmlns:a16="http://schemas.microsoft.com/office/drawing/2014/main" id="{610D400D-73E9-F741-A428-2AD56EE92349}"/>
                    </a:ext>
                  </a:extLst>
                </xdr:cNvPr>
                <xdr:cNvSpPr txBox="1"/>
              </xdr:nvSpPr>
              <xdr:spPr>
                <a:xfrm rot="16200000">
                  <a:off x="17479962" y="5244038"/>
                  <a:ext cx="6835634" cy="508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600" b="1">
                      <a:solidFill>
                        <a:schemeClr val="dk1"/>
                      </a:solidFill>
                      <a:effectLst/>
                      <a:latin typeface="+mn-lt"/>
                      <a:ea typeface="+mn-ea"/>
                      <a:cs typeface="+mn-cs"/>
                    </a:rPr>
                    <a:t>Percentage difference of cg05575921 RE to EPIC array method</a:t>
                  </a:r>
                  <a:endParaRPr lang="en-GB" sz="1600"/>
                </a:p>
              </xdr:txBody>
            </xdr:sp>
            <xdr:sp macro="" textlink="">
              <xdr:nvSpPr>
                <xdr:cNvPr id="11" name="TextBox 10">
                  <a:extLst>
                    <a:ext uri="{FF2B5EF4-FFF2-40B4-BE49-F238E27FC236}">
                      <a16:creationId xmlns:a16="http://schemas.microsoft.com/office/drawing/2014/main" id="{52755DCF-5B43-7942-ACA4-1664C5CB925F}"/>
                    </a:ext>
                  </a:extLst>
                </xdr:cNvPr>
                <xdr:cNvSpPr txBox="1"/>
              </xdr:nvSpPr>
              <xdr:spPr>
                <a:xfrm>
                  <a:off x="21018500" y="9370020"/>
                  <a:ext cx="10617200" cy="6012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600" b="1">
                      <a:solidFill>
                        <a:schemeClr val="dk1"/>
                      </a:solidFill>
                      <a:effectLst/>
                      <a:latin typeface="+mn-lt"/>
                      <a:ea typeface="+mn-ea"/>
                      <a:cs typeface="+mn-cs"/>
                    </a:rPr>
                    <a:t>mean of both cg05575921 methods</a:t>
                  </a:r>
                  <a:r>
                    <a:rPr lang="en-GB" sz="1600" b="1" baseline="0">
                      <a:solidFill>
                        <a:schemeClr val="dk1"/>
                      </a:solidFill>
                      <a:effectLst/>
                      <a:latin typeface="+mn-lt"/>
                      <a:ea typeface="+mn-ea"/>
                      <a:cs typeface="+mn-cs"/>
                    </a:rPr>
                    <a:t> </a:t>
                  </a:r>
                  <a:endParaRPr lang="en-GB" sz="1600"/>
                </a:p>
              </xdr:txBody>
            </xdr:sp>
          </xdr:grpSp>
          <xdr:sp macro="" textlink="">
            <xdr:nvSpPr>
              <xdr:cNvPr id="5" name="Rectangle 4">
                <a:extLst>
                  <a:ext uri="{FF2B5EF4-FFF2-40B4-BE49-F238E27FC236}">
                    <a16:creationId xmlns:a16="http://schemas.microsoft.com/office/drawing/2014/main" id="{693A435D-E4AD-9841-A5F8-80108C3DBA6D}"/>
                  </a:ext>
                </a:extLst>
              </xdr:cNvPr>
              <xdr:cNvSpPr/>
            </xdr:nvSpPr>
            <xdr:spPr>
              <a:xfrm>
                <a:off x="13693369" y="1273679"/>
                <a:ext cx="457200" cy="482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400">
                    <a:solidFill>
                      <a:schemeClr val="tx1"/>
                    </a:solidFill>
                  </a:rPr>
                  <a:t>C</a:t>
                </a:r>
              </a:p>
            </xdr:txBody>
          </xdr:sp>
        </xdr:grpSp>
        <xdr:sp macro="" textlink="">
          <xdr:nvSpPr>
            <xdr:cNvPr id="18" name="TextBox 17">
              <a:extLst>
                <a:ext uri="{FF2B5EF4-FFF2-40B4-BE49-F238E27FC236}">
                  <a16:creationId xmlns:a16="http://schemas.microsoft.com/office/drawing/2014/main" id="{8E946477-95FE-B14A-8D1A-F93165030363}"/>
                </a:ext>
              </a:extLst>
            </xdr:cNvPr>
            <xdr:cNvSpPr txBox="1"/>
          </xdr:nvSpPr>
          <xdr:spPr>
            <a:xfrm>
              <a:off x="13821836" y="1563510"/>
              <a:ext cx="8135904" cy="5776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chemeClr val="dk1"/>
                  </a:solidFill>
                  <a:effectLst/>
                  <a:latin typeface="+mn-lt"/>
                  <a:ea typeface="+mn-ea"/>
                  <a:cs typeface="+mn-cs"/>
                </a:rPr>
                <a:t>Bland Altman plot of the mean for both cg05575921 AHRR</a:t>
              </a:r>
              <a:r>
                <a:rPr lang="en-GB" sz="1400" b="1" baseline="0">
                  <a:solidFill>
                    <a:schemeClr val="dk1"/>
                  </a:solidFill>
                  <a:effectLst/>
                  <a:latin typeface="+mn-lt"/>
                  <a:ea typeface="+mn-ea"/>
                  <a:cs typeface="+mn-cs"/>
                </a:rPr>
                <a:t> methods (x-axis) and percentage difference of </a:t>
              </a:r>
              <a:r>
                <a:rPr lang="en-GB" sz="1400" b="1">
                  <a:solidFill>
                    <a:schemeClr val="dk1"/>
                  </a:solidFill>
                  <a:effectLst/>
                  <a:latin typeface="+mn-lt"/>
                  <a:ea typeface="+mn-ea"/>
                  <a:cs typeface="+mn-cs"/>
                </a:rPr>
                <a:t>AHRR </a:t>
              </a:r>
              <a:r>
                <a:rPr lang="en-GB" sz="1400" b="1" baseline="0">
                  <a:solidFill>
                    <a:schemeClr val="dk1"/>
                  </a:solidFill>
                  <a:effectLst/>
                  <a:latin typeface="+mn-lt"/>
                  <a:ea typeface="+mn-ea"/>
                  <a:cs typeface="+mn-cs"/>
                </a:rPr>
                <a:t>restriction enzyme ddPCR method (y-axis)</a:t>
              </a:r>
              <a:r>
                <a:rPr lang="en-GB" sz="1400" b="1">
                  <a:solidFill>
                    <a:schemeClr val="dk1"/>
                  </a:solidFill>
                  <a:effectLst/>
                  <a:latin typeface="+mn-lt"/>
                  <a:ea typeface="+mn-ea"/>
                  <a:cs typeface="+mn-cs"/>
                </a:rPr>
                <a:t>.</a:t>
              </a:r>
            </a:p>
            <a:p>
              <a:endParaRPr lang="en-GB" sz="1400">
                <a:solidFill>
                  <a:schemeClr val="dk1"/>
                </a:solidFill>
                <a:effectLst/>
                <a:latin typeface="+mn-lt"/>
                <a:ea typeface="+mn-ea"/>
                <a:cs typeface="+mn-cs"/>
              </a:endParaRPr>
            </a:p>
          </xdr:txBody>
        </xdr:sp>
      </xdr:grpSp>
    </xdr:grpSp>
    <xdr:clientData/>
  </xdr:twoCellAnchor>
  <xdr:twoCellAnchor>
    <xdr:from>
      <xdr:col>12</xdr:col>
      <xdr:colOff>531430</xdr:colOff>
      <xdr:row>2</xdr:row>
      <xdr:rowOff>40922</xdr:rowOff>
    </xdr:from>
    <xdr:to>
      <xdr:col>28</xdr:col>
      <xdr:colOff>128989</xdr:colOff>
      <xdr:row>33</xdr:row>
      <xdr:rowOff>24637</xdr:rowOff>
    </xdr:to>
    <xdr:grpSp>
      <xdr:nvGrpSpPr>
        <xdr:cNvPr id="14" name="Group 13">
          <a:extLst>
            <a:ext uri="{FF2B5EF4-FFF2-40B4-BE49-F238E27FC236}">
              <a16:creationId xmlns:a16="http://schemas.microsoft.com/office/drawing/2014/main" id="{E93A8D67-BD63-D3D6-573C-EA9F1F6DD906}"/>
            </a:ext>
          </a:extLst>
        </xdr:cNvPr>
        <xdr:cNvGrpSpPr/>
      </xdr:nvGrpSpPr>
      <xdr:grpSpPr>
        <a:xfrm>
          <a:off x="13462339" y="1218558"/>
          <a:ext cx="13417468" cy="6599261"/>
          <a:chOff x="23396224" y="548922"/>
          <a:chExt cx="14573668" cy="7129332"/>
        </a:xfrm>
      </xdr:grpSpPr>
      <xdr:pic>
        <xdr:nvPicPr>
          <xdr:cNvPr id="2" name="Picture 1">
            <a:extLst>
              <a:ext uri="{FF2B5EF4-FFF2-40B4-BE49-F238E27FC236}">
                <a16:creationId xmlns:a16="http://schemas.microsoft.com/office/drawing/2014/main" id="{EC3BE394-6F07-4008-6166-7D8CA9FA17C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3433465" y="566252"/>
            <a:ext cx="14536427" cy="7112002"/>
          </a:xfrm>
          <a:prstGeom prst="rect">
            <a:avLst/>
          </a:prstGeom>
        </xdr:spPr>
      </xdr:pic>
      <xdr:sp macro="" textlink="">
        <xdr:nvSpPr>
          <xdr:cNvPr id="13" name="Rectangle 12">
            <a:extLst>
              <a:ext uri="{FF2B5EF4-FFF2-40B4-BE49-F238E27FC236}">
                <a16:creationId xmlns:a16="http://schemas.microsoft.com/office/drawing/2014/main" id="{2ABDFB29-B263-624C-9D9A-D95E1D859926}"/>
              </a:ext>
            </a:extLst>
          </xdr:cNvPr>
          <xdr:cNvSpPr/>
        </xdr:nvSpPr>
        <xdr:spPr>
          <a:xfrm>
            <a:off x="23396224" y="548922"/>
            <a:ext cx="508285" cy="53125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400">
                <a:solidFill>
                  <a:schemeClr val="tx1"/>
                </a:solidFill>
              </a:rPr>
              <a:t>B</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114300</xdr:colOff>
      <xdr:row>55</xdr:row>
      <xdr:rowOff>93738</xdr:rowOff>
    </xdr:from>
    <xdr:to>
      <xdr:col>7</xdr:col>
      <xdr:colOff>532191</xdr:colOff>
      <xdr:row>81</xdr:row>
      <xdr:rowOff>215900</xdr:rowOff>
    </xdr:to>
    <xdr:sp macro="" textlink="">
      <xdr:nvSpPr>
        <xdr:cNvPr id="3" name="TextBox 2">
          <a:extLst>
            <a:ext uri="{FF2B5EF4-FFF2-40B4-BE49-F238E27FC236}">
              <a16:creationId xmlns:a16="http://schemas.microsoft.com/office/drawing/2014/main" id="{6C972D82-7E6E-6C78-69C4-E1C0B8CDD1EB}"/>
            </a:ext>
          </a:extLst>
        </xdr:cNvPr>
        <xdr:cNvSpPr txBox="1"/>
      </xdr:nvSpPr>
      <xdr:spPr>
        <a:xfrm>
          <a:off x="114300" y="11345938"/>
          <a:ext cx="7440991" cy="63451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400" b="1" i="0" u="none" strike="noStrike">
              <a:solidFill>
                <a:schemeClr val="dk1"/>
              </a:solidFill>
              <a:effectLst/>
              <a:latin typeface="+mn-lt"/>
              <a:ea typeface="+mn-ea"/>
              <a:cs typeface="+mn-cs"/>
            </a:rPr>
            <a:t>Supplementary data showing the proportion of cg05575921 </a:t>
          </a:r>
          <a:r>
            <a:rPr lang="en-NZ" sz="1400" b="1" i="1" u="none" strike="noStrike">
              <a:solidFill>
                <a:schemeClr val="dk1"/>
              </a:solidFill>
              <a:effectLst/>
              <a:latin typeface="+mn-lt"/>
              <a:ea typeface="+mn-ea"/>
              <a:cs typeface="+mn-cs"/>
            </a:rPr>
            <a:t>AHRR</a:t>
          </a:r>
          <a:r>
            <a:rPr lang="en-NZ" sz="1400" b="1" i="0" u="none" strike="noStrike">
              <a:solidFill>
                <a:schemeClr val="dk1"/>
              </a:solidFill>
              <a:effectLst/>
              <a:latin typeface="+mn-lt"/>
              <a:ea typeface="+mn-ea"/>
              <a:cs typeface="+mn-cs"/>
            </a:rPr>
            <a:t> methylation detected for each of 46 participant samples with both the restriction enzyme (RE) and RE/</a:t>
          </a:r>
          <a:r>
            <a:rPr lang="en-NZ" sz="1400" b="1" i="0" u="none" strike="noStrike" baseline="0">
              <a:solidFill>
                <a:schemeClr val="dk1"/>
              </a:solidFill>
              <a:effectLst/>
              <a:latin typeface="+mn-lt"/>
              <a:ea typeface="+mn-ea"/>
              <a:cs typeface="+mn-cs"/>
            </a:rPr>
            <a:t> </a:t>
          </a:r>
          <a:r>
            <a:rPr lang="en-NZ" sz="1400" b="1" i="0" u="none" strike="noStrike">
              <a:solidFill>
                <a:schemeClr val="dk1"/>
              </a:solidFill>
              <a:effectLst/>
              <a:latin typeface="+mn-lt"/>
              <a:ea typeface="+mn-ea"/>
              <a:cs typeface="+mn-cs"/>
            </a:rPr>
            <a:t>no enzyme ddPCR calcuated values.</a:t>
          </a:r>
          <a:r>
            <a:rPr lang="en-NZ" sz="1400"/>
            <a:t> </a:t>
          </a:r>
        </a:p>
        <a:p>
          <a:endParaRPr lang="en-NZ" sz="1400" b="1" i="0" u="none" strike="noStrike">
            <a:solidFill>
              <a:schemeClr val="dk1"/>
            </a:solidFill>
            <a:effectLst/>
            <a:latin typeface="+mn-lt"/>
            <a:ea typeface="+mn-ea"/>
            <a:cs typeface="+mn-cs"/>
          </a:endParaRPr>
        </a:p>
        <a:p>
          <a:r>
            <a:rPr lang="en-NZ" sz="1400" b="1" i="0" u="none" strike="noStrike">
              <a:solidFill>
                <a:schemeClr val="dk1"/>
              </a:solidFill>
              <a:effectLst/>
              <a:latin typeface="+mn-lt"/>
              <a:ea typeface="+mn-ea"/>
              <a:cs typeface="+mn-cs"/>
            </a:rPr>
            <a:t>Table 1 </a:t>
          </a:r>
          <a:r>
            <a:rPr lang="en-NZ" sz="1400" b="0" i="0" u="none" strike="noStrike">
              <a:solidFill>
                <a:schemeClr val="dk1"/>
              </a:solidFill>
              <a:effectLst/>
              <a:latin typeface="+mn-lt"/>
              <a:ea typeface="+mn-ea"/>
              <a:cs typeface="+mn-cs"/>
            </a:rPr>
            <a:t>shows smoking history (status and lifelong pack year consumption) and cg05575921 (REddPCR and</a:t>
          </a:r>
          <a:r>
            <a:rPr lang="en-NZ" sz="1400" b="0" i="0" u="none" strike="noStrike" baseline="0">
              <a:solidFill>
                <a:schemeClr val="dk1"/>
              </a:solidFill>
              <a:effectLst/>
              <a:latin typeface="+mn-lt"/>
              <a:ea typeface="+mn-ea"/>
              <a:cs typeface="+mn-cs"/>
            </a:rPr>
            <a:t> </a:t>
          </a:r>
          <a:r>
            <a:rPr lang="en-NZ" sz="1400" b="0" i="0" u="none" strike="noStrike">
              <a:solidFill>
                <a:schemeClr val="dk1"/>
              </a:solidFill>
              <a:effectLst/>
              <a:latin typeface="+mn-lt"/>
              <a:ea typeface="+mn-ea"/>
              <a:cs typeface="+mn-cs"/>
            </a:rPr>
            <a:t>REddPCR/noenzyme ddPCR) test values for each sample pair.</a:t>
          </a:r>
          <a:r>
            <a:rPr lang="en-NZ" sz="1400"/>
            <a:t>  The 'difference' column represents the </a:t>
          </a:r>
          <a:r>
            <a:rPr lang="en-NZ" sz="1400" baseline="0"/>
            <a:t>absolute difference between the cg05575921 value calculated with or without no enzyme PCR correction.   Mean values for each smoking status group are summarised at the bottom of the table.  * input DNA concentrations of these two outlier samples were 85 &amp; 75 ng/µL</a:t>
          </a:r>
          <a:endParaRPr lang="en-NZ" sz="1400"/>
        </a:p>
        <a:p>
          <a:endParaRPr lang="en-NZ" sz="1400" b="1" i="0" u="none" strike="noStrike">
            <a:solidFill>
              <a:schemeClr val="dk1"/>
            </a:solidFill>
            <a:effectLst/>
            <a:latin typeface="+mn-lt"/>
            <a:ea typeface="+mn-ea"/>
            <a:cs typeface="+mn-cs"/>
          </a:endParaRPr>
        </a:p>
        <a:p>
          <a:r>
            <a:rPr lang="en-NZ" sz="1400" b="1" i="0" u="none" strike="noStrike">
              <a:solidFill>
                <a:schemeClr val="dk1"/>
              </a:solidFill>
              <a:effectLst/>
              <a:latin typeface="+mn-lt"/>
              <a:ea typeface="+mn-ea"/>
              <a:cs typeface="+mn-cs"/>
            </a:rPr>
            <a:t>Graph A</a:t>
          </a:r>
          <a:r>
            <a:rPr lang="en-NZ" sz="1400" b="0" i="0" u="none" strike="noStrike">
              <a:solidFill>
                <a:schemeClr val="dk1"/>
              </a:solidFill>
              <a:effectLst/>
              <a:latin typeface="+mn-lt"/>
              <a:ea typeface="+mn-ea"/>
              <a:cs typeface="+mn-cs"/>
            </a:rPr>
            <a:t>: shows a high degree of correlation was observed between the stand alone REddPCR assay (x-axis) and the REddPCR/ noEnzyme assay (r2 =0.97, P&lt;0.0001, Fischer Z-transformation of Pearson correlation).</a:t>
          </a:r>
          <a:r>
            <a:rPr lang="en-NZ" sz="1400" b="0"/>
            <a:t> </a:t>
          </a:r>
          <a:r>
            <a:rPr lang="en-NZ" sz="1400" b="0" i="0" u="none" strike="noStrike">
              <a:solidFill>
                <a:schemeClr val="dk1"/>
              </a:solidFill>
              <a:effectLst/>
              <a:latin typeface="+mn-lt"/>
              <a:ea typeface="+mn-ea"/>
              <a:cs typeface="+mn-cs"/>
            </a:rPr>
            <a:t>The red line on the graph represents the fit for perfect correlation. Never smoked (green dots), Ex-smoker (purple dots), current smokers (red dots).</a:t>
          </a:r>
          <a:r>
            <a:rPr lang="en-NZ" sz="1400"/>
            <a:t> </a:t>
          </a:r>
        </a:p>
        <a:p>
          <a:pPr marL="0" marR="0" lvl="0" indent="0" defTabSz="914400" eaLnBrk="1" fontAlgn="auto" latinLnBrk="0" hangingPunct="1">
            <a:lnSpc>
              <a:spcPct val="100000"/>
            </a:lnSpc>
            <a:spcBef>
              <a:spcPts val="0"/>
            </a:spcBef>
            <a:spcAft>
              <a:spcPts val="0"/>
            </a:spcAft>
            <a:buClrTx/>
            <a:buSzTx/>
            <a:buFontTx/>
            <a:buNone/>
            <a:tabLst/>
            <a:defRPr/>
          </a:pPr>
          <a:endParaRPr lang="en-NZ" sz="1400"/>
        </a:p>
        <a:p>
          <a:pPr marL="0" marR="0" lvl="0" indent="0" defTabSz="914400" eaLnBrk="1" fontAlgn="auto" latinLnBrk="0" hangingPunct="1">
            <a:lnSpc>
              <a:spcPct val="100000"/>
            </a:lnSpc>
            <a:spcBef>
              <a:spcPts val="0"/>
            </a:spcBef>
            <a:spcAft>
              <a:spcPts val="0"/>
            </a:spcAft>
            <a:buClrTx/>
            <a:buSzTx/>
            <a:buFontTx/>
            <a:buNone/>
            <a:tabLst/>
            <a:defRPr/>
          </a:pPr>
          <a:r>
            <a:rPr lang="en-NZ" sz="1400" b="1"/>
            <a:t>Graph B</a:t>
          </a:r>
          <a:r>
            <a:rPr lang="en-GB" sz="1400" b="1" baseline="0">
              <a:solidFill>
                <a:schemeClr val="dk1"/>
              </a:solidFill>
              <a:effectLst/>
              <a:latin typeface="+mn-lt"/>
              <a:ea typeface="+mn-ea"/>
              <a:cs typeface="+mn-cs"/>
            </a:rPr>
            <a:t>: </a:t>
          </a:r>
          <a:r>
            <a:rPr lang="en-GB" sz="1400" baseline="0">
              <a:solidFill>
                <a:schemeClr val="dk1"/>
              </a:solidFill>
              <a:effectLst/>
              <a:latin typeface="+mn-lt"/>
              <a:ea typeface="+mn-ea"/>
              <a:cs typeface="+mn-cs"/>
            </a:rPr>
            <a:t>Bland-Altman plot showing that disagreement between measures. The blue line indicates the average difference of 1.9 and the dashed line indicates the limits of agreement -4.4 and 8.2 (the grey bands reflect the 95% confidence intervals) number data points to 46.  The Shapiro Wilk test of the differences suggests a non-normal distribution (P&lt;0.005).  However the reasons for this skewing  were not clear (outliers were investigated but had similar DNA concentrations and ddPCR accepted droplet counts comapred to other sampels).</a:t>
          </a:r>
        </a:p>
        <a:p>
          <a:endParaRPr lang="en-NZ" sz="1400"/>
        </a:p>
        <a:p>
          <a:r>
            <a:rPr lang="en-NZ" sz="1400" b="1" i="0" u="none" strike="noStrike">
              <a:solidFill>
                <a:schemeClr val="tx1"/>
              </a:solidFill>
              <a:effectLst/>
              <a:latin typeface="+mn-lt"/>
              <a:ea typeface="+mn-ea"/>
              <a:cs typeface="+mn-cs"/>
            </a:rPr>
            <a:t>Graph C. </a:t>
          </a:r>
          <a:r>
            <a:rPr lang="en-NZ" sz="1400" b="0" i="0" u="none" strike="noStrike">
              <a:solidFill>
                <a:schemeClr val="tx1"/>
              </a:solidFill>
              <a:effectLst/>
              <a:latin typeface="+mn-lt"/>
              <a:ea typeface="+mn-ea"/>
              <a:cs typeface="+mn-cs"/>
            </a:rPr>
            <a:t>Box plots showing smoking status groups for the two assay calculations.  The coloured horizontal lines are centred on median values for the RE ddPCR data.</a:t>
          </a:r>
          <a:r>
            <a:rPr lang="en-NZ" sz="1400">
              <a:solidFill>
                <a:schemeClr val="tx1"/>
              </a:solidFill>
            </a:rPr>
            <a:t> </a:t>
          </a:r>
        </a:p>
        <a:p>
          <a:endParaRPr lang="en-NZ" sz="1400">
            <a:solidFill>
              <a:schemeClr val="tx1"/>
            </a:solidFill>
          </a:endParaRPr>
        </a:p>
        <a:p>
          <a:pPr marL="0" marR="0" indent="0" defTabSz="914400" eaLnBrk="1" fontAlgn="auto" latinLnBrk="0" hangingPunct="1">
            <a:lnSpc>
              <a:spcPct val="100000"/>
            </a:lnSpc>
            <a:spcBef>
              <a:spcPts val="0"/>
            </a:spcBef>
            <a:spcAft>
              <a:spcPts val="0"/>
            </a:spcAft>
            <a:buClrTx/>
            <a:buSzTx/>
            <a:buFontTx/>
            <a:buNone/>
            <a:tabLst/>
            <a:defRPr/>
          </a:pPr>
          <a:r>
            <a:rPr lang="en-NZ" sz="1400" b="1">
              <a:solidFill>
                <a:schemeClr val="tx1"/>
              </a:solidFill>
            </a:rPr>
            <a:t>Table 2</a:t>
          </a:r>
          <a:r>
            <a:rPr lang="en-NZ" sz="1400" b="1" baseline="0">
              <a:solidFill>
                <a:schemeClr val="tx1"/>
              </a:solidFill>
            </a:rPr>
            <a:t> </a:t>
          </a:r>
          <a:r>
            <a:rPr lang="en-NZ" sz="1400" b="0" baseline="0">
              <a:solidFill>
                <a:schemeClr val="tx1"/>
              </a:solidFill>
            </a:rPr>
            <a:t>Despite the presence of some outlier samples </a:t>
          </a:r>
          <a:r>
            <a:rPr lang="en-NZ" sz="1400">
              <a:solidFill>
                <a:schemeClr val="tx1"/>
              </a:solidFill>
            </a:rPr>
            <a:t>ROC-curve analysis</a:t>
          </a:r>
          <a:r>
            <a:rPr lang="en-NZ" sz="1400" baseline="0">
              <a:solidFill>
                <a:schemeClr val="tx1"/>
              </a:solidFill>
            </a:rPr>
            <a:t> suggested that dividing the cg05575921 REddPCR value by the undigested fraction of FAM/HEX made no significant difference to the assays predictive performance association with smoking status.  Values are area-under-the-curve (AUC, 95%CI) and the p-value comparisons between AUCs.  </a:t>
          </a:r>
          <a:endParaRPr lang="en-GB" sz="1400">
            <a:solidFill>
              <a:schemeClr val="tx1"/>
            </a:solidFill>
          </a:endParaRPr>
        </a:p>
      </xdr:txBody>
    </xdr:sp>
    <xdr:clientData/>
  </xdr:twoCellAnchor>
  <xdr:twoCellAnchor>
    <xdr:from>
      <xdr:col>7</xdr:col>
      <xdr:colOff>423251</xdr:colOff>
      <xdr:row>0</xdr:row>
      <xdr:rowOff>127000</xdr:rowOff>
    </xdr:from>
    <xdr:to>
      <xdr:col>14</xdr:col>
      <xdr:colOff>685801</xdr:colOff>
      <xdr:row>38</xdr:row>
      <xdr:rowOff>124737</xdr:rowOff>
    </xdr:to>
    <xdr:grpSp>
      <xdr:nvGrpSpPr>
        <xdr:cNvPr id="6" name="Group 5">
          <a:extLst>
            <a:ext uri="{FF2B5EF4-FFF2-40B4-BE49-F238E27FC236}">
              <a16:creationId xmlns:a16="http://schemas.microsoft.com/office/drawing/2014/main" id="{BA276D7C-CFC2-16DD-1E01-F93F08A3709C}"/>
            </a:ext>
          </a:extLst>
        </xdr:cNvPr>
        <xdr:cNvGrpSpPr/>
      </xdr:nvGrpSpPr>
      <xdr:grpSpPr>
        <a:xfrm>
          <a:off x="7446351" y="127000"/>
          <a:ext cx="8682650" cy="7719337"/>
          <a:chOff x="7924800" y="736600"/>
          <a:chExt cx="8243510" cy="7771610"/>
        </a:xfrm>
      </xdr:grpSpPr>
      <xdr:grpSp>
        <xdr:nvGrpSpPr>
          <xdr:cNvPr id="11" name="Group 10">
            <a:extLst>
              <a:ext uri="{FF2B5EF4-FFF2-40B4-BE49-F238E27FC236}">
                <a16:creationId xmlns:a16="http://schemas.microsoft.com/office/drawing/2014/main" id="{CCC143D2-FF27-75CB-93C4-B9C30F7B87F9}"/>
              </a:ext>
            </a:extLst>
          </xdr:cNvPr>
          <xdr:cNvGrpSpPr/>
        </xdr:nvGrpSpPr>
        <xdr:grpSpPr>
          <a:xfrm>
            <a:off x="8227093" y="816429"/>
            <a:ext cx="7941217" cy="7691781"/>
            <a:chOff x="8698593" y="729343"/>
            <a:chExt cx="7998278" cy="7448344"/>
          </a:xfrm>
        </xdr:grpSpPr>
        <xdr:graphicFrame macro="">
          <xdr:nvGraphicFramePr>
            <xdr:cNvPr id="2" name="Chart 1">
              <a:extLst>
                <a:ext uri="{FF2B5EF4-FFF2-40B4-BE49-F238E27FC236}">
                  <a16:creationId xmlns:a16="http://schemas.microsoft.com/office/drawing/2014/main" id="{C244C1BE-E089-FA7C-BA43-81BB99159817}"/>
                </a:ext>
              </a:extLst>
            </xdr:cNvPr>
            <xdr:cNvGraphicFramePr/>
          </xdr:nvGraphicFramePr>
          <xdr:xfrm>
            <a:off x="8698593" y="729343"/>
            <a:ext cx="7998278" cy="6866467"/>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4" name="Straight Connector 3">
              <a:extLst>
                <a:ext uri="{FF2B5EF4-FFF2-40B4-BE49-F238E27FC236}">
                  <a16:creationId xmlns:a16="http://schemas.microsoft.com/office/drawing/2014/main" id="{A53E094B-7EFA-A41C-A55C-74D27F4C29DF}"/>
                </a:ext>
              </a:extLst>
            </xdr:cNvPr>
            <xdr:cNvCxnSpPr/>
          </xdr:nvCxnSpPr>
          <xdr:spPr>
            <a:xfrm flipV="1">
              <a:off x="9362164" y="936811"/>
              <a:ext cx="6984946" cy="6253928"/>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8" name="TextBox 22">
              <a:extLst>
                <a:ext uri="{FF2B5EF4-FFF2-40B4-BE49-F238E27FC236}">
                  <a16:creationId xmlns:a16="http://schemas.microsoft.com/office/drawing/2014/main" id="{52AC7DA2-4414-C9FD-B339-84E52906BDE5}"/>
                </a:ext>
              </a:extLst>
            </xdr:cNvPr>
            <xdr:cNvSpPr txBox="1"/>
          </xdr:nvSpPr>
          <xdr:spPr>
            <a:xfrm>
              <a:off x="10263040" y="7527522"/>
              <a:ext cx="4943242" cy="65016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a:t>c</a:t>
              </a:r>
              <a:r>
                <a:rPr lang="en-GB" sz="1800"/>
                <a:t>g05575921 (AHRR) RE ddPCR (% meythylated)</a:t>
              </a:r>
            </a:p>
            <a:p>
              <a:pPr algn="ctr"/>
              <a:endParaRPr lang="en-GB"/>
            </a:p>
          </xdr:txBody>
        </xdr:sp>
      </xdr:grpSp>
      <xdr:sp macro="" textlink="">
        <xdr:nvSpPr>
          <xdr:cNvPr id="5" name="Rectangle 4">
            <a:extLst>
              <a:ext uri="{FF2B5EF4-FFF2-40B4-BE49-F238E27FC236}">
                <a16:creationId xmlns:a16="http://schemas.microsoft.com/office/drawing/2014/main" id="{3458537B-D240-1045-B130-E453D5B69647}"/>
              </a:ext>
            </a:extLst>
          </xdr:cNvPr>
          <xdr:cNvSpPr/>
        </xdr:nvSpPr>
        <xdr:spPr>
          <a:xfrm>
            <a:off x="7924800" y="736600"/>
            <a:ext cx="547451" cy="5471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400">
                <a:solidFill>
                  <a:schemeClr val="tx1"/>
                </a:solidFill>
              </a:rPr>
              <a:t>A</a:t>
            </a:r>
          </a:p>
        </xdr:txBody>
      </xdr:sp>
    </xdr:grpSp>
    <xdr:clientData/>
  </xdr:twoCellAnchor>
  <xdr:twoCellAnchor>
    <xdr:from>
      <xdr:col>7</xdr:col>
      <xdr:colOff>609599</xdr:colOff>
      <xdr:row>36</xdr:row>
      <xdr:rowOff>190500</xdr:rowOff>
    </xdr:from>
    <xdr:to>
      <xdr:col>18</xdr:col>
      <xdr:colOff>51376</xdr:colOff>
      <xdr:row>65</xdr:row>
      <xdr:rowOff>25400</xdr:rowOff>
    </xdr:to>
    <xdr:grpSp>
      <xdr:nvGrpSpPr>
        <xdr:cNvPr id="10" name="Group 9">
          <a:extLst>
            <a:ext uri="{FF2B5EF4-FFF2-40B4-BE49-F238E27FC236}">
              <a16:creationId xmlns:a16="http://schemas.microsoft.com/office/drawing/2014/main" id="{B2CD7342-F6FE-79D2-5BB1-0A6CCE1F6401}"/>
            </a:ext>
          </a:extLst>
        </xdr:cNvPr>
        <xdr:cNvGrpSpPr/>
      </xdr:nvGrpSpPr>
      <xdr:grpSpPr>
        <a:xfrm>
          <a:off x="7632699" y="7505700"/>
          <a:ext cx="11163877" cy="5803900"/>
          <a:chOff x="8305799" y="8128000"/>
          <a:chExt cx="11163877" cy="5803900"/>
        </a:xfrm>
      </xdr:grpSpPr>
      <xdr:pic>
        <xdr:nvPicPr>
          <xdr:cNvPr id="13" name="Picture 12">
            <a:extLst>
              <a:ext uri="{FF2B5EF4-FFF2-40B4-BE49-F238E27FC236}">
                <a16:creationId xmlns:a16="http://schemas.microsoft.com/office/drawing/2014/main" id="{5858B9E8-4B54-7FF4-DABB-1E84B38AB2F9}"/>
              </a:ext>
            </a:extLst>
          </xdr:cNvPr>
          <xdr:cNvPicPr>
            <a:picLocks noChangeAspect="1"/>
          </xdr:cNvPicPr>
        </xdr:nvPicPr>
        <xdr:blipFill>
          <a:blip xmlns:r="http://schemas.openxmlformats.org/officeDocument/2006/relationships" r:embed="rId2"/>
          <a:stretch>
            <a:fillRect/>
          </a:stretch>
        </xdr:blipFill>
        <xdr:spPr>
          <a:xfrm>
            <a:off x="8305799" y="8140700"/>
            <a:ext cx="11163877" cy="5791200"/>
          </a:xfrm>
          <a:prstGeom prst="rect">
            <a:avLst/>
          </a:prstGeom>
        </xdr:spPr>
      </xdr:pic>
      <xdr:sp macro="" textlink="">
        <xdr:nvSpPr>
          <xdr:cNvPr id="7" name="Rectangle 6">
            <a:extLst>
              <a:ext uri="{FF2B5EF4-FFF2-40B4-BE49-F238E27FC236}">
                <a16:creationId xmlns:a16="http://schemas.microsoft.com/office/drawing/2014/main" id="{30A1A311-C4C0-3D4D-A031-8152A7D0A9C7}"/>
              </a:ext>
            </a:extLst>
          </xdr:cNvPr>
          <xdr:cNvSpPr/>
        </xdr:nvSpPr>
        <xdr:spPr>
          <a:xfrm>
            <a:off x="8343900" y="8128000"/>
            <a:ext cx="560590" cy="54350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400">
                <a:solidFill>
                  <a:schemeClr val="tx1"/>
                </a:solidFill>
              </a:rPr>
              <a:t>C</a:t>
            </a:r>
          </a:p>
        </xdr:txBody>
      </xdr:sp>
    </xdr:grpSp>
    <xdr:clientData/>
  </xdr:twoCellAnchor>
  <xdr:twoCellAnchor>
    <xdr:from>
      <xdr:col>7</xdr:col>
      <xdr:colOff>402025</xdr:colOff>
      <xdr:row>2</xdr:row>
      <xdr:rowOff>63500</xdr:rowOff>
    </xdr:from>
    <xdr:to>
      <xdr:col>8</xdr:col>
      <xdr:colOff>490657</xdr:colOff>
      <xdr:row>34</xdr:row>
      <xdr:rowOff>79386</xdr:rowOff>
    </xdr:to>
    <xdr:sp macro="" textlink="">
      <xdr:nvSpPr>
        <xdr:cNvPr id="12" name="TextBox 22">
          <a:extLst>
            <a:ext uri="{FF2B5EF4-FFF2-40B4-BE49-F238E27FC236}">
              <a16:creationId xmlns:a16="http://schemas.microsoft.com/office/drawing/2014/main" id="{4462973D-AFDA-744D-8522-F68E0588BFE7}"/>
            </a:ext>
          </a:extLst>
        </xdr:cNvPr>
        <xdr:cNvSpPr txBox="1"/>
      </xdr:nvSpPr>
      <xdr:spPr>
        <a:xfrm rot="16200000">
          <a:off x="4623048" y="3271977"/>
          <a:ext cx="6518286" cy="914132"/>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a:t>c</a:t>
          </a:r>
          <a:r>
            <a:rPr lang="en-GB" sz="1800"/>
            <a:t>g05575921 (AHRR) RE ddPCR/ no enzyme ddPCR</a:t>
          </a:r>
          <a:r>
            <a:rPr lang="en-GB" sz="1800" baseline="0"/>
            <a:t> </a:t>
          </a:r>
          <a:r>
            <a:rPr lang="en-GB" sz="1800"/>
            <a:t> (% meythylated)</a:t>
          </a:r>
        </a:p>
        <a:p>
          <a:endParaRPr lang="en-GB"/>
        </a:p>
      </xdr:txBody>
    </xdr:sp>
    <xdr:clientData/>
  </xdr:twoCellAnchor>
  <xdr:twoCellAnchor>
    <xdr:from>
      <xdr:col>15</xdr:col>
      <xdr:colOff>292100</xdr:colOff>
      <xdr:row>1</xdr:row>
      <xdr:rowOff>177800</xdr:rowOff>
    </xdr:from>
    <xdr:to>
      <xdr:col>24</xdr:col>
      <xdr:colOff>635000</xdr:colOff>
      <xdr:row>29</xdr:row>
      <xdr:rowOff>121201</xdr:rowOff>
    </xdr:to>
    <xdr:grpSp>
      <xdr:nvGrpSpPr>
        <xdr:cNvPr id="15" name="Group 14">
          <a:extLst>
            <a:ext uri="{FF2B5EF4-FFF2-40B4-BE49-F238E27FC236}">
              <a16:creationId xmlns:a16="http://schemas.microsoft.com/office/drawing/2014/main" id="{6A1C4EEA-B646-40C5-A3A6-B350E1575FA3}"/>
            </a:ext>
          </a:extLst>
        </xdr:cNvPr>
        <xdr:cNvGrpSpPr/>
      </xdr:nvGrpSpPr>
      <xdr:grpSpPr>
        <a:xfrm>
          <a:off x="16560800" y="381000"/>
          <a:ext cx="7772400" cy="5633001"/>
          <a:chOff x="17551400" y="1041400"/>
          <a:chExt cx="7772400" cy="5633001"/>
        </a:xfrm>
      </xdr:grpSpPr>
      <xdr:pic>
        <xdr:nvPicPr>
          <xdr:cNvPr id="9" name="Picture 8">
            <a:extLst>
              <a:ext uri="{FF2B5EF4-FFF2-40B4-BE49-F238E27FC236}">
                <a16:creationId xmlns:a16="http://schemas.microsoft.com/office/drawing/2014/main" id="{81274FB9-01F9-595F-D5AA-CA1FE27FD2B6}"/>
              </a:ext>
            </a:extLst>
          </xdr:cNvPr>
          <xdr:cNvPicPr>
            <a:picLocks noChangeAspect="1"/>
          </xdr:cNvPicPr>
        </xdr:nvPicPr>
        <xdr:blipFill>
          <a:blip xmlns:r="http://schemas.openxmlformats.org/officeDocument/2006/relationships" r:embed="rId3"/>
          <a:stretch>
            <a:fillRect/>
          </a:stretch>
        </xdr:blipFill>
        <xdr:spPr>
          <a:xfrm>
            <a:off x="17551400" y="1104900"/>
            <a:ext cx="7772400" cy="5569501"/>
          </a:xfrm>
          <a:prstGeom prst="rect">
            <a:avLst/>
          </a:prstGeom>
        </xdr:spPr>
      </xdr:pic>
      <xdr:sp macro="" textlink="">
        <xdr:nvSpPr>
          <xdr:cNvPr id="14" name="Rectangle 13">
            <a:extLst>
              <a:ext uri="{FF2B5EF4-FFF2-40B4-BE49-F238E27FC236}">
                <a16:creationId xmlns:a16="http://schemas.microsoft.com/office/drawing/2014/main" id="{A1F83B45-F23E-1945-8630-8052054C9A13}"/>
              </a:ext>
            </a:extLst>
          </xdr:cNvPr>
          <xdr:cNvSpPr/>
        </xdr:nvSpPr>
        <xdr:spPr>
          <a:xfrm>
            <a:off x="18237199" y="1041400"/>
            <a:ext cx="560590" cy="54350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400">
                <a:solidFill>
                  <a:schemeClr val="tx1"/>
                </a:solidFill>
              </a:rPr>
              <a:t>B</a:t>
            </a:r>
          </a:p>
        </xdr:txBody>
      </xdr:sp>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10DCF-3B83-D74A-B08B-3362FA71D548}">
  <dimension ref="A1:O82"/>
  <sheetViews>
    <sheetView topLeftCell="B7" zoomScaleNormal="100" workbookViewId="0">
      <selection activeCell="U54" sqref="U54"/>
    </sheetView>
  </sheetViews>
  <sheetFormatPr baseColWidth="10" defaultRowHeight="16" x14ac:dyDescent="0.2"/>
  <cols>
    <col min="1" max="1" width="11.83203125" style="2" customWidth="1"/>
    <col min="2" max="2" width="15.5" style="1" customWidth="1"/>
    <col min="4" max="4" width="15" customWidth="1"/>
    <col min="5" max="5" width="14.5" customWidth="1"/>
    <col min="6" max="6" width="8.1640625" style="1" customWidth="1"/>
    <col min="8" max="8" width="21" customWidth="1"/>
    <col min="9" max="9" width="10.83203125" customWidth="1"/>
    <col min="10" max="10" width="17.33203125" customWidth="1"/>
    <col min="11" max="11" width="17.1640625" customWidth="1"/>
    <col min="12" max="12" width="10.83203125" customWidth="1"/>
    <col min="15" max="15" width="3.33203125" customWidth="1"/>
  </cols>
  <sheetData>
    <row r="1" spans="1:12" x14ac:dyDescent="0.2">
      <c r="H1" s="133" t="s">
        <v>31</v>
      </c>
      <c r="I1" s="133"/>
      <c r="J1" s="133"/>
      <c r="K1" s="133"/>
      <c r="L1" s="133"/>
    </row>
    <row r="2" spans="1:12" ht="35" customHeight="1" x14ac:dyDescent="0.25">
      <c r="A2" s="12" t="s">
        <v>6</v>
      </c>
      <c r="B2" s="12" t="s">
        <v>9</v>
      </c>
      <c r="C2" s="12" t="s">
        <v>10</v>
      </c>
      <c r="D2" s="29" t="s">
        <v>35</v>
      </c>
      <c r="E2" s="29" t="s">
        <v>12</v>
      </c>
      <c r="F2" s="12" t="s">
        <v>2</v>
      </c>
      <c r="G2" s="113" t="s">
        <v>2</v>
      </c>
      <c r="H2" s="13" t="s">
        <v>9</v>
      </c>
      <c r="I2" s="28" t="s">
        <v>14</v>
      </c>
      <c r="J2" s="28" t="s">
        <v>38</v>
      </c>
      <c r="K2" s="28" t="s">
        <v>13</v>
      </c>
      <c r="L2" s="28" t="s">
        <v>11</v>
      </c>
    </row>
    <row r="3" spans="1:12" ht="19" x14ac:dyDescent="0.25">
      <c r="A3" s="3">
        <v>30</v>
      </c>
      <c r="B3" s="9" t="s">
        <v>1</v>
      </c>
      <c r="C3" s="9">
        <v>0</v>
      </c>
      <c r="D3" s="4">
        <v>87</v>
      </c>
      <c r="E3" s="4">
        <v>79</v>
      </c>
      <c r="F3" s="30">
        <v>6.8154870475811813E-2</v>
      </c>
      <c r="G3" s="114">
        <f>STDEV(D3:E3)/AVERAGE(D3:E3)*100</f>
        <v>6.8154870475811808</v>
      </c>
      <c r="H3" s="14" t="s">
        <v>3</v>
      </c>
      <c r="I3" s="15">
        <v>0</v>
      </c>
      <c r="J3" s="15">
        <v>83.256521739130434</v>
      </c>
      <c r="K3" s="15">
        <v>84.247826086956536</v>
      </c>
      <c r="L3" s="16">
        <v>3.9045743254341909E-2</v>
      </c>
    </row>
    <row r="4" spans="1:12" ht="19" x14ac:dyDescent="0.25">
      <c r="A4" s="3">
        <v>31</v>
      </c>
      <c r="B4" s="9" t="s">
        <v>1</v>
      </c>
      <c r="C4" s="9">
        <v>0</v>
      </c>
      <c r="D4" s="4">
        <v>85</v>
      </c>
      <c r="E4" s="4">
        <v>88</v>
      </c>
      <c r="F4" s="30">
        <v>2.4523934607625923E-2</v>
      </c>
      <c r="G4" s="114">
        <f t="shared" ref="G4:G54" si="0">STDEV(D4:E4)/AVERAGE(D4:E4)*100</f>
        <v>2.4523934607625923</v>
      </c>
      <c r="H4" s="17" t="s">
        <v>4</v>
      </c>
      <c r="I4" s="18">
        <v>19.5</v>
      </c>
      <c r="J4" s="18">
        <v>63</v>
      </c>
      <c r="K4" s="18">
        <v>62.5</v>
      </c>
      <c r="L4" s="19">
        <v>7.762741448410905E-2</v>
      </c>
    </row>
    <row r="5" spans="1:12" ht="19" x14ac:dyDescent="0.25">
      <c r="A5" s="3">
        <v>32</v>
      </c>
      <c r="B5" s="9" t="s">
        <v>1</v>
      </c>
      <c r="C5" s="9">
        <v>0</v>
      </c>
      <c r="D5" s="4">
        <v>84</v>
      </c>
      <c r="E5" s="4">
        <v>79</v>
      </c>
      <c r="F5" s="30">
        <v>4.3380784121874086E-2</v>
      </c>
      <c r="G5" s="114">
        <f t="shared" si="0"/>
        <v>4.338078412187409</v>
      </c>
      <c r="H5" s="20" t="s">
        <v>7</v>
      </c>
      <c r="I5" s="21">
        <v>68.271739130434781</v>
      </c>
      <c r="J5" s="21">
        <v>41.639130434782608</v>
      </c>
      <c r="K5" s="21">
        <v>40.813043478260873</v>
      </c>
      <c r="L5" s="22">
        <v>6.7452860093741837E-2</v>
      </c>
    </row>
    <row r="6" spans="1:12" ht="19" x14ac:dyDescent="0.25">
      <c r="A6" s="3">
        <v>33</v>
      </c>
      <c r="B6" s="9" t="s">
        <v>1</v>
      </c>
      <c r="C6" s="9">
        <v>0</v>
      </c>
      <c r="D6" s="4">
        <v>88</v>
      </c>
      <c r="E6" s="4">
        <v>98</v>
      </c>
      <c r="F6" s="30">
        <v>7.6032987224359957E-2</v>
      </c>
      <c r="G6" s="114">
        <f t="shared" si="0"/>
        <v>7.603298722435996</v>
      </c>
      <c r="H6" s="23"/>
      <c r="I6" s="24"/>
      <c r="J6" s="24"/>
      <c r="K6" s="24"/>
      <c r="L6" s="25"/>
    </row>
    <row r="7" spans="1:12" ht="19" x14ac:dyDescent="0.25">
      <c r="A7" s="3">
        <v>34</v>
      </c>
      <c r="B7" s="9" t="s">
        <v>1</v>
      </c>
      <c r="C7" s="9">
        <v>0</v>
      </c>
      <c r="D7" s="4">
        <v>81</v>
      </c>
      <c r="E7" s="4">
        <v>86</v>
      </c>
      <c r="F7" s="30">
        <v>4.2341723424344162E-2</v>
      </c>
      <c r="G7" s="114">
        <f t="shared" si="0"/>
        <v>4.234172342434416</v>
      </c>
      <c r="H7" s="33" t="s">
        <v>5</v>
      </c>
      <c r="I7" s="26">
        <v>29.609375</v>
      </c>
      <c r="J7" s="26">
        <v>64.74166666666666</v>
      </c>
      <c r="K7" s="26">
        <v>64.32083333333334</v>
      </c>
      <c r="L7" s="27">
        <v>5.2420260876701229E-2</v>
      </c>
    </row>
    <row r="8" spans="1:12" x14ac:dyDescent="0.2">
      <c r="A8" s="3">
        <v>35</v>
      </c>
      <c r="B8" s="9" t="s">
        <v>1</v>
      </c>
      <c r="C8" s="9">
        <v>0</v>
      </c>
      <c r="D8" s="4">
        <v>86</v>
      </c>
      <c r="E8" s="4">
        <v>87</v>
      </c>
      <c r="F8" s="30">
        <v>8.1746448692086426E-3</v>
      </c>
      <c r="G8" s="114">
        <f t="shared" si="0"/>
        <v>0.81746448692086426</v>
      </c>
    </row>
    <row r="9" spans="1:12" x14ac:dyDescent="0.2">
      <c r="A9" s="3">
        <v>36</v>
      </c>
      <c r="B9" s="9" t="s">
        <v>1</v>
      </c>
      <c r="C9" s="9">
        <v>0</v>
      </c>
      <c r="D9" s="4">
        <v>85</v>
      </c>
      <c r="E9" s="4">
        <v>84</v>
      </c>
      <c r="F9" s="30">
        <v>8.3681275880064798E-3</v>
      </c>
      <c r="G9" s="114">
        <f t="shared" si="0"/>
        <v>0.83681275880064798</v>
      </c>
    </row>
    <row r="10" spans="1:12" x14ac:dyDescent="0.2">
      <c r="A10" s="3">
        <v>37</v>
      </c>
      <c r="B10" s="9" t="s">
        <v>1</v>
      </c>
      <c r="C10" s="9">
        <v>0</v>
      </c>
      <c r="D10" s="4">
        <v>83.3</v>
      </c>
      <c r="E10" s="4">
        <v>84.4</v>
      </c>
      <c r="F10" s="30">
        <v>9.2762964735266344E-3</v>
      </c>
      <c r="G10" s="114">
        <f t="shared" si="0"/>
        <v>0.9276296473526634</v>
      </c>
    </row>
    <row r="11" spans="1:12" x14ac:dyDescent="0.2">
      <c r="A11" s="3">
        <v>38</v>
      </c>
      <c r="B11" s="9" t="s">
        <v>1</v>
      </c>
      <c r="C11" s="9">
        <v>0</v>
      </c>
      <c r="D11" s="4">
        <v>85.8</v>
      </c>
      <c r="E11" s="4">
        <v>85.2</v>
      </c>
      <c r="F11" s="30">
        <v>4.9621528504318647E-3</v>
      </c>
      <c r="G11" s="114">
        <f t="shared" si="0"/>
        <v>0.49621528504318646</v>
      </c>
    </row>
    <row r="12" spans="1:12" x14ac:dyDescent="0.2">
      <c r="A12" s="3">
        <v>39</v>
      </c>
      <c r="B12" s="9" t="s">
        <v>1</v>
      </c>
      <c r="C12" s="9">
        <v>0</v>
      </c>
      <c r="D12" s="4">
        <v>76.099999999999994</v>
      </c>
      <c r="E12" s="4">
        <v>82.3</v>
      </c>
      <c r="F12" s="30">
        <v>5.5354318729249966E-2</v>
      </c>
      <c r="G12" s="114">
        <f t="shared" si="0"/>
        <v>5.5354318729249963</v>
      </c>
    </row>
    <row r="13" spans="1:12" x14ac:dyDescent="0.2">
      <c r="A13" s="3">
        <v>40</v>
      </c>
      <c r="B13" s="9" t="s">
        <v>1</v>
      </c>
      <c r="C13" s="9">
        <v>0</v>
      </c>
      <c r="D13" s="4">
        <v>79.400000000000006</v>
      </c>
      <c r="E13" s="4">
        <v>85.9</v>
      </c>
      <c r="F13" s="30">
        <v>5.5610333668633494E-2</v>
      </c>
      <c r="G13" s="114">
        <f t="shared" si="0"/>
        <v>5.5610333668633496</v>
      </c>
    </row>
    <row r="14" spans="1:12" x14ac:dyDescent="0.2">
      <c r="A14" s="3">
        <v>41</v>
      </c>
      <c r="B14" s="9" t="s">
        <v>1</v>
      </c>
      <c r="C14" s="9">
        <v>0</v>
      </c>
      <c r="D14" s="4">
        <v>91.8</v>
      </c>
      <c r="E14" s="4">
        <v>84.6</v>
      </c>
      <c r="F14" s="30">
        <v>5.7723002545840639E-2</v>
      </c>
      <c r="G14" s="114">
        <f t="shared" si="0"/>
        <v>5.7723002545840636</v>
      </c>
    </row>
    <row r="15" spans="1:12" x14ac:dyDescent="0.2">
      <c r="A15" s="3">
        <v>42</v>
      </c>
      <c r="B15" s="9" t="s">
        <v>1</v>
      </c>
      <c r="C15" s="9">
        <v>0</v>
      </c>
      <c r="D15" s="4">
        <v>74.5</v>
      </c>
      <c r="E15" s="4">
        <v>83</v>
      </c>
      <c r="F15" s="30">
        <v>7.632263669950036E-2</v>
      </c>
      <c r="G15" s="114">
        <f t="shared" si="0"/>
        <v>7.6322636699500359</v>
      </c>
    </row>
    <row r="16" spans="1:12" x14ac:dyDescent="0.2">
      <c r="A16" s="3">
        <v>43</v>
      </c>
      <c r="B16" s="9" t="s">
        <v>1</v>
      </c>
      <c r="C16" s="9">
        <v>0</v>
      </c>
      <c r="D16" s="4">
        <v>79.400000000000006</v>
      </c>
      <c r="E16" s="4">
        <v>82</v>
      </c>
      <c r="F16" s="30">
        <v>2.2781631116295161E-2</v>
      </c>
      <c r="G16" s="114">
        <f t="shared" si="0"/>
        <v>2.278163111629516</v>
      </c>
    </row>
    <row r="17" spans="1:7" x14ac:dyDescent="0.2">
      <c r="A17" s="3">
        <v>44</v>
      </c>
      <c r="B17" s="9" t="s">
        <v>1</v>
      </c>
      <c r="C17" s="9">
        <v>0</v>
      </c>
      <c r="D17" s="4">
        <v>87.5</v>
      </c>
      <c r="E17" s="4">
        <v>82</v>
      </c>
      <c r="F17" s="30">
        <v>4.5888935652224322E-2</v>
      </c>
      <c r="G17" s="114">
        <f t="shared" si="0"/>
        <v>4.5888935652224321</v>
      </c>
    </row>
    <row r="18" spans="1:7" x14ac:dyDescent="0.2">
      <c r="A18" s="3">
        <v>45</v>
      </c>
      <c r="B18" s="9" t="s">
        <v>1</v>
      </c>
      <c r="C18" s="9">
        <v>0</v>
      </c>
      <c r="D18" s="4">
        <v>82.2</v>
      </c>
      <c r="E18" s="4">
        <v>85</v>
      </c>
      <c r="F18" s="30">
        <v>2.3683002240697741E-2</v>
      </c>
      <c r="G18" s="114">
        <f t="shared" si="0"/>
        <v>2.3683002240697739</v>
      </c>
    </row>
    <row r="19" spans="1:7" x14ac:dyDescent="0.2">
      <c r="A19" s="3">
        <v>46</v>
      </c>
      <c r="B19" s="9" t="s">
        <v>1</v>
      </c>
      <c r="C19" s="9">
        <v>0</v>
      </c>
      <c r="D19" s="4">
        <v>78.7</v>
      </c>
      <c r="E19" s="4">
        <v>89</v>
      </c>
      <c r="F19" s="30">
        <v>8.6859866979385067E-2</v>
      </c>
      <c r="G19" s="114">
        <f t="shared" si="0"/>
        <v>8.6859866979385068</v>
      </c>
    </row>
    <row r="20" spans="1:7" x14ac:dyDescent="0.2">
      <c r="A20" s="3">
        <v>47</v>
      </c>
      <c r="B20" s="9" t="s">
        <v>1</v>
      </c>
      <c r="C20" s="9">
        <v>0</v>
      </c>
      <c r="D20" s="4">
        <v>88.9</v>
      </c>
      <c r="E20" s="4">
        <v>84</v>
      </c>
      <c r="F20" s="30">
        <v>4.0078926868873183E-2</v>
      </c>
      <c r="G20" s="114">
        <f t="shared" si="0"/>
        <v>4.0078926868873186</v>
      </c>
    </row>
    <row r="21" spans="1:7" x14ac:dyDescent="0.2">
      <c r="A21" s="3">
        <v>48</v>
      </c>
      <c r="B21" s="9" t="s">
        <v>1</v>
      </c>
      <c r="C21" s="9">
        <v>0</v>
      </c>
      <c r="D21" s="4">
        <v>90.8</v>
      </c>
      <c r="E21" s="4">
        <v>82.7</v>
      </c>
      <c r="F21" s="30">
        <v>6.6023803200127171E-2</v>
      </c>
      <c r="G21" s="114">
        <f t="shared" si="0"/>
        <v>6.6023803200127169</v>
      </c>
    </row>
    <row r="22" spans="1:7" x14ac:dyDescent="0.2">
      <c r="A22" s="3">
        <v>49</v>
      </c>
      <c r="B22" s="9" t="s">
        <v>1</v>
      </c>
      <c r="C22" s="9">
        <v>0</v>
      </c>
      <c r="D22" s="4">
        <v>87</v>
      </c>
      <c r="E22" s="4">
        <v>88.4</v>
      </c>
      <c r="F22" s="30">
        <v>1.1287907567402172E-2</v>
      </c>
      <c r="G22" s="114">
        <f t="shared" si="0"/>
        <v>1.1287907567402171</v>
      </c>
    </row>
    <row r="23" spans="1:7" x14ac:dyDescent="0.2">
      <c r="A23" s="3">
        <v>50</v>
      </c>
      <c r="B23" s="9" t="s">
        <v>1</v>
      </c>
      <c r="C23" s="9">
        <v>0</v>
      </c>
      <c r="D23" s="4">
        <v>82.2</v>
      </c>
      <c r="E23" s="4">
        <v>84.8</v>
      </c>
      <c r="F23" s="30">
        <v>2.2017696180658915E-2</v>
      </c>
      <c r="G23" s="114">
        <f t="shared" si="0"/>
        <v>2.2017696180658914</v>
      </c>
    </row>
    <row r="24" spans="1:7" x14ac:dyDescent="0.2">
      <c r="A24" s="3">
        <v>51</v>
      </c>
      <c r="B24" s="9" t="s">
        <v>1</v>
      </c>
      <c r="C24" s="9">
        <v>0</v>
      </c>
      <c r="D24" s="4">
        <v>77</v>
      </c>
      <c r="E24" s="4">
        <v>75.400000000000006</v>
      </c>
      <c r="F24" s="30">
        <v>1.4847386481607244E-2</v>
      </c>
      <c r="G24" s="114">
        <f t="shared" si="0"/>
        <v>1.4847386481607243</v>
      </c>
    </row>
    <row r="25" spans="1:7" x14ac:dyDescent="0.2">
      <c r="A25" s="3">
        <v>52</v>
      </c>
      <c r="B25" s="9" t="s">
        <v>1</v>
      </c>
      <c r="C25" s="9">
        <v>0</v>
      </c>
      <c r="D25" s="4">
        <v>74.3</v>
      </c>
      <c r="E25" s="4">
        <v>78</v>
      </c>
      <c r="F25" s="30">
        <v>3.435712528417896E-2</v>
      </c>
      <c r="G25" s="114">
        <f t="shared" si="0"/>
        <v>3.4357125284178962</v>
      </c>
    </row>
    <row r="26" spans="1:7" x14ac:dyDescent="0.2">
      <c r="A26" s="5">
        <v>24</v>
      </c>
      <c r="B26" s="10" t="s">
        <v>0</v>
      </c>
      <c r="C26" s="10">
        <v>19</v>
      </c>
      <c r="D26" s="6">
        <v>44</v>
      </c>
      <c r="E26" s="6">
        <v>38</v>
      </c>
      <c r="F26" s="31">
        <v>0.10347904114925084</v>
      </c>
      <c r="G26" s="114">
        <f t="shared" si="0"/>
        <v>10.347904114925084</v>
      </c>
    </row>
    <row r="27" spans="1:7" x14ac:dyDescent="0.2">
      <c r="A27" s="5">
        <v>25</v>
      </c>
      <c r="B27" s="10" t="s">
        <v>0</v>
      </c>
      <c r="C27" s="10">
        <v>20</v>
      </c>
      <c r="D27" s="6">
        <v>37</v>
      </c>
      <c r="E27" s="6">
        <v>40</v>
      </c>
      <c r="F27" s="31">
        <v>5.5099229702847856E-2</v>
      </c>
      <c r="G27" s="114">
        <f t="shared" si="0"/>
        <v>5.5099229702847854</v>
      </c>
    </row>
    <row r="28" spans="1:7" x14ac:dyDescent="0.2">
      <c r="A28" s="5">
        <v>26</v>
      </c>
      <c r="B28" s="10" t="s">
        <v>0</v>
      </c>
      <c r="C28" s="10">
        <v>19</v>
      </c>
      <c r="D28" s="6">
        <v>85</v>
      </c>
      <c r="E28" s="6">
        <v>96</v>
      </c>
      <c r="F28" s="31">
        <v>8.5946680586210189E-2</v>
      </c>
      <c r="G28" s="114">
        <f t="shared" si="0"/>
        <v>8.5946680586210196</v>
      </c>
    </row>
    <row r="29" spans="1:7" x14ac:dyDescent="0.2">
      <c r="A29" s="5">
        <v>27</v>
      </c>
      <c r="B29" s="10" t="s">
        <v>0</v>
      </c>
      <c r="C29" s="10">
        <v>19</v>
      </c>
      <c r="D29" s="6">
        <v>62</v>
      </c>
      <c r="E29" s="6">
        <v>64</v>
      </c>
      <c r="F29" s="31">
        <v>2.2447834323382463E-2</v>
      </c>
      <c r="G29" s="114">
        <f t="shared" si="0"/>
        <v>2.2447834323382465</v>
      </c>
    </row>
    <row r="30" spans="1:7" x14ac:dyDescent="0.2">
      <c r="A30" s="5">
        <v>28</v>
      </c>
      <c r="B30" s="10" t="s">
        <v>0</v>
      </c>
      <c r="C30" s="10">
        <v>20</v>
      </c>
      <c r="D30" s="6">
        <v>74</v>
      </c>
      <c r="E30" s="6">
        <v>58</v>
      </c>
      <c r="F30" s="31">
        <v>0.17141982574219336</v>
      </c>
      <c r="G30" s="114">
        <f t="shared" si="0"/>
        <v>17.141982574219337</v>
      </c>
    </row>
    <row r="31" spans="1:7" x14ac:dyDescent="0.2">
      <c r="A31" s="5">
        <v>29</v>
      </c>
      <c r="B31" s="10" t="s">
        <v>0</v>
      </c>
      <c r="C31" s="10">
        <v>20</v>
      </c>
      <c r="D31" s="6">
        <v>76</v>
      </c>
      <c r="E31" s="6">
        <v>79</v>
      </c>
      <c r="F31" s="31">
        <v>2.7371875400769578E-2</v>
      </c>
      <c r="G31" s="114">
        <f t="shared" si="0"/>
        <v>2.7371875400769579</v>
      </c>
    </row>
    <row r="32" spans="1:7" x14ac:dyDescent="0.2">
      <c r="A32" s="7">
        <v>1</v>
      </c>
      <c r="B32" s="11" t="s">
        <v>8</v>
      </c>
      <c r="C32" s="11">
        <v>65</v>
      </c>
      <c r="D32" s="8">
        <v>53</v>
      </c>
      <c r="E32" s="8">
        <v>62</v>
      </c>
      <c r="F32" s="32">
        <v>0.11067758314224221</v>
      </c>
      <c r="G32" s="114">
        <f t="shared" si="0"/>
        <v>11.067758314224221</v>
      </c>
    </row>
    <row r="33" spans="1:7" x14ac:dyDescent="0.2">
      <c r="A33" s="7">
        <v>2</v>
      </c>
      <c r="B33" s="11" t="s">
        <v>8</v>
      </c>
      <c r="C33" s="11">
        <v>75</v>
      </c>
      <c r="D33" s="8">
        <v>28</v>
      </c>
      <c r="E33" s="8">
        <v>34</v>
      </c>
      <c r="F33" s="32">
        <v>0.1368593770038479</v>
      </c>
      <c r="G33" s="114">
        <f t="shared" si="0"/>
        <v>13.685937700384789</v>
      </c>
    </row>
    <row r="34" spans="1:7" x14ac:dyDescent="0.2">
      <c r="A34" s="7">
        <v>3</v>
      </c>
      <c r="B34" s="11" t="s">
        <v>8</v>
      </c>
      <c r="C34" s="11">
        <v>63</v>
      </c>
      <c r="D34" s="8">
        <v>25</v>
      </c>
      <c r="E34" s="8">
        <v>31</v>
      </c>
      <c r="F34" s="32">
        <v>0.15152288168283159</v>
      </c>
      <c r="G34" s="114">
        <f t="shared" si="0"/>
        <v>15.15228816828316</v>
      </c>
    </row>
    <row r="35" spans="1:7" x14ac:dyDescent="0.2">
      <c r="A35" s="7">
        <v>4</v>
      </c>
      <c r="B35" s="11" t="s">
        <v>8</v>
      </c>
      <c r="C35" s="8">
        <v>63</v>
      </c>
      <c r="D35" s="8">
        <v>37</v>
      </c>
      <c r="E35" s="8">
        <v>37</v>
      </c>
      <c r="F35" s="32">
        <v>0</v>
      </c>
      <c r="G35" s="114">
        <f t="shared" si="0"/>
        <v>0</v>
      </c>
    </row>
    <row r="36" spans="1:7" x14ac:dyDescent="0.2">
      <c r="A36" s="7">
        <v>5</v>
      </c>
      <c r="B36" s="11" t="s">
        <v>8</v>
      </c>
      <c r="C36" s="8">
        <v>64</v>
      </c>
      <c r="D36" s="8">
        <v>54</v>
      </c>
      <c r="E36" s="8">
        <v>58</v>
      </c>
      <c r="F36" s="32">
        <v>5.0507627227610541E-2</v>
      </c>
      <c r="G36" s="114">
        <f t="shared" si="0"/>
        <v>5.0507627227610543</v>
      </c>
    </row>
    <row r="37" spans="1:7" x14ac:dyDescent="0.2">
      <c r="A37" s="7">
        <v>6</v>
      </c>
      <c r="B37" s="11" t="s">
        <v>8</v>
      </c>
      <c r="C37" s="8">
        <v>69</v>
      </c>
      <c r="D37" s="8">
        <v>29</v>
      </c>
      <c r="E37" s="8">
        <v>31</v>
      </c>
      <c r="F37" s="32">
        <v>4.7140452079103175E-2</v>
      </c>
      <c r="G37" s="114">
        <f t="shared" si="0"/>
        <v>4.7140452079103179</v>
      </c>
    </row>
    <row r="38" spans="1:7" x14ac:dyDescent="0.2">
      <c r="A38" s="7">
        <v>7</v>
      </c>
      <c r="B38" s="11" t="s">
        <v>8</v>
      </c>
      <c r="C38" s="8">
        <v>75</v>
      </c>
      <c r="D38" s="8">
        <v>38</v>
      </c>
      <c r="E38" s="8">
        <v>30</v>
      </c>
      <c r="F38" s="32">
        <v>0.16637806616154061</v>
      </c>
      <c r="G38" s="114">
        <f t="shared" si="0"/>
        <v>16.637806616154059</v>
      </c>
    </row>
    <row r="39" spans="1:7" x14ac:dyDescent="0.2">
      <c r="A39" s="7">
        <v>8</v>
      </c>
      <c r="B39" s="11" t="s">
        <v>8</v>
      </c>
      <c r="C39" s="8">
        <v>93</v>
      </c>
      <c r="D39" s="8">
        <v>56</v>
      </c>
      <c r="E39" s="8">
        <v>57</v>
      </c>
      <c r="F39" s="32">
        <v>1.2515164268788452E-2</v>
      </c>
      <c r="G39" s="114">
        <f t="shared" si="0"/>
        <v>1.2515164268788452</v>
      </c>
    </row>
    <row r="40" spans="1:7" x14ac:dyDescent="0.2">
      <c r="A40" s="7">
        <v>9</v>
      </c>
      <c r="B40" s="11" t="s">
        <v>8</v>
      </c>
      <c r="C40" s="8">
        <v>52.25</v>
      </c>
      <c r="D40" s="8">
        <v>56.4</v>
      </c>
      <c r="E40" s="8">
        <v>58</v>
      </c>
      <c r="F40" s="32">
        <v>1.9779210662560789E-2</v>
      </c>
      <c r="G40" s="114">
        <f t="shared" si="0"/>
        <v>1.9779210662560789</v>
      </c>
    </row>
    <row r="41" spans="1:7" x14ac:dyDescent="0.2">
      <c r="A41" s="7">
        <v>10</v>
      </c>
      <c r="B41" s="11" t="s">
        <v>8</v>
      </c>
      <c r="C41" s="8">
        <v>102</v>
      </c>
      <c r="D41" s="8">
        <v>45.9</v>
      </c>
      <c r="E41" s="8">
        <v>44</v>
      </c>
      <c r="F41" s="32">
        <v>2.9888829460610437E-2</v>
      </c>
      <c r="G41" s="114">
        <f t="shared" si="0"/>
        <v>2.9888829460610435</v>
      </c>
    </row>
    <row r="42" spans="1:7" x14ac:dyDescent="0.2">
      <c r="A42" s="7">
        <v>11</v>
      </c>
      <c r="B42" s="11" t="s">
        <v>8</v>
      </c>
      <c r="C42" s="8">
        <v>55</v>
      </c>
      <c r="D42" s="8">
        <v>43.9</v>
      </c>
      <c r="E42" s="8">
        <v>40</v>
      </c>
      <c r="F42" s="32">
        <v>6.5738175128189136E-2</v>
      </c>
      <c r="G42" s="114">
        <f t="shared" si="0"/>
        <v>6.5738175128189136</v>
      </c>
    </row>
    <row r="43" spans="1:7" x14ac:dyDescent="0.2">
      <c r="A43" s="7">
        <v>12</v>
      </c>
      <c r="B43" s="11" t="s">
        <v>8</v>
      </c>
      <c r="C43" s="8">
        <v>50</v>
      </c>
      <c r="D43" s="8">
        <v>43.5</v>
      </c>
      <c r="E43" s="8">
        <v>44</v>
      </c>
      <c r="F43" s="32">
        <v>8.0812203564176871E-3</v>
      </c>
      <c r="G43" s="114">
        <f t="shared" si="0"/>
        <v>0.80812203564176865</v>
      </c>
    </row>
    <row r="44" spans="1:7" x14ac:dyDescent="0.2">
      <c r="A44" s="7">
        <v>13</v>
      </c>
      <c r="B44" s="11" t="s">
        <v>8</v>
      </c>
      <c r="C44" s="8">
        <v>79.5</v>
      </c>
      <c r="D44" s="8">
        <v>30.6</v>
      </c>
      <c r="E44" s="8">
        <v>27.4</v>
      </c>
      <c r="F44" s="32">
        <v>7.8025575855067392E-2</v>
      </c>
      <c r="G44" s="114">
        <f t="shared" si="0"/>
        <v>7.8025575855067393</v>
      </c>
    </row>
    <row r="45" spans="1:7" x14ac:dyDescent="0.2">
      <c r="A45" s="7">
        <v>14</v>
      </c>
      <c r="B45" s="11" t="s">
        <v>8</v>
      </c>
      <c r="C45" s="8">
        <v>54</v>
      </c>
      <c r="D45" s="8">
        <v>48</v>
      </c>
      <c r="E45" s="8">
        <v>40</v>
      </c>
      <c r="F45" s="32">
        <v>0.12856486930664501</v>
      </c>
      <c r="G45" s="114">
        <f t="shared" si="0"/>
        <v>12.856486930664502</v>
      </c>
    </row>
    <row r="46" spans="1:7" x14ac:dyDescent="0.2">
      <c r="A46" s="7">
        <v>15</v>
      </c>
      <c r="B46" s="11" t="s">
        <v>8</v>
      </c>
      <c r="C46" s="8">
        <v>54</v>
      </c>
      <c r="D46" s="8">
        <v>28.4</v>
      </c>
      <c r="E46" s="8">
        <v>27.7</v>
      </c>
      <c r="F46" s="32">
        <v>1.764615853228459E-2</v>
      </c>
      <c r="G46" s="114">
        <f t="shared" si="0"/>
        <v>1.764615853228459</v>
      </c>
    </row>
    <row r="47" spans="1:7" x14ac:dyDescent="0.2">
      <c r="A47" s="7">
        <v>16</v>
      </c>
      <c r="B47" s="11" t="s">
        <v>8</v>
      </c>
      <c r="C47" s="8">
        <v>90</v>
      </c>
      <c r="D47" s="8">
        <v>41.7</v>
      </c>
      <c r="E47" s="8">
        <v>45.6</v>
      </c>
      <c r="F47" s="32">
        <v>6.3177925466839271E-2</v>
      </c>
      <c r="G47" s="114">
        <f t="shared" si="0"/>
        <v>6.3177925466839273</v>
      </c>
    </row>
    <row r="48" spans="1:7" x14ac:dyDescent="0.2">
      <c r="A48" s="7">
        <v>17</v>
      </c>
      <c r="B48" s="11" t="s">
        <v>8</v>
      </c>
      <c r="C48" s="8">
        <v>54</v>
      </c>
      <c r="D48" s="8">
        <v>45.3</v>
      </c>
      <c r="E48" s="8">
        <v>45</v>
      </c>
      <c r="F48" s="32">
        <v>4.6983839281497727E-3</v>
      </c>
      <c r="G48" s="114">
        <f t="shared" si="0"/>
        <v>0.4698383928149773</v>
      </c>
    </row>
    <row r="49" spans="1:15" x14ac:dyDescent="0.2">
      <c r="A49" s="7">
        <v>18</v>
      </c>
      <c r="B49" s="11" t="s">
        <v>8</v>
      </c>
      <c r="C49" s="8">
        <v>54</v>
      </c>
      <c r="D49" s="8">
        <v>33.6</v>
      </c>
      <c r="E49" s="8">
        <v>32</v>
      </c>
      <c r="F49" s="32">
        <v>3.4493013716416991E-2</v>
      </c>
      <c r="G49" s="114">
        <f t="shared" si="0"/>
        <v>3.4493013716416989</v>
      </c>
    </row>
    <row r="50" spans="1:15" x14ac:dyDescent="0.2">
      <c r="A50" s="7">
        <v>19</v>
      </c>
      <c r="B50" s="11" t="s">
        <v>8</v>
      </c>
      <c r="C50" s="8">
        <v>100</v>
      </c>
      <c r="D50" s="8">
        <v>57.7</v>
      </c>
      <c r="E50" s="8">
        <v>48</v>
      </c>
      <c r="F50" s="32">
        <v>0.12978118784313175</v>
      </c>
      <c r="G50" s="114">
        <f t="shared" si="0"/>
        <v>12.978118784313175</v>
      </c>
    </row>
    <row r="51" spans="1:15" x14ac:dyDescent="0.2">
      <c r="A51" s="7">
        <v>20</v>
      </c>
      <c r="B51" s="11" t="s">
        <v>8</v>
      </c>
      <c r="C51" s="8">
        <v>78</v>
      </c>
      <c r="D51" s="8">
        <v>40.799999999999997</v>
      </c>
      <c r="E51" s="8">
        <v>38</v>
      </c>
      <c r="F51" s="32">
        <v>5.0251243333054085E-2</v>
      </c>
      <c r="G51" s="114">
        <f t="shared" si="0"/>
        <v>5.0251243333054081</v>
      </c>
    </row>
    <row r="52" spans="1:15" x14ac:dyDescent="0.2">
      <c r="A52" s="7">
        <v>21</v>
      </c>
      <c r="B52" s="11" t="s">
        <v>8</v>
      </c>
      <c r="C52" s="8">
        <v>54</v>
      </c>
      <c r="D52" s="8">
        <v>34.9</v>
      </c>
      <c r="E52" s="8">
        <v>32</v>
      </c>
      <c r="F52" s="32">
        <v>6.1303726919013056E-2</v>
      </c>
      <c r="G52" s="114">
        <f t="shared" si="0"/>
        <v>6.1303726919013055</v>
      </c>
    </row>
    <row r="53" spans="1:15" x14ac:dyDescent="0.2">
      <c r="A53" s="7">
        <v>22</v>
      </c>
      <c r="B53" s="11" t="s">
        <v>8</v>
      </c>
      <c r="C53" s="8">
        <v>76.5</v>
      </c>
      <c r="D53" s="8">
        <v>38.799999999999997</v>
      </c>
      <c r="E53" s="8">
        <v>32</v>
      </c>
      <c r="F53" s="32">
        <v>0.13582842124487349</v>
      </c>
      <c r="G53" s="114">
        <f t="shared" si="0"/>
        <v>13.58284212448735</v>
      </c>
    </row>
    <row r="54" spans="1:15" x14ac:dyDescent="0.2">
      <c r="A54" s="7">
        <v>23</v>
      </c>
      <c r="B54" s="11" t="s">
        <v>8</v>
      </c>
      <c r="C54" s="8">
        <v>50</v>
      </c>
      <c r="D54" s="8">
        <v>48.2</v>
      </c>
      <c r="E54" s="8">
        <v>45</v>
      </c>
      <c r="F54" s="32">
        <v>4.8556688836844511E-2</v>
      </c>
      <c r="G54" s="114">
        <f t="shared" si="0"/>
        <v>4.8556688836844515</v>
      </c>
    </row>
    <row r="55" spans="1:15" x14ac:dyDescent="0.2">
      <c r="C55" s="84"/>
      <c r="E55" s="84"/>
      <c r="G55" s="115"/>
    </row>
    <row r="56" spans="1:15" x14ac:dyDescent="0.2">
      <c r="G56" s="115"/>
    </row>
    <row r="57" spans="1:15" ht="38" customHeight="1" thickBot="1" x14ac:dyDescent="0.25"/>
    <row r="58" spans="1:15" x14ac:dyDescent="0.2">
      <c r="A58" s="72" t="s">
        <v>32</v>
      </c>
      <c r="B58" s="54"/>
      <c r="C58" s="55"/>
      <c r="D58" s="55"/>
      <c r="E58" s="55"/>
      <c r="F58" s="54"/>
      <c r="G58" s="55"/>
      <c r="H58" s="55"/>
      <c r="I58" s="55"/>
      <c r="J58" s="55"/>
      <c r="K58" s="55"/>
      <c r="L58" s="55"/>
      <c r="M58" s="55"/>
      <c r="N58" s="55"/>
      <c r="O58" s="56"/>
    </row>
    <row r="59" spans="1:15" x14ac:dyDescent="0.2">
      <c r="A59" s="57"/>
      <c r="B59" s="58"/>
      <c r="C59" s="59"/>
      <c r="D59" s="130" t="s">
        <v>33</v>
      </c>
      <c r="E59" s="131"/>
      <c r="F59" s="131"/>
      <c r="G59" s="131"/>
      <c r="H59" s="131"/>
      <c r="I59" s="132"/>
      <c r="L59" s="59"/>
      <c r="M59" s="59"/>
      <c r="N59" s="58"/>
      <c r="O59" s="60"/>
    </row>
    <row r="60" spans="1:15" x14ac:dyDescent="0.2">
      <c r="A60" s="61" t="s">
        <v>6</v>
      </c>
      <c r="B60" s="62" t="s">
        <v>21</v>
      </c>
      <c r="C60" s="63" t="s">
        <v>22</v>
      </c>
      <c r="D60" s="75" t="s">
        <v>23</v>
      </c>
      <c r="E60" s="75" t="s">
        <v>24</v>
      </c>
      <c r="F60" s="75" t="s">
        <v>25</v>
      </c>
      <c r="G60" s="75" t="s">
        <v>26</v>
      </c>
      <c r="H60" s="75" t="s">
        <v>27</v>
      </c>
      <c r="I60" s="75" t="s">
        <v>28</v>
      </c>
      <c r="J60" s="75" t="s">
        <v>34</v>
      </c>
      <c r="K60" s="45" t="s">
        <v>37</v>
      </c>
      <c r="L60" s="44" t="s">
        <v>29</v>
      </c>
      <c r="M60" s="44" t="s">
        <v>36</v>
      </c>
      <c r="N60" s="58"/>
      <c r="O60" s="60"/>
    </row>
    <row r="61" spans="1:15" x14ac:dyDescent="0.2">
      <c r="A61" s="64">
        <v>51</v>
      </c>
      <c r="B61" s="46" t="s">
        <v>1</v>
      </c>
      <c r="C61" s="46">
        <v>0</v>
      </c>
      <c r="D61" s="48">
        <v>75.400000000000006</v>
      </c>
      <c r="E61" s="48">
        <v>73.900000000000006</v>
      </c>
      <c r="F61" s="48">
        <v>75.8</v>
      </c>
      <c r="G61" s="48">
        <v>75.599999999999994</v>
      </c>
      <c r="H61" s="48">
        <v>76.599999999999994</v>
      </c>
      <c r="I61" s="49"/>
      <c r="J61" s="48">
        <v>75.5</v>
      </c>
      <c r="K61" s="50">
        <v>77</v>
      </c>
      <c r="L61" s="51">
        <v>1.3038297244896673E-2</v>
      </c>
      <c r="M61" s="51">
        <v>1.3910297334817327E-2</v>
      </c>
      <c r="N61" s="58"/>
      <c r="O61" s="60"/>
    </row>
    <row r="62" spans="1:15" x14ac:dyDescent="0.2">
      <c r="A62" s="64">
        <v>38</v>
      </c>
      <c r="B62" s="46" t="s">
        <v>1</v>
      </c>
      <c r="C62" s="46">
        <v>0</v>
      </c>
      <c r="D62" s="48">
        <v>85.2</v>
      </c>
      <c r="E62" s="48">
        <v>76.2</v>
      </c>
      <c r="F62" s="49"/>
      <c r="G62" s="49"/>
      <c r="H62" s="49"/>
      <c r="I62" s="49"/>
      <c r="J62" s="48">
        <v>80.7</v>
      </c>
      <c r="K62" s="50">
        <v>85.8</v>
      </c>
      <c r="L62" s="51">
        <v>7.885949232563727E-2</v>
      </c>
      <c r="M62" s="51">
        <v>4.3318253261878541E-2</v>
      </c>
      <c r="N62" s="58"/>
      <c r="O62" s="60"/>
    </row>
    <row r="63" spans="1:15" x14ac:dyDescent="0.2">
      <c r="A63" s="64">
        <v>39</v>
      </c>
      <c r="B63" s="46" t="s">
        <v>1</v>
      </c>
      <c r="C63" s="46">
        <v>0</v>
      </c>
      <c r="D63" s="48">
        <v>82.3</v>
      </c>
      <c r="E63" s="48">
        <v>77.099999999999994</v>
      </c>
      <c r="F63" s="49"/>
      <c r="G63" s="49"/>
      <c r="H63" s="49"/>
      <c r="I63" s="49"/>
      <c r="J63" s="48">
        <v>79.7</v>
      </c>
      <c r="K63" s="50">
        <v>76.099999999999994</v>
      </c>
      <c r="L63" s="51">
        <v>4.613494682772961E-2</v>
      </c>
      <c r="M63" s="51">
        <v>3.2677591941868769E-2</v>
      </c>
      <c r="N63" s="58"/>
      <c r="O63" s="60"/>
    </row>
    <row r="64" spans="1:15" x14ac:dyDescent="0.2">
      <c r="A64" s="64">
        <v>37</v>
      </c>
      <c r="B64" s="46" t="s">
        <v>1</v>
      </c>
      <c r="C64" s="46">
        <v>0</v>
      </c>
      <c r="D64" s="48">
        <v>84.4</v>
      </c>
      <c r="E64" s="48">
        <v>80.2</v>
      </c>
      <c r="F64" s="49"/>
      <c r="G64" s="49"/>
      <c r="H64" s="49"/>
      <c r="I64" s="49"/>
      <c r="J64" s="48">
        <v>82.3</v>
      </c>
      <c r="K64" s="50">
        <v>83.3</v>
      </c>
      <c r="L64" s="51">
        <v>3.6085643754356023E-2</v>
      </c>
      <c r="M64" s="51">
        <v>8.5399369708520235E-3</v>
      </c>
      <c r="N64" s="58"/>
      <c r="O64" s="60"/>
    </row>
    <row r="65" spans="1:15" x14ac:dyDescent="0.2">
      <c r="A65" s="64">
        <v>33</v>
      </c>
      <c r="B65" s="46" t="s">
        <v>1</v>
      </c>
      <c r="C65" s="46">
        <v>0</v>
      </c>
      <c r="D65" s="48">
        <v>98</v>
      </c>
      <c r="E65" s="48">
        <v>85.3</v>
      </c>
      <c r="F65" s="48">
        <v>89</v>
      </c>
      <c r="G65" s="49"/>
      <c r="H65" s="49"/>
      <c r="I65" s="49"/>
      <c r="J65" s="48">
        <v>90.8</v>
      </c>
      <c r="K65" s="50">
        <v>88</v>
      </c>
      <c r="L65" s="51">
        <v>7.1961632250347865E-2</v>
      </c>
      <c r="M65" s="51">
        <v>2.2146521110988041E-2</v>
      </c>
      <c r="N65" s="58"/>
      <c r="O65" s="60"/>
    </row>
    <row r="66" spans="1:15" x14ac:dyDescent="0.2">
      <c r="A66" s="64">
        <v>30</v>
      </c>
      <c r="B66" s="46" t="s">
        <v>1</v>
      </c>
      <c r="C66" s="46">
        <v>0</v>
      </c>
      <c r="D66" s="48">
        <v>79</v>
      </c>
      <c r="E66" s="48">
        <v>87</v>
      </c>
      <c r="F66" s="48">
        <v>84.1</v>
      </c>
      <c r="G66" s="49"/>
      <c r="H66" s="49"/>
      <c r="I66" s="49"/>
      <c r="J66" s="48">
        <v>83.4</v>
      </c>
      <c r="K66" s="50">
        <v>87</v>
      </c>
      <c r="L66" s="51">
        <v>4.85818018314884E-2</v>
      </c>
      <c r="M66" s="51">
        <v>2.9877751317741397E-2</v>
      </c>
      <c r="N66" s="58"/>
      <c r="O66" s="60"/>
    </row>
    <row r="67" spans="1:15" x14ac:dyDescent="0.2">
      <c r="A67" s="65">
        <v>24</v>
      </c>
      <c r="B67" s="52" t="s">
        <v>0</v>
      </c>
      <c r="C67" s="52">
        <v>19</v>
      </c>
      <c r="D67" s="48">
        <v>38</v>
      </c>
      <c r="E67" s="48">
        <v>41.4</v>
      </c>
      <c r="F67" s="48">
        <v>42.6</v>
      </c>
      <c r="G67" s="48">
        <v>43.6</v>
      </c>
      <c r="H67" s="48">
        <v>44</v>
      </c>
      <c r="I67" s="49"/>
      <c r="J67" s="48">
        <v>41.9</v>
      </c>
      <c r="K67" s="50">
        <v>44</v>
      </c>
      <c r="L67" s="51">
        <v>5.7509756508794529E-2</v>
      </c>
      <c r="M67" s="51">
        <v>3.4573323410750888E-2</v>
      </c>
      <c r="N67" s="58"/>
      <c r="O67" s="60"/>
    </row>
    <row r="68" spans="1:15" x14ac:dyDescent="0.2">
      <c r="A68" s="65">
        <v>28</v>
      </c>
      <c r="B68" s="52" t="s">
        <v>0</v>
      </c>
      <c r="C68" s="52">
        <v>20</v>
      </c>
      <c r="D68" s="48">
        <v>58</v>
      </c>
      <c r="E68" s="48">
        <v>66.7</v>
      </c>
      <c r="F68" s="48">
        <v>73</v>
      </c>
      <c r="G68" s="49"/>
      <c r="H68" s="49"/>
      <c r="I68" s="49"/>
      <c r="J68" s="48">
        <v>65.900000000000006</v>
      </c>
      <c r="K68" s="50">
        <v>74</v>
      </c>
      <c r="L68" s="51">
        <v>0.11429335391593656</v>
      </c>
      <c r="M68" s="51">
        <v>8.1880842424746691E-2</v>
      </c>
      <c r="N68" s="58"/>
      <c r="O68" s="60"/>
    </row>
    <row r="69" spans="1:15" x14ac:dyDescent="0.2">
      <c r="A69" s="66">
        <v>12</v>
      </c>
      <c r="B69" s="53" t="s">
        <v>8</v>
      </c>
      <c r="C69" s="53">
        <v>50</v>
      </c>
      <c r="D69" s="48">
        <v>44</v>
      </c>
      <c r="E69" s="48">
        <v>41.5</v>
      </c>
      <c r="F69" s="49"/>
      <c r="G69" s="49"/>
      <c r="H69" s="49"/>
      <c r="I69" s="49"/>
      <c r="J69" s="48">
        <v>42.8</v>
      </c>
      <c r="K69" s="50">
        <v>43.5</v>
      </c>
      <c r="L69" s="51">
        <v>4.1351273753599274E-2</v>
      </c>
      <c r="M69" s="51">
        <v>1.1471025419017041E-2</v>
      </c>
      <c r="N69" s="58"/>
      <c r="O69" s="60"/>
    </row>
    <row r="70" spans="1:15" x14ac:dyDescent="0.2">
      <c r="A70" s="66">
        <v>9</v>
      </c>
      <c r="B70" s="53" t="s">
        <v>8</v>
      </c>
      <c r="C70" s="76">
        <v>52</v>
      </c>
      <c r="D70" s="48">
        <v>58</v>
      </c>
      <c r="E70" s="48">
        <v>58.1</v>
      </c>
      <c r="F70" s="49"/>
      <c r="G70" s="49"/>
      <c r="H70" s="49"/>
      <c r="I70" s="49"/>
      <c r="J70" s="48">
        <v>58.1</v>
      </c>
      <c r="K70" s="50">
        <v>56.4</v>
      </c>
      <c r="L70" s="51">
        <v>1.218099536927748E-3</v>
      </c>
      <c r="M70" s="51">
        <v>2.0997057257941185E-2</v>
      </c>
      <c r="N70" s="58"/>
      <c r="O70" s="60"/>
    </row>
    <row r="71" spans="1:15" x14ac:dyDescent="0.2">
      <c r="A71" s="66">
        <v>11</v>
      </c>
      <c r="B71" s="53" t="s">
        <v>8</v>
      </c>
      <c r="C71" s="76">
        <v>55</v>
      </c>
      <c r="D71" s="48">
        <v>40</v>
      </c>
      <c r="E71" s="48">
        <v>42.9</v>
      </c>
      <c r="F71" s="49"/>
      <c r="G71" s="49"/>
      <c r="H71" s="49"/>
      <c r="I71" s="49"/>
      <c r="J71" s="48">
        <v>41.4</v>
      </c>
      <c r="K71" s="50">
        <v>43.9</v>
      </c>
      <c r="L71" s="51">
        <v>4.9471885776622114E-2</v>
      </c>
      <c r="M71" s="51">
        <v>4.1448228674475236E-2</v>
      </c>
      <c r="N71" s="58"/>
      <c r="O71" s="60"/>
    </row>
    <row r="72" spans="1:15" x14ac:dyDescent="0.2">
      <c r="A72" s="66">
        <v>3</v>
      </c>
      <c r="B72" s="53" t="s">
        <v>8</v>
      </c>
      <c r="C72" s="76">
        <v>63</v>
      </c>
      <c r="D72" s="48">
        <v>31</v>
      </c>
      <c r="E72" s="48">
        <v>25.8</v>
      </c>
      <c r="F72" s="48">
        <v>27.5</v>
      </c>
      <c r="G72" s="49"/>
      <c r="H72" s="49"/>
      <c r="I72" s="49"/>
      <c r="J72" s="48">
        <v>28.1</v>
      </c>
      <c r="K72" s="50">
        <v>25</v>
      </c>
      <c r="L72" s="51">
        <v>9.4356395612546981E-2</v>
      </c>
      <c r="M72" s="51">
        <v>8.2562373697864344E-2</v>
      </c>
      <c r="N72" s="58"/>
      <c r="O72" s="60"/>
    </row>
    <row r="73" spans="1:15" x14ac:dyDescent="0.2">
      <c r="A73" s="66">
        <v>1</v>
      </c>
      <c r="B73" s="53" t="s">
        <v>8</v>
      </c>
      <c r="C73" s="53">
        <v>65</v>
      </c>
      <c r="D73" s="48">
        <v>62</v>
      </c>
      <c r="E73" s="48">
        <v>55.1</v>
      </c>
      <c r="F73" s="48">
        <v>60.1</v>
      </c>
      <c r="G73" s="49"/>
      <c r="H73" s="49"/>
      <c r="I73" s="49"/>
      <c r="J73" s="48">
        <v>59.1</v>
      </c>
      <c r="K73" s="50">
        <v>53</v>
      </c>
      <c r="L73" s="51">
        <v>6.034153922407412E-2</v>
      </c>
      <c r="M73" s="51">
        <v>7.6955421324494941E-2</v>
      </c>
      <c r="N73" s="58"/>
      <c r="O73" s="60"/>
    </row>
    <row r="74" spans="1:15" x14ac:dyDescent="0.2">
      <c r="A74" s="66">
        <v>2</v>
      </c>
      <c r="B74" s="53" t="s">
        <v>8</v>
      </c>
      <c r="C74" s="53">
        <v>75</v>
      </c>
      <c r="D74" s="48">
        <v>34</v>
      </c>
      <c r="E74" s="48">
        <v>26.8</v>
      </c>
      <c r="F74" s="48">
        <v>26.5</v>
      </c>
      <c r="G74" s="49"/>
      <c r="H74" s="49"/>
      <c r="I74" s="49"/>
      <c r="J74" s="48">
        <v>29.1</v>
      </c>
      <c r="K74" s="50">
        <v>28</v>
      </c>
      <c r="L74" s="51">
        <v>0.14591665804510057</v>
      </c>
      <c r="M74" s="51">
        <v>2.7244044108763688E-2</v>
      </c>
      <c r="N74" s="58"/>
      <c r="O74" s="60"/>
    </row>
    <row r="75" spans="1:15" x14ac:dyDescent="0.2">
      <c r="A75" s="66">
        <v>8</v>
      </c>
      <c r="B75" s="53" t="s">
        <v>8</v>
      </c>
      <c r="C75" s="53">
        <v>93</v>
      </c>
      <c r="D75" s="48">
        <v>57</v>
      </c>
      <c r="E75" s="48">
        <v>63.2</v>
      </c>
      <c r="F75" s="49"/>
      <c r="G75" s="49"/>
      <c r="H75" s="49"/>
      <c r="I75" s="49"/>
      <c r="J75" s="48">
        <v>60.1</v>
      </c>
      <c r="K75" s="50">
        <v>56</v>
      </c>
      <c r="L75" s="51">
        <v>7.2946123849527394E-2</v>
      </c>
      <c r="M75" s="51">
        <v>4.9942081014036965E-2</v>
      </c>
      <c r="N75" s="58"/>
      <c r="O75" s="60"/>
    </row>
    <row r="76" spans="1:15" x14ac:dyDescent="0.2">
      <c r="A76" s="66">
        <v>10</v>
      </c>
      <c r="B76" s="53" t="s">
        <v>8</v>
      </c>
      <c r="C76" s="53">
        <v>102</v>
      </c>
      <c r="D76" s="47">
        <v>44</v>
      </c>
      <c r="E76" s="48">
        <v>46.5</v>
      </c>
      <c r="F76" s="48">
        <v>48.2</v>
      </c>
      <c r="G76" s="48">
        <v>45.9</v>
      </c>
      <c r="H76" s="48">
        <v>46.9</v>
      </c>
      <c r="I76" s="48">
        <v>45.6</v>
      </c>
      <c r="J76" s="48">
        <v>46.2</v>
      </c>
      <c r="K76" s="50">
        <v>45.9</v>
      </c>
      <c r="L76" s="51">
        <v>3.0419468930781426E-2</v>
      </c>
      <c r="M76" s="51">
        <v>4.6065588350915803E-3</v>
      </c>
      <c r="N76" s="58"/>
      <c r="O76" s="60"/>
    </row>
    <row r="77" spans="1:15" x14ac:dyDescent="0.2">
      <c r="A77" s="67"/>
      <c r="B77" s="58"/>
      <c r="C77" s="58"/>
      <c r="D77" s="59"/>
      <c r="E77" s="59"/>
      <c r="F77" s="59"/>
      <c r="G77" s="59"/>
      <c r="H77" s="59"/>
      <c r="I77" s="59"/>
      <c r="J77" s="59"/>
      <c r="K77" s="59"/>
      <c r="L77" s="59"/>
      <c r="M77" s="59"/>
      <c r="N77" s="58"/>
      <c r="O77" s="60"/>
    </row>
    <row r="78" spans="1:15" x14ac:dyDescent="0.2">
      <c r="A78" s="67"/>
      <c r="B78" s="58"/>
      <c r="C78" s="58"/>
      <c r="D78" s="59"/>
      <c r="E78" s="59"/>
      <c r="F78" s="59"/>
      <c r="G78" s="59"/>
      <c r="H78" s="59"/>
      <c r="I78" s="59"/>
      <c r="J78" s="59"/>
      <c r="K78" s="59"/>
      <c r="L78" s="73">
        <v>6.0155398086772907E-2</v>
      </c>
      <c r="M78" s="73">
        <v>3.6384456756583042E-2</v>
      </c>
      <c r="N78" s="74" t="s">
        <v>11</v>
      </c>
      <c r="O78" s="60"/>
    </row>
    <row r="79" spans="1:15" x14ac:dyDescent="0.2">
      <c r="A79" s="67"/>
      <c r="B79" s="58"/>
      <c r="C79" s="58"/>
      <c r="D79" s="59"/>
      <c r="E79" s="59"/>
      <c r="F79" s="59"/>
      <c r="G79" s="59"/>
      <c r="H79" s="59"/>
      <c r="I79" s="59"/>
      <c r="J79" s="59"/>
      <c r="K79" s="59"/>
      <c r="L79" s="73">
        <v>5.3490821142708325E-2</v>
      </c>
      <c r="M79" s="73">
        <v>3.1277671629805083E-2</v>
      </c>
      <c r="N79" s="74" t="s">
        <v>30</v>
      </c>
      <c r="O79" s="60"/>
    </row>
    <row r="80" spans="1:15" ht="17" thickBot="1" x14ac:dyDescent="0.25">
      <c r="A80" s="68"/>
      <c r="B80" s="69"/>
      <c r="C80" s="70"/>
      <c r="D80" s="70"/>
      <c r="E80" s="70"/>
      <c r="F80" s="69"/>
      <c r="G80" s="70"/>
      <c r="H80" s="70"/>
      <c r="I80" s="70"/>
      <c r="J80" s="70"/>
      <c r="K80" s="70"/>
      <c r="L80" s="70"/>
      <c r="M80" s="70"/>
      <c r="N80" s="70"/>
      <c r="O80" s="71"/>
    </row>
    <row r="81" spans="12:12" x14ac:dyDescent="0.2">
      <c r="L81" s="77"/>
    </row>
    <row r="82" spans="12:12" x14ac:dyDescent="0.2">
      <c r="L82" s="77"/>
    </row>
  </sheetData>
  <sortState xmlns:xlrd2="http://schemas.microsoft.com/office/spreadsheetml/2017/richdata2" ref="A3:F56">
    <sortCondition descending="1" ref="B3:B56"/>
  </sortState>
  <mergeCells count="2">
    <mergeCell ref="D59:I59"/>
    <mergeCell ref="H1:L1"/>
  </mergeCells>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38DC0-1016-244A-A159-499EE8CE0874}">
  <dimension ref="A1"/>
  <sheetViews>
    <sheetView zoomScale="110" zoomScaleNormal="110" workbookViewId="0">
      <selection activeCell="R40" sqref="R40"/>
    </sheetView>
  </sheetViews>
  <sheetFormatPr baseColWidth="10" defaultRowHeight="16" x14ac:dyDescent="0.2"/>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42CE4-7371-0848-977A-14E80FBC11FC}">
  <dimension ref="B1:AA1049"/>
  <sheetViews>
    <sheetView zoomScale="110" zoomScaleNormal="110" workbookViewId="0">
      <selection activeCell="Z80" sqref="Z80"/>
    </sheetView>
  </sheetViews>
  <sheetFormatPr baseColWidth="10" defaultRowHeight="16" x14ac:dyDescent="0.2"/>
  <cols>
    <col min="1" max="1" width="14.1640625" customWidth="1"/>
    <col min="2" max="2" width="24.1640625" customWidth="1"/>
    <col min="3" max="3" width="12.5" customWidth="1"/>
    <col min="4" max="4" width="21.83203125" customWidth="1"/>
    <col min="5" max="5" width="20.5" customWidth="1"/>
    <col min="16" max="16" width="17.6640625" customWidth="1"/>
    <col min="22" max="22" width="10.83203125" style="1"/>
  </cols>
  <sheetData>
    <row r="1" spans="2:6" ht="39" customHeight="1" x14ac:dyDescent="0.2">
      <c r="B1" s="78" t="s">
        <v>31</v>
      </c>
    </row>
    <row r="2" spans="2:6" ht="54" customHeight="1" x14ac:dyDescent="0.2">
      <c r="B2" s="41" t="s">
        <v>9</v>
      </c>
      <c r="C2" s="42" t="s">
        <v>14</v>
      </c>
      <c r="D2" s="35" t="s">
        <v>15</v>
      </c>
      <c r="E2" s="35" t="s">
        <v>16</v>
      </c>
      <c r="F2" s="42" t="s">
        <v>11</v>
      </c>
    </row>
    <row r="3" spans="2:6" ht="19" x14ac:dyDescent="0.25">
      <c r="B3" s="36" t="s">
        <v>17</v>
      </c>
      <c r="C3" s="15">
        <v>0</v>
      </c>
      <c r="D3" s="15">
        <v>84.67</v>
      </c>
      <c r="E3" s="15">
        <v>84.7</v>
      </c>
      <c r="F3" s="16">
        <v>5.6120000000000003E-2</v>
      </c>
    </row>
    <row r="4" spans="2:6" ht="19" x14ac:dyDescent="0.25">
      <c r="B4" s="37" t="s">
        <v>18</v>
      </c>
      <c r="C4" s="18">
        <v>25.98</v>
      </c>
      <c r="D4" s="18">
        <v>77.63</v>
      </c>
      <c r="E4" s="18">
        <v>75.430000000000007</v>
      </c>
      <c r="F4" s="19">
        <v>7.8229999999999994E-2</v>
      </c>
    </row>
    <row r="5" spans="2:6" ht="19" x14ac:dyDescent="0.25">
      <c r="B5" s="38" t="s">
        <v>19</v>
      </c>
      <c r="C5" s="21">
        <v>35.549999999999997</v>
      </c>
      <c r="D5" s="21">
        <v>61.4</v>
      </c>
      <c r="E5" s="21">
        <v>50.49</v>
      </c>
      <c r="F5" s="22">
        <v>0.19450000000000001</v>
      </c>
    </row>
    <row r="6" spans="2:6" ht="19" x14ac:dyDescent="0.25">
      <c r="B6" s="39"/>
      <c r="C6" s="40"/>
      <c r="D6" s="24"/>
      <c r="E6" s="24"/>
      <c r="F6" s="25"/>
    </row>
    <row r="7" spans="2:6" ht="19" x14ac:dyDescent="0.25">
      <c r="B7" s="27" t="s">
        <v>20</v>
      </c>
      <c r="C7" s="26">
        <v>17.38</v>
      </c>
      <c r="D7" s="26">
        <v>78.27</v>
      </c>
      <c r="E7" s="26">
        <v>75.84</v>
      </c>
      <c r="F7" s="27">
        <v>8.4099999999999994E-2</v>
      </c>
    </row>
    <row r="15" spans="2:6" x14ac:dyDescent="0.2">
      <c r="B15" s="34"/>
    </row>
    <row r="16" spans="2:6" x14ac:dyDescent="0.2">
      <c r="B16" s="34"/>
    </row>
    <row r="17" spans="2:2" x14ac:dyDescent="0.2">
      <c r="B17" s="34"/>
    </row>
    <row r="18" spans="2:2" x14ac:dyDescent="0.2">
      <c r="B18" s="34"/>
    </row>
    <row r="19" spans="2:2" x14ac:dyDescent="0.2">
      <c r="B19" s="34"/>
    </row>
    <row r="20" spans="2:2" x14ac:dyDescent="0.2">
      <c r="B20" s="34"/>
    </row>
    <row r="21" spans="2:2" x14ac:dyDescent="0.2">
      <c r="B21" s="34"/>
    </row>
    <row r="22" spans="2:2" x14ac:dyDescent="0.2">
      <c r="B22" s="34"/>
    </row>
    <row r="23" spans="2:2" x14ac:dyDescent="0.2">
      <c r="B23" s="34"/>
    </row>
    <row r="24" spans="2:2" x14ac:dyDescent="0.2">
      <c r="B24" s="34"/>
    </row>
    <row r="25" spans="2:2" x14ac:dyDescent="0.2">
      <c r="B25" s="34"/>
    </row>
    <row r="26" spans="2:2" x14ac:dyDescent="0.2">
      <c r="B26" s="34"/>
    </row>
    <row r="27" spans="2:2" x14ac:dyDescent="0.2">
      <c r="B27" s="34"/>
    </row>
    <row r="28" spans="2:2" x14ac:dyDescent="0.2">
      <c r="B28" s="34"/>
    </row>
    <row r="29" spans="2:2" x14ac:dyDescent="0.2">
      <c r="B29" s="34"/>
    </row>
    <row r="30" spans="2:2" x14ac:dyDescent="0.2">
      <c r="B30" s="34"/>
    </row>
    <row r="31" spans="2:2" x14ac:dyDescent="0.2">
      <c r="B31" s="34"/>
    </row>
    <row r="32" spans="2:2" x14ac:dyDescent="0.2">
      <c r="B32" s="34"/>
    </row>
    <row r="33" spans="2:2" x14ac:dyDescent="0.2">
      <c r="B33" s="34"/>
    </row>
    <row r="34" spans="2:2" x14ac:dyDescent="0.2">
      <c r="B34" s="34"/>
    </row>
    <row r="35" spans="2:2" x14ac:dyDescent="0.2">
      <c r="B35" s="34"/>
    </row>
    <row r="36" spans="2:2" x14ac:dyDescent="0.2">
      <c r="B36" s="34"/>
    </row>
    <row r="37" spans="2:2" x14ac:dyDescent="0.2">
      <c r="B37" s="34"/>
    </row>
    <row r="38" spans="2:2" x14ac:dyDescent="0.2">
      <c r="B38" s="34"/>
    </row>
    <row r="39" spans="2:2" x14ac:dyDescent="0.2">
      <c r="B39" s="34"/>
    </row>
    <row r="40" spans="2:2" x14ac:dyDescent="0.2">
      <c r="B40" s="34"/>
    </row>
    <row r="41" spans="2:2" x14ac:dyDescent="0.2">
      <c r="B41" s="34"/>
    </row>
    <row r="42" spans="2:2" x14ac:dyDescent="0.2">
      <c r="B42" s="34"/>
    </row>
    <row r="43" spans="2:2" x14ac:dyDescent="0.2">
      <c r="B43" s="34"/>
    </row>
    <row r="44" spans="2:2" x14ac:dyDescent="0.2">
      <c r="B44" s="34"/>
    </row>
    <row r="45" spans="2:2" x14ac:dyDescent="0.2">
      <c r="B45" s="34"/>
    </row>
    <row r="46" spans="2:2" x14ac:dyDescent="0.2">
      <c r="B46" s="34"/>
    </row>
    <row r="47" spans="2:2" x14ac:dyDescent="0.2">
      <c r="B47" s="34"/>
    </row>
    <row r="48" spans="2:2" x14ac:dyDescent="0.2">
      <c r="B48" s="34"/>
    </row>
    <row r="49" spans="2:2" x14ac:dyDescent="0.2">
      <c r="B49" s="34"/>
    </row>
    <row r="50" spans="2:2" x14ac:dyDescent="0.2">
      <c r="B50" s="34"/>
    </row>
    <row r="51" spans="2:2" x14ac:dyDescent="0.2">
      <c r="B51" s="34"/>
    </row>
    <row r="52" spans="2:2" x14ac:dyDescent="0.2">
      <c r="B52" s="34"/>
    </row>
    <row r="53" spans="2:2" x14ac:dyDescent="0.2">
      <c r="B53" s="34"/>
    </row>
    <row r="54" spans="2:2" x14ac:dyDescent="0.2">
      <c r="B54" s="34"/>
    </row>
    <row r="55" spans="2:2" x14ac:dyDescent="0.2">
      <c r="B55" s="34"/>
    </row>
    <row r="56" spans="2:2" x14ac:dyDescent="0.2">
      <c r="B56" s="34"/>
    </row>
    <row r="57" spans="2:2" x14ac:dyDescent="0.2">
      <c r="B57" s="34"/>
    </row>
    <row r="58" spans="2:2" x14ac:dyDescent="0.2">
      <c r="B58" s="34"/>
    </row>
    <row r="59" spans="2:2" x14ac:dyDescent="0.2">
      <c r="B59" s="34"/>
    </row>
    <row r="60" spans="2:2" x14ac:dyDescent="0.2">
      <c r="B60" s="34"/>
    </row>
    <row r="61" spans="2:2" x14ac:dyDescent="0.2">
      <c r="B61" s="34"/>
    </row>
    <row r="62" spans="2:2" x14ac:dyDescent="0.2">
      <c r="B62" s="34"/>
    </row>
    <row r="63" spans="2:2" x14ac:dyDescent="0.2">
      <c r="B63" s="34"/>
    </row>
    <row r="64" spans="2:2" x14ac:dyDescent="0.2">
      <c r="B64" s="34"/>
    </row>
    <row r="65" spans="2:3" x14ac:dyDescent="0.2">
      <c r="B65" s="34"/>
    </row>
    <row r="66" spans="2:3" x14ac:dyDescent="0.2">
      <c r="B66" s="34"/>
    </row>
    <row r="67" spans="2:3" ht="19" x14ac:dyDescent="0.25">
      <c r="B67" s="34"/>
      <c r="C67" s="43"/>
    </row>
    <row r="68" spans="2:3" x14ac:dyDescent="0.2">
      <c r="B68" s="34"/>
    </row>
    <row r="69" spans="2:3" x14ac:dyDescent="0.2">
      <c r="B69" s="34"/>
    </row>
    <row r="70" spans="2:3" x14ac:dyDescent="0.2">
      <c r="B70" s="34"/>
    </row>
    <row r="71" spans="2:3" x14ac:dyDescent="0.2">
      <c r="B71" s="34"/>
    </row>
    <row r="72" spans="2:3" x14ac:dyDescent="0.2">
      <c r="B72" s="34"/>
    </row>
    <row r="73" spans="2:3" x14ac:dyDescent="0.2">
      <c r="B73" s="34"/>
    </row>
    <row r="74" spans="2:3" x14ac:dyDescent="0.2">
      <c r="B74" s="34"/>
    </row>
    <row r="75" spans="2:3" x14ac:dyDescent="0.2">
      <c r="B75" s="34"/>
    </row>
    <row r="76" spans="2:3" x14ac:dyDescent="0.2">
      <c r="B76" s="34"/>
    </row>
    <row r="77" spans="2:3" x14ac:dyDescent="0.2">
      <c r="B77" s="34"/>
    </row>
    <row r="78" spans="2:3" x14ac:dyDescent="0.2">
      <c r="B78" s="34"/>
    </row>
    <row r="79" spans="2:3" x14ac:dyDescent="0.2">
      <c r="B79" s="34"/>
    </row>
    <row r="80" spans="2:3" x14ac:dyDescent="0.2">
      <c r="B80" s="34"/>
    </row>
    <row r="81" spans="2:27" x14ac:dyDescent="0.2">
      <c r="B81" s="34"/>
    </row>
    <row r="82" spans="2:27" ht="20" thickBot="1" x14ac:dyDescent="0.3">
      <c r="B82" s="34"/>
      <c r="O82" s="112" t="s">
        <v>99</v>
      </c>
      <c r="P82" s="101"/>
      <c r="Q82" s="101"/>
      <c r="R82" s="101"/>
      <c r="S82" s="101"/>
      <c r="T82" s="101"/>
      <c r="U82" s="101"/>
      <c r="V82" s="116"/>
      <c r="W82" s="101"/>
      <c r="X82" s="101"/>
      <c r="Y82" s="101"/>
      <c r="Z82" s="101"/>
      <c r="AA82" s="101"/>
    </row>
    <row r="83" spans="2:27" ht="19" x14ac:dyDescent="0.25">
      <c r="B83" s="34"/>
      <c r="O83" s="151" t="s">
        <v>120</v>
      </c>
      <c r="P83" s="152"/>
      <c r="Q83" s="153" t="s">
        <v>109</v>
      </c>
      <c r="R83" s="154"/>
      <c r="S83" s="154"/>
      <c r="T83" s="155"/>
      <c r="U83" s="101"/>
      <c r="V83" s="116"/>
      <c r="W83" s="101"/>
      <c r="X83" s="101"/>
      <c r="Y83" s="101"/>
      <c r="Z83" s="101"/>
      <c r="AA83" s="101"/>
    </row>
    <row r="84" spans="2:27" ht="20" thickBot="1" x14ac:dyDescent="0.3">
      <c r="B84" s="34"/>
      <c r="O84" s="159" t="s">
        <v>123</v>
      </c>
      <c r="P84" s="160"/>
      <c r="Q84" s="156"/>
      <c r="R84" s="157"/>
      <c r="S84" s="157"/>
      <c r="T84" s="158"/>
      <c r="U84" s="116"/>
      <c r="V84" s="116"/>
      <c r="W84" s="101"/>
      <c r="X84" s="101"/>
      <c r="Y84" s="101"/>
      <c r="Z84" s="101"/>
      <c r="AA84" s="101"/>
    </row>
    <row r="85" spans="2:27" ht="20" thickBot="1" x14ac:dyDescent="0.3">
      <c r="B85" s="34"/>
      <c r="O85" s="149" t="s">
        <v>124</v>
      </c>
      <c r="P85" s="150"/>
      <c r="Q85" s="138" t="s">
        <v>110</v>
      </c>
      <c r="R85" s="139"/>
      <c r="S85" s="138" t="s">
        <v>111</v>
      </c>
      <c r="T85" s="139"/>
      <c r="W85" s="121" t="s">
        <v>131</v>
      </c>
      <c r="X85" s="54" t="s">
        <v>132</v>
      </c>
      <c r="Y85" s="122" t="s">
        <v>133</v>
      </c>
      <c r="AA85" s="101"/>
    </row>
    <row r="86" spans="2:27" ht="19" customHeight="1" x14ac:dyDescent="0.25">
      <c r="B86" s="34"/>
      <c r="O86" s="161" t="s">
        <v>116</v>
      </c>
      <c r="P86" s="143" t="s">
        <v>110</v>
      </c>
      <c r="Q86" s="136" t="s">
        <v>112</v>
      </c>
      <c r="R86" s="102">
        <v>131</v>
      </c>
      <c r="S86" s="145" t="s">
        <v>113</v>
      </c>
      <c r="T86" s="103">
        <v>48</v>
      </c>
      <c r="U86" s="136" t="s">
        <v>129</v>
      </c>
      <c r="V86" s="119">
        <f>R86/(T86+R86)</f>
        <v>0.73184357541899436</v>
      </c>
      <c r="W86" s="123">
        <f>R86/Q90</f>
        <v>0.891156462585034</v>
      </c>
      <c r="X86" s="124">
        <f>T88/S90</f>
        <v>0.89333333333333331</v>
      </c>
      <c r="Y86" s="125">
        <f>(R86+T88)/(Q90+S90)</f>
        <v>0.89279731993299838</v>
      </c>
      <c r="AA86" s="101"/>
    </row>
    <row r="87" spans="2:27" ht="20" thickBot="1" x14ac:dyDescent="0.3">
      <c r="B87" s="34"/>
      <c r="O87" s="162"/>
      <c r="P87" s="144"/>
      <c r="Q87" s="137"/>
      <c r="R87" s="104">
        <v>136</v>
      </c>
      <c r="S87" s="146"/>
      <c r="T87" s="105">
        <v>29</v>
      </c>
      <c r="U87" s="137"/>
      <c r="V87" s="120">
        <f>R87/(T87+R87)</f>
        <v>0.82424242424242422</v>
      </c>
      <c r="W87" s="126">
        <f>R87/Q90</f>
        <v>0.92517006802721091</v>
      </c>
      <c r="X87" s="127">
        <f>T89/S90</f>
        <v>0.93555555555555558</v>
      </c>
      <c r="Y87" s="128">
        <f>(R87+T89)/(Q90+S90)</f>
        <v>0.93299832495812396</v>
      </c>
      <c r="AA87" s="101"/>
    </row>
    <row r="88" spans="2:27" ht="19" customHeight="1" x14ac:dyDescent="0.25">
      <c r="B88" s="34"/>
      <c r="O88" s="162"/>
      <c r="P88" s="143" t="s">
        <v>111</v>
      </c>
      <c r="Q88" s="134" t="s">
        <v>114</v>
      </c>
      <c r="R88" s="106">
        <v>16</v>
      </c>
      <c r="S88" s="147" t="s">
        <v>115</v>
      </c>
      <c r="T88" s="107">
        <v>402</v>
      </c>
      <c r="U88" s="134" t="s">
        <v>130</v>
      </c>
      <c r="V88" s="117">
        <f>T88/(T88+R88)</f>
        <v>0.96172248803827753</v>
      </c>
      <c r="AA88" s="101"/>
    </row>
    <row r="89" spans="2:27" ht="20" thickBot="1" x14ac:dyDescent="0.3">
      <c r="B89" s="34"/>
      <c r="O89" s="163"/>
      <c r="P89" s="144"/>
      <c r="Q89" s="135"/>
      <c r="R89" s="108">
        <v>11</v>
      </c>
      <c r="S89" s="148"/>
      <c r="T89" s="109">
        <v>421</v>
      </c>
      <c r="U89" s="135"/>
      <c r="V89" s="118">
        <f>T89/(T89+R89)</f>
        <v>0.97453703703703709</v>
      </c>
      <c r="AA89" s="101"/>
    </row>
    <row r="90" spans="2:27" ht="21" thickBot="1" x14ac:dyDescent="0.3">
      <c r="B90" s="34"/>
      <c r="O90" s="97"/>
      <c r="P90" s="111" t="s">
        <v>118</v>
      </c>
      <c r="Q90" s="138">
        <v>147</v>
      </c>
      <c r="R90" s="139"/>
      <c r="S90" s="138">
        <v>450</v>
      </c>
      <c r="T90" s="139"/>
      <c r="AA90" s="101"/>
    </row>
    <row r="91" spans="2:27" ht="11" customHeight="1" thickBot="1" x14ac:dyDescent="0.3">
      <c r="B91" s="34"/>
      <c r="O91" s="101"/>
      <c r="P91" s="101"/>
      <c r="Q91" s="101"/>
      <c r="R91" s="101"/>
      <c r="S91" s="101"/>
      <c r="T91" s="101"/>
      <c r="AA91" s="101"/>
    </row>
    <row r="92" spans="2:27" ht="19" x14ac:dyDescent="0.25">
      <c r="B92" s="34"/>
      <c r="O92" s="151" t="s">
        <v>121</v>
      </c>
      <c r="P92" s="152"/>
      <c r="Q92" s="153" t="s">
        <v>109</v>
      </c>
      <c r="R92" s="154"/>
      <c r="S92" s="154"/>
      <c r="T92" s="155"/>
      <c r="AA92" s="101"/>
    </row>
    <row r="93" spans="2:27" ht="20" thickBot="1" x14ac:dyDescent="0.3">
      <c r="B93" s="34"/>
      <c r="O93" s="159" t="s">
        <v>126</v>
      </c>
      <c r="P93" s="160"/>
      <c r="Q93" s="156"/>
      <c r="R93" s="157"/>
      <c r="S93" s="157"/>
      <c r="T93" s="158"/>
      <c r="AA93" s="101"/>
    </row>
    <row r="94" spans="2:27" ht="20" thickBot="1" x14ac:dyDescent="0.3">
      <c r="B94" s="34"/>
      <c r="O94" s="149" t="s">
        <v>125</v>
      </c>
      <c r="P94" s="150"/>
      <c r="Q94" s="138" t="s">
        <v>117</v>
      </c>
      <c r="R94" s="139"/>
      <c r="S94" s="138" t="s">
        <v>111</v>
      </c>
      <c r="T94" s="139"/>
      <c r="W94" s="129" t="s">
        <v>131</v>
      </c>
      <c r="X94" s="55" t="s">
        <v>132</v>
      </c>
      <c r="Y94" s="122" t="s">
        <v>133</v>
      </c>
      <c r="AA94" s="101"/>
    </row>
    <row r="95" spans="2:27" ht="19" customHeight="1" x14ac:dyDescent="0.25">
      <c r="B95" s="34"/>
      <c r="O95" s="140" t="s">
        <v>116</v>
      </c>
      <c r="P95" s="143" t="s">
        <v>117</v>
      </c>
      <c r="Q95" s="136" t="s">
        <v>112</v>
      </c>
      <c r="R95" s="102">
        <v>401</v>
      </c>
      <c r="S95" s="145" t="s">
        <v>113</v>
      </c>
      <c r="T95" s="103">
        <v>116</v>
      </c>
      <c r="U95" s="136" t="s">
        <v>129</v>
      </c>
      <c r="V95" s="119">
        <f>R95/(T95+R95)</f>
        <v>0.77562862669245647</v>
      </c>
      <c r="W95" s="123">
        <f>R95/Q99</f>
        <v>0.63650793650793647</v>
      </c>
      <c r="X95" s="124">
        <f>T97/S99</f>
        <v>0.74222222222222223</v>
      </c>
      <c r="Y95" s="125">
        <f>(R95+T97)/(Q99+S99)</f>
        <v>0.68055555555555558</v>
      </c>
      <c r="AA95" s="101"/>
    </row>
    <row r="96" spans="2:27" ht="20" thickBot="1" x14ac:dyDescent="0.3">
      <c r="B96" s="34"/>
      <c r="O96" s="141"/>
      <c r="P96" s="144"/>
      <c r="Q96" s="137"/>
      <c r="R96" s="104">
        <v>357</v>
      </c>
      <c r="S96" s="146"/>
      <c r="T96" s="105">
        <v>96</v>
      </c>
      <c r="U96" s="137"/>
      <c r="V96" s="120">
        <f>R96/(T96+R96)</f>
        <v>0.78807947019867552</v>
      </c>
      <c r="W96" s="126">
        <f>R96/Q99</f>
        <v>0.56666666666666665</v>
      </c>
      <c r="X96" s="127">
        <f>T98/S99</f>
        <v>0.78666666666666663</v>
      </c>
      <c r="Y96" s="128">
        <f>(R96+T98)/(Q99+S99)</f>
        <v>0.65833333333333333</v>
      </c>
      <c r="AA96" s="101"/>
    </row>
    <row r="97" spans="2:27" ht="19" customHeight="1" x14ac:dyDescent="0.25">
      <c r="B97" s="34"/>
      <c r="O97" s="141"/>
      <c r="P97" s="143" t="s">
        <v>111</v>
      </c>
      <c r="Q97" s="134" t="s">
        <v>114</v>
      </c>
      <c r="R97" s="106">
        <v>229</v>
      </c>
      <c r="S97" s="147" t="s">
        <v>115</v>
      </c>
      <c r="T97" s="107">
        <v>334</v>
      </c>
      <c r="U97" s="134" t="s">
        <v>130</v>
      </c>
      <c r="V97" s="117">
        <f>T97/(T97+R97)</f>
        <v>0.59325044404973359</v>
      </c>
      <c r="AA97" s="101"/>
    </row>
    <row r="98" spans="2:27" ht="20" thickBot="1" x14ac:dyDescent="0.3">
      <c r="B98" s="34"/>
      <c r="O98" s="142"/>
      <c r="P98" s="144"/>
      <c r="Q98" s="135"/>
      <c r="R98" s="108">
        <v>273</v>
      </c>
      <c r="S98" s="148"/>
      <c r="T98" s="109">
        <v>354</v>
      </c>
      <c r="U98" s="135"/>
      <c r="V98" s="118">
        <f>T98/(T98+R98)</f>
        <v>0.56459330143540665</v>
      </c>
      <c r="AA98" s="101"/>
    </row>
    <row r="99" spans="2:27" ht="21" thickBot="1" x14ac:dyDescent="0.3">
      <c r="B99" s="34"/>
      <c r="O99" s="97"/>
      <c r="P99" s="111" t="s">
        <v>118</v>
      </c>
      <c r="Q99" s="138">
        <v>630</v>
      </c>
      <c r="R99" s="139"/>
      <c r="S99" s="138">
        <v>450</v>
      </c>
      <c r="T99" s="139"/>
      <c r="AA99" s="101"/>
    </row>
    <row r="100" spans="2:27" ht="10" customHeight="1" thickBot="1" x14ac:dyDescent="0.3">
      <c r="B100" s="34"/>
      <c r="O100" s="101"/>
      <c r="P100" s="101"/>
      <c r="Q100" s="101"/>
      <c r="R100" s="101"/>
      <c r="S100" s="101"/>
      <c r="T100" s="101"/>
      <c r="AA100" s="101"/>
    </row>
    <row r="101" spans="2:27" ht="19" x14ac:dyDescent="0.25">
      <c r="B101" s="34"/>
      <c r="O101" s="151" t="s">
        <v>122</v>
      </c>
      <c r="P101" s="152"/>
      <c r="Q101" s="153" t="s">
        <v>109</v>
      </c>
      <c r="R101" s="154"/>
      <c r="S101" s="154"/>
      <c r="T101" s="155"/>
      <c r="AA101" s="101"/>
    </row>
    <row r="102" spans="2:27" ht="20" thickBot="1" x14ac:dyDescent="0.3">
      <c r="B102" s="34"/>
      <c r="O102" s="159" t="s">
        <v>127</v>
      </c>
      <c r="P102" s="160"/>
      <c r="Q102" s="156"/>
      <c r="R102" s="157"/>
      <c r="S102" s="157"/>
      <c r="T102" s="158"/>
      <c r="AA102" s="101"/>
    </row>
    <row r="103" spans="2:27" ht="20" thickBot="1" x14ac:dyDescent="0.3">
      <c r="B103" s="34"/>
      <c r="O103" s="149" t="s">
        <v>128</v>
      </c>
      <c r="P103" s="150"/>
      <c r="Q103" s="138" t="s">
        <v>110</v>
      </c>
      <c r="R103" s="139"/>
      <c r="S103" s="138" t="s">
        <v>117</v>
      </c>
      <c r="T103" s="139"/>
      <c r="W103" s="129" t="s">
        <v>131</v>
      </c>
      <c r="X103" s="55" t="s">
        <v>132</v>
      </c>
      <c r="Y103" s="122" t="s">
        <v>133</v>
      </c>
      <c r="AA103" s="101"/>
    </row>
    <row r="104" spans="2:27" ht="19" customHeight="1" x14ac:dyDescent="0.25">
      <c r="B104" s="34"/>
      <c r="O104" s="140" t="s">
        <v>116</v>
      </c>
      <c r="P104" s="143" t="s">
        <v>110</v>
      </c>
      <c r="Q104" s="136" t="s">
        <v>112</v>
      </c>
      <c r="R104" s="102">
        <v>114</v>
      </c>
      <c r="S104" s="145" t="s">
        <v>113</v>
      </c>
      <c r="T104" s="110">
        <v>92</v>
      </c>
      <c r="U104" s="136" t="s">
        <v>129</v>
      </c>
      <c r="V104" s="119">
        <f>R104/(T104+R104)</f>
        <v>0.55339805825242716</v>
      </c>
      <c r="W104" s="123">
        <f>R104/Q108</f>
        <v>0.77551020408163263</v>
      </c>
      <c r="X104" s="124">
        <f>T106/S108</f>
        <v>0.85396825396825393</v>
      </c>
      <c r="Y104" s="125">
        <f>(R104+T106)/(Q108+S108)</f>
        <v>0.83912483912483915</v>
      </c>
      <c r="AA104" s="101"/>
    </row>
    <row r="105" spans="2:27" ht="20" thickBot="1" x14ac:dyDescent="0.3">
      <c r="B105" s="34"/>
      <c r="O105" s="141"/>
      <c r="P105" s="144"/>
      <c r="Q105" s="137"/>
      <c r="R105" s="104">
        <v>125</v>
      </c>
      <c r="S105" s="146"/>
      <c r="T105" s="105">
        <v>106</v>
      </c>
      <c r="U105" s="137"/>
      <c r="V105" s="120">
        <f>R105/(T105+R105)</f>
        <v>0.54112554112554112</v>
      </c>
      <c r="W105" s="126">
        <f>R105/Q108</f>
        <v>0.85034013605442171</v>
      </c>
      <c r="X105" s="127">
        <f>T107/S108</f>
        <v>0.83174603174603179</v>
      </c>
      <c r="Y105" s="128">
        <f>(R105+T107)/(Q108+S108)</f>
        <v>0.8352638352638353</v>
      </c>
      <c r="AA105" s="101"/>
    </row>
    <row r="106" spans="2:27" ht="19" customHeight="1" x14ac:dyDescent="0.25">
      <c r="B106" s="34"/>
      <c r="O106" s="141"/>
      <c r="P106" s="143" t="s">
        <v>117</v>
      </c>
      <c r="Q106" s="134" t="s">
        <v>114</v>
      </c>
      <c r="R106" s="106">
        <v>33</v>
      </c>
      <c r="S106" s="147" t="s">
        <v>115</v>
      </c>
      <c r="T106" s="107">
        <v>538</v>
      </c>
      <c r="U106" s="134" t="s">
        <v>130</v>
      </c>
      <c r="V106" s="117">
        <f>T106/(T106+R106)</f>
        <v>0.94220665499124345</v>
      </c>
      <c r="AA106" s="101"/>
    </row>
    <row r="107" spans="2:27" ht="20" thickBot="1" x14ac:dyDescent="0.3">
      <c r="B107" s="34"/>
      <c r="O107" s="142"/>
      <c r="P107" s="144"/>
      <c r="Q107" s="135"/>
      <c r="R107" s="108">
        <v>22</v>
      </c>
      <c r="S107" s="148"/>
      <c r="T107" s="109">
        <v>524</v>
      </c>
      <c r="U107" s="135"/>
      <c r="V107" s="118">
        <f>T107/(T107+R107)</f>
        <v>0.95970695970695974</v>
      </c>
      <c r="AA107" s="101"/>
    </row>
    <row r="108" spans="2:27" ht="21" thickBot="1" x14ac:dyDescent="0.3">
      <c r="B108" s="34"/>
      <c r="O108" s="97"/>
      <c r="P108" s="111" t="s">
        <v>119</v>
      </c>
      <c r="Q108" s="138">
        <v>147</v>
      </c>
      <c r="R108" s="139"/>
      <c r="S108" s="138">
        <v>630</v>
      </c>
      <c r="T108" s="139"/>
      <c r="U108" s="116"/>
      <c r="V108" s="116"/>
      <c r="AA108" s="101"/>
    </row>
    <row r="109" spans="2:27" ht="19" x14ac:dyDescent="0.25">
      <c r="O109" s="101"/>
      <c r="P109" s="101"/>
      <c r="Q109" s="101"/>
      <c r="R109" s="101"/>
      <c r="S109" s="101"/>
      <c r="T109" s="101"/>
      <c r="U109" s="101"/>
      <c r="V109" s="116"/>
      <c r="AA109" s="101"/>
    </row>
    <row r="110" spans="2:27" ht="19" x14ac:dyDescent="0.25">
      <c r="B110" s="34"/>
      <c r="O110" s="101"/>
      <c r="P110" s="101"/>
      <c r="Q110" s="101"/>
      <c r="R110" s="101"/>
      <c r="S110" s="101"/>
      <c r="T110" s="101"/>
      <c r="U110" s="101"/>
      <c r="V110" s="116"/>
      <c r="AA110" s="101"/>
    </row>
    <row r="111" spans="2:27" ht="19" x14ac:dyDescent="0.25">
      <c r="O111" s="101"/>
      <c r="P111" s="101"/>
      <c r="Q111" s="101"/>
      <c r="R111" s="101"/>
      <c r="S111" s="101"/>
      <c r="T111" s="101"/>
      <c r="U111" s="101"/>
      <c r="V111" s="116"/>
      <c r="W111" s="101"/>
      <c r="X111" s="101"/>
      <c r="Y111" s="101"/>
      <c r="Z111" s="101"/>
      <c r="AA111" s="101"/>
    </row>
    <row r="112" spans="2:27" x14ac:dyDescent="0.2">
      <c r="B112" s="34"/>
    </row>
    <row r="113" spans="2:2" x14ac:dyDescent="0.2">
      <c r="B113" s="34"/>
    </row>
    <row r="114" spans="2:2" x14ac:dyDescent="0.2">
      <c r="B114" s="34"/>
    </row>
    <row r="115" spans="2:2" x14ac:dyDescent="0.2">
      <c r="B115" s="34"/>
    </row>
    <row r="116" spans="2:2" x14ac:dyDescent="0.2">
      <c r="B116" s="34"/>
    </row>
    <row r="117" spans="2:2" x14ac:dyDescent="0.2">
      <c r="B117" s="34"/>
    </row>
    <row r="118" spans="2:2" x14ac:dyDescent="0.2">
      <c r="B118" s="34"/>
    </row>
    <row r="119" spans="2:2" x14ac:dyDescent="0.2">
      <c r="B119" s="34"/>
    </row>
    <row r="120" spans="2:2" x14ac:dyDescent="0.2">
      <c r="B120" s="34"/>
    </row>
    <row r="121" spans="2:2" x14ac:dyDescent="0.2">
      <c r="B121" s="34"/>
    </row>
    <row r="122" spans="2:2" x14ac:dyDescent="0.2">
      <c r="B122" s="34"/>
    </row>
    <row r="123" spans="2:2" x14ac:dyDescent="0.2">
      <c r="B123" s="34"/>
    </row>
    <row r="124" spans="2:2" x14ac:dyDescent="0.2">
      <c r="B124" s="34"/>
    </row>
    <row r="125" spans="2:2" x14ac:dyDescent="0.2">
      <c r="B125" s="34"/>
    </row>
    <row r="126" spans="2:2" x14ac:dyDescent="0.2">
      <c r="B126" s="34"/>
    </row>
    <row r="127" spans="2:2" x14ac:dyDescent="0.2">
      <c r="B127" s="34"/>
    </row>
    <row r="128" spans="2:2" x14ac:dyDescent="0.2">
      <c r="B128" s="34"/>
    </row>
    <row r="129" spans="2:2" x14ac:dyDescent="0.2">
      <c r="B129" s="34"/>
    </row>
    <row r="130" spans="2:2" x14ac:dyDescent="0.2">
      <c r="B130" s="34"/>
    </row>
    <row r="131" spans="2:2" x14ac:dyDescent="0.2">
      <c r="B131" s="34"/>
    </row>
    <row r="132" spans="2:2" x14ac:dyDescent="0.2">
      <c r="B132" s="34"/>
    </row>
    <row r="133" spans="2:2" x14ac:dyDescent="0.2">
      <c r="B133" s="34"/>
    </row>
    <row r="134" spans="2:2" x14ac:dyDescent="0.2">
      <c r="B134" s="34"/>
    </row>
    <row r="135" spans="2:2" x14ac:dyDescent="0.2">
      <c r="B135" s="34"/>
    </row>
    <row r="136" spans="2:2" x14ac:dyDescent="0.2">
      <c r="B136" s="34"/>
    </row>
    <row r="137" spans="2:2" x14ac:dyDescent="0.2">
      <c r="B137" s="34"/>
    </row>
    <row r="138" spans="2:2" x14ac:dyDescent="0.2">
      <c r="B138" s="34"/>
    </row>
    <row r="139" spans="2:2" x14ac:dyDescent="0.2">
      <c r="B139" s="34"/>
    </row>
    <row r="140" spans="2:2" x14ac:dyDescent="0.2">
      <c r="B140" s="34"/>
    </row>
    <row r="141" spans="2:2" x14ac:dyDescent="0.2">
      <c r="B141" s="34"/>
    </row>
    <row r="143" spans="2:2" x14ac:dyDescent="0.2">
      <c r="B143" s="34"/>
    </row>
    <row r="144" spans="2:2" x14ac:dyDescent="0.2">
      <c r="B144" s="34"/>
    </row>
    <row r="145" spans="2:2" x14ac:dyDescent="0.2">
      <c r="B145" s="34"/>
    </row>
    <row r="146" spans="2:2" x14ac:dyDescent="0.2">
      <c r="B146" s="34"/>
    </row>
    <row r="147" spans="2:2" x14ac:dyDescent="0.2">
      <c r="B147" s="34"/>
    </row>
    <row r="149" spans="2:2" x14ac:dyDescent="0.2">
      <c r="B149" s="34"/>
    </row>
    <row r="151" spans="2:2" x14ac:dyDescent="0.2">
      <c r="B151" s="34"/>
    </row>
    <row r="152" spans="2:2" x14ac:dyDescent="0.2">
      <c r="B152" s="34"/>
    </row>
    <row r="153" spans="2:2" x14ac:dyDescent="0.2">
      <c r="B153" s="34"/>
    </row>
    <row r="154" spans="2:2" x14ac:dyDescent="0.2">
      <c r="B154" s="34"/>
    </row>
    <row r="155" spans="2:2" x14ac:dyDescent="0.2">
      <c r="B155" s="34"/>
    </row>
    <row r="156" spans="2:2" x14ac:dyDescent="0.2">
      <c r="B156" s="34"/>
    </row>
    <row r="157" spans="2:2" x14ac:dyDescent="0.2">
      <c r="B157" s="34"/>
    </row>
    <row r="158" spans="2:2" x14ac:dyDescent="0.2">
      <c r="B158" s="34"/>
    </row>
    <row r="159" spans="2:2" x14ac:dyDescent="0.2">
      <c r="B159" s="34"/>
    </row>
    <row r="160" spans="2:2" x14ac:dyDescent="0.2">
      <c r="B160" s="34"/>
    </row>
    <row r="161" spans="2:2" x14ac:dyDescent="0.2">
      <c r="B161" s="34"/>
    </row>
    <row r="162" spans="2:2" x14ac:dyDescent="0.2">
      <c r="B162" s="34"/>
    </row>
    <row r="163" spans="2:2" x14ac:dyDescent="0.2">
      <c r="B163" s="34"/>
    </row>
    <row r="165" spans="2:2" x14ac:dyDescent="0.2">
      <c r="B165" s="34"/>
    </row>
    <row r="166" spans="2:2" x14ac:dyDescent="0.2">
      <c r="B166" s="34"/>
    </row>
    <row r="167" spans="2:2" x14ac:dyDescent="0.2">
      <c r="B167" s="34"/>
    </row>
    <row r="168" spans="2:2" x14ac:dyDescent="0.2">
      <c r="B168" s="34"/>
    </row>
    <row r="169" spans="2:2" x14ac:dyDescent="0.2">
      <c r="B169" s="34"/>
    </row>
    <row r="170" spans="2:2" x14ac:dyDescent="0.2">
      <c r="B170" s="34"/>
    </row>
    <row r="171" spans="2:2" x14ac:dyDescent="0.2">
      <c r="B171" s="34"/>
    </row>
    <row r="172" spans="2:2" x14ac:dyDescent="0.2">
      <c r="B172" s="34"/>
    </row>
    <row r="173" spans="2:2" x14ac:dyDescent="0.2">
      <c r="B173" s="34"/>
    </row>
    <row r="174" spans="2:2" x14ac:dyDescent="0.2">
      <c r="B174" s="34"/>
    </row>
    <row r="175" spans="2:2" x14ac:dyDescent="0.2">
      <c r="B175" s="34"/>
    </row>
    <row r="176" spans="2:2" x14ac:dyDescent="0.2">
      <c r="B176" s="34"/>
    </row>
    <row r="177" spans="2:2" x14ac:dyDescent="0.2">
      <c r="B177" s="34"/>
    </row>
    <row r="178" spans="2:2" x14ac:dyDescent="0.2">
      <c r="B178" s="34"/>
    </row>
    <row r="179" spans="2:2" x14ac:dyDescent="0.2">
      <c r="B179" s="34"/>
    </row>
    <row r="181" spans="2:2" x14ac:dyDescent="0.2">
      <c r="B181" s="34"/>
    </row>
    <row r="182" spans="2:2" x14ac:dyDescent="0.2">
      <c r="B182" s="34"/>
    </row>
    <row r="183" spans="2:2" x14ac:dyDescent="0.2">
      <c r="B183" s="34"/>
    </row>
    <row r="184" spans="2:2" x14ac:dyDescent="0.2">
      <c r="B184" s="34"/>
    </row>
    <row r="185" spans="2:2" x14ac:dyDescent="0.2">
      <c r="B185" s="34"/>
    </row>
    <row r="186" spans="2:2" x14ac:dyDescent="0.2">
      <c r="B186" s="34"/>
    </row>
    <row r="187" spans="2:2" x14ac:dyDescent="0.2">
      <c r="B187" s="34"/>
    </row>
    <row r="188" spans="2:2" x14ac:dyDescent="0.2">
      <c r="B188" s="34"/>
    </row>
    <row r="189" spans="2:2" x14ac:dyDescent="0.2">
      <c r="B189" s="34"/>
    </row>
    <row r="190" spans="2:2" x14ac:dyDescent="0.2">
      <c r="B190" s="34"/>
    </row>
    <row r="191" spans="2:2" x14ac:dyDescent="0.2">
      <c r="B191" s="34"/>
    </row>
    <row r="192" spans="2:2" x14ac:dyDescent="0.2">
      <c r="B192" s="34"/>
    </row>
    <row r="193" spans="2:2" x14ac:dyDescent="0.2">
      <c r="B193" s="34"/>
    </row>
    <row r="194" spans="2:2" x14ac:dyDescent="0.2">
      <c r="B194" s="34"/>
    </row>
    <row r="195" spans="2:2" x14ac:dyDescent="0.2">
      <c r="B195" s="34"/>
    </row>
    <row r="196" spans="2:2" x14ac:dyDescent="0.2">
      <c r="B196" s="34"/>
    </row>
    <row r="197" spans="2:2" x14ac:dyDescent="0.2">
      <c r="B197" s="34"/>
    </row>
    <row r="198" spans="2:2" x14ac:dyDescent="0.2">
      <c r="B198" s="34"/>
    </row>
    <row r="199" spans="2:2" x14ac:dyDescent="0.2">
      <c r="B199" s="34"/>
    </row>
    <row r="200" spans="2:2" x14ac:dyDescent="0.2">
      <c r="B200" s="34"/>
    </row>
    <row r="202" spans="2:2" x14ac:dyDescent="0.2">
      <c r="B202" s="34"/>
    </row>
    <row r="203" spans="2:2" x14ac:dyDescent="0.2">
      <c r="B203" s="34"/>
    </row>
    <row r="204" spans="2:2" x14ac:dyDescent="0.2">
      <c r="B204" s="34"/>
    </row>
    <row r="205" spans="2:2" x14ac:dyDescent="0.2">
      <c r="B205" s="34"/>
    </row>
    <row r="206" spans="2:2" x14ac:dyDescent="0.2">
      <c r="B206" s="34"/>
    </row>
    <row r="207" spans="2:2" x14ac:dyDescent="0.2">
      <c r="B207" s="34"/>
    </row>
    <row r="208" spans="2:2" x14ac:dyDescent="0.2">
      <c r="B208" s="34"/>
    </row>
    <row r="209" spans="2:2" x14ac:dyDescent="0.2">
      <c r="B209" s="34"/>
    </row>
    <row r="210" spans="2:2" x14ac:dyDescent="0.2">
      <c r="B210" s="34"/>
    </row>
    <row r="211" spans="2:2" x14ac:dyDescent="0.2">
      <c r="B211" s="34"/>
    </row>
    <row r="212" spans="2:2" x14ac:dyDescent="0.2">
      <c r="B212" s="34"/>
    </row>
    <row r="213" spans="2:2" x14ac:dyDescent="0.2">
      <c r="B213" s="34"/>
    </row>
    <row r="214" spans="2:2" x14ac:dyDescent="0.2">
      <c r="B214" s="34"/>
    </row>
    <row r="215" spans="2:2" x14ac:dyDescent="0.2">
      <c r="B215" s="34"/>
    </row>
    <row r="216" spans="2:2" x14ac:dyDescent="0.2">
      <c r="B216" s="34"/>
    </row>
    <row r="217" spans="2:2" x14ac:dyDescent="0.2">
      <c r="B217" s="34"/>
    </row>
    <row r="218" spans="2:2" x14ac:dyDescent="0.2">
      <c r="B218" s="34"/>
    </row>
    <row r="219" spans="2:2" x14ac:dyDescent="0.2">
      <c r="B219" s="34"/>
    </row>
    <row r="220" spans="2:2" x14ac:dyDescent="0.2">
      <c r="B220" s="34"/>
    </row>
    <row r="221" spans="2:2" x14ac:dyDescent="0.2">
      <c r="B221" s="34"/>
    </row>
    <row r="222" spans="2:2" x14ac:dyDescent="0.2">
      <c r="B222" s="34"/>
    </row>
    <row r="223" spans="2:2" x14ac:dyDescent="0.2">
      <c r="B223" s="34"/>
    </row>
    <row r="224" spans="2:2" x14ac:dyDescent="0.2">
      <c r="B224" s="34"/>
    </row>
    <row r="225" spans="2:2" x14ac:dyDescent="0.2">
      <c r="B225" s="34"/>
    </row>
    <row r="226" spans="2:2" x14ac:dyDescent="0.2">
      <c r="B226" s="34"/>
    </row>
    <row r="227" spans="2:2" x14ac:dyDescent="0.2">
      <c r="B227" s="34"/>
    </row>
    <row r="228" spans="2:2" x14ac:dyDescent="0.2">
      <c r="B228" s="34"/>
    </row>
    <row r="229" spans="2:2" x14ac:dyDescent="0.2">
      <c r="B229" s="34"/>
    </row>
    <row r="230" spans="2:2" x14ac:dyDescent="0.2">
      <c r="B230" s="34"/>
    </row>
    <row r="231" spans="2:2" x14ac:dyDescent="0.2">
      <c r="B231" s="34"/>
    </row>
    <row r="232" spans="2:2" x14ac:dyDescent="0.2">
      <c r="B232" s="34"/>
    </row>
    <row r="233" spans="2:2" x14ac:dyDescent="0.2">
      <c r="B233" s="34"/>
    </row>
    <row r="234" spans="2:2" x14ac:dyDescent="0.2">
      <c r="B234" s="34"/>
    </row>
    <row r="235" spans="2:2" x14ac:dyDescent="0.2">
      <c r="B235" s="34"/>
    </row>
    <row r="236" spans="2:2" x14ac:dyDescent="0.2">
      <c r="B236" s="34"/>
    </row>
    <row r="237" spans="2:2" x14ac:dyDescent="0.2">
      <c r="B237" s="34"/>
    </row>
    <row r="238" spans="2:2" x14ac:dyDescent="0.2">
      <c r="B238" s="34"/>
    </row>
    <row r="239" spans="2:2" x14ac:dyDescent="0.2">
      <c r="B239" s="34"/>
    </row>
    <row r="240" spans="2:2" x14ac:dyDescent="0.2">
      <c r="B240" s="34"/>
    </row>
    <row r="241" spans="2:2" x14ac:dyDescent="0.2">
      <c r="B241" s="34"/>
    </row>
    <row r="242" spans="2:2" x14ac:dyDescent="0.2">
      <c r="B242" s="34"/>
    </row>
    <row r="243" spans="2:2" x14ac:dyDescent="0.2">
      <c r="B243" s="34"/>
    </row>
    <row r="244" spans="2:2" x14ac:dyDescent="0.2">
      <c r="B244" s="34"/>
    </row>
    <row r="245" spans="2:2" x14ac:dyDescent="0.2">
      <c r="B245" s="34"/>
    </row>
    <row r="246" spans="2:2" x14ac:dyDescent="0.2">
      <c r="B246" s="34"/>
    </row>
    <row r="247" spans="2:2" x14ac:dyDescent="0.2">
      <c r="B247" s="34"/>
    </row>
    <row r="248" spans="2:2" x14ac:dyDescent="0.2">
      <c r="B248" s="34"/>
    </row>
    <row r="249" spans="2:2" x14ac:dyDescent="0.2">
      <c r="B249" s="34"/>
    </row>
    <row r="250" spans="2:2" x14ac:dyDescent="0.2">
      <c r="B250" s="34"/>
    </row>
    <row r="251" spans="2:2" x14ac:dyDescent="0.2">
      <c r="B251" s="34"/>
    </row>
    <row r="252" spans="2:2" x14ac:dyDescent="0.2">
      <c r="B252" s="34"/>
    </row>
    <row r="253" spans="2:2" x14ac:dyDescent="0.2">
      <c r="B253" s="34"/>
    </row>
    <row r="254" spans="2:2" x14ac:dyDescent="0.2">
      <c r="B254" s="34"/>
    </row>
    <row r="255" spans="2:2" x14ac:dyDescent="0.2">
      <c r="B255" s="34"/>
    </row>
    <row r="256" spans="2:2" x14ac:dyDescent="0.2">
      <c r="B256" s="34"/>
    </row>
    <row r="257" spans="2:2" x14ac:dyDescent="0.2">
      <c r="B257" s="34"/>
    </row>
    <row r="258" spans="2:2" x14ac:dyDescent="0.2">
      <c r="B258" s="34"/>
    </row>
    <row r="259" spans="2:2" x14ac:dyDescent="0.2">
      <c r="B259" s="34"/>
    </row>
    <row r="260" spans="2:2" x14ac:dyDescent="0.2">
      <c r="B260" s="34"/>
    </row>
    <row r="261" spans="2:2" x14ac:dyDescent="0.2">
      <c r="B261" s="34"/>
    </row>
    <row r="262" spans="2:2" x14ac:dyDescent="0.2">
      <c r="B262" s="34"/>
    </row>
    <row r="263" spans="2:2" x14ac:dyDescent="0.2">
      <c r="B263" s="34"/>
    </row>
    <row r="264" spans="2:2" x14ac:dyDescent="0.2">
      <c r="B264" s="34"/>
    </row>
    <row r="265" spans="2:2" x14ac:dyDescent="0.2">
      <c r="B265" s="34"/>
    </row>
    <row r="266" spans="2:2" x14ac:dyDescent="0.2">
      <c r="B266" s="34"/>
    </row>
    <row r="267" spans="2:2" x14ac:dyDescent="0.2">
      <c r="B267" s="34"/>
    </row>
    <row r="269" spans="2:2" x14ac:dyDescent="0.2">
      <c r="B269" s="34"/>
    </row>
    <row r="270" spans="2:2" x14ac:dyDescent="0.2">
      <c r="B270" s="34"/>
    </row>
    <row r="271" spans="2:2" x14ac:dyDescent="0.2">
      <c r="B271" s="34"/>
    </row>
    <row r="272" spans="2:2" x14ac:dyDescent="0.2">
      <c r="B272" s="34"/>
    </row>
    <row r="273" spans="2:2" x14ac:dyDescent="0.2">
      <c r="B273" s="34"/>
    </row>
    <row r="274" spans="2:2" x14ac:dyDescent="0.2">
      <c r="B274" s="34"/>
    </row>
    <row r="275" spans="2:2" x14ac:dyDescent="0.2">
      <c r="B275" s="34"/>
    </row>
    <row r="276" spans="2:2" x14ac:dyDescent="0.2">
      <c r="B276" s="34"/>
    </row>
    <row r="277" spans="2:2" x14ac:dyDescent="0.2">
      <c r="B277" s="34"/>
    </row>
    <row r="278" spans="2:2" x14ac:dyDescent="0.2">
      <c r="B278" s="34"/>
    </row>
    <row r="279" spans="2:2" x14ac:dyDescent="0.2">
      <c r="B279" s="34"/>
    </row>
    <row r="280" spans="2:2" x14ac:dyDescent="0.2">
      <c r="B280" s="34"/>
    </row>
    <row r="281" spans="2:2" x14ac:dyDescent="0.2">
      <c r="B281" s="34"/>
    </row>
    <row r="282" spans="2:2" x14ac:dyDescent="0.2">
      <c r="B282" s="34"/>
    </row>
    <row r="283" spans="2:2" x14ac:dyDescent="0.2">
      <c r="B283" s="34"/>
    </row>
    <row r="284" spans="2:2" x14ac:dyDescent="0.2">
      <c r="B284" s="34"/>
    </row>
    <row r="285" spans="2:2" x14ac:dyDescent="0.2">
      <c r="B285" s="34"/>
    </row>
    <row r="286" spans="2:2" x14ac:dyDescent="0.2">
      <c r="B286" s="34"/>
    </row>
    <row r="287" spans="2:2" x14ac:dyDescent="0.2">
      <c r="B287" s="34"/>
    </row>
    <row r="288" spans="2:2" x14ac:dyDescent="0.2">
      <c r="B288" s="34"/>
    </row>
    <row r="289" spans="2:2" x14ac:dyDescent="0.2">
      <c r="B289" s="34"/>
    </row>
    <row r="291" spans="2:2" x14ac:dyDescent="0.2">
      <c r="B291" s="34"/>
    </row>
    <row r="292" spans="2:2" x14ac:dyDescent="0.2">
      <c r="B292" s="34"/>
    </row>
    <row r="293" spans="2:2" x14ac:dyDescent="0.2">
      <c r="B293" s="34"/>
    </row>
    <row r="294" spans="2:2" x14ac:dyDescent="0.2">
      <c r="B294" s="34"/>
    </row>
    <row r="295" spans="2:2" x14ac:dyDescent="0.2">
      <c r="B295" s="34"/>
    </row>
    <row r="296" spans="2:2" x14ac:dyDescent="0.2">
      <c r="B296" s="34"/>
    </row>
    <row r="297" spans="2:2" x14ac:dyDescent="0.2">
      <c r="B297" s="34"/>
    </row>
    <row r="298" spans="2:2" x14ac:dyDescent="0.2">
      <c r="B298" s="34"/>
    </row>
    <row r="299" spans="2:2" x14ac:dyDescent="0.2">
      <c r="B299" s="34"/>
    </row>
    <row r="300" spans="2:2" x14ac:dyDescent="0.2">
      <c r="B300" s="34"/>
    </row>
    <row r="301" spans="2:2" x14ac:dyDescent="0.2">
      <c r="B301" s="34"/>
    </row>
    <row r="302" spans="2:2" x14ac:dyDescent="0.2">
      <c r="B302" s="34"/>
    </row>
    <row r="303" spans="2:2" x14ac:dyDescent="0.2">
      <c r="B303" s="34"/>
    </row>
    <row r="304" spans="2:2" x14ac:dyDescent="0.2">
      <c r="B304" s="34"/>
    </row>
    <row r="305" spans="2:2" x14ac:dyDescent="0.2">
      <c r="B305" s="34"/>
    </row>
    <row r="306" spans="2:2" x14ac:dyDescent="0.2">
      <c r="B306" s="34"/>
    </row>
    <row r="307" spans="2:2" x14ac:dyDescent="0.2">
      <c r="B307" s="34"/>
    </row>
    <row r="308" spans="2:2" x14ac:dyDescent="0.2">
      <c r="B308" s="34"/>
    </row>
    <row r="309" spans="2:2" x14ac:dyDescent="0.2">
      <c r="B309" s="34"/>
    </row>
    <row r="310" spans="2:2" x14ac:dyDescent="0.2">
      <c r="B310" s="34"/>
    </row>
    <row r="311" spans="2:2" x14ac:dyDescent="0.2">
      <c r="B311" s="34"/>
    </row>
    <row r="312" spans="2:2" x14ac:dyDescent="0.2">
      <c r="B312" s="34"/>
    </row>
    <row r="313" spans="2:2" x14ac:dyDescent="0.2">
      <c r="B313" s="34"/>
    </row>
    <row r="314" spans="2:2" x14ac:dyDescent="0.2">
      <c r="B314" s="34"/>
    </row>
    <row r="315" spans="2:2" x14ac:dyDescent="0.2">
      <c r="B315" s="34"/>
    </row>
    <row r="316" spans="2:2" x14ac:dyDescent="0.2">
      <c r="B316" s="34"/>
    </row>
    <row r="317" spans="2:2" x14ac:dyDescent="0.2">
      <c r="B317" s="34"/>
    </row>
    <row r="318" spans="2:2" x14ac:dyDescent="0.2">
      <c r="B318" s="34"/>
    </row>
    <row r="319" spans="2:2" x14ac:dyDescent="0.2">
      <c r="B319" s="34"/>
    </row>
    <row r="320" spans="2:2" x14ac:dyDescent="0.2">
      <c r="B320" s="34"/>
    </row>
    <row r="321" spans="2:2" x14ac:dyDescent="0.2">
      <c r="B321" s="34"/>
    </row>
    <row r="322" spans="2:2" x14ac:dyDescent="0.2">
      <c r="B322" s="34"/>
    </row>
    <row r="323" spans="2:2" x14ac:dyDescent="0.2">
      <c r="B323" s="34"/>
    </row>
    <row r="324" spans="2:2" x14ac:dyDescent="0.2">
      <c r="B324" s="34"/>
    </row>
    <row r="325" spans="2:2" x14ac:dyDescent="0.2">
      <c r="B325" s="34"/>
    </row>
    <row r="326" spans="2:2" x14ac:dyDescent="0.2">
      <c r="B326" s="34"/>
    </row>
    <row r="327" spans="2:2" x14ac:dyDescent="0.2">
      <c r="B327" s="34"/>
    </row>
    <row r="328" spans="2:2" x14ac:dyDescent="0.2">
      <c r="B328" s="34"/>
    </row>
    <row r="329" spans="2:2" x14ac:dyDescent="0.2">
      <c r="B329" s="34"/>
    </row>
    <row r="330" spans="2:2" x14ac:dyDescent="0.2">
      <c r="B330" s="34"/>
    </row>
    <row r="331" spans="2:2" x14ac:dyDescent="0.2">
      <c r="B331" s="34"/>
    </row>
    <row r="332" spans="2:2" x14ac:dyDescent="0.2">
      <c r="B332" s="34"/>
    </row>
    <row r="333" spans="2:2" x14ac:dyDescent="0.2">
      <c r="B333" s="34"/>
    </row>
    <row r="334" spans="2:2" x14ac:dyDescent="0.2">
      <c r="B334" s="34"/>
    </row>
    <row r="335" spans="2:2" x14ac:dyDescent="0.2">
      <c r="B335" s="34"/>
    </row>
    <row r="336" spans="2:2" x14ac:dyDescent="0.2">
      <c r="B336" s="34"/>
    </row>
    <row r="337" spans="2:2" x14ac:dyDescent="0.2">
      <c r="B337" s="34"/>
    </row>
    <row r="338" spans="2:2" x14ac:dyDescent="0.2">
      <c r="B338" s="34"/>
    </row>
    <row r="339" spans="2:2" x14ac:dyDescent="0.2">
      <c r="B339" s="34"/>
    </row>
    <row r="340" spans="2:2" x14ac:dyDescent="0.2">
      <c r="B340" s="34"/>
    </row>
    <row r="341" spans="2:2" x14ac:dyDescent="0.2">
      <c r="B341" s="34"/>
    </row>
    <row r="342" spans="2:2" x14ac:dyDescent="0.2">
      <c r="B342" s="34"/>
    </row>
    <row r="343" spans="2:2" x14ac:dyDescent="0.2">
      <c r="B343" s="34"/>
    </row>
    <row r="344" spans="2:2" x14ac:dyDescent="0.2">
      <c r="B344" s="34"/>
    </row>
    <row r="345" spans="2:2" x14ac:dyDescent="0.2">
      <c r="B345" s="34"/>
    </row>
    <row r="346" spans="2:2" x14ac:dyDescent="0.2">
      <c r="B346" s="34"/>
    </row>
    <row r="347" spans="2:2" x14ac:dyDescent="0.2">
      <c r="B347" s="34"/>
    </row>
    <row r="348" spans="2:2" x14ac:dyDescent="0.2">
      <c r="B348" s="34"/>
    </row>
    <row r="349" spans="2:2" x14ac:dyDescent="0.2">
      <c r="B349" s="34"/>
    </row>
    <row r="350" spans="2:2" x14ac:dyDescent="0.2">
      <c r="B350" s="34"/>
    </row>
    <row r="351" spans="2:2" x14ac:dyDescent="0.2">
      <c r="B351" s="34"/>
    </row>
    <row r="352" spans="2:2" x14ac:dyDescent="0.2">
      <c r="B352" s="34"/>
    </row>
    <row r="353" spans="2:2" x14ac:dyDescent="0.2">
      <c r="B353" s="34"/>
    </row>
    <row r="354" spans="2:2" x14ac:dyDescent="0.2">
      <c r="B354" s="34"/>
    </row>
    <row r="355" spans="2:2" x14ac:dyDescent="0.2">
      <c r="B355" s="34"/>
    </row>
    <row r="356" spans="2:2" x14ac:dyDescent="0.2">
      <c r="B356" s="34"/>
    </row>
    <row r="357" spans="2:2" x14ac:dyDescent="0.2">
      <c r="B357" s="34"/>
    </row>
    <row r="358" spans="2:2" x14ac:dyDescent="0.2">
      <c r="B358" s="34"/>
    </row>
    <row r="359" spans="2:2" x14ac:dyDescent="0.2">
      <c r="B359" s="34"/>
    </row>
    <row r="360" spans="2:2" x14ac:dyDescent="0.2">
      <c r="B360" s="34"/>
    </row>
    <row r="361" spans="2:2" x14ac:dyDescent="0.2">
      <c r="B361" s="34"/>
    </row>
    <row r="362" spans="2:2" x14ac:dyDescent="0.2">
      <c r="B362" s="34"/>
    </row>
    <row r="363" spans="2:2" x14ac:dyDescent="0.2">
      <c r="B363" s="34"/>
    </row>
    <row r="364" spans="2:2" x14ac:dyDescent="0.2">
      <c r="B364" s="34"/>
    </row>
    <row r="365" spans="2:2" x14ac:dyDescent="0.2">
      <c r="B365" s="34"/>
    </row>
    <row r="366" spans="2:2" x14ac:dyDescent="0.2">
      <c r="B366" s="34"/>
    </row>
    <row r="367" spans="2:2" x14ac:dyDescent="0.2">
      <c r="B367" s="34"/>
    </row>
    <row r="368" spans="2:2" x14ac:dyDescent="0.2">
      <c r="B368" s="34"/>
    </row>
    <row r="370" spans="2:2" x14ac:dyDescent="0.2">
      <c r="B370" s="34"/>
    </row>
    <row r="371" spans="2:2" x14ac:dyDescent="0.2">
      <c r="B371" s="34"/>
    </row>
    <row r="372" spans="2:2" x14ac:dyDescent="0.2">
      <c r="B372" s="34"/>
    </row>
    <row r="373" spans="2:2" x14ac:dyDescent="0.2">
      <c r="B373" s="34"/>
    </row>
    <row r="374" spans="2:2" x14ac:dyDescent="0.2">
      <c r="B374" s="34"/>
    </row>
    <row r="375" spans="2:2" x14ac:dyDescent="0.2">
      <c r="B375" s="34"/>
    </row>
    <row r="376" spans="2:2" x14ac:dyDescent="0.2">
      <c r="B376" s="34"/>
    </row>
    <row r="377" spans="2:2" x14ac:dyDescent="0.2">
      <c r="B377" s="34"/>
    </row>
    <row r="378" spans="2:2" x14ac:dyDescent="0.2">
      <c r="B378" s="34"/>
    </row>
    <row r="379" spans="2:2" x14ac:dyDescent="0.2">
      <c r="B379" s="34"/>
    </row>
    <row r="380" spans="2:2" x14ac:dyDescent="0.2">
      <c r="B380" s="34"/>
    </row>
    <row r="381" spans="2:2" x14ac:dyDescent="0.2">
      <c r="B381" s="34"/>
    </row>
    <row r="382" spans="2:2" x14ac:dyDescent="0.2">
      <c r="B382" s="34"/>
    </row>
    <row r="384" spans="2:2" x14ac:dyDescent="0.2">
      <c r="B384" s="34"/>
    </row>
    <row r="385" spans="2:2" x14ac:dyDescent="0.2">
      <c r="B385" s="34"/>
    </row>
    <row r="386" spans="2:2" x14ac:dyDescent="0.2">
      <c r="B386" s="34"/>
    </row>
    <row r="387" spans="2:2" x14ac:dyDescent="0.2">
      <c r="B387" s="34"/>
    </row>
    <row r="388" spans="2:2" x14ac:dyDescent="0.2">
      <c r="B388" s="34"/>
    </row>
    <row r="389" spans="2:2" x14ac:dyDescent="0.2">
      <c r="B389" s="34"/>
    </row>
    <row r="390" spans="2:2" x14ac:dyDescent="0.2">
      <c r="B390" s="34"/>
    </row>
    <row r="391" spans="2:2" x14ac:dyDescent="0.2">
      <c r="B391" s="34"/>
    </row>
    <row r="392" spans="2:2" x14ac:dyDescent="0.2">
      <c r="B392" s="34"/>
    </row>
    <row r="393" spans="2:2" x14ac:dyDescent="0.2">
      <c r="B393" s="34"/>
    </row>
    <row r="394" spans="2:2" x14ac:dyDescent="0.2">
      <c r="B394" s="34"/>
    </row>
    <row r="395" spans="2:2" x14ac:dyDescent="0.2">
      <c r="B395" s="34"/>
    </row>
    <row r="396" spans="2:2" x14ac:dyDescent="0.2">
      <c r="B396" s="34"/>
    </row>
    <row r="397" spans="2:2" x14ac:dyDescent="0.2">
      <c r="B397" s="34"/>
    </row>
    <row r="398" spans="2:2" x14ac:dyDescent="0.2">
      <c r="B398" s="34"/>
    </row>
    <row r="399" spans="2:2" x14ac:dyDescent="0.2">
      <c r="B399" s="34"/>
    </row>
    <row r="400" spans="2:2" x14ac:dyDescent="0.2">
      <c r="B400" s="34"/>
    </row>
    <row r="401" spans="2:2" x14ac:dyDescent="0.2">
      <c r="B401" s="34"/>
    </row>
    <row r="402" spans="2:2" x14ac:dyDescent="0.2">
      <c r="B402" s="34"/>
    </row>
    <row r="403" spans="2:2" x14ac:dyDescent="0.2">
      <c r="B403" s="34"/>
    </row>
    <row r="404" spans="2:2" x14ac:dyDescent="0.2">
      <c r="B404" s="34"/>
    </row>
    <row r="405" spans="2:2" x14ac:dyDescent="0.2">
      <c r="B405" s="34"/>
    </row>
    <row r="406" spans="2:2" x14ac:dyDescent="0.2">
      <c r="B406" s="34"/>
    </row>
    <row r="407" spans="2:2" x14ac:dyDescent="0.2">
      <c r="B407" s="34"/>
    </row>
    <row r="408" spans="2:2" x14ac:dyDescent="0.2">
      <c r="B408" s="34"/>
    </row>
    <row r="409" spans="2:2" x14ac:dyDescent="0.2">
      <c r="B409" s="34"/>
    </row>
    <row r="410" spans="2:2" x14ac:dyDescent="0.2">
      <c r="B410" s="34"/>
    </row>
    <row r="411" spans="2:2" x14ac:dyDescent="0.2">
      <c r="B411" s="34"/>
    </row>
    <row r="412" spans="2:2" x14ac:dyDescent="0.2">
      <c r="B412" s="34"/>
    </row>
    <row r="413" spans="2:2" x14ac:dyDescent="0.2">
      <c r="B413" s="34"/>
    </row>
    <row r="414" spans="2:2" x14ac:dyDescent="0.2">
      <c r="B414" s="34"/>
    </row>
    <row r="415" spans="2:2" x14ac:dyDescent="0.2">
      <c r="B415" s="34"/>
    </row>
    <row r="416" spans="2:2" x14ac:dyDescent="0.2">
      <c r="B416" s="34"/>
    </row>
    <row r="417" spans="2:2" x14ac:dyDescent="0.2">
      <c r="B417" s="34"/>
    </row>
    <row r="418" spans="2:2" x14ac:dyDescent="0.2">
      <c r="B418" s="34"/>
    </row>
    <row r="419" spans="2:2" x14ac:dyDescent="0.2">
      <c r="B419" s="34"/>
    </row>
    <row r="420" spans="2:2" x14ac:dyDescent="0.2">
      <c r="B420" s="34"/>
    </row>
    <row r="421" spans="2:2" x14ac:dyDescent="0.2">
      <c r="B421" s="34"/>
    </row>
    <row r="422" spans="2:2" x14ac:dyDescent="0.2">
      <c r="B422" s="34"/>
    </row>
    <row r="423" spans="2:2" x14ac:dyDescent="0.2">
      <c r="B423" s="34"/>
    </row>
    <row r="424" spans="2:2" x14ac:dyDescent="0.2">
      <c r="B424" s="34"/>
    </row>
    <row r="425" spans="2:2" x14ac:dyDescent="0.2">
      <c r="B425" s="34"/>
    </row>
    <row r="426" spans="2:2" x14ac:dyDescent="0.2">
      <c r="B426" s="34"/>
    </row>
    <row r="427" spans="2:2" x14ac:dyDescent="0.2">
      <c r="B427" s="34"/>
    </row>
    <row r="428" spans="2:2" x14ac:dyDescent="0.2">
      <c r="B428" s="34"/>
    </row>
    <row r="429" spans="2:2" x14ac:dyDescent="0.2">
      <c r="B429" s="34"/>
    </row>
    <row r="430" spans="2:2" x14ac:dyDescent="0.2">
      <c r="B430" s="34"/>
    </row>
    <row r="431" spans="2:2" x14ac:dyDescent="0.2">
      <c r="B431" s="34"/>
    </row>
    <row r="432" spans="2:2" x14ac:dyDescent="0.2">
      <c r="B432" s="34"/>
    </row>
    <row r="433" spans="2:2" x14ac:dyDescent="0.2">
      <c r="B433" s="34"/>
    </row>
    <row r="434" spans="2:2" x14ac:dyDescent="0.2">
      <c r="B434" s="34"/>
    </row>
    <row r="435" spans="2:2" x14ac:dyDescent="0.2">
      <c r="B435" s="34"/>
    </row>
    <row r="436" spans="2:2" x14ac:dyDescent="0.2">
      <c r="B436" s="34"/>
    </row>
    <row r="437" spans="2:2" x14ac:dyDescent="0.2">
      <c r="B437" s="34"/>
    </row>
    <row r="438" spans="2:2" x14ac:dyDescent="0.2">
      <c r="B438" s="34"/>
    </row>
    <row r="439" spans="2:2" x14ac:dyDescent="0.2">
      <c r="B439" s="34"/>
    </row>
    <row r="440" spans="2:2" x14ac:dyDescent="0.2">
      <c r="B440" s="34"/>
    </row>
    <row r="441" spans="2:2" x14ac:dyDescent="0.2">
      <c r="B441" s="34"/>
    </row>
    <row r="442" spans="2:2" x14ac:dyDescent="0.2">
      <c r="B442" s="34"/>
    </row>
    <row r="443" spans="2:2" x14ac:dyDescent="0.2">
      <c r="B443" s="34"/>
    </row>
    <row r="444" spans="2:2" x14ac:dyDescent="0.2">
      <c r="B444" s="34"/>
    </row>
    <row r="445" spans="2:2" x14ac:dyDescent="0.2">
      <c r="B445" s="34"/>
    </row>
    <row r="446" spans="2:2" x14ac:dyDescent="0.2">
      <c r="B446" s="34"/>
    </row>
    <row r="447" spans="2:2" x14ac:dyDescent="0.2">
      <c r="B447" s="34"/>
    </row>
    <row r="448" spans="2:2" x14ac:dyDescent="0.2">
      <c r="B448" s="34"/>
    </row>
    <row r="449" spans="2:2" x14ac:dyDescent="0.2">
      <c r="B449" s="34"/>
    </row>
    <row r="450" spans="2:2" x14ac:dyDescent="0.2">
      <c r="B450" s="34"/>
    </row>
    <row r="451" spans="2:2" x14ac:dyDescent="0.2">
      <c r="B451" s="34"/>
    </row>
    <row r="452" spans="2:2" x14ac:dyDescent="0.2">
      <c r="B452" s="34"/>
    </row>
    <row r="453" spans="2:2" x14ac:dyDescent="0.2">
      <c r="B453" s="34"/>
    </row>
    <row r="454" spans="2:2" x14ac:dyDescent="0.2">
      <c r="B454" s="34"/>
    </row>
    <row r="455" spans="2:2" x14ac:dyDescent="0.2">
      <c r="B455" s="34"/>
    </row>
    <row r="456" spans="2:2" x14ac:dyDescent="0.2">
      <c r="B456" s="34"/>
    </row>
    <row r="457" spans="2:2" x14ac:dyDescent="0.2">
      <c r="B457" s="34"/>
    </row>
    <row r="458" spans="2:2" x14ac:dyDescent="0.2">
      <c r="B458" s="34"/>
    </row>
    <row r="460" spans="2:2" x14ac:dyDescent="0.2">
      <c r="B460" s="34"/>
    </row>
    <row r="461" spans="2:2" x14ac:dyDescent="0.2">
      <c r="B461" s="34"/>
    </row>
    <row r="462" spans="2:2" x14ac:dyDescent="0.2">
      <c r="B462" s="34"/>
    </row>
    <row r="463" spans="2:2" x14ac:dyDescent="0.2">
      <c r="B463" s="34"/>
    </row>
    <row r="464" spans="2:2" x14ac:dyDescent="0.2">
      <c r="B464" s="34"/>
    </row>
    <row r="465" spans="2:2" x14ac:dyDescent="0.2">
      <c r="B465" s="34"/>
    </row>
    <row r="466" spans="2:2" x14ac:dyDescent="0.2">
      <c r="B466" s="34"/>
    </row>
    <row r="467" spans="2:2" x14ac:dyDescent="0.2">
      <c r="B467" s="34"/>
    </row>
    <row r="468" spans="2:2" x14ac:dyDescent="0.2">
      <c r="B468" s="34"/>
    </row>
    <row r="469" spans="2:2" x14ac:dyDescent="0.2">
      <c r="B469" s="34"/>
    </row>
    <row r="470" spans="2:2" x14ac:dyDescent="0.2">
      <c r="B470" s="34"/>
    </row>
    <row r="471" spans="2:2" x14ac:dyDescent="0.2">
      <c r="B471" s="34"/>
    </row>
    <row r="472" spans="2:2" x14ac:dyDescent="0.2">
      <c r="B472" s="34"/>
    </row>
    <row r="473" spans="2:2" x14ac:dyDescent="0.2">
      <c r="B473" s="34"/>
    </row>
    <row r="474" spans="2:2" x14ac:dyDescent="0.2">
      <c r="B474" s="34"/>
    </row>
    <row r="475" spans="2:2" x14ac:dyDescent="0.2">
      <c r="B475" s="34"/>
    </row>
    <row r="476" spans="2:2" x14ac:dyDescent="0.2">
      <c r="B476" s="34"/>
    </row>
    <row r="477" spans="2:2" x14ac:dyDescent="0.2">
      <c r="B477" s="34"/>
    </row>
    <row r="478" spans="2:2" x14ac:dyDescent="0.2">
      <c r="B478" s="34"/>
    </row>
    <row r="479" spans="2:2" x14ac:dyDescent="0.2">
      <c r="B479" s="34"/>
    </row>
    <row r="480" spans="2:2" x14ac:dyDescent="0.2">
      <c r="B480" s="34"/>
    </row>
    <row r="481" spans="2:2" x14ac:dyDescent="0.2">
      <c r="B481" s="34"/>
    </row>
    <row r="482" spans="2:2" x14ac:dyDescent="0.2">
      <c r="B482" s="34"/>
    </row>
    <row r="483" spans="2:2" x14ac:dyDescent="0.2">
      <c r="B483" s="34"/>
    </row>
    <row r="484" spans="2:2" x14ac:dyDescent="0.2">
      <c r="B484" s="34"/>
    </row>
    <row r="485" spans="2:2" x14ac:dyDescent="0.2">
      <c r="B485" s="34"/>
    </row>
    <row r="486" spans="2:2" x14ac:dyDescent="0.2">
      <c r="B486" s="34"/>
    </row>
    <row r="487" spans="2:2" x14ac:dyDescent="0.2">
      <c r="B487" s="34"/>
    </row>
    <row r="488" spans="2:2" x14ac:dyDescent="0.2">
      <c r="B488" s="34"/>
    </row>
    <row r="489" spans="2:2" x14ac:dyDescent="0.2">
      <c r="B489" s="34"/>
    </row>
    <row r="490" spans="2:2" x14ac:dyDescent="0.2">
      <c r="B490" s="34"/>
    </row>
    <row r="491" spans="2:2" x14ac:dyDescent="0.2">
      <c r="B491" s="34"/>
    </row>
    <row r="492" spans="2:2" x14ac:dyDescent="0.2">
      <c r="B492" s="34"/>
    </row>
    <row r="493" spans="2:2" x14ac:dyDescent="0.2">
      <c r="B493" s="34"/>
    </row>
    <row r="494" spans="2:2" x14ac:dyDescent="0.2">
      <c r="B494" s="34"/>
    </row>
    <row r="495" spans="2:2" x14ac:dyDescent="0.2">
      <c r="B495" s="34"/>
    </row>
    <row r="496" spans="2:2" x14ac:dyDescent="0.2">
      <c r="B496" s="34"/>
    </row>
    <row r="497" spans="2:2" x14ac:dyDescent="0.2">
      <c r="B497" s="34"/>
    </row>
    <row r="498" spans="2:2" x14ac:dyDescent="0.2">
      <c r="B498" s="34"/>
    </row>
    <row r="499" spans="2:2" x14ac:dyDescent="0.2">
      <c r="B499" s="34"/>
    </row>
    <row r="500" spans="2:2" x14ac:dyDescent="0.2">
      <c r="B500" s="34"/>
    </row>
    <row r="501" spans="2:2" x14ac:dyDescent="0.2">
      <c r="B501" s="34"/>
    </row>
    <row r="502" spans="2:2" x14ac:dyDescent="0.2">
      <c r="B502" s="34"/>
    </row>
    <row r="503" spans="2:2" x14ac:dyDescent="0.2">
      <c r="B503" s="34"/>
    </row>
    <row r="504" spans="2:2" x14ac:dyDescent="0.2">
      <c r="B504" s="34"/>
    </row>
    <row r="505" spans="2:2" x14ac:dyDescent="0.2">
      <c r="B505" s="34"/>
    </row>
    <row r="506" spans="2:2" x14ac:dyDescent="0.2">
      <c r="B506" s="34"/>
    </row>
    <row r="507" spans="2:2" x14ac:dyDescent="0.2">
      <c r="B507" s="34"/>
    </row>
    <row r="508" spans="2:2" x14ac:dyDescent="0.2">
      <c r="B508" s="34"/>
    </row>
    <row r="509" spans="2:2" x14ac:dyDescent="0.2">
      <c r="B509" s="34"/>
    </row>
    <row r="510" spans="2:2" x14ac:dyDescent="0.2">
      <c r="B510" s="34"/>
    </row>
    <row r="511" spans="2:2" x14ac:dyDescent="0.2">
      <c r="B511" s="34"/>
    </row>
    <row r="512" spans="2:2" x14ac:dyDescent="0.2">
      <c r="B512" s="34"/>
    </row>
    <row r="513" spans="2:2" x14ac:dyDescent="0.2">
      <c r="B513" s="34"/>
    </row>
    <row r="514" spans="2:2" x14ac:dyDescent="0.2">
      <c r="B514" s="34"/>
    </row>
    <row r="515" spans="2:2" x14ac:dyDescent="0.2">
      <c r="B515" s="34"/>
    </row>
    <row r="516" spans="2:2" x14ac:dyDescent="0.2">
      <c r="B516" s="34"/>
    </row>
    <row r="517" spans="2:2" x14ac:dyDescent="0.2">
      <c r="B517" s="34"/>
    </row>
    <row r="518" spans="2:2" x14ac:dyDescent="0.2">
      <c r="B518" s="34"/>
    </row>
    <row r="519" spans="2:2" x14ac:dyDescent="0.2">
      <c r="B519" s="34"/>
    </row>
    <row r="520" spans="2:2" x14ac:dyDescent="0.2">
      <c r="B520" s="34"/>
    </row>
    <row r="521" spans="2:2" x14ac:dyDescent="0.2">
      <c r="B521" s="34"/>
    </row>
    <row r="522" spans="2:2" x14ac:dyDescent="0.2">
      <c r="B522" s="34"/>
    </row>
    <row r="523" spans="2:2" x14ac:dyDescent="0.2">
      <c r="B523" s="34"/>
    </row>
    <row r="524" spans="2:2" x14ac:dyDescent="0.2">
      <c r="B524" s="34"/>
    </row>
    <row r="525" spans="2:2" x14ac:dyDescent="0.2">
      <c r="B525" s="34"/>
    </row>
    <row r="526" spans="2:2" x14ac:dyDescent="0.2">
      <c r="B526" s="34"/>
    </row>
    <row r="527" spans="2:2" x14ac:dyDescent="0.2">
      <c r="B527" s="34"/>
    </row>
    <row r="528" spans="2:2" x14ac:dyDescent="0.2">
      <c r="B528" s="34"/>
    </row>
    <row r="529" spans="2:2" x14ac:dyDescent="0.2">
      <c r="B529" s="34"/>
    </row>
    <row r="530" spans="2:2" x14ac:dyDescent="0.2">
      <c r="B530" s="34"/>
    </row>
    <row r="531" spans="2:2" x14ac:dyDescent="0.2">
      <c r="B531" s="34"/>
    </row>
    <row r="532" spans="2:2" x14ac:dyDescent="0.2">
      <c r="B532" s="34"/>
    </row>
    <row r="533" spans="2:2" x14ac:dyDescent="0.2">
      <c r="B533" s="34"/>
    </row>
    <row r="534" spans="2:2" x14ac:dyDescent="0.2">
      <c r="B534" s="34"/>
    </row>
    <row r="535" spans="2:2" x14ac:dyDescent="0.2">
      <c r="B535" s="34"/>
    </row>
    <row r="536" spans="2:2" x14ac:dyDescent="0.2">
      <c r="B536" s="34"/>
    </row>
    <row r="537" spans="2:2" x14ac:dyDescent="0.2">
      <c r="B537" s="34"/>
    </row>
    <row r="538" spans="2:2" x14ac:dyDescent="0.2">
      <c r="B538" s="34"/>
    </row>
    <row r="539" spans="2:2" x14ac:dyDescent="0.2">
      <c r="B539" s="34"/>
    </row>
    <row r="540" spans="2:2" x14ac:dyDescent="0.2">
      <c r="B540" s="34"/>
    </row>
    <row r="541" spans="2:2" x14ac:dyDescent="0.2">
      <c r="B541" s="34"/>
    </row>
    <row r="542" spans="2:2" x14ac:dyDescent="0.2">
      <c r="B542" s="34"/>
    </row>
    <row r="543" spans="2:2" x14ac:dyDescent="0.2">
      <c r="B543" s="34"/>
    </row>
    <row r="544" spans="2:2" x14ac:dyDescent="0.2">
      <c r="B544" s="34"/>
    </row>
    <row r="545" spans="2:2" x14ac:dyDescent="0.2">
      <c r="B545" s="34"/>
    </row>
    <row r="546" spans="2:2" x14ac:dyDescent="0.2">
      <c r="B546" s="34"/>
    </row>
    <row r="547" spans="2:2" x14ac:dyDescent="0.2">
      <c r="B547" s="34"/>
    </row>
    <row r="548" spans="2:2" x14ac:dyDescent="0.2">
      <c r="B548" s="34"/>
    </row>
    <row r="549" spans="2:2" x14ac:dyDescent="0.2">
      <c r="B549" s="34"/>
    </row>
    <row r="550" spans="2:2" x14ac:dyDescent="0.2">
      <c r="B550" s="34"/>
    </row>
    <row r="551" spans="2:2" x14ac:dyDescent="0.2">
      <c r="B551" s="34"/>
    </row>
    <row r="552" spans="2:2" x14ac:dyDescent="0.2">
      <c r="B552" s="34"/>
    </row>
    <row r="553" spans="2:2" x14ac:dyDescent="0.2">
      <c r="B553" s="34"/>
    </row>
    <row r="554" spans="2:2" x14ac:dyDescent="0.2">
      <c r="B554" s="34"/>
    </row>
    <row r="555" spans="2:2" x14ac:dyDescent="0.2">
      <c r="B555" s="34"/>
    </row>
    <row r="556" spans="2:2" x14ac:dyDescent="0.2">
      <c r="B556" s="34"/>
    </row>
    <row r="557" spans="2:2" x14ac:dyDescent="0.2">
      <c r="B557" s="34"/>
    </row>
    <row r="558" spans="2:2" x14ac:dyDescent="0.2">
      <c r="B558" s="34"/>
    </row>
    <row r="559" spans="2:2" x14ac:dyDescent="0.2">
      <c r="B559" s="34"/>
    </row>
    <row r="560" spans="2:2" x14ac:dyDescent="0.2">
      <c r="B560" s="34"/>
    </row>
    <row r="561" spans="2:2" x14ac:dyDescent="0.2">
      <c r="B561" s="34"/>
    </row>
    <row r="562" spans="2:2" x14ac:dyDescent="0.2">
      <c r="B562" s="34"/>
    </row>
    <row r="563" spans="2:2" x14ac:dyDescent="0.2">
      <c r="B563" s="34"/>
    </row>
    <row r="564" spans="2:2" x14ac:dyDescent="0.2">
      <c r="B564" s="34"/>
    </row>
    <row r="565" spans="2:2" x14ac:dyDescent="0.2">
      <c r="B565" s="34"/>
    </row>
    <row r="566" spans="2:2" x14ac:dyDescent="0.2">
      <c r="B566" s="34"/>
    </row>
    <row r="567" spans="2:2" x14ac:dyDescent="0.2">
      <c r="B567" s="34"/>
    </row>
    <row r="568" spans="2:2" x14ac:dyDescent="0.2">
      <c r="B568" s="34"/>
    </row>
    <row r="569" spans="2:2" x14ac:dyDescent="0.2">
      <c r="B569" s="34"/>
    </row>
    <row r="570" spans="2:2" x14ac:dyDescent="0.2">
      <c r="B570" s="34"/>
    </row>
    <row r="571" spans="2:2" x14ac:dyDescent="0.2">
      <c r="B571" s="34"/>
    </row>
    <row r="572" spans="2:2" x14ac:dyDescent="0.2">
      <c r="B572" s="34"/>
    </row>
    <row r="573" spans="2:2" x14ac:dyDescent="0.2">
      <c r="B573" s="34"/>
    </row>
    <row r="574" spans="2:2" x14ac:dyDescent="0.2">
      <c r="B574" s="34"/>
    </row>
    <row r="575" spans="2:2" x14ac:dyDescent="0.2">
      <c r="B575" s="34"/>
    </row>
    <row r="576" spans="2:2" x14ac:dyDescent="0.2">
      <c r="B576" s="34"/>
    </row>
    <row r="577" spans="2:2" x14ac:dyDescent="0.2">
      <c r="B577" s="34"/>
    </row>
    <row r="578" spans="2:2" x14ac:dyDescent="0.2">
      <c r="B578" s="34"/>
    </row>
    <row r="579" spans="2:2" x14ac:dyDescent="0.2">
      <c r="B579" s="34"/>
    </row>
    <row r="580" spans="2:2" x14ac:dyDescent="0.2">
      <c r="B580" s="34"/>
    </row>
    <row r="581" spans="2:2" x14ac:dyDescent="0.2">
      <c r="B581" s="34"/>
    </row>
    <row r="582" spans="2:2" x14ac:dyDescent="0.2">
      <c r="B582" s="34"/>
    </row>
    <row r="583" spans="2:2" x14ac:dyDescent="0.2">
      <c r="B583" s="34"/>
    </row>
    <row r="584" spans="2:2" x14ac:dyDescent="0.2">
      <c r="B584" s="34"/>
    </row>
    <row r="585" spans="2:2" x14ac:dyDescent="0.2">
      <c r="B585" s="34"/>
    </row>
    <row r="586" spans="2:2" x14ac:dyDescent="0.2">
      <c r="B586" s="34"/>
    </row>
    <row r="587" spans="2:2" x14ac:dyDescent="0.2">
      <c r="B587" s="34"/>
    </row>
    <row r="588" spans="2:2" x14ac:dyDescent="0.2">
      <c r="B588" s="34"/>
    </row>
    <row r="589" spans="2:2" x14ac:dyDescent="0.2">
      <c r="B589" s="34"/>
    </row>
    <row r="590" spans="2:2" x14ac:dyDescent="0.2">
      <c r="B590" s="34"/>
    </row>
    <row r="591" spans="2:2" x14ac:dyDescent="0.2">
      <c r="B591" s="34"/>
    </row>
    <row r="592" spans="2:2" x14ac:dyDescent="0.2">
      <c r="B592" s="34"/>
    </row>
    <row r="593" spans="2:2" x14ac:dyDescent="0.2">
      <c r="B593" s="34"/>
    </row>
    <row r="594" spans="2:2" x14ac:dyDescent="0.2">
      <c r="B594" s="34"/>
    </row>
    <row r="595" spans="2:2" x14ac:dyDescent="0.2">
      <c r="B595" s="34"/>
    </row>
    <row r="596" spans="2:2" x14ac:dyDescent="0.2">
      <c r="B596" s="34"/>
    </row>
    <row r="597" spans="2:2" x14ac:dyDescent="0.2">
      <c r="B597" s="34"/>
    </row>
    <row r="598" spans="2:2" x14ac:dyDescent="0.2">
      <c r="B598" s="34"/>
    </row>
    <row r="599" spans="2:2" x14ac:dyDescent="0.2">
      <c r="B599" s="34"/>
    </row>
    <row r="600" spans="2:2" x14ac:dyDescent="0.2">
      <c r="B600" s="34"/>
    </row>
    <row r="601" spans="2:2" x14ac:dyDescent="0.2">
      <c r="B601" s="34"/>
    </row>
    <row r="602" spans="2:2" x14ac:dyDescent="0.2">
      <c r="B602" s="34"/>
    </row>
    <row r="603" spans="2:2" x14ac:dyDescent="0.2">
      <c r="B603" s="34"/>
    </row>
    <row r="604" spans="2:2" x14ac:dyDescent="0.2">
      <c r="B604" s="34"/>
    </row>
    <row r="605" spans="2:2" x14ac:dyDescent="0.2">
      <c r="B605" s="34"/>
    </row>
    <row r="606" spans="2:2" x14ac:dyDescent="0.2">
      <c r="B606" s="34"/>
    </row>
    <row r="607" spans="2:2" x14ac:dyDescent="0.2">
      <c r="B607" s="34"/>
    </row>
    <row r="608" spans="2:2" x14ac:dyDescent="0.2">
      <c r="B608" s="34"/>
    </row>
    <row r="609" spans="2:2" x14ac:dyDescent="0.2">
      <c r="B609" s="34"/>
    </row>
    <row r="610" spans="2:2" x14ac:dyDescent="0.2">
      <c r="B610" s="34"/>
    </row>
    <row r="611" spans="2:2" x14ac:dyDescent="0.2">
      <c r="B611" s="34"/>
    </row>
    <row r="612" spans="2:2" x14ac:dyDescent="0.2">
      <c r="B612" s="34"/>
    </row>
    <row r="613" spans="2:2" x14ac:dyDescent="0.2">
      <c r="B613" s="34"/>
    </row>
    <row r="614" spans="2:2" x14ac:dyDescent="0.2">
      <c r="B614" s="34"/>
    </row>
    <row r="615" spans="2:2" x14ac:dyDescent="0.2">
      <c r="B615" s="34"/>
    </row>
    <row r="616" spans="2:2" x14ac:dyDescent="0.2">
      <c r="B616" s="34"/>
    </row>
    <row r="617" spans="2:2" x14ac:dyDescent="0.2">
      <c r="B617" s="34"/>
    </row>
    <row r="618" spans="2:2" x14ac:dyDescent="0.2">
      <c r="B618" s="34"/>
    </row>
    <row r="619" spans="2:2" x14ac:dyDescent="0.2">
      <c r="B619" s="34"/>
    </row>
    <row r="620" spans="2:2" x14ac:dyDescent="0.2">
      <c r="B620" s="34"/>
    </row>
    <row r="621" spans="2:2" x14ac:dyDescent="0.2">
      <c r="B621" s="34"/>
    </row>
    <row r="622" spans="2:2" x14ac:dyDescent="0.2">
      <c r="B622" s="34"/>
    </row>
    <row r="623" spans="2:2" x14ac:dyDescent="0.2">
      <c r="B623" s="34"/>
    </row>
    <row r="624" spans="2:2" x14ac:dyDescent="0.2">
      <c r="B624" s="34"/>
    </row>
    <row r="625" spans="2:2" x14ac:dyDescent="0.2">
      <c r="B625" s="34"/>
    </row>
    <row r="626" spans="2:2" x14ac:dyDescent="0.2">
      <c r="B626" s="34"/>
    </row>
    <row r="627" spans="2:2" x14ac:dyDescent="0.2">
      <c r="B627" s="34"/>
    </row>
    <row r="628" spans="2:2" x14ac:dyDescent="0.2">
      <c r="B628" s="34"/>
    </row>
    <row r="629" spans="2:2" x14ac:dyDescent="0.2">
      <c r="B629" s="34"/>
    </row>
    <row r="630" spans="2:2" x14ac:dyDescent="0.2">
      <c r="B630" s="34"/>
    </row>
    <row r="631" spans="2:2" x14ac:dyDescent="0.2">
      <c r="B631" s="34"/>
    </row>
    <row r="632" spans="2:2" x14ac:dyDescent="0.2">
      <c r="B632" s="34"/>
    </row>
    <row r="633" spans="2:2" x14ac:dyDescent="0.2">
      <c r="B633" s="34"/>
    </row>
    <row r="634" spans="2:2" x14ac:dyDescent="0.2">
      <c r="B634" s="34"/>
    </row>
    <row r="635" spans="2:2" x14ac:dyDescent="0.2">
      <c r="B635" s="34"/>
    </row>
    <row r="636" spans="2:2" x14ac:dyDescent="0.2">
      <c r="B636" s="34"/>
    </row>
    <row r="637" spans="2:2" x14ac:dyDescent="0.2">
      <c r="B637" s="34"/>
    </row>
    <row r="638" spans="2:2" x14ac:dyDescent="0.2">
      <c r="B638" s="34"/>
    </row>
    <row r="639" spans="2:2" x14ac:dyDescent="0.2">
      <c r="B639" s="34"/>
    </row>
    <row r="640" spans="2:2" x14ac:dyDescent="0.2">
      <c r="B640" s="34"/>
    </row>
    <row r="641" spans="2:2" x14ac:dyDescent="0.2">
      <c r="B641" s="34"/>
    </row>
    <row r="642" spans="2:2" x14ac:dyDescent="0.2">
      <c r="B642" s="34"/>
    </row>
    <row r="643" spans="2:2" x14ac:dyDescent="0.2">
      <c r="B643" s="34"/>
    </row>
    <row r="644" spans="2:2" x14ac:dyDescent="0.2">
      <c r="B644" s="34"/>
    </row>
    <row r="645" spans="2:2" x14ac:dyDescent="0.2">
      <c r="B645" s="34"/>
    </row>
    <row r="646" spans="2:2" x14ac:dyDescent="0.2">
      <c r="B646" s="34"/>
    </row>
    <row r="647" spans="2:2" x14ac:dyDescent="0.2">
      <c r="B647" s="34"/>
    </row>
    <row r="648" spans="2:2" x14ac:dyDescent="0.2">
      <c r="B648" s="34"/>
    </row>
    <row r="649" spans="2:2" x14ac:dyDescent="0.2">
      <c r="B649" s="34"/>
    </row>
    <row r="650" spans="2:2" x14ac:dyDescent="0.2">
      <c r="B650" s="34"/>
    </row>
    <row r="651" spans="2:2" x14ac:dyDescent="0.2">
      <c r="B651" s="34"/>
    </row>
    <row r="652" spans="2:2" x14ac:dyDescent="0.2">
      <c r="B652" s="34"/>
    </row>
    <row r="653" spans="2:2" x14ac:dyDescent="0.2">
      <c r="B653" s="34"/>
    </row>
    <row r="654" spans="2:2" x14ac:dyDescent="0.2">
      <c r="B654" s="34"/>
    </row>
    <row r="655" spans="2:2" x14ac:dyDescent="0.2">
      <c r="B655" s="34"/>
    </row>
    <row r="656" spans="2:2" x14ac:dyDescent="0.2">
      <c r="B656" s="34"/>
    </row>
    <row r="657" spans="2:2" x14ac:dyDescent="0.2">
      <c r="B657" s="34"/>
    </row>
    <row r="658" spans="2:2" x14ac:dyDescent="0.2">
      <c r="B658" s="34"/>
    </row>
    <row r="659" spans="2:2" x14ac:dyDescent="0.2">
      <c r="B659" s="34"/>
    </row>
    <row r="660" spans="2:2" x14ac:dyDescent="0.2">
      <c r="B660" s="34"/>
    </row>
    <row r="661" spans="2:2" x14ac:dyDescent="0.2">
      <c r="B661" s="34"/>
    </row>
    <row r="662" spans="2:2" x14ac:dyDescent="0.2">
      <c r="B662" s="34"/>
    </row>
    <row r="664" spans="2:2" x14ac:dyDescent="0.2">
      <c r="B664" s="34"/>
    </row>
    <row r="665" spans="2:2" x14ac:dyDescent="0.2">
      <c r="B665" s="34"/>
    </row>
    <row r="666" spans="2:2" x14ac:dyDescent="0.2">
      <c r="B666" s="34"/>
    </row>
    <row r="667" spans="2:2" x14ac:dyDescent="0.2">
      <c r="B667" s="34"/>
    </row>
    <row r="668" spans="2:2" x14ac:dyDescent="0.2">
      <c r="B668" s="34"/>
    </row>
    <row r="669" spans="2:2" x14ac:dyDescent="0.2">
      <c r="B669" s="34"/>
    </row>
    <row r="670" spans="2:2" x14ac:dyDescent="0.2">
      <c r="B670" s="34"/>
    </row>
    <row r="671" spans="2:2" x14ac:dyDescent="0.2">
      <c r="B671" s="34"/>
    </row>
    <row r="672" spans="2:2" x14ac:dyDescent="0.2">
      <c r="B672" s="34"/>
    </row>
    <row r="673" spans="2:2" x14ac:dyDescent="0.2">
      <c r="B673" s="34"/>
    </row>
    <row r="674" spans="2:2" x14ac:dyDescent="0.2">
      <c r="B674" s="34"/>
    </row>
    <row r="675" spans="2:2" x14ac:dyDescent="0.2">
      <c r="B675" s="34"/>
    </row>
    <row r="676" spans="2:2" x14ac:dyDescent="0.2">
      <c r="B676" s="34"/>
    </row>
    <row r="677" spans="2:2" x14ac:dyDescent="0.2">
      <c r="B677" s="34"/>
    </row>
    <row r="678" spans="2:2" x14ac:dyDescent="0.2">
      <c r="B678" s="34"/>
    </row>
    <row r="679" spans="2:2" x14ac:dyDescent="0.2">
      <c r="B679" s="34"/>
    </row>
    <row r="680" spans="2:2" x14ac:dyDescent="0.2">
      <c r="B680" s="34"/>
    </row>
    <row r="681" spans="2:2" x14ac:dyDescent="0.2">
      <c r="B681" s="34"/>
    </row>
    <row r="683" spans="2:2" x14ac:dyDescent="0.2">
      <c r="B683" s="34"/>
    </row>
    <row r="684" spans="2:2" x14ac:dyDescent="0.2">
      <c r="B684" s="34"/>
    </row>
    <row r="685" spans="2:2" x14ac:dyDescent="0.2">
      <c r="B685" s="34"/>
    </row>
    <row r="686" spans="2:2" x14ac:dyDescent="0.2">
      <c r="B686" s="34"/>
    </row>
    <row r="687" spans="2:2" x14ac:dyDescent="0.2">
      <c r="B687" s="34"/>
    </row>
    <row r="688" spans="2:2" x14ac:dyDescent="0.2">
      <c r="B688" s="34"/>
    </row>
    <row r="689" spans="2:2" x14ac:dyDescent="0.2">
      <c r="B689" s="34"/>
    </row>
    <row r="690" spans="2:2" x14ac:dyDescent="0.2">
      <c r="B690" s="34"/>
    </row>
    <row r="691" spans="2:2" x14ac:dyDescent="0.2">
      <c r="B691" s="34"/>
    </row>
    <row r="692" spans="2:2" x14ac:dyDescent="0.2">
      <c r="B692" s="34"/>
    </row>
    <row r="693" spans="2:2" x14ac:dyDescent="0.2">
      <c r="B693" s="34"/>
    </row>
    <row r="694" spans="2:2" x14ac:dyDescent="0.2">
      <c r="B694" s="34"/>
    </row>
    <row r="695" spans="2:2" x14ac:dyDescent="0.2">
      <c r="B695" s="34"/>
    </row>
    <row r="696" spans="2:2" x14ac:dyDescent="0.2">
      <c r="B696" s="34"/>
    </row>
    <row r="697" spans="2:2" x14ac:dyDescent="0.2">
      <c r="B697" s="34"/>
    </row>
    <row r="698" spans="2:2" x14ac:dyDescent="0.2">
      <c r="B698" s="34"/>
    </row>
    <row r="699" spans="2:2" x14ac:dyDescent="0.2">
      <c r="B699" s="34"/>
    </row>
    <row r="700" spans="2:2" x14ac:dyDescent="0.2">
      <c r="B700" s="34"/>
    </row>
    <row r="701" spans="2:2" x14ac:dyDescent="0.2">
      <c r="B701" s="34"/>
    </row>
    <row r="702" spans="2:2" x14ac:dyDescent="0.2">
      <c r="B702" s="34"/>
    </row>
    <row r="703" spans="2:2" x14ac:dyDescent="0.2">
      <c r="B703" s="34"/>
    </row>
    <row r="704" spans="2:2" x14ac:dyDescent="0.2">
      <c r="B704" s="34"/>
    </row>
    <row r="705" spans="2:2" x14ac:dyDescent="0.2">
      <c r="B705" s="34"/>
    </row>
    <row r="706" spans="2:2" x14ac:dyDescent="0.2">
      <c r="B706" s="34"/>
    </row>
    <row r="707" spans="2:2" x14ac:dyDescent="0.2">
      <c r="B707" s="34"/>
    </row>
    <row r="708" spans="2:2" x14ac:dyDescent="0.2">
      <c r="B708" s="34"/>
    </row>
    <row r="709" spans="2:2" x14ac:dyDescent="0.2">
      <c r="B709" s="34"/>
    </row>
    <row r="710" spans="2:2" x14ac:dyDescent="0.2">
      <c r="B710" s="34"/>
    </row>
    <row r="711" spans="2:2" x14ac:dyDescent="0.2">
      <c r="B711" s="34"/>
    </row>
    <row r="712" spans="2:2" x14ac:dyDescent="0.2">
      <c r="B712" s="34"/>
    </row>
    <row r="713" spans="2:2" x14ac:dyDescent="0.2">
      <c r="B713" s="34"/>
    </row>
    <row r="714" spans="2:2" x14ac:dyDescent="0.2">
      <c r="B714" s="34"/>
    </row>
    <row r="715" spans="2:2" x14ac:dyDescent="0.2">
      <c r="B715" s="34"/>
    </row>
    <row r="716" spans="2:2" x14ac:dyDescent="0.2">
      <c r="B716" s="34"/>
    </row>
    <row r="717" spans="2:2" x14ac:dyDescent="0.2">
      <c r="B717" s="34"/>
    </row>
    <row r="718" spans="2:2" x14ac:dyDescent="0.2">
      <c r="B718" s="34"/>
    </row>
    <row r="719" spans="2:2" x14ac:dyDescent="0.2">
      <c r="B719" s="34"/>
    </row>
    <row r="720" spans="2:2" x14ac:dyDescent="0.2">
      <c r="B720" s="34"/>
    </row>
    <row r="721" spans="2:2" x14ac:dyDescent="0.2">
      <c r="B721" s="34"/>
    </row>
    <row r="722" spans="2:2" x14ac:dyDescent="0.2">
      <c r="B722" s="34"/>
    </row>
    <row r="723" spans="2:2" x14ac:dyDescent="0.2">
      <c r="B723" s="34"/>
    </row>
    <row r="724" spans="2:2" x14ac:dyDescent="0.2">
      <c r="B724" s="34"/>
    </row>
    <row r="725" spans="2:2" x14ac:dyDescent="0.2">
      <c r="B725" s="34"/>
    </row>
    <row r="726" spans="2:2" x14ac:dyDescent="0.2">
      <c r="B726" s="34"/>
    </row>
    <row r="727" spans="2:2" x14ac:dyDescent="0.2">
      <c r="B727" s="34"/>
    </row>
    <row r="728" spans="2:2" x14ac:dyDescent="0.2">
      <c r="B728" s="34"/>
    </row>
    <row r="729" spans="2:2" x14ac:dyDescent="0.2">
      <c r="B729" s="34"/>
    </row>
    <row r="730" spans="2:2" x14ac:dyDescent="0.2">
      <c r="B730" s="34"/>
    </row>
    <row r="731" spans="2:2" x14ac:dyDescent="0.2">
      <c r="B731" s="34"/>
    </row>
    <row r="732" spans="2:2" x14ac:dyDescent="0.2">
      <c r="B732" s="34"/>
    </row>
    <row r="733" spans="2:2" x14ac:dyDescent="0.2">
      <c r="B733" s="34"/>
    </row>
    <row r="734" spans="2:2" x14ac:dyDescent="0.2">
      <c r="B734" s="34"/>
    </row>
    <row r="735" spans="2:2" x14ac:dyDescent="0.2">
      <c r="B735" s="34"/>
    </row>
    <row r="736" spans="2:2" x14ac:dyDescent="0.2">
      <c r="B736" s="34"/>
    </row>
    <row r="737" spans="2:2" x14ac:dyDescent="0.2">
      <c r="B737" s="34"/>
    </row>
    <row r="738" spans="2:2" x14ac:dyDescent="0.2">
      <c r="B738" s="34"/>
    </row>
    <row r="739" spans="2:2" x14ac:dyDescent="0.2">
      <c r="B739" s="34"/>
    </row>
    <row r="740" spans="2:2" x14ac:dyDescent="0.2">
      <c r="B740" s="34"/>
    </row>
    <row r="741" spans="2:2" x14ac:dyDescent="0.2">
      <c r="B741" s="34"/>
    </row>
    <row r="742" spans="2:2" x14ac:dyDescent="0.2">
      <c r="B742" s="34"/>
    </row>
    <row r="743" spans="2:2" x14ac:dyDescent="0.2">
      <c r="B743" s="34"/>
    </row>
    <row r="744" spans="2:2" x14ac:dyDescent="0.2">
      <c r="B744" s="34"/>
    </row>
    <row r="746" spans="2:2" x14ac:dyDescent="0.2">
      <c r="B746" s="34"/>
    </row>
    <row r="747" spans="2:2" x14ac:dyDescent="0.2">
      <c r="B747" s="34"/>
    </row>
    <row r="748" spans="2:2" x14ac:dyDescent="0.2">
      <c r="B748" s="34"/>
    </row>
    <row r="749" spans="2:2" x14ac:dyDescent="0.2">
      <c r="B749" s="34"/>
    </row>
    <row r="750" spans="2:2" x14ac:dyDescent="0.2">
      <c r="B750" s="34"/>
    </row>
    <row r="751" spans="2:2" x14ac:dyDescent="0.2">
      <c r="B751" s="34"/>
    </row>
    <row r="752" spans="2:2" x14ac:dyDescent="0.2">
      <c r="B752" s="34"/>
    </row>
    <row r="753" spans="2:2" x14ac:dyDescent="0.2">
      <c r="B753" s="34"/>
    </row>
    <row r="754" spans="2:2" x14ac:dyDescent="0.2">
      <c r="B754" s="34"/>
    </row>
    <row r="755" spans="2:2" x14ac:dyDescent="0.2">
      <c r="B755" s="34"/>
    </row>
    <row r="756" spans="2:2" x14ac:dyDescent="0.2">
      <c r="B756" s="34"/>
    </row>
    <row r="757" spans="2:2" x14ac:dyDescent="0.2">
      <c r="B757" s="34"/>
    </row>
    <row r="758" spans="2:2" x14ac:dyDescent="0.2">
      <c r="B758" s="34"/>
    </row>
    <row r="759" spans="2:2" x14ac:dyDescent="0.2">
      <c r="B759" s="34"/>
    </row>
    <row r="760" spans="2:2" x14ac:dyDescent="0.2">
      <c r="B760" s="34"/>
    </row>
    <row r="761" spans="2:2" x14ac:dyDescent="0.2">
      <c r="B761" s="34"/>
    </row>
    <row r="762" spans="2:2" x14ac:dyDescent="0.2">
      <c r="B762" s="34"/>
    </row>
    <row r="763" spans="2:2" x14ac:dyDescent="0.2">
      <c r="B763" s="34"/>
    </row>
    <row r="764" spans="2:2" x14ac:dyDescent="0.2">
      <c r="B764" s="34"/>
    </row>
    <row r="765" spans="2:2" x14ac:dyDescent="0.2">
      <c r="B765" s="34"/>
    </row>
    <row r="766" spans="2:2" x14ac:dyDescent="0.2">
      <c r="B766" s="34"/>
    </row>
    <row r="767" spans="2:2" x14ac:dyDescent="0.2">
      <c r="B767" s="34"/>
    </row>
    <row r="768" spans="2:2" x14ac:dyDescent="0.2">
      <c r="B768" s="34"/>
    </row>
    <row r="769" spans="2:2" x14ac:dyDescent="0.2">
      <c r="B769" s="34"/>
    </row>
    <row r="770" spans="2:2" x14ac:dyDescent="0.2">
      <c r="B770" s="34"/>
    </row>
    <row r="771" spans="2:2" x14ac:dyDescent="0.2">
      <c r="B771" s="34"/>
    </row>
    <row r="772" spans="2:2" x14ac:dyDescent="0.2">
      <c r="B772" s="34"/>
    </row>
    <row r="773" spans="2:2" x14ac:dyDescent="0.2">
      <c r="B773" s="34"/>
    </row>
    <row r="774" spans="2:2" x14ac:dyDescent="0.2">
      <c r="B774" s="34"/>
    </row>
    <row r="775" spans="2:2" x14ac:dyDescent="0.2">
      <c r="B775" s="34"/>
    </row>
    <row r="776" spans="2:2" x14ac:dyDescent="0.2">
      <c r="B776" s="34"/>
    </row>
    <row r="777" spans="2:2" x14ac:dyDescent="0.2">
      <c r="B777" s="34"/>
    </row>
    <row r="778" spans="2:2" x14ac:dyDescent="0.2">
      <c r="B778" s="34"/>
    </row>
    <row r="779" spans="2:2" x14ac:dyDescent="0.2">
      <c r="B779" s="34"/>
    </row>
    <row r="780" spans="2:2" x14ac:dyDescent="0.2">
      <c r="B780" s="34"/>
    </row>
    <row r="781" spans="2:2" x14ac:dyDescent="0.2">
      <c r="B781" s="34"/>
    </row>
    <row r="782" spans="2:2" x14ac:dyDescent="0.2">
      <c r="B782" s="34"/>
    </row>
    <row r="783" spans="2:2" x14ac:dyDescent="0.2">
      <c r="B783" s="34"/>
    </row>
    <row r="784" spans="2:2" x14ac:dyDescent="0.2">
      <c r="B784" s="34"/>
    </row>
    <row r="785" spans="2:2" x14ac:dyDescent="0.2">
      <c r="B785" s="34"/>
    </row>
    <row r="786" spans="2:2" x14ac:dyDescent="0.2">
      <c r="B786" s="34"/>
    </row>
    <row r="788" spans="2:2" x14ac:dyDescent="0.2">
      <c r="B788" s="34"/>
    </row>
    <row r="789" spans="2:2" x14ac:dyDescent="0.2">
      <c r="B789" s="34"/>
    </row>
    <row r="790" spans="2:2" x14ac:dyDescent="0.2">
      <c r="B790" s="34"/>
    </row>
    <row r="791" spans="2:2" x14ac:dyDescent="0.2">
      <c r="B791" s="34"/>
    </row>
    <row r="792" spans="2:2" x14ac:dyDescent="0.2">
      <c r="B792" s="34"/>
    </row>
    <row r="793" spans="2:2" x14ac:dyDescent="0.2">
      <c r="B793" s="34"/>
    </row>
    <row r="794" spans="2:2" x14ac:dyDescent="0.2">
      <c r="B794" s="34"/>
    </row>
    <row r="795" spans="2:2" x14ac:dyDescent="0.2">
      <c r="B795" s="34"/>
    </row>
    <row r="796" spans="2:2" x14ac:dyDescent="0.2">
      <c r="B796" s="34"/>
    </row>
    <row r="797" spans="2:2" x14ac:dyDescent="0.2">
      <c r="B797" s="34"/>
    </row>
    <row r="798" spans="2:2" x14ac:dyDescent="0.2">
      <c r="B798" s="34"/>
    </row>
    <row r="799" spans="2:2" x14ac:dyDescent="0.2">
      <c r="B799" s="34"/>
    </row>
    <row r="800" spans="2:2" x14ac:dyDescent="0.2">
      <c r="B800" s="34"/>
    </row>
    <row r="801" spans="2:2" x14ac:dyDescent="0.2">
      <c r="B801" s="34"/>
    </row>
    <row r="802" spans="2:2" x14ac:dyDescent="0.2">
      <c r="B802" s="34"/>
    </row>
    <row r="803" spans="2:2" x14ac:dyDescent="0.2">
      <c r="B803" s="34"/>
    </row>
    <row r="804" spans="2:2" x14ac:dyDescent="0.2">
      <c r="B804" s="34"/>
    </row>
    <row r="805" spans="2:2" x14ac:dyDescent="0.2">
      <c r="B805" s="34"/>
    </row>
    <row r="806" spans="2:2" x14ac:dyDescent="0.2">
      <c r="B806" s="34"/>
    </row>
    <row r="807" spans="2:2" x14ac:dyDescent="0.2">
      <c r="B807" s="34"/>
    </row>
    <row r="808" spans="2:2" x14ac:dyDescent="0.2">
      <c r="B808" s="34"/>
    </row>
    <row r="809" spans="2:2" x14ac:dyDescent="0.2">
      <c r="B809" s="34"/>
    </row>
    <row r="810" spans="2:2" x14ac:dyDescent="0.2">
      <c r="B810" s="34"/>
    </row>
    <row r="811" spans="2:2" x14ac:dyDescent="0.2">
      <c r="B811" s="34"/>
    </row>
    <row r="812" spans="2:2" x14ac:dyDescent="0.2">
      <c r="B812" s="34"/>
    </row>
    <row r="813" spans="2:2" x14ac:dyDescent="0.2">
      <c r="B813" s="34"/>
    </row>
    <row r="814" spans="2:2" x14ac:dyDescent="0.2">
      <c r="B814" s="34"/>
    </row>
    <row r="815" spans="2:2" x14ac:dyDescent="0.2">
      <c r="B815" s="34"/>
    </row>
    <row r="816" spans="2:2" x14ac:dyDescent="0.2">
      <c r="B816" s="34"/>
    </row>
    <row r="817" spans="2:2" x14ac:dyDescent="0.2">
      <c r="B817" s="34"/>
    </row>
    <row r="818" spans="2:2" x14ac:dyDescent="0.2">
      <c r="B818" s="34"/>
    </row>
    <row r="819" spans="2:2" x14ac:dyDescent="0.2">
      <c r="B819" s="34"/>
    </row>
    <row r="820" spans="2:2" x14ac:dyDescent="0.2">
      <c r="B820" s="34"/>
    </row>
    <row r="821" spans="2:2" x14ac:dyDescent="0.2">
      <c r="B821" s="34"/>
    </row>
    <row r="822" spans="2:2" x14ac:dyDescent="0.2">
      <c r="B822" s="34"/>
    </row>
    <row r="823" spans="2:2" x14ac:dyDescent="0.2">
      <c r="B823" s="34"/>
    </row>
    <row r="824" spans="2:2" x14ac:dyDescent="0.2">
      <c r="B824" s="34"/>
    </row>
    <row r="825" spans="2:2" x14ac:dyDescent="0.2">
      <c r="B825" s="34"/>
    </row>
    <row r="826" spans="2:2" x14ac:dyDescent="0.2">
      <c r="B826" s="34"/>
    </row>
    <row r="827" spans="2:2" x14ac:dyDescent="0.2">
      <c r="B827" s="34"/>
    </row>
    <row r="828" spans="2:2" x14ac:dyDescent="0.2">
      <c r="B828" s="34"/>
    </row>
    <row r="829" spans="2:2" x14ac:dyDescent="0.2">
      <c r="B829" s="34"/>
    </row>
    <row r="830" spans="2:2" x14ac:dyDescent="0.2">
      <c r="B830" s="34"/>
    </row>
    <row r="831" spans="2:2" x14ac:dyDescent="0.2">
      <c r="B831" s="34"/>
    </row>
    <row r="832" spans="2:2" x14ac:dyDescent="0.2">
      <c r="B832" s="34"/>
    </row>
    <row r="833" spans="2:2" x14ac:dyDescent="0.2">
      <c r="B833" s="34"/>
    </row>
    <row r="835" spans="2:2" x14ac:dyDescent="0.2">
      <c r="B835" s="34"/>
    </row>
    <row r="836" spans="2:2" x14ac:dyDescent="0.2">
      <c r="B836" s="34"/>
    </row>
    <row r="837" spans="2:2" x14ac:dyDescent="0.2">
      <c r="B837" s="34"/>
    </row>
    <row r="838" spans="2:2" x14ac:dyDescent="0.2">
      <c r="B838" s="34"/>
    </row>
    <row r="839" spans="2:2" x14ac:dyDescent="0.2">
      <c r="B839" s="34"/>
    </row>
    <row r="840" spans="2:2" x14ac:dyDescent="0.2">
      <c r="B840" s="34"/>
    </row>
    <row r="841" spans="2:2" x14ac:dyDescent="0.2">
      <c r="B841" s="34"/>
    </row>
    <row r="842" spans="2:2" x14ac:dyDescent="0.2">
      <c r="B842" s="34"/>
    </row>
    <row r="843" spans="2:2" x14ac:dyDescent="0.2">
      <c r="B843" s="34"/>
    </row>
    <row r="844" spans="2:2" x14ac:dyDescent="0.2">
      <c r="B844" s="34"/>
    </row>
    <row r="845" spans="2:2" x14ac:dyDescent="0.2">
      <c r="B845" s="34"/>
    </row>
    <row r="846" spans="2:2" x14ac:dyDescent="0.2">
      <c r="B846" s="34"/>
    </row>
    <row r="847" spans="2:2" x14ac:dyDescent="0.2">
      <c r="B847" s="34"/>
    </row>
    <row r="848" spans="2:2" x14ac:dyDescent="0.2">
      <c r="B848" s="34"/>
    </row>
    <row r="849" spans="2:2" x14ac:dyDescent="0.2">
      <c r="B849" s="34"/>
    </row>
    <row r="850" spans="2:2" x14ac:dyDescent="0.2">
      <c r="B850" s="34"/>
    </row>
    <row r="851" spans="2:2" x14ac:dyDescent="0.2">
      <c r="B851" s="34"/>
    </row>
    <row r="852" spans="2:2" x14ac:dyDescent="0.2">
      <c r="B852" s="34"/>
    </row>
    <row r="853" spans="2:2" x14ac:dyDescent="0.2">
      <c r="B853" s="34"/>
    </row>
    <row r="854" spans="2:2" x14ac:dyDescent="0.2">
      <c r="B854" s="34"/>
    </row>
    <row r="855" spans="2:2" x14ac:dyDescent="0.2">
      <c r="B855" s="34"/>
    </row>
    <row r="856" spans="2:2" x14ac:dyDescent="0.2">
      <c r="B856" s="34"/>
    </row>
    <row r="857" spans="2:2" x14ac:dyDescent="0.2">
      <c r="B857" s="34"/>
    </row>
    <row r="858" spans="2:2" x14ac:dyDescent="0.2">
      <c r="B858" s="34"/>
    </row>
    <row r="859" spans="2:2" x14ac:dyDescent="0.2">
      <c r="B859" s="34"/>
    </row>
    <row r="860" spans="2:2" x14ac:dyDescent="0.2">
      <c r="B860" s="34"/>
    </row>
    <row r="861" spans="2:2" x14ac:dyDescent="0.2">
      <c r="B861" s="34"/>
    </row>
    <row r="863" spans="2:2" x14ac:dyDescent="0.2">
      <c r="B863" s="34"/>
    </row>
    <row r="864" spans="2:2" x14ac:dyDescent="0.2">
      <c r="B864" s="34"/>
    </row>
    <row r="866" spans="2:2" x14ac:dyDescent="0.2">
      <c r="B866" s="34"/>
    </row>
    <row r="867" spans="2:2" x14ac:dyDescent="0.2">
      <c r="B867" s="34"/>
    </row>
    <row r="868" spans="2:2" x14ac:dyDescent="0.2">
      <c r="B868" s="34"/>
    </row>
    <row r="869" spans="2:2" x14ac:dyDescent="0.2">
      <c r="B869" s="34"/>
    </row>
    <row r="870" spans="2:2" x14ac:dyDescent="0.2">
      <c r="B870" s="34"/>
    </row>
    <row r="871" spans="2:2" x14ac:dyDescent="0.2">
      <c r="B871" s="34"/>
    </row>
    <row r="872" spans="2:2" x14ac:dyDescent="0.2">
      <c r="B872" s="34"/>
    </row>
    <row r="873" spans="2:2" x14ac:dyDescent="0.2">
      <c r="B873" s="34"/>
    </row>
    <row r="874" spans="2:2" x14ac:dyDescent="0.2">
      <c r="B874" s="34"/>
    </row>
    <row r="875" spans="2:2" x14ac:dyDescent="0.2">
      <c r="B875" s="34"/>
    </row>
    <row r="876" spans="2:2" x14ac:dyDescent="0.2">
      <c r="B876" s="34"/>
    </row>
    <row r="877" spans="2:2" x14ac:dyDescent="0.2">
      <c r="B877" s="34"/>
    </row>
    <row r="878" spans="2:2" x14ac:dyDescent="0.2">
      <c r="B878" s="34"/>
    </row>
    <row r="879" spans="2:2" x14ac:dyDescent="0.2">
      <c r="B879" s="34"/>
    </row>
    <row r="880" spans="2:2" x14ac:dyDescent="0.2">
      <c r="B880" s="34"/>
    </row>
    <row r="881" spans="2:2" x14ac:dyDescent="0.2">
      <c r="B881" s="34"/>
    </row>
    <row r="882" spans="2:2" x14ac:dyDescent="0.2">
      <c r="B882" s="34"/>
    </row>
    <row r="883" spans="2:2" x14ac:dyDescent="0.2">
      <c r="B883" s="34"/>
    </row>
    <row r="884" spans="2:2" x14ac:dyDescent="0.2">
      <c r="B884" s="34"/>
    </row>
    <row r="885" spans="2:2" x14ac:dyDescent="0.2">
      <c r="B885" s="34"/>
    </row>
    <row r="887" spans="2:2" x14ac:dyDescent="0.2">
      <c r="B887" s="34"/>
    </row>
    <row r="888" spans="2:2" x14ac:dyDescent="0.2">
      <c r="B888" s="34"/>
    </row>
    <row r="889" spans="2:2" x14ac:dyDescent="0.2">
      <c r="B889" s="34"/>
    </row>
    <row r="890" spans="2:2" x14ac:dyDescent="0.2">
      <c r="B890" s="34"/>
    </row>
    <row r="891" spans="2:2" x14ac:dyDescent="0.2">
      <c r="B891" s="34"/>
    </row>
    <row r="892" spans="2:2" x14ac:dyDescent="0.2">
      <c r="B892" s="34"/>
    </row>
    <row r="893" spans="2:2" x14ac:dyDescent="0.2">
      <c r="B893" s="34"/>
    </row>
    <row r="894" spans="2:2" x14ac:dyDescent="0.2">
      <c r="B894" s="34"/>
    </row>
    <row r="895" spans="2:2" x14ac:dyDescent="0.2">
      <c r="B895" s="34"/>
    </row>
    <row r="896" spans="2:2" x14ac:dyDescent="0.2">
      <c r="B896" s="34"/>
    </row>
    <row r="897" spans="2:2" x14ac:dyDescent="0.2">
      <c r="B897" s="34"/>
    </row>
    <row r="898" spans="2:2" x14ac:dyDescent="0.2">
      <c r="B898" s="34"/>
    </row>
    <row r="899" spans="2:2" x14ac:dyDescent="0.2">
      <c r="B899" s="34"/>
    </row>
    <row r="900" spans="2:2" x14ac:dyDescent="0.2">
      <c r="B900" s="34"/>
    </row>
    <row r="901" spans="2:2" x14ac:dyDescent="0.2">
      <c r="B901" s="34"/>
    </row>
    <row r="902" spans="2:2" x14ac:dyDescent="0.2">
      <c r="B902" s="34"/>
    </row>
    <row r="903" spans="2:2" x14ac:dyDescent="0.2">
      <c r="B903" s="34"/>
    </row>
    <row r="904" spans="2:2" x14ac:dyDescent="0.2">
      <c r="B904" s="34"/>
    </row>
    <row r="905" spans="2:2" x14ac:dyDescent="0.2">
      <c r="B905" s="34"/>
    </row>
    <row r="907" spans="2:2" x14ac:dyDescent="0.2">
      <c r="B907" s="34"/>
    </row>
    <row r="908" spans="2:2" x14ac:dyDescent="0.2">
      <c r="B908" s="34"/>
    </row>
    <row r="909" spans="2:2" x14ac:dyDescent="0.2">
      <c r="B909" s="34"/>
    </row>
    <row r="910" spans="2:2" x14ac:dyDescent="0.2">
      <c r="B910" s="34"/>
    </row>
    <row r="911" spans="2:2" x14ac:dyDescent="0.2">
      <c r="B911" s="34"/>
    </row>
    <row r="912" spans="2:2" x14ac:dyDescent="0.2">
      <c r="B912" s="34"/>
    </row>
    <row r="913" spans="2:2" x14ac:dyDescent="0.2">
      <c r="B913" s="34"/>
    </row>
    <row r="914" spans="2:2" x14ac:dyDescent="0.2">
      <c r="B914" s="34"/>
    </row>
    <row r="915" spans="2:2" x14ac:dyDescent="0.2">
      <c r="B915" s="34"/>
    </row>
    <row r="916" spans="2:2" x14ac:dyDescent="0.2">
      <c r="B916" s="34"/>
    </row>
    <row r="917" spans="2:2" x14ac:dyDescent="0.2">
      <c r="B917" s="34"/>
    </row>
    <row r="918" spans="2:2" x14ac:dyDescent="0.2">
      <c r="B918" s="34"/>
    </row>
    <row r="919" spans="2:2" x14ac:dyDescent="0.2">
      <c r="B919" s="34"/>
    </row>
    <row r="920" spans="2:2" x14ac:dyDescent="0.2">
      <c r="B920" s="34"/>
    </row>
    <row r="921" spans="2:2" x14ac:dyDescent="0.2">
      <c r="B921" s="34"/>
    </row>
    <row r="922" spans="2:2" x14ac:dyDescent="0.2">
      <c r="B922" s="34"/>
    </row>
    <row r="923" spans="2:2" x14ac:dyDescent="0.2">
      <c r="B923" s="34"/>
    </row>
    <row r="924" spans="2:2" x14ac:dyDescent="0.2">
      <c r="B924" s="34"/>
    </row>
    <row r="925" spans="2:2" x14ac:dyDescent="0.2">
      <c r="B925" s="34"/>
    </row>
    <row r="926" spans="2:2" x14ac:dyDescent="0.2">
      <c r="B926" s="34"/>
    </row>
    <row r="927" spans="2:2" x14ac:dyDescent="0.2">
      <c r="B927" s="34"/>
    </row>
    <row r="928" spans="2:2" x14ac:dyDescent="0.2">
      <c r="B928" s="34"/>
    </row>
    <row r="929" spans="2:2" x14ac:dyDescent="0.2">
      <c r="B929" s="34"/>
    </row>
    <row r="930" spans="2:2" x14ac:dyDescent="0.2">
      <c r="B930" s="34"/>
    </row>
    <row r="931" spans="2:2" x14ac:dyDescent="0.2">
      <c r="B931" s="34"/>
    </row>
    <row r="932" spans="2:2" x14ac:dyDescent="0.2">
      <c r="B932" s="34"/>
    </row>
    <row r="933" spans="2:2" x14ac:dyDescent="0.2">
      <c r="B933" s="34"/>
    </row>
    <row r="934" spans="2:2" x14ac:dyDescent="0.2">
      <c r="B934" s="34"/>
    </row>
    <row r="935" spans="2:2" x14ac:dyDescent="0.2">
      <c r="B935" s="34"/>
    </row>
    <row r="936" spans="2:2" x14ac:dyDescent="0.2">
      <c r="B936" s="34"/>
    </row>
    <row r="938" spans="2:2" x14ac:dyDescent="0.2">
      <c r="B938" s="34"/>
    </row>
    <row r="939" spans="2:2" x14ac:dyDescent="0.2">
      <c r="B939" s="34"/>
    </row>
    <row r="940" spans="2:2" x14ac:dyDescent="0.2">
      <c r="B940" s="34"/>
    </row>
    <row r="941" spans="2:2" x14ac:dyDescent="0.2">
      <c r="B941" s="34"/>
    </row>
    <row r="943" spans="2:2" x14ac:dyDescent="0.2">
      <c r="B943" s="34"/>
    </row>
    <row r="944" spans="2:2" x14ac:dyDescent="0.2">
      <c r="B944" s="34"/>
    </row>
    <row r="946" spans="2:2" x14ac:dyDescent="0.2">
      <c r="B946" s="34"/>
    </row>
    <row r="947" spans="2:2" x14ac:dyDescent="0.2">
      <c r="B947" s="34"/>
    </row>
    <row r="948" spans="2:2" x14ac:dyDescent="0.2">
      <c r="B948" s="34"/>
    </row>
    <row r="949" spans="2:2" x14ac:dyDescent="0.2">
      <c r="B949" s="34"/>
    </row>
    <row r="950" spans="2:2" x14ac:dyDescent="0.2">
      <c r="B950" s="34"/>
    </row>
    <row r="951" spans="2:2" x14ac:dyDescent="0.2">
      <c r="B951" s="34"/>
    </row>
    <row r="952" spans="2:2" x14ac:dyDescent="0.2">
      <c r="B952" s="34"/>
    </row>
    <row r="953" spans="2:2" x14ac:dyDescent="0.2">
      <c r="B953" s="34"/>
    </row>
    <row r="954" spans="2:2" x14ac:dyDescent="0.2">
      <c r="B954" s="34"/>
    </row>
    <row r="955" spans="2:2" x14ac:dyDescent="0.2">
      <c r="B955" s="34"/>
    </row>
    <row r="956" spans="2:2" x14ac:dyDescent="0.2">
      <c r="B956" s="34"/>
    </row>
    <row r="957" spans="2:2" x14ac:dyDescent="0.2">
      <c r="B957" s="34"/>
    </row>
    <row r="958" spans="2:2" x14ac:dyDescent="0.2">
      <c r="B958" s="34"/>
    </row>
    <row r="959" spans="2:2" x14ac:dyDescent="0.2">
      <c r="B959" s="34"/>
    </row>
    <row r="960" spans="2:2" x14ac:dyDescent="0.2">
      <c r="B960" s="34"/>
    </row>
    <row r="961" spans="2:2" x14ac:dyDescent="0.2">
      <c r="B961" s="34"/>
    </row>
    <row r="962" spans="2:2" x14ac:dyDescent="0.2">
      <c r="B962" s="34"/>
    </row>
    <row r="963" spans="2:2" x14ac:dyDescent="0.2">
      <c r="B963" s="34"/>
    </row>
    <row r="964" spans="2:2" x14ac:dyDescent="0.2">
      <c r="B964" s="34"/>
    </row>
    <row r="965" spans="2:2" x14ac:dyDescent="0.2">
      <c r="B965" s="34"/>
    </row>
    <row r="966" spans="2:2" x14ac:dyDescent="0.2">
      <c r="B966" s="34"/>
    </row>
    <row r="967" spans="2:2" x14ac:dyDescent="0.2">
      <c r="B967" s="34"/>
    </row>
    <row r="968" spans="2:2" x14ac:dyDescent="0.2">
      <c r="B968" s="34"/>
    </row>
    <row r="969" spans="2:2" x14ac:dyDescent="0.2">
      <c r="B969" s="34"/>
    </row>
    <row r="970" spans="2:2" x14ac:dyDescent="0.2">
      <c r="B970" s="34"/>
    </row>
    <row r="971" spans="2:2" x14ac:dyDescent="0.2">
      <c r="B971" s="34"/>
    </row>
    <row r="972" spans="2:2" x14ac:dyDescent="0.2">
      <c r="B972" s="34"/>
    </row>
    <row r="974" spans="2:2" x14ac:dyDescent="0.2">
      <c r="B974" s="34"/>
    </row>
    <row r="975" spans="2:2" x14ac:dyDescent="0.2">
      <c r="B975" s="34"/>
    </row>
    <row r="976" spans="2:2" x14ac:dyDescent="0.2">
      <c r="B976" s="34"/>
    </row>
    <row r="977" spans="2:2" x14ac:dyDescent="0.2">
      <c r="B977" s="34"/>
    </row>
    <row r="978" spans="2:2" x14ac:dyDescent="0.2">
      <c r="B978" s="34"/>
    </row>
    <row r="980" spans="2:2" x14ac:dyDescent="0.2">
      <c r="B980" s="34"/>
    </row>
    <row r="981" spans="2:2" x14ac:dyDescent="0.2">
      <c r="B981" s="34"/>
    </row>
    <row r="982" spans="2:2" x14ac:dyDescent="0.2">
      <c r="B982" s="34"/>
    </row>
    <row r="983" spans="2:2" x14ac:dyDescent="0.2">
      <c r="B983" s="34"/>
    </row>
    <row r="984" spans="2:2" x14ac:dyDescent="0.2">
      <c r="B984" s="34"/>
    </row>
    <row r="985" spans="2:2" x14ac:dyDescent="0.2">
      <c r="B985" s="34"/>
    </row>
    <row r="986" spans="2:2" x14ac:dyDescent="0.2">
      <c r="B986" s="34"/>
    </row>
    <row r="987" spans="2:2" x14ac:dyDescent="0.2">
      <c r="B987" s="34"/>
    </row>
    <row r="988" spans="2:2" x14ac:dyDescent="0.2">
      <c r="B988" s="34"/>
    </row>
    <row r="989" spans="2:2" x14ac:dyDescent="0.2">
      <c r="B989" s="34"/>
    </row>
    <row r="990" spans="2:2" x14ac:dyDescent="0.2">
      <c r="B990" s="34"/>
    </row>
    <row r="991" spans="2:2" x14ac:dyDescent="0.2">
      <c r="B991" s="34"/>
    </row>
    <row r="992" spans="2:2" x14ac:dyDescent="0.2">
      <c r="B992" s="34"/>
    </row>
    <row r="993" spans="2:2" x14ac:dyDescent="0.2">
      <c r="B993" s="34"/>
    </row>
    <row r="994" spans="2:2" x14ac:dyDescent="0.2">
      <c r="B994" s="34"/>
    </row>
    <row r="995" spans="2:2" x14ac:dyDescent="0.2">
      <c r="B995" s="34"/>
    </row>
    <row r="996" spans="2:2" x14ac:dyDescent="0.2">
      <c r="B996" s="34"/>
    </row>
    <row r="997" spans="2:2" x14ac:dyDescent="0.2">
      <c r="B997" s="34"/>
    </row>
    <row r="998" spans="2:2" x14ac:dyDescent="0.2">
      <c r="B998" s="34"/>
    </row>
    <row r="999" spans="2:2" x14ac:dyDescent="0.2">
      <c r="B999" s="34"/>
    </row>
    <row r="1000" spans="2:2" x14ac:dyDescent="0.2">
      <c r="B1000" s="34"/>
    </row>
    <row r="1001" spans="2:2" x14ac:dyDescent="0.2">
      <c r="B1001" s="34"/>
    </row>
    <row r="1002" spans="2:2" x14ac:dyDescent="0.2">
      <c r="B1002" s="34"/>
    </row>
    <row r="1003" spans="2:2" x14ac:dyDescent="0.2">
      <c r="B1003" s="34"/>
    </row>
    <row r="1004" spans="2:2" x14ac:dyDescent="0.2">
      <c r="B1004" s="34"/>
    </row>
    <row r="1005" spans="2:2" x14ac:dyDescent="0.2">
      <c r="B1005" s="34"/>
    </row>
    <row r="1006" spans="2:2" x14ac:dyDescent="0.2">
      <c r="B1006" s="34"/>
    </row>
    <row r="1007" spans="2:2" x14ac:dyDescent="0.2">
      <c r="B1007" s="34"/>
    </row>
    <row r="1008" spans="2:2" x14ac:dyDescent="0.2">
      <c r="B1008" s="34"/>
    </row>
    <row r="1009" spans="2:2" x14ac:dyDescent="0.2">
      <c r="B1009" s="34"/>
    </row>
    <row r="1010" spans="2:2" x14ac:dyDescent="0.2">
      <c r="B1010" s="34"/>
    </row>
    <row r="1011" spans="2:2" x14ac:dyDescent="0.2">
      <c r="B1011" s="34"/>
    </row>
    <row r="1012" spans="2:2" x14ac:dyDescent="0.2">
      <c r="B1012" s="34"/>
    </row>
    <row r="1013" spans="2:2" x14ac:dyDescent="0.2">
      <c r="B1013" s="34"/>
    </row>
    <row r="1014" spans="2:2" x14ac:dyDescent="0.2">
      <c r="B1014" s="34"/>
    </row>
    <row r="1015" spans="2:2" x14ac:dyDescent="0.2">
      <c r="B1015" s="34"/>
    </row>
    <row r="1016" spans="2:2" x14ac:dyDescent="0.2">
      <c r="B1016" s="34"/>
    </row>
    <row r="1017" spans="2:2" x14ac:dyDescent="0.2">
      <c r="B1017" s="34"/>
    </row>
    <row r="1018" spans="2:2" x14ac:dyDescent="0.2">
      <c r="B1018" s="34"/>
    </row>
    <row r="1019" spans="2:2" x14ac:dyDescent="0.2">
      <c r="B1019" s="34"/>
    </row>
    <row r="1020" spans="2:2" x14ac:dyDescent="0.2">
      <c r="B1020" s="34"/>
    </row>
    <row r="1021" spans="2:2" x14ac:dyDescent="0.2">
      <c r="B1021" s="34"/>
    </row>
    <row r="1022" spans="2:2" x14ac:dyDescent="0.2">
      <c r="B1022" s="34"/>
    </row>
    <row r="1023" spans="2:2" x14ac:dyDescent="0.2">
      <c r="B1023" s="34"/>
    </row>
    <row r="1024" spans="2:2" x14ac:dyDescent="0.2">
      <c r="B1024" s="34"/>
    </row>
    <row r="1025" spans="2:2" x14ac:dyDescent="0.2">
      <c r="B1025" s="34"/>
    </row>
    <row r="1026" spans="2:2" x14ac:dyDescent="0.2">
      <c r="B1026" s="34"/>
    </row>
    <row r="1027" spans="2:2" x14ac:dyDescent="0.2">
      <c r="B1027" s="34"/>
    </row>
    <row r="1028" spans="2:2" x14ac:dyDescent="0.2">
      <c r="B1028" s="34"/>
    </row>
    <row r="1029" spans="2:2" x14ac:dyDescent="0.2">
      <c r="B1029" s="34"/>
    </row>
    <row r="1030" spans="2:2" x14ac:dyDescent="0.2">
      <c r="B1030" s="34"/>
    </row>
    <row r="1031" spans="2:2" x14ac:dyDescent="0.2">
      <c r="B1031" s="34"/>
    </row>
    <row r="1032" spans="2:2" x14ac:dyDescent="0.2">
      <c r="B1032" s="34"/>
    </row>
    <row r="1033" spans="2:2" x14ac:dyDescent="0.2">
      <c r="B1033" s="34"/>
    </row>
    <row r="1034" spans="2:2" x14ac:dyDescent="0.2">
      <c r="B1034" s="34"/>
    </row>
    <row r="1035" spans="2:2" x14ac:dyDescent="0.2">
      <c r="B1035" s="34"/>
    </row>
    <row r="1036" spans="2:2" x14ac:dyDescent="0.2">
      <c r="B1036" s="34"/>
    </row>
    <row r="1037" spans="2:2" x14ac:dyDescent="0.2">
      <c r="B1037" s="34"/>
    </row>
    <row r="1038" spans="2:2" x14ac:dyDescent="0.2">
      <c r="B1038" s="34"/>
    </row>
    <row r="1039" spans="2:2" x14ac:dyDescent="0.2">
      <c r="B1039" s="34"/>
    </row>
    <row r="1040" spans="2:2" x14ac:dyDescent="0.2">
      <c r="B1040" s="34"/>
    </row>
    <row r="1041" spans="2:2" x14ac:dyDescent="0.2">
      <c r="B1041" s="34"/>
    </row>
    <row r="1042" spans="2:2" x14ac:dyDescent="0.2">
      <c r="B1042" s="34"/>
    </row>
    <row r="1043" spans="2:2" x14ac:dyDescent="0.2">
      <c r="B1043" s="34"/>
    </row>
    <row r="1044" spans="2:2" x14ac:dyDescent="0.2">
      <c r="B1044" s="34"/>
    </row>
    <row r="1045" spans="2:2" x14ac:dyDescent="0.2">
      <c r="B1045" s="34"/>
    </row>
    <row r="1046" spans="2:2" x14ac:dyDescent="0.2">
      <c r="B1046" s="34"/>
    </row>
    <row r="1047" spans="2:2" x14ac:dyDescent="0.2">
      <c r="B1047" s="34"/>
    </row>
    <row r="1048" spans="2:2" x14ac:dyDescent="0.2">
      <c r="B1048" s="34"/>
    </row>
    <row r="1049" spans="2:2" x14ac:dyDescent="0.2">
      <c r="B1049" s="34"/>
    </row>
  </sheetData>
  <mergeCells count="51">
    <mergeCell ref="O83:P83"/>
    <mergeCell ref="Q83:T84"/>
    <mergeCell ref="O84:P84"/>
    <mergeCell ref="O85:P85"/>
    <mergeCell ref="Q85:R85"/>
    <mergeCell ref="S85:T85"/>
    <mergeCell ref="O94:P94"/>
    <mergeCell ref="Q94:R94"/>
    <mergeCell ref="S94:T94"/>
    <mergeCell ref="O86:O89"/>
    <mergeCell ref="P86:P87"/>
    <mergeCell ref="Q86:Q87"/>
    <mergeCell ref="S86:S87"/>
    <mergeCell ref="P88:P89"/>
    <mergeCell ref="Q88:Q89"/>
    <mergeCell ref="S88:S89"/>
    <mergeCell ref="Q90:R90"/>
    <mergeCell ref="S90:T90"/>
    <mergeCell ref="O92:P92"/>
    <mergeCell ref="Q92:T93"/>
    <mergeCell ref="O93:P93"/>
    <mergeCell ref="O103:P103"/>
    <mergeCell ref="Q103:R103"/>
    <mergeCell ref="S103:T103"/>
    <mergeCell ref="O95:O98"/>
    <mergeCell ref="P95:P96"/>
    <mergeCell ref="Q95:Q96"/>
    <mergeCell ref="S95:S96"/>
    <mergeCell ref="P97:P98"/>
    <mergeCell ref="Q97:Q98"/>
    <mergeCell ref="S97:S98"/>
    <mergeCell ref="Q99:R99"/>
    <mergeCell ref="S99:T99"/>
    <mergeCell ref="O101:P101"/>
    <mergeCell ref="Q101:T102"/>
    <mergeCell ref="O102:P102"/>
    <mergeCell ref="Q108:R108"/>
    <mergeCell ref="S108:T108"/>
    <mergeCell ref="O104:O107"/>
    <mergeCell ref="P104:P105"/>
    <mergeCell ref="Q104:Q105"/>
    <mergeCell ref="S104:S105"/>
    <mergeCell ref="P106:P107"/>
    <mergeCell ref="Q106:Q107"/>
    <mergeCell ref="S106:S107"/>
    <mergeCell ref="U106:U107"/>
    <mergeCell ref="U86:U87"/>
    <mergeCell ref="U88:U89"/>
    <mergeCell ref="U95:U96"/>
    <mergeCell ref="U97:U98"/>
    <mergeCell ref="U104:U10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B8B8F-24FC-274E-8A74-979B451401BB}">
  <dimension ref="A1:L83"/>
  <sheetViews>
    <sheetView tabSelected="1" topLeftCell="A24" zoomScaleNormal="100" workbookViewId="0">
      <selection activeCell="K86" sqref="K86"/>
    </sheetView>
  </sheetViews>
  <sheetFormatPr baseColWidth="10" defaultRowHeight="16" x14ac:dyDescent="0.2"/>
  <cols>
    <col min="1" max="1" width="14.33203125" customWidth="1"/>
    <col min="2" max="2" width="13.1640625" customWidth="1"/>
    <col min="3" max="3" width="14.33203125" customWidth="1"/>
    <col min="5" max="5" width="13.1640625" customWidth="1"/>
    <col min="6" max="6" width="15.5" customWidth="1"/>
    <col min="9" max="9" width="20.33203125" customWidth="1"/>
    <col min="10" max="10" width="20" customWidth="1"/>
    <col min="11" max="11" width="26.83203125" customWidth="1"/>
  </cols>
  <sheetData>
    <row r="1" spans="1:8" s="78" customFormat="1" x14ac:dyDescent="0.2">
      <c r="A1" s="79" t="s">
        <v>39</v>
      </c>
      <c r="B1" s="79" t="s">
        <v>40</v>
      </c>
      <c r="C1" s="79" t="s">
        <v>22</v>
      </c>
      <c r="D1" s="79" t="s">
        <v>105</v>
      </c>
      <c r="E1" s="79" t="s">
        <v>106</v>
      </c>
      <c r="F1" s="79" t="s">
        <v>108</v>
      </c>
      <c r="G1" s="79" t="s">
        <v>41</v>
      </c>
      <c r="H1"/>
    </row>
    <row r="2" spans="1:8" x14ac:dyDescent="0.2">
      <c r="A2" s="85" t="s">
        <v>46</v>
      </c>
      <c r="B2" s="85" t="s">
        <v>42</v>
      </c>
      <c r="C2" s="4">
        <v>0</v>
      </c>
      <c r="D2" s="94">
        <v>83.525685426065579</v>
      </c>
      <c r="E2" s="94">
        <v>95.886897511850052</v>
      </c>
      <c r="F2" s="94">
        <v>87.10854933620432</v>
      </c>
      <c r="G2" s="85">
        <v>3.5828639101387409</v>
      </c>
    </row>
    <row r="3" spans="1:8" x14ac:dyDescent="0.2">
      <c r="A3" s="85" t="s">
        <v>47</v>
      </c>
      <c r="B3" s="85" t="s">
        <v>42</v>
      </c>
      <c r="C3" s="4">
        <v>0</v>
      </c>
      <c r="D3" s="94">
        <v>91.921472512756935</v>
      </c>
      <c r="E3" s="94">
        <v>97.820796825174412</v>
      </c>
      <c r="F3" s="94">
        <v>93.969253467684624</v>
      </c>
      <c r="G3" s="85">
        <v>2.0477809549276884</v>
      </c>
    </row>
    <row r="4" spans="1:8" x14ac:dyDescent="0.2">
      <c r="A4" s="85" t="s">
        <v>48</v>
      </c>
      <c r="B4" s="85" t="s">
        <v>42</v>
      </c>
      <c r="C4" s="4">
        <v>0</v>
      </c>
      <c r="D4" s="94">
        <v>87.33964582426978</v>
      </c>
      <c r="E4" s="94">
        <v>98.670287644381418</v>
      </c>
      <c r="F4" s="94">
        <v>88.516662826657083</v>
      </c>
      <c r="G4" s="85">
        <v>1.1770170023873021</v>
      </c>
    </row>
    <row r="5" spans="1:8" x14ac:dyDescent="0.2">
      <c r="A5" s="85" t="s">
        <v>49</v>
      </c>
      <c r="B5" s="85" t="s">
        <v>42</v>
      </c>
      <c r="C5" s="4">
        <v>0</v>
      </c>
      <c r="D5" s="94">
        <v>72.295011189748777</v>
      </c>
      <c r="E5" s="94">
        <v>99.708158766410918</v>
      </c>
      <c r="F5" s="94">
        <v>72.506615390538215</v>
      </c>
      <c r="G5" s="85">
        <v>0.21160420078943787</v>
      </c>
    </row>
    <row r="6" spans="1:8" x14ac:dyDescent="0.2">
      <c r="A6" s="85" t="s">
        <v>50</v>
      </c>
      <c r="B6" s="85" t="s">
        <v>42</v>
      </c>
      <c r="C6" s="4">
        <v>0</v>
      </c>
      <c r="D6" s="94">
        <v>89.927783845752657</v>
      </c>
      <c r="E6" s="94">
        <v>98.535644536888384</v>
      </c>
      <c r="F6" s="94">
        <v>91.264216384241308</v>
      </c>
      <c r="G6" s="85">
        <v>1.3364325384886513</v>
      </c>
    </row>
    <row r="7" spans="1:8" x14ac:dyDescent="0.2">
      <c r="A7" s="85" t="s">
        <v>51</v>
      </c>
      <c r="B7" s="85" t="s">
        <v>42</v>
      </c>
      <c r="C7" s="4">
        <v>0</v>
      </c>
      <c r="D7" s="94">
        <v>93.074167502472321</v>
      </c>
      <c r="E7" s="94">
        <v>95.33071423971154</v>
      </c>
      <c r="F7" s="94">
        <v>97.632927902370398</v>
      </c>
      <c r="G7" s="85">
        <v>4.5587603998980768</v>
      </c>
    </row>
    <row r="8" spans="1:8" x14ac:dyDescent="0.2">
      <c r="A8" s="85" t="s">
        <v>52</v>
      </c>
      <c r="B8" s="85" t="s">
        <v>42</v>
      </c>
      <c r="C8" s="4">
        <v>0</v>
      </c>
      <c r="D8" s="94">
        <v>97.320135398737477</v>
      </c>
      <c r="E8" s="94">
        <v>88.99390865710923</v>
      </c>
      <c r="F8" s="94">
        <v>109.35595128618176</v>
      </c>
      <c r="G8" s="85" t="s">
        <v>134</v>
      </c>
    </row>
    <row r="9" spans="1:8" x14ac:dyDescent="0.2">
      <c r="A9" s="85" t="s">
        <v>53</v>
      </c>
      <c r="B9" s="85" t="s">
        <v>42</v>
      </c>
      <c r="C9" s="4">
        <v>0</v>
      </c>
      <c r="D9" s="94">
        <v>87.661004923199499</v>
      </c>
      <c r="E9" s="94">
        <v>95.130595905673559</v>
      </c>
      <c r="F9" s="94">
        <v>92.148066653676267</v>
      </c>
      <c r="G9" s="85">
        <v>4.4870617304767677</v>
      </c>
    </row>
    <row r="10" spans="1:8" x14ac:dyDescent="0.2">
      <c r="A10" s="85" t="s">
        <v>54</v>
      </c>
      <c r="B10" s="85" t="s">
        <v>42</v>
      </c>
      <c r="C10" s="4">
        <v>0</v>
      </c>
      <c r="D10" s="94">
        <v>77.536090469074296</v>
      </c>
      <c r="E10" s="94">
        <v>85.818808997570599</v>
      </c>
      <c r="F10" s="94">
        <v>90.348597673115265</v>
      </c>
      <c r="G10" s="85" t="s">
        <v>135</v>
      </c>
    </row>
    <row r="11" spans="1:8" x14ac:dyDescent="0.2">
      <c r="A11" s="85" t="s">
        <v>55</v>
      </c>
      <c r="B11" s="85" t="s">
        <v>42</v>
      </c>
      <c r="C11" s="4">
        <v>0</v>
      </c>
      <c r="D11" s="94">
        <v>99.911608110397367</v>
      </c>
      <c r="E11" s="94">
        <v>100.8135371271881</v>
      </c>
      <c r="F11" s="94">
        <v>99.105349298822006</v>
      </c>
      <c r="G11" s="85">
        <v>0.80625881157536128</v>
      </c>
    </row>
    <row r="12" spans="1:8" x14ac:dyDescent="0.2">
      <c r="A12" s="86" t="s">
        <v>56</v>
      </c>
      <c r="B12" s="86" t="s">
        <v>43</v>
      </c>
      <c r="C12" s="6">
        <v>7.5</v>
      </c>
      <c r="D12" s="95">
        <v>81.521150728467845</v>
      </c>
      <c r="E12" s="95">
        <v>93.733601278019535</v>
      </c>
      <c r="F12" s="95">
        <v>86.971107070420956</v>
      </c>
      <c r="G12" s="86">
        <v>5.4499563419531114</v>
      </c>
    </row>
    <row r="13" spans="1:8" x14ac:dyDescent="0.2">
      <c r="A13" s="86" t="s">
        <v>69</v>
      </c>
      <c r="B13" s="86" t="s">
        <v>43</v>
      </c>
      <c r="C13" s="6">
        <v>9</v>
      </c>
      <c r="D13" s="95">
        <v>73.043918028568939</v>
      </c>
      <c r="E13" s="95">
        <v>97.81852090983763</v>
      </c>
      <c r="F13" s="95">
        <v>74.672891543612479</v>
      </c>
      <c r="G13" s="86">
        <v>1.6289735150435405</v>
      </c>
    </row>
    <row r="14" spans="1:8" x14ac:dyDescent="0.2">
      <c r="A14" s="86" t="s">
        <v>64</v>
      </c>
      <c r="B14" s="86" t="s">
        <v>43</v>
      </c>
      <c r="C14" s="6">
        <v>10</v>
      </c>
      <c r="D14" s="95">
        <v>79.660351390544122</v>
      </c>
      <c r="E14" s="95">
        <v>100</v>
      </c>
      <c r="F14" s="95">
        <v>79.660351390544122</v>
      </c>
      <c r="G14" s="86">
        <v>0</v>
      </c>
    </row>
    <row r="15" spans="1:8" x14ac:dyDescent="0.2">
      <c r="A15" s="86" t="s">
        <v>63</v>
      </c>
      <c r="B15" s="86" t="s">
        <v>43</v>
      </c>
      <c r="C15" s="6">
        <v>10</v>
      </c>
      <c r="D15" s="95">
        <v>85.635109079121591</v>
      </c>
      <c r="E15" s="95">
        <v>101.24868473459834</v>
      </c>
      <c r="F15" s="95">
        <v>84.578984214556101</v>
      </c>
      <c r="G15" s="86">
        <v>1.0561248645654899</v>
      </c>
    </row>
    <row r="16" spans="1:8" x14ac:dyDescent="0.2">
      <c r="A16" s="86" t="s">
        <v>78</v>
      </c>
      <c r="B16" s="86" t="s">
        <v>43</v>
      </c>
      <c r="C16" s="6">
        <v>10</v>
      </c>
      <c r="D16" s="95">
        <v>58.365995499446875</v>
      </c>
      <c r="E16" s="95">
        <v>96.201226593891903</v>
      </c>
      <c r="F16" s="95">
        <v>60.670739413579064</v>
      </c>
      <c r="G16" s="86">
        <v>2.3047439141321888</v>
      </c>
    </row>
    <row r="17" spans="1:7" x14ac:dyDescent="0.2">
      <c r="A17" s="86" t="s">
        <v>68</v>
      </c>
      <c r="B17" s="86" t="s">
        <v>43</v>
      </c>
      <c r="C17" s="6">
        <v>20</v>
      </c>
      <c r="D17" s="95">
        <v>53.874378138224422</v>
      </c>
      <c r="E17" s="95">
        <v>99.125410394351448</v>
      </c>
      <c r="F17" s="95">
        <v>54.349715097163823</v>
      </c>
      <c r="G17" s="86">
        <v>0.4753369589394012</v>
      </c>
    </row>
    <row r="18" spans="1:7" x14ac:dyDescent="0.2">
      <c r="A18" s="86" t="s">
        <v>59</v>
      </c>
      <c r="B18" s="86" t="s">
        <v>43</v>
      </c>
      <c r="C18" s="6">
        <v>21</v>
      </c>
      <c r="D18" s="95">
        <v>72.689073770201489</v>
      </c>
      <c r="E18" s="95">
        <v>97.601416176275151</v>
      </c>
      <c r="F18" s="95">
        <v>74.475429371762203</v>
      </c>
      <c r="G18" s="86">
        <v>1.7863556015607145</v>
      </c>
    </row>
    <row r="19" spans="1:7" x14ac:dyDescent="0.2">
      <c r="A19" s="86" t="s">
        <v>83</v>
      </c>
      <c r="B19" s="86" t="s">
        <v>43</v>
      </c>
      <c r="C19" s="6">
        <v>21.875</v>
      </c>
      <c r="D19" s="95">
        <v>52.484267300947451</v>
      </c>
      <c r="E19" s="95">
        <v>100.02920348751746</v>
      </c>
      <c r="F19" s="95">
        <v>52.468944539278375</v>
      </c>
      <c r="G19" s="86">
        <v>1.5322761669075646E-2</v>
      </c>
    </row>
    <row r="20" spans="1:7" x14ac:dyDescent="0.2">
      <c r="A20" s="86" t="s">
        <v>57</v>
      </c>
      <c r="B20" s="86" t="s">
        <v>43</v>
      </c>
      <c r="C20" s="6">
        <v>22</v>
      </c>
      <c r="D20" s="95">
        <v>78.37585234682598</v>
      </c>
      <c r="E20" s="95">
        <v>107.60888659544806</v>
      </c>
      <c r="F20" s="95">
        <v>72.833996174941689</v>
      </c>
      <c r="G20" s="86">
        <v>5.5418561718842909</v>
      </c>
    </row>
    <row r="21" spans="1:7" x14ac:dyDescent="0.2">
      <c r="A21" s="86" t="s">
        <v>62</v>
      </c>
      <c r="B21" s="86" t="s">
        <v>43</v>
      </c>
      <c r="C21" s="6">
        <v>22.5</v>
      </c>
      <c r="D21" s="95">
        <v>80.582045289098687</v>
      </c>
      <c r="E21" s="95">
        <v>102.69403522921637</v>
      </c>
      <c r="F21" s="95">
        <v>78.468087371615098</v>
      </c>
      <c r="G21" s="86">
        <v>2.1139579174835887</v>
      </c>
    </row>
    <row r="22" spans="1:7" x14ac:dyDescent="0.2">
      <c r="A22" s="86" t="s">
        <v>71</v>
      </c>
      <c r="B22" s="86" t="s">
        <v>43</v>
      </c>
      <c r="C22" s="6">
        <v>25</v>
      </c>
      <c r="D22" s="95">
        <v>70.766267058303299</v>
      </c>
      <c r="E22" s="95">
        <v>94.522533484898702</v>
      </c>
      <c r="F22" s="95">
        <v>74.86708666099095</v>
      </c>
      <c r="G22" s="86">
        <v>4.1008196026876504</v>
      </c>
    </row>
    <row r="23" spans="1:7" x14ac:dyDescent="0.2">
      <c r="A23" s="86" t="s">
        <v>66</v>
      </c>
      <c r="B23" s="86" t="s">
        <v>43</v>
      </c>
      <c r="C23" s="6">
        <v>25.3</v>
      </c>
      <c r="D23" s="95">
        <v>85.24508108620681</v>
      </c>
      <c r="E23" s="95">
        <v>95.627329273312043</v>
      </c>
      <c r="F23" s="95">
        <v>89.143011452895678</v>
      </c>
      <c r="G23" s="86">
        <v>3.8979303666888683</v>
      </c>
    </row>
    <row r="24" spans="1:7" x14ac:dyDescent="0.2">
      <c r="A24" s="86" t="s">
        <v>73</v>
      </c>
      <c r="B24" s="86" t="s">
        <v>43</v>
      </c>
      <c r="C24" s="6">
        <v>26.25</v>
      </c>
      <c r="D24" s="95">
        <v>66.799656602063493</v>
      </c>
      <c r="E24" s="95">
        <v>100.90306723859076</v>
      </c>
      <c r="F24" s="95">
        <v>66.201809746885189</v>
      </c>
      <c r="G24" s="86">
        <v>0.59784685517830383</v>
      </c>
    </row>
    <row r="25" spans="1:7" x14ac:dyDescent="0.2">
      <c r="A25" s="86" t="s">
        <v>58</v>
      </c>
      <c r="B25" s="86" t="s">
        <v>43</v>
      </c>
      <c r="C25" s="6">
        <v>26.25</v>
      </c>
      <c r="D25" s="95">
        <v>85.353217138690667</v>
      </c>
      <c r="E25" s="95">
        <v>96.172479662410552</v>
      </c>
      <c r="F25" s="95">
        <v>88.750147067333401</v>
      </c>
      <c r="G25" s="86">
        <v>3.3969299286427344</v>
      </c>
    </row>
    <row r="26" spans="1:7" x14ac:dyDescent="0.2">
      <c r="A26" s="86" t="s">
        <v>70</v>
      </c>
      <c r="B26" s="86" t="s">
        <v>43</v>
      </c>
      <c r="C26" s="6">
        <v>32.25</v>
      </c>
      <c r="D26" s="95">
        <v>71.792694928414704</v>
      </c>
      <c r="E26" s="95">
        <v>96.294764145113703</v>
      </c>
      <c r="F26" s="95">
        <v>74.555138657616908</v>
      </c>
      <c r="G26" s="86">
        <v>2.7624437292022037</v>
      </c>
    </row>
    <row r="27" spans="1:7" x14ac:dyDescent="0.2">
      <c r="A27" s="86" t="s">
        <v>60</v>
      </c>
      <c r="B27" s="86" t="s">
        <v>43</v>
      </c>
      <c r="C27" s="6">
        <v>35</v>
      </c>
      <c r="D27" s="95">
        <v>76.151086347936911</v>
      </c>
      <c r="E27" s="95">
        <v>100.41404429795655</v>
      </c>
      <c r="F27" s="95">
        <v>75.837087212596828</v>
      </c>
      <c r="G27" s="86">
        <v>0.31399913534008306</v>
      </c>
    </row>
    <row r="28" spans="1:7" x14ac:dyDescent="0.2">
      <c r="A28" s="86" t="s">
        <v>67</v>
      </c>
      <c r="B28" s="86" t="s">
        <v>43</v>
      </c>
      <c r="C28" s="6">
        <v>35</v>
      </c>
      <c r="D28" s="95">
        <v>72.633030458168477</v>
      </c>
      <c r="E28" s="95">
        <v>101.6033656958619</v>
      </c>
      <c r="F28" s="95">
        <v>71.486835067636605</v>
      </c>
      <c r="G28" s="86">
        <v>1.1461953905318722</v>
      </c>
    </row>
    <row r="29" spans="1:7" x14ac:dyDescent="0.2">
      <c r="A29" s="86" t="s">
        <v>79</v>
      </c>
      <c r="B29" s="86" t="s">
        <v>43</v>
      </c>
      <c r="C29" s="6">
        <v>37</v>
      </c>
      <c r="D29" s="95">
        <v>61.064224023807633</v>
      </c>
      <c r="E29" s="95">
        <v>99.06747682529101</v>
      </c>
      <c r="F29" s="95">
        <v>61.639022190397107</v>
      </c>
      <c r="G29" s="86">
        <v>0.57479816658947414</v>
      </c>
    </row>
    <row r="30" spans="1:7" x14ac:dyDescent="0.2">
      <c r="A30" s="86" t="s">
        <v>77</v>
      </c>
      <c r="B30" s="86" t="s">
        <v>43</v>
      </c>
      <c r="C30" s="6">
        <v>37.5</v>
      </c>
      <c r="D30" s="95">
        <v>88.882493757319864</v>
      </c>
      <c r="E30" s="95">
        <v>97.347984771112436</v>
      </c>
      <c r="F30" s="95">
        <v>91.303886738182712</v>
      </c>
      <c r="G30" s="86">
        <v>2.4213929808628478</v>
      </c>
    </row>
    <row r="31" spans="1:7" x14ac:dyDescent="0.2">
      <c r="A31" s="86" t="s">
        <v>82</v>
      </c>
      <c r="B31" s="86" t="s">
        <v>43</v>
      </c>
      <c r="C31" s="6">
        <v>37.5</v>
      </c>
      <c r="D31" s="95">
        <v>44.928631679893257</v>
      </c>
      <c r="E31" s="95">
        <v>102.61188639802296</v>
      </c>
      <c r="F31" s="95">
        <v>43.785016782187235</v>
      </c>
      <c r="G31" s="86">
        <v>1.1436148977060228</v>
      </c>
    </row>
    <row r="32" spans="1:7" x14ac:dyDescent="0.2">
      <c r="A32" s="86" t="s">
        <v>80</v>
      </c>
      <c r="B32" s="86" t="s">
        <v>43</v>
      </c>
      <c r="C32" s="6">
        <v>39</v>
      </c>
      <c r="D32" s="95">
        <v>44.253442007144486</v>
      </c>
      <c r="E32" s="95">
        <v>97.228513392283489</v>
      </c>
      <c r="F32" s="95">
        <v>45.514880833976271</v>
      </c>
      <c r="G32" s="86">
        <v>1.2614388268317853</v>
      </c>
    </row>
    <row r="33" spans="1:9" x14ac:dyDescent="0.2">
      <c r="A33" s="86" t="s">
        <v>75</v>
      </c>
      <c r="B33" s="86" t="s">
        <v>43</v>
      </c>
      <c r="C33" s="6">
        <v>45</v>
      </c>
      <c r="D33" s="95">
        <v>38.635422849743371</v>
      </c>
      <c r="E33" s="95">
        <v>100.89349742005744</v>
      </c>
      <c r="F33" s="95">
        <v>38.293273439505846</v>
      </c>
      <c r="G33" s="86">
        <v>0.34214941023752488</v>
      </c>
    </row>
    <row r="34" spans="1:9" x14ac:dyDescent="0.2">
      <c r="A34" s="86" t="s">
        <v>65</v>
      </c>
      <c r="B34" s="86" t="s">
        <v>43</v>
      </c>
      <c r="C34" s="6">
        <v>46.9</v>
      </c>
      <c r="D34" s="95">
        <v>76.874411957789803</v>
      </c>
      <c r="E34" s="95">
        <v>98.577872127951906</v>
      </c>
      <c r="F34" s="95">
        <v>77.983436138699062</v>
      </c>
      <c r="G34" s="86">
        <v>1.1090241809092589</v>
      </c>
    </row>
    <row r="35" spans="1:9" x14ac:dyDescent="0.2">
      <c r="A35" s="86" t="s">
        <v>81</v>
      </c>
      <c r="B35" s="86" t="s">
        <v>43</v>
      </c>
      <c r="C35" s="6">
        <v>50</v>
      </c>
      <c r="D35" s="95">
        <v>70.160313439442646</v>
      </c>
      <c r="E35" s="95">
        <v>94.83166432789109</v>
      </c>
      <c r="F35" s="95">
        <v>73.984057895320191</v>
      </c>
      <c r="G35" s="86">
        <v>3.8237444558775451</v>
      </c>
    </row>
    <row r="36" spans="1:9" x14ac:dyDescent="0.2">
      <c r="A36" s="86" t="s">
        <v>72</v>
      </c>
      <c r="B36" s="86" t="s">
        <v>43</v>
      </c>
      <c r="C36" s="6">
        <v>56.25</v>
      </c>
      <c r="D36" s="95">
        <v>65.382380418168992</v>
      </c>
      <c r="E36" s="95">
        <v>101.16727073365368</v>
      </c>
      <c r="F36" s="95">
        <v>64.627996726632347</v>
      </c>
      <c r="G36" s="86">
        <v>0.75438369153664553</v>
      </c>
    </row>
    <row r="37" spans="1:9" x14ac:dyDescent="0.2">
      <c r="A37" s="86" t="s">
        <v>76</v>
      </c>
      <c r="B37" s="86" t="s">
        <v>43</v>
      </c>
      <c r="C37" s="6">
        <v>57</v>
      </c>
      <c r="D37" s="95">
        <v>76.958202995159979</v>
      </c>
      <c r="E37" s="95">
        <v>94.3153695634484</v>
      </c>
      <c r="F37" s="95">
        <v>81.596672261765562</v>
      </c>
      <c r="G37" s="86">
        <v>4.6384692666055827</v>
      </c>
    </row>
    <row r="38" spans="1:9" x14ac:dyDescent="0.2">
      <c r="A38" s="86" t="s">
        <v>74</v>
      </c>
      <c r="B38" s="86" t="s">
        <v>43</v>
      </c>
      <c r="C38" s="6">
        <v>62.5</v>
      </c>
      <c r="D38" s="95">
        <v>49.751825810254132</v>
      </c>
      <c r="E38" s="95">
        <v>96.108317107555365</v>
      </c>
      <c r="F38" s="95">
        <v>51.766410345710845</v>
      </c>
      <c r="G38" s="86">
        <v>2.0145845354567129</v>
      </c>
    </row>
    <row r="39" spans="1:9" x14ac:dyDescent="0.2">
      <c r="A39" s="86" t="s">
        <v>61</v>
      </c>
      <c r="B39" s="86" t="s">
        <v>43</v>
      </c>
      <c r="C39" s="6">
        <v>76</v>
      </c>
      <c r="D39" s="95">
        <v>58.875882065832066</v>
      </c>
      <c r="E39" s="95">
        <v>95.350039477408373</v>
      </c>
      <c r="F39" s="95">
        <v>61.747097734324207</v>
      </c>
      <c r="G39" s="86">
        <v>2.871215668492141</v>
      </c>
    </row>
    <row r="40" spans="1:9" x14ac:dyDescent="0.2">
      <c r="A40" s="87" t="s">
        <v>90</v>
      </c>
      <c r="B40" s="87" t="s">
        <v>44</v>
      </c>
      <c r="C40" s="8">
        <v>10</v>
      </c>
      <c r="D40" s="96">
        <v>48.317548347741734</v>
      </c>
      <c r="E40" s="96">
        <v>95.97639298364885</v>
      </c>
      <c r="F40" s="96">
        <v>50.343159234972937</v>
      </c>
      <c r="G40" s="87">
        <v>2.0256108872312026</v>
      </c>
    </row>
    <row r="41" spans="1:9" x14ac:dyDescent="0.2">
      <c r="A41" s="87" t="s">
        <v>86</v>
      </c>
      <c r="B41" s="87" t="s">
        <v>44</v>
      </c>
      <c r="C41" s="8">
        <v>20</v>
      </c>
      <c r="D41" s="96">
        <v>64.174572912342171</v>
      </c>
      <c r="E41" s="96">
        <v>94.882968192075296</v>
      </c>
      <c r="F41" s="96">
        <v>67.635503120466339</v>
      </c>
      <c r="G41" s="87">
        <v>3.460930208124168</v>
      </c>
    </row>
    <row r="42" spans="1:9" ht="19" x14ac:dyDescent="0.25">
      <c r="A42" s="87" t="s">
        <v>89</v>
      </c>
      <c r="B42" s="87" t="s">
        <v>44</v>
      </c>
      <c r="C42" s="8">
        <v>25</v>
      </c>
      <c r="D42" s="96">
        <v>39.278328549845753</v>
      </c>
      <c r="E42" s="96">
        <v>97.228852766560308</v>
      </c>
      <c r="F42" s="96">
        <v>40.397811382337586</v>
      </c>
      <c r="G42" s="87">
        <v>1.1194828324918333</v>
      </c>
      <c r="I42" s="43"/>
    </row>
    <row r="43" spans="1:9" ht="19" x14ac:dyDescent="0.25">
      <c r="A43" s="87" t="s">
        <v>91</v>
      </c>
      <c r="B43" s="87" t="s">
        <v>44</v>
      </c>
      <c r="C43" s="8">
        <v>30</v>
      </c>
      <c r="D43" s="96">
        <v>43.897750691767726</v>
      </c>
      <c r="E43" s="96">
        <v>86.457553216243042</v>
      </c>
      <c r="F43" s="96">
        <v>50.773760138657863</v>
      </c>
      <c r="G43" s="87">
        <v>6.8760094468901412E-2</v>
      </c>
      <c r="I43" s="93"/>
    </row>
    <row r="44" spans="1:9" x14ac:dyDescent="0.2">
      <c r="A44" s="87" t="s">
        <v>85</v>
      </c>
      <c r="B44" s="87" t="s">
        <v>44</v>
      </c>
      <c r="C44" s="8">
        <v>45</v>
      </c>
      <c r="D44" s="96">
        <v>48.214755216848843</v>
      </c>
      <c r="E44" s="96">
        <v>98.623495022040885</v>
      </c>
      <c r="F44" s="96">
        <v>48.887696796867282</v>
      </c>
      <c r="G44" s="87">
        <v>0.6729415800184384</v>
      </c>
    </row>
    <row r="45" spans="1:9" x14ac:dyDescent="0.2">
      <c r="A45" s="87" t="s">
        <v>87</v>
      </c>
      <c r="B45" s="87" t="s">
        <v>44</v>
      </c>
      <c r="C45" s="8">
        <v>50</v>
      </c>
      <c r="D45" s="96">
        <v>46.460141513557254</v>
      </c>
      <c r="E45" s="96">
        <v>98.257305998747995</v>
      </c>
      <c r="F45" s="96">
        <v>47.284159728691584</v>
      </c>
      <c r="G45" s="87">
        <v>0.82401821513433049</v>
      </c>
    </row>
    <row r="46" spans="1:9" x14ac:dyDescent="0.2">
      <c r="A46" s="87" t="s">
        <v>84</v>
      </c>
      <c r="B46" s="87" t="s">
        <v>44</v>
      </c>
      <c r="C46" s="8">
        <v>60</v>
      </c>
      <c r="D46" s="96">
        <v>41.524199350405453</v>
      </c>
      <c r="E46" s="96">
        <v>96.809954609187031</v>
      </c>
      <c r="F46" s="96">
        <v>42.892489225963246</v>
      </c>
      <c r="G46" s="87">
        <v>1.3682898755577924</v>
      </c>
    </row>
    <row r="47" spans="1:9" x14ac:dyDescent="0.2">
      <c r="A47" s="87" t="s">
        <v>88</v>
      </c>
      <c r="B47" s="87" t="s">
        <v>44</v>
      </c>
      <c r="C47" s="8">
        <v>61.5</v>
      </c>
      <c r="D47" s="96">
        <v>59.082889359251986</v>
      </c>
      <c r="E47" s="96">
        <v>103.45568965958587</v>
      </c>
      <c r="F47" s="96">
        <v>57.109366873547842</v>
      </c>
      <c r="G47" s="87">
        <v>1.9735224857041445</v>
      </c>
    </row>
    <row r="49" spans="2:7" x14ac:dyDescent="0.2">
      <c r="D49" t="s">
        <v>105</v>
      </c>
      <c r="E49" t="s">
        <v>106</v>
      </c>
      <c r="F49" t="s">
        <v>107</v>
      </c>
      <c r="G49" t="s">
        <v>41</v>
      </c>
    </row>
    <row r="50" spans="2:7" x14ac:dyDescent="0.2">
      <c r="B50" s="88" t="s">
        <v>42</v>
      </c>
      <c r="C50" s="4">
        <v>0</v>
      </c>
      <c r="D50" s="94">
        <v>88.051260520247482</v>
      </c>
      <c r="E50" s="94">
        <v>95.670935021195817</v>
      </c>
      <c r="F50" s="94">
        <v>92.195619021949113</v>
      </c>
      <c r="G50" s="85">
        <v>4.3056102640167282</v>
      </c>
    </row>
    <row r="51" spans="2:7" x14ac:dyDescent="0.2">
      <c r="B51" s="89" t="s">
        <v>43</v>
      </c>
      <c r="C51" s="6">
        <v>32.270535714285714</v>
      </c>
      <c r="D51" s="95">
        <v>68.59787164984958</v>
      </c>
      <c r="E51" s="95">
        <v>98.539230762213421</v>
      </c>
      <c r="F51" s="95">
        <v>69.722611183576106</v>
      </c>
      <c r="G51" s="86">
        <v>2.0551288977360236</v>
      </c>
    </row>
    <row r="52" spans="2:7" x14ac:dyDescent="0.2">
      <c r="B52" s="90" t="s">
        <v>44</v>
      </c>
      <c r="C52" s="8">
        <v>37.6875</v>
      </c>
      <c r="D52" s="96">
        <v>48.868773242720117</v>
      </c>
      <c r="E52" s="96">
        <v>96.461526556011165</v>
      </c>
      <c r="F52" s="96">
        <v>50.665493312688078</v>
      </c>
      <c r="G52" s="87">
        <v>1.4391945223413514</v>
      </c>
    </row>
    <row r="53" spans="2:7" x14ac:dyDescent="0.2">
      <c r="B53" s="91"/>
      <c r="C53" s="84"/>
      <c r="D53" s="83"/>
      <c r="E53" s="83"/>
    </row>
    <row r="54" spans="2:7" x14ac:dyDescent="0.2">
      <c r="B54" s="92" t="s">
        <v>45</v>
      </c>
      <c r="C54" s="81">
        <v>26.197282608695652</v>
      </c>
      <c r="D54" s="80">
        <v>69.395721681304863</v>
      </c>
      <c r="E54" s="80">
        <v>97.554348347870103</v>
      </c>
      <c r="F54" s="82">
        <v>71.293766301328859</v>
      </c>
      <c r="G54" s="82">
        <v>2.4372449555544935</v>
      </c>
    </row>
    <row r="69" spans="9:12" ht="17" thickBot="1" x14ac:dyDescent="0.25"/>
    <row r="70" spans="9:12" ht="20" x14ac:dyDescent="0.2">
      <c r="I70" s="140" t="s">
        <v>99</v>
      </c>
      <c r="J70" s="165" t="s">
        <v>103</v>
      </c>
      <c r="K70" s="99" t="s">
        <v>104</v>
      </c>
      <c r="L70" s="165" t="s">
        <v>93</v>
      </c>
    </row>
    <row r="71" spans="9:12" ht="21" thickBot="1" x14ac:dyDescent="0.25">
      <c r="I71" s="164"/>
      <c r="J71" s="166"/>
      <c r="K71" s="100" t="s">
        <v>92</v>
      </c>
      <c r="L71" s="166"/>
    </row>
    <row r="72" spans="9:12" ht="21" thickBot="1" x14ac:dyDescent="0.25">
      <c r="I72" s="97" t="s">
        <v>94</v>
      </c>
      <c r="J72" s="98" t="s">
        <v>95</v>
      </c>
      <c r="K72" s="98" t="s">
        <v>96</v>
      </c>
      <c r="L72" s="98">
        <v>0.65</v>
      </c>
    </row>
    <row r="73" spans="9:12" ht="41" thickBot="1" x14ac:dyDescent="0.25">
      <c r="I73" s="97" t="s">
        <v>101</v>
      </c>
      <c r="J73" s="98" t="s">
        <v>97</v>
      </c>
      <c r="K73" s="98" t="s">
        <v>98</v>
      </c>
      <c r="L73" s="98">
        <v>0.65</v>
      </c>
    </row>
    <row r="74" spans="9:12" ht="41" thickBot="1" x14ac:dyDescent="0.25">
      <c r="I74" s="97" t="s">
        <v>100</v>
      </c>
      <c r="J74" s="98" t="s">
        <v>102</v>
      </c>
      <c r="K74" s="98" t="s">
        <v>102</v>
      </c>
      <c r="L74" s="98">
        <v>1</v>
      </c>
    </row>
    <row r="79" spans="9:12" ht="19" x14ac:dyDescent="0.25">
      <c r="I79" s="43"/>
    </row>
    <row r="80" spans="9:12" ht="19" x14ac:dyDescent="0.25">
      <c r="I80" s="93"/>
    </row>
    <row r="81" spans="9:9" ht="19" x14ac:dyDescent="0.25">
      <c r="I81" s="43"/>
    </row>
    <row r="82" spans="9:9" ht="19" x14ac:dyDescent="0.25">
      <c r="I82" s="93"/>
    </row>
    <row r="83" spans="9:9" ht="19" x14ac:dyDescent="0.25">
      <c r="I83" s="43"/>
    </row>
  </sheetData>
  <sortState xmlns:xlrd2="http://schemas.microsoft.com/office/spreadsheetml/2017/richdata2" ref="A2:H47">
    <sortCondition descending="1" ref="B2:B47"/>
    <sortCondition ref="C2:C47"/>
  </sortState>
  <mergeCells count="3">
    <mergeCell ref="I70:I71"/>
    <mergeCell ref="J70:J71"/>
    <mergeCell ref="L70:L71"/>
  </mergeCells>
  <phoneticPr fontId="1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Sheet S1_REvsBIS ddPCR</vt:lpstr>
      <vt:lpstr>Sheet S2_Array Normalisation</vt:lpstr>
      <vt:lpstr>Sheet S3_REvsArray</vt:lpstr>
      <vt:lpstr>Sheet S4_RE vs no RE ratio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Jones</dc:creator>
  <cp:lastModifiedBy>Greg Jones</cp:lastModifiedBy>
  <cp:lastPrinted>2023-08-10T22:44:20Z</cp:lastPrinted>
  <dcterms:created xsi:type="dcterms:W3CDTF">2023-08-09T21:09:15Z</dcterms:created>
  <dcterms:modified xsi:type="dcterms:W3CDTF">2024-03-21T21:00:49Z</dcterms:modified>
</cp:coreProperties>
</file>