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NK genes" sheetId="3" r:id="rId1"/>
    <sheet name="segemehl - raw data" sheetId="1" r:id="rId2"/>
    <sheet name="calculations" sheetId="4" r:id="rId3"/>
    <sheet name="references" sheetId="2" r:id="rId4"/>
  </sheets>
  <calcPr calcId="145621"/>
</workbook>
</file>

<file path=xl/calcChain.xml><?xml version="1.0" encoding="utf-8"?>
<calcChain xmlns="http://schemas.openxmlformats.org/spreadsheetml/2006/main">
  <c r="F26" i="3" l="1"/>
  <c r="E26" i="3"/>
  <c r="D26" i="3"/>
  <c r="C26" i="3"/>
  <c r="B26" i="3"/>
  <c r="F13" i="3"/>
  <c r="E13" i="3"/>
  <c r="D13" i="3"/>
  <c r="C13" i="3"/>
  <c r="B13" i="3"/>
  <c r="AR59" i="4"/>
  <c r="AQ59" i="4"/>
  <c r="AP59" i="4"/>
  <c r="AL59" i="4"/>
  <c r="AK59" i="4"/>
  <c r="AJ59" i="4"/>
  <c r="AF59" i="4"/>
  <c r="AE59" i="4"/>
  <c r="AD59" i="4"/>
  <c r="Z59" i="4"/>
  <c r="Y59" i="4"/>
  <c r="X59" i="4"/>
  <c r="T59" i="4"/>
  <c r="S59" i="4"/>
  <c r="R59" i="4"/>
  <c r="N59" i="4"/>
  <c r="M59" i="4"/>
  <c r="L59" i="4"/>
  <c r="H59" i="4"/>
  <c r="G59" i="4"/>
  <c r="F59" i="4"/>
  <c r="E21" i="3" l="1"/>
  <c r="D19" i="3"/>
  <c r="C19" i="3"/>
  <c r="C27" i="3"/>
  <c r="F17" i="3"/>
  <c r="A14" i="3"/>
  <c r="A27" i="3" s="1"/>
  <c r="B14" i="3"/>
  <c r="B27" i="3" s="1"/>
  <c r="C14" i="3"/>
  <c r="D14" i="3"/>
  <c r="D27" i="3" s="1"/>
  <c r="E14" i="3"/>
  <c r="F14" i="3"/>
  <c r="F27" i="3" s="1"/>
  <c r="F4" i="3"/>
  <c r="F5" i="3"/>
  <c r="F18" i="3" s="1"/>
  <c r="F6" i="3"/>
  <c r="F7" i="3"/>
  <c r="F8" i="3"/>
  <c r="F21" i="3" s="1"/>
  <c r="F9" i="3"/>
  <c r="F22" i="3" s="1"/>
  <c r="F10" i="3"/>
  <c r="F11" i="3"/>
  <c r="F24" i="3" s="1"/>
  <c r="F12" i="3"/>
  <c r="F25" i="3" s="1"/>
  <c r="E4" i="3"/>
  <c r="E17" i="3" s="1"/>
  <c r="E5" i="3"/>
  <c r="E6" i="3"/>
  <c r="E19" i="3" s="1"/>
  <c r="E7" i="3"/>
  <c r="E8" i="3"/>
  <c r="E9" i="3"/>
  <c r="E22" i="3" s="1"/>
  <c r="E10" i="3"/>
  <c r="E11" i="3"/>
  <c r="E12" i="3"/>
  <c r="E25" i="3" s="1"/>
  <c r="D4" i="3"/>
  <c r="D5" i="3"/>
  <c r="D6" i="3"/>
  <c r="D7" i="3"/>
  <c r="D20" i="3" s="1"/>
  <c r="D8" i="3"/>
  <c r="D9" i="3"/>
  <c r="D10" i="3"/>
  <c r="D23" i="3" s="1"/>
  <c r="D11" i="3"/>
  <c r="D24" i="3" s="1"/>
  <c r="D12" i="3"/>
  <c r="C4" i="3"/>
  <c r="C17" i="3" s="1"/>
  <c r="C5" i="3"/>
  <c r="C18" i="3" s="1"/>
  <c r="C6" i="3"/>
  <c r="C7" i="3"/>
  <c r="C20" i="3" s="1"/>
  <c r="C8" i="3"/>
  <c r="C21" i="3" s="1"/>
  <c r="C9" i="3"/>
  <c r="C22" i="3" s="1"/>
  <c r="C10" i="3"/>
  <c r="C23" i="3" s="1"/>
  <c r="C11" i="3"/>
  <c r="C12" i="3"/>
  <c r="C25" i="3" s="1"/>
  <c r="B4" i="3"/>
  <c r="B5" i="3"/>
  <c r="B18" i="3" s="1"/>
  <c r="B6" i="3"/>
  <c r="B19" i="3" s="1"/>
  <c r="B7" i="3"/>
  <c r="B20" i="3" s="1"/>
  <c r="B8" i="3"/>
  <c r="B9" i="3"/>
  <c r="B10" i="3"/>
  <c r="B11" i="3"/>
  <c r="B24" i="3" s="1"/>
  <c r="B12" i="3"/>
  <c r="A4" i="3"/>
  <c r="A17" i="3" s="1"/>
  <c r="A5" i="3"/>
  <c r="A18" i="3" s="1"/>
  <c r="A6" i="3"/>
  <c r="A19" i="3" s="1"/>
  <c r="A7" i="3"/>
  <c r="A20" i="3" s="1"/>
  <c r="A8" i="3"/>
  <c r="A21" i="3" s="1"/>
  <c r="A9" i="3"/>
  <c r="A22" i="3" s="1"/>
  <c r="A10" i="3"/>
  <c r="A23" i="3" s="1"/>
  <c r="A11" i="3"/>
  <c r="A24" i="3" s="1"/>
  <c r="A12" i="3"/>
  <c r="A25" i="3" s="1"/>
  <c r="H3" i="2"/>
  <c r="H2" i="2"/>
  <c r="G3" i="2"/>
  <c r="G2" i="2"/>
  <c r="F3" i="2"/>
  <c r="F16" i="2"/>
  <c r="F26" i="2"/>
  <c r="F2" i="2"/>
  <c r="E3" i="2"/>
  <c r="E43" i="2"/>
  <c r="E2" i="2"/>
  <c r="D3" i="2"/>
  <c r="D2" i="2"/>
  <c r="C3" i="2"/>
  <c r="C2" i="2"/>
  <c r="B2" i="2"/>
  <c r="B3" i="2"/>
  <c r="B41" i="2"/>
  <c r="AQ6" i="4"/>
  <c r="AQ7" i="4"/>
  <c r="AQ8" i="4"/>
  <c r="AQ9" i="4"/>
  <c r="AR9" i="4" s="1"/>
  <c r="H9" i="2" s="1"/>
  <c r="AQ14" i="4"/>
  <c r="AQ15" i="4"/>
  <c r="AQ17" i="4"/>
  <c r="AQ18" i="4"/>
  <c r="AQ22" i="4"/>
  <c r="AQ26" i="4"/>
  <c r="AQ28" i="4"/>
  <c r="AQ29" i="4"/>
  <c r="AR29" i="4" s="1"/>
  <c r="H29" i="2" s="1"/>
  <c r="AQ30" i="4"/>
  <c r="AQ31" i="4"/>
  <c r="AQ38" i="4"/>
  <c r="AQ39" i="4"/>
  <c r="AQ42" i="4"/>
  <c r="AQ46" i="4"/>
  <c r="AQ47" i="4"/>
  <c r="AQ50" i="4"/>
  <c r="AQ55" i="4"/>
  <c r="AQ56" i="4"/>
  <c r="AQ58" i="4"/>
  <c r="AP5" i="4"/>
  <c r="AQ5" i="4" s="1"/>
  <c r="AP6" i="4"/>
  <c r="AP7" i="4"/>
  <c r="AP8" i="4"/>
  <c r="AP9" i="4"/>
  <c r="AP10" i="4"/>
  <c r="AQ10" i="4" s="1"/>
  <c r="AP11" i="4"/>
  <c r="AQ11" i="4" s="1"/>
  <c r="AP12" i="4"/>
  <c r="AQ12" i="4" s="1"/>
  <c r="AP13" i="4"/>
  <c r="AQ13" i="4" s="1"/>
  <c r="AP14" i="4"/>
  <c r="AP15" i="4"/>
  <c r="AP16" i="4"/>
  <c r="AQ16" i="4" s="1"/>
  <c r="AP17" i="4"/>
  <c r="AP18" i="4"/>
  <c r="AP19" i="4"/>
  <c r="AQ19" i="4" s="1"/>
  <c r="AP20" i="4"/>
  <c r="AQ20" i="4" s="1"/>
  <c r="AP21" i="4"/>
  <c r="AQ21" i="4" s="1"/>
  <c r="AP22" i="4"/>
  <c r="AP23" i="4"/>
  <c r="AQ23" i="4" s="1"/>
  <c r="AP24" i="4"/>
  <c r="AQ24" i="4" s="1"/>
  <c r="AP25" i="4"/>
  <c r="AQ25" i="4" s="1"/>
  <c r="AP26" i="4"/>
  <c r="AP27" i="4"/>
  <c r="AQ27" i="4" s="1"/>
  <c r="AP28" i="4"/>
  <c r="AP29" i="4"/>
  <c r="AP30" i="4"/>
  <c r="AP31" i="4"/>
  <c r="AP32" i="4"/>
  <c r="AQ32" i="4" s="1"/>
  <c r="AP33" i="4"/>
  <c r="AQ33" i="4" s="1"/>
  <c r="AP34" i="4"/>
  <c r="AQ34" i="4" s="1"/>
  <c r="AP35" i="4"/>
  <c r="AQ35" i="4" s="1"/>
  <c r="AP36" i="4"/>
  <c r="AQ36" i="4" s="1"/>
  <c r="AP37" i="4"/>
  <c r="AQ37" i="4" s="1"/>
  <c r="AP38" i="4"/>
  <c r="AP39" i="4"/>
  <c r="AP40" i="4"/>
  <c r="AQ40" i="4" s="1"/>
  <c r="AP41" i="4"/>
  <c r="AQ41" i="4" s="1"/>
  <c r="AP42" i="4"/>
  <c r="AP43" i="4"/>
  <c r="AQ43" i="4" s="1"/>
  <c r="AP44" i="4"/>
  <c r="AQ44" i="4" s="1"/>
  <c r="AP45" i="4"/>
  <c r="AQ45" i="4" s="1"/>
  <c r="AP46" i="4"/>
  <c r="AP47" i="4"/>
  <c r="AP48" i="4"/>
  <c r="AQ48" i="4" s="1"/>
  <c r="AP50" i="4"/>
  <c r="AP51" i="4"/>
  <c r="AQ51" i="4" s="1"/>
  <c r="AP52" i="4"/>
  <c r="AQ52" i="4" s="1"/>
  <c r="AP53" i="4"/>
  <c r="AQ53" i="4" s="1"/>
  <c r="AP54" i="4"/>
  <c r="AQ54" i="4" s="1"/>
  <c r="AP55" i="4"/>
  <c r="AP56" i="4"/>
  <c r="AP57" i="4"/>
  <c r="AQ57" i="4" s="1"/>
  <c r="AP58" i="4"/>
  <c r="AK7" i="4"/>
  <c r="AK8" i="4"/>
  <c r="AK9" i="4"/>
  <c r="AK13" i="4"/>
  <c r="AK15" i="4"/>
  <c r="AK16" i="4"/>
  <c r="AK18" i="4"/>
  <c r="AK19" i="4"/>
  <c r="AK23" i="4"/>
  <c r="AK24" i="4"/>
  <c r="AK27" i="4"/>
  <c r="AK29" i="4"/>
  <c r="AK31" i="4"/>
  <c r="AK39" i="4"/>
  <c r="AK40" i="4"/>
  <c r="AK42" i="4"/>
  <c r="AK47" i="4"/>
  <c r="AK51" i="4"/>
  <c r="AK56" i="4"/>
  <c r="AK57" i="4"/>
  <c r="AJ5" i="4"/>
  <c r="AK5" i="4" s="1"/>
  <c r="AJ6" i="4"/>
  <c r="AK6" i="4" s="1"/>
  <c r="AJ7" i="4"/>
  <c r="AJ8" i="4"/>
  <c r="AJ9" i="4"/>
  <c r="AJ10" i="4"/>
  <c r="AK10" i="4" s="1"/>
  <c r="AJ11" i="4"/>
  <c r="AK11" i="4" s="1"/>
  <c r="AJ12" i="4"/>
  <c r="AK12" i="4" s="1"/>
  <c r="AJ13" i="4"/>
  <c r="AJ14" i="4"/>
  <c r="AK14" i="4" s="1"/>
  <c r="AJ15" i="4"/>
  <c r="AJ16" i="4"/>
  <c r="AJ17" i="4"/>
  <c r="AK17" i="4" s="1"/>
  <c r="AJ18" i="4"/>
  <c r="AJ19" i="4"/>
  <c r="AJ20" i="4"/>
  <c r="AK20" i="4" s="1"/>
  <c r="AJ21" i="4"/>
  <c r="AK21" i="4" s="1"/>
  <c r="AJ22" i="4"/>
  <c r="AK22" i="4" s="1"/>
  <c r="AJ23" i="4"/>
  <c r="AJ24" i="4"/>
  <c r="AJ25" i="4"/>
  <c r="AK25" i="4" s="1"/>
  <c r="AJ26" i="4"/>
  <c r="AK26" i="4" s="1"/>
  <c r="AJ27" i="4"/>
  <c r="AJ28" i="4"/>
  <c r="AK28" i="4" s="1"/>
  <c r="AJ29" i="4"/>
  <c r="AJ30" i="4"/>
  <c r="AK30" i="4" s="1"/>
  <c r="AJ31" i="4"/>
  <c r="AJ32" i="4"/>
  <c r="AK32" i="4" s="1"/>
  <c r="AJ33" i="4"/>
  <c r="AK33" i="4" s="1"/>
  <c r="AJ34" i="4"/>
  <c r="AK34" i="4" s="1"/>
  <c r="AJ35" i="4"/>
  <c r="AK35" i="4" s="1"/>
  <c r="AJ36" i="4"/>
  <c r="AK36" i="4" s="1"/>
  <c r="AJ37" i="4"/>
  <c r="AK37" i="4" s="1"/>
  <c r="AJ38" i="4"/>
  <c r="AK38" i="4" s="1"/>
  <c r="AJ39" i="4"/>
  <c r="AJ40" i="4"/>
  <c r="AJ41" i="4"/>
  <c r="AK41" i="4" s="1"/>
  <c r="AJ42" i="4"/>
  <c r="AJ43" i="4"/>
  <c r="AK43" i="4" s="1"/>
  <c r="AJ44" i="4"/>
  <c r="AK44" i="4" s="1"/>
  <c r="AJ45" i="4"/>
  <c r="AK45" i="4" s="1"/>
  <c r="AJ46" i="4"/>
  <c r="AK46" i="4" s="1"/>
  <c r="AJ47" i="4"/>
  <c r="AJ48" i="4"/>
  <c r="AK48" i="4" s="1"/>
  <c r="AJ50" i="4"/>
  <c r="AK50" i="4" s="1"/>
  <c r="AL50" i="4" s="1"/>
  <c r="AJ51" i="4"/>
  <c r="AJ52" i="4"/>
  <c r="AK52" i="4" s="1"/>
  <c r="AJ53" i="4"/>
  <c r="AK53" i="4" s="1"/>
  <c r="AJ54" i="4"/>
  <c r="AK54" i="4" s="1"/>
  <c r="AJ55" i="4"/>
  <c r="AK55" i="4" s="1"/>
  <c r="AJ56" i="4"/>
  <c r="AJ57" i="4"/>
  <c r="AJ58" i="4"/>
  <c r="AK58" i="4" s="1"/>
  <c r="AF6" i="4"/>
  <c r="F6" i="2" s="1"/>
  <c r="AF8" i="4"/>
  <c r="F8" i="2" s="1"/>
  <c r="AF21" i="4"/>
  <c r="F21" i="2" s="1"/>
  <c r="AF30" i="4"/>
  <c r="F30" i="2" s="1"/>
  <c r="AF31" i="4"/>
  <c r="F31" i="2" s="1"/>
  <c r="AF32" i="4"/>
  <c r="F32" i="2" s="1"/>
  <c r="AF37" i="4"/>
  <c r="F37" i="2" s="1"/>
  <c r="AF38" i="4"/>
  <c r="F38" i="2" s="1"/>
  <c r="AF40" i="4"/>
  <c r="F40" i="2" s="1"/>
  <c r="AF41" i="4"/>
  <c r="F41" i="2" s="1"/>
  <c r="AF45" i="4"/>
  <c r="F45" i="2" s="1"/>
  <c r="AF48" i="4"/>
  <c r="F48" i="2" s="1"/>
  <c r="AF54" i="4"/>
  <c r="AF55" i="4"/>
  <c r="AF56" i="4"/>
  <c r="AF57" i="4"/>
  <c r="AE6" i="4"/>
  <c r="AE8" i="4"/>
  <c r="AE9" i="4"/>
  <c r="AF9" i="4" s="1"/>
  <c r="F9" i="2" s="1"/>
  <c r="AE12" i="4"/>
  <c r="AF12" i="4" s="1"/>
  <c r="F12" i="2" s="1"/>
  <c r="AE14" i="4"/>
  <c r="AF14" i="4" s="1"/>
  <c r="F14" i="2" s="1"/>
  <c r="AE16" i="4"/>
  <c r="AF16" i="4" s="1"/>
  <c r="AE22" i="4"/>
  <c r="AF22" i="4" s="1"/>
  <c r="F22" i="2" s="1"/>
  <c r="AE23" i="4"/>
  <c r="AF23" i="4" s="1"/>
  <c r="F23" i="2" s="1"/>
  <c r="AE24" i="4"/>
  <c r="AF24" i="4" s="1"/>
  <c r="F24" i="2" s="1"/>
  <c r="AE25" i="4"/>
  <c r="AF25" i="4" s="1"/>
  <c r="F25" i="2" s="1"/>
  <c r="AE30" i="4"/>
  <c r="AE31" i="4"/>
  <c r="AE32" i="4"/>
  <c r="AE33" i="4"/>
  <c r="AF33" i="4" s="1"/>
  <c r="F33" i="2" s="1"/>
  <c r="AE34" i="4"/>
  <c r="AF34" i="4" s="1"/>
  <c r="F34" i="2" s="1"/>
  <c r="AE40" i="4"/>
  <c r="AE41" i="4"/>
  <c r="AE42" i="4"/>
  <c r="AF42" i="4" s="1"/>
  <c r="F42" i="2" s="1"/>
  <c r="AE46" i="4"/>
  <c r="AF46" i="4" s="1"/>
  <c r="F46" i="2" s="1"/>
  <c r="AE47" i="4"/>
  <c r="AF47" i="4" s="1"/>
  <c r="F47" i="2" s="1"/>
  <c r="AE48" i="4"/>
  <c r="AE50" i="4"/>
  <c r="AF50" i="4" s="1"/>
  <c r="AE56" i="4"/>
  <c r="AE57" i="4"/>
  <c r="AE58" i="4"/>
  <c r="AF58" i="4" s="1"/>
  <c r="AD5" i="4"/>
  <c r="AE5" i="4" s="1"/>
  <c r="AF5" i="4" s="1"/>
  <c r="F5" i="2" s="1"/>
  <c r="AD6" i="4"/>
  <c r="AD7" i="4"/>
  <c r="AE7" i="4" s="1"/>
  <c r="AF7" i="4" s="1"/>
  <c r="F7" i="2" s="1"/>
  <c r="AD8" i="4"/>
  <c r="AD9" i="4"/>
  <c r="AD10" i="4"/>
  <c r="AE10" i="4" s="1"/>
  <c r="AF10" i="4" s="1"/>
  <c r="F10" i="2" s="1"/>
  <c r="AD11" i="4"/>
  <c r="AE11" i="4" s="1"/>
  <c r="AF11" i="4" s="1"/>
  <c r="F11" i="2" s="1"/>
  <c r="AD12" i="4"/>
  <c r="AD13" i="4"/>
  <c r="AE13" i="4" s="1"/>
  <c r="AF13" i="4" s="1"/>
  <c r="F13" i="2" s="1"/>
  <c r="AD14" i="4"/>
  <c r="AD15" i="4"/>
  <c r="AE15" i="4" s="1"/>
  <c r="AF15" i="4" s="1"/>
  <c r="F15" i="2" s="1"/>
  <c r="AD16" i="4"/>
  <c r="AD17" i="4"/>
  <c r="AE17" i="4" s="1"/>
  <c r="AF17" i="4" s="1"/>
  <c r="F17" i="2" s="1"/>
  <c r="AD18" i="4"/>
  <c r="AE18" i="4" s="1"/>
  <c r="AF18" i="4" s="1"/>
  <c r="F18" i="2" s="1"/>
  <c r="AD19" i="4"/>
  <c r="AE19" i="4" s="1"/>
  <c r="AF19" i="4" s="1"/>
  <c r="F19" i="2" s="1"/>
  <c r="AD20" i="4"/>
  <c r="AE20" i="4" s="1"/>
  <c r="AF20" i="4" s="1"/>
  <c r="F20" i="2" s="1"/>
  <c r="AD21" i="4"/>
  <c r="AE21" i="4" s="1"/>
  <c r="AD22" i="4"/>
  <c r="AD23" i="4"/>
  <c r="AD24" i="4"/>
  <c r="AD25" i="4"/>
  <c r="AD26" i="4"/>
  <c r="AE26" i="4" s="1"/>
  <c r="AF26" i="4" s="1"/>
  <c r="AD27" i="4"/>
  <c r="AE27" i="4" s="1"/>
  <c r="AF27" i="4" s="1"/>
  <c r="F27" i="2" s="1"/>
  <c r="AD28" i="4"/>
  <c r="AE28" i="4" s="1"/>
  <c r="AF28" i="4" s="1"/>
  <c r="F28" i="2" s="1"/>
  <c r="AD29" i="4"/>
  <c r="AE29" i="4" s="1"/>
  <c r="AF29" i="4" s="1"/>
  <c r="F29" i="2" s="1"/>
  <c r="AD30" i="4"/>
  <c r="AD31" i="4"/>
  <c r="AD32" i="4"/>
  <c r="AD33" i="4"/>
  <c r="AD34" i="4"/>
  <c r="AD35" i="4"/>
  <c r="AE35" i="4" s="1"/>
  <c r="AF35" i="4" s="1"/>
  <c r="F35" i="2" s="1"/>
  <c r="AD36" i="4"/>
  <c r="AE36" i="4" s="1"/>
  <c r="AF36" i="4" s="1"/>
  <c r="F36" i="2" s="1"/>
  <c r="AD37" i="4"/>
  <c r="AE37" i="4" s="1"/>
  <c r="AD38" i="4"/>
  <c r="AE38" i="4" s="1"/>
  <c r="AD39" i="4"/>
  <c r="AE39" i="4" s="1"/>
  <c r="AF39" i="4" s="1"/>
  <c r="F39" i="2" s="1"/>
  <c r="AD40" i="4"/>
  <c r="AD41" i="4"/>
  <c r="AD42" i="4"/>
  <c r="AD43" i="4"/>
  <c r="AE43" i="4" s="1"/>
  <c r="AF43" i="4" s="1"/>
  <c r="F43" i="2" s="1"/>
  <c r="AD44" i="4"/>
  <c r="AE44" i="4" s="1"/>
  <c r="AF44" i="4" s="1"/>
  <c r="F44" i="2" s="1"/>
  <c r="AD45" i="4"/>
  <c r="AE45" i="4" s="1"/>
  <c r="AD46" i="4"/>
  <c r="AD47" i="4"/>
  <c r="AD48" i="4"/>
  <c r="AD50" i="4"/>
  <c r="AD51" i="4"/>
  <c r="AE51" i="4" s="1"/>
  <c r="AF51" i="4" s="1"/>
  <c r="AD52" i="4"/>
  <c r="AE52" i="4" s="1"/>
  <c r="AF52" i="4" s="1"/>
  <c r="AD53" i="4"/>
  <c r="AE53" i="4" s="1"/>
  <c r="AF53" i="4" s="1"/>
  <c r="AD54" i="4"/>
  <c r="AE54" i="4" s="1"/>
  <c r="AD55" i="4"/>
  <c r="AE55" i="4" s="1"/>
  <c r="AD56" i="4"/>
  <c r="AD57" i="4"/>
  <c r="AD58" i="4"/>
  <c r="Z6" i="4"/>
  <c r="E6" i="2" s="1"/>
  <c r="Z9" i="4"/>
  <c r="E9" i="2" s="1"/>
  <c r="Z17" i="4"/>
  <c r="E17" i="2" s="1"/>
  <c r="Z21" i="4"/>
  <c r="E21" i="2" s="1"/>
  <c r="Z33" i="4"/>
  <c r="E33" i="2" s="1"/>
  <c r="Z43" i="4"/>
  <c r="Z54" i="4"/>
  <c r="Z55" i="4"/>
  <c r="Y6" i="4"/>
  <c r="Y9" i="4"/>
  <c r="Y10" i="4"/>
  <c r="Z10" i="4" s="1"/>
  <c r="E10" i="2" s="1"/>
  <c r="Y12" i="4"/>
  <c r="Z12" i="4" s="1"/>
  <c r="E12" i="2" s="1"/>
  <c r="Y14" i="4"/>
  <c r="Y17" i="4"/>
  <c r="Y18" i="4"/>
  <c r="Z18" i="4" s="1"/>
  <c r="E18" i="2" s="1"/>
  <c r="Y20" i="4"/>
  <c r="Z20" i="4" s="1"/>
  <c r="E20" i="2" s="1"/>
  <c r="Y21" i="4"/>
  <c r="Y22" i="4"/>
  <c r="Y25" i="4"/>
  <c r="Z25" i="4" s="1"/>
  <c r="E25" i="2" s="1"/>
  <c r="Y26" i="4"/>
  <c r="Z26" i="4" s="1"/>
  <c r="E26" i="2" s="1"/>
  <c r="Y29" i="4"/>
  <c r="Z29" i="4" s="1"/>
  <c r="E29" i="2" s="1"/>
  <c r="Y30" i="4"/>
  <c r="Z30" i="4" s="1"/>
  <c r="E30" i="2" s="1"/>
  <c r="Y38" i="4"/>
  <c r="Y42" i="4"/>
  <c r="Z42" i="4" s="1"/>
  <c r="E42" i="2" s="1"/>
  <c r="Y46" i="4"/>
  <c r="Z46" i="4" s="1"/>
  <c r="E46" i="2" s="1"/>
  <c r="Y50" i="4"/>
  <c r="Z50" i="4" s="1"/>
  <c r="Y53" i="4"/>
  <c r="Z53" i="4" s="1"/>
  <c r="Y54" i="4"/>
  <c r="Y55" i="4"/>
  <c r="Y58" i="4"/>
  <c r="Z58" i="4" s="1"/>
  <c r="X5" i="4"/>
  <c r="Y5" i="4" s="1"/>
  <c r="Z5" i="4" s="1"/>
  <c r="E5" i="2" s="1"/>
  <c r="X6" i="4"/>
  <c r="X7" i="4"/>
  <c r="Y7" i="4" s="1"/>
  <c r="Z7" i="4" s="1"/>
  <c r="E7" i="2" s="1"/>
  <c r="X8" i="4"/>
  <c r="Y8" i="4" s="1"/>
  <c r="Z8" i="4" s="1"/>
  <c r="E8" i="2" s="1"/>
  <c r="X9" i="4"/>
  <c r="X10" i="4"/>
  <c r="X11" i="4"/>
  <c r="Y11" i="4" s="1"/>
  <c r="X12" i="4"/>
  <c r="X13" i="4"/>
  <c r="Y13" i="4" s="1"/>
  <c r="Z13" i="4" s="1"/>
  <c r="E13" i="2" s="1"/>
  <c r="X14" i="4"/>
  <c r="X15" i="4"/>
  <c r="Y15" i="4" s="1"/>
  <c r="Z15" i="4" s="1"/>
  <c r="E15" i="2" s="1"/>
  <c r="X16" i="4"/>
  <c r="Y16" i="4" s="1"/>
  <c r="Z16" i="4" s="1"/>
  <c r="E16" i="2" s="1"/>
  <c r="X17" i="4"/>
  <c r="X18" i="4"/>
  <c r="X19" i="4"/>
  <c r="Y19" i="4" s="1"/>
  <c r="X20" i="4"/>
  <c r="X21" i="4"/>
  <c r="X22" i="4"/>
  <c r="X23" i="4"/>
  <c r="Y23" i="4" s="1"/>
  <c r="Z23" i="4" s="1"/>
  <c r="E23" i="2" s="1"/>
  <c r="X24" i="4"/>
  <c r="Y24" i="4" s="1"/>
  <c r="Z24" i="4" s="1"/>
  <c r="E24" i="2" s="1"/>
  <c r="X25" i="4"/>
  <c r="X26" i="4"/>
  <c r="X27" i="4"/>
  <c r="Y27" i="4" s="1"/>
  <c r="X28" i="4"/>
  <c r="Y28" i="4" s="1"/>
  <c r="Z28" i="4" s="1"/>
  <c r="E28" i="2" s="1"/>
  <c r="X29" i="4"/>
  <c r="X30" i="4"/>
  <c r="X31" i="4"/>
  <c r="Y31" i="4" s="1"/>
  <c r="Z31" i="4" s="1"/>
  <c r="E31" i="2" s="1"/>
  <c r="X32" i="4"/>
  <c r="Y32" i="4" s="1"/>
  <c r="Z32" i="4" s="1"/>
  <c r="E32" i="2" s="1"/>
  <c r="X33" i="4"/>
  <c r="Y33" i="4" s="1"/>
  <c r="X34" i="4"/>
  <c r="Y34" i="4" s="1"/>
  <c r="Z34" i="4" s="1"/>
  <c r="E34" i="2" s="1"/>
  <c r="X35" i="4"/>
  <c r="Y35" i="4" s="1"/>
  <c r="X36" i="4"/>
  <c r="Y36" i="4" s="1"/>
  <c r="Z36" i="4" s="1"/>
  <c r="E36" i="2" s="1"/>
  <c r="X37" i="4"/>
  <c r="Y37" i="4" s="1"/>
  <c r="Z37" i="4" s="1"/>
  <c r="E37" i="2" s="1"/>
  <c r="X38" i="4"/>
  <c r="X39" i="4"/>
  <c r="Y39" i="4" s="1"/>
  <c r="Z39" i="4" s="1"/>
  <c r="E39" i="2" s="1"/>
  <c r="X40" i="4"/>
  <c r="Y40" i="4" s="1"/>
  <c r="Z40" i="4" s="1"/>
  <c r="E40" i="2" s="1"/>
  <c r="X41" i="4"/>
  <c r="Y41" i="4" s="1"/>
  <c r="X42" i="4"/>
  <c r="X43" i="4"/>
  <c r="Y43" i="4" s="1"/>
  <c r="X44" i="4"/>
  <c r="Y44" i="4" s="1"/>
  <c r="Z44" i="4" s="1"/>
  <c r="E44" i="2" s="1"/>
  <c r="X45" i="4"/>
  <c r="Y45" i="4" s="1"/>
  <c r="Z45" i="4" s="1"/>
  <c r="E45" i="2" s="1"/>
  <c r="X46" i="4"/>
  <c r="X47" i="4"/>
  <c r="Y47" i="4" s="1"/>
  <c r="Z47" i="4" s="1"/>
  <c r="E47" i="2" s="1"/>
  <c r="X48" i="4"/>
  <c r="Y48" i="4" s="1"/>
  <c r="Z48" i="4" s="1"/>
  <c r="E48" i="2" s="1"/>
  <c r="X50" i="4"/>
  <c r="X51" i="4"/>
  <c r="Y51" i="4" s="1"/>
  <c r="X52" i="4"/>
  <c r="Y52" i="4" s="1"/>
  <c r="Z52" i="4" s="1"/>
  <c r="X53" i="4"/>
  <c r="X54" i="4"/>
  <c r="X55" i="4"/>
  <c r="X56" i="4"/>
  <c r="Y56" i="4" s="1"/>
  <c r="Z56" i="4" s="1"/>
  <c r="X57" i="4"/>
  <c r="Y57" i="4" s="1"/>
  <c r="Z57" i="4" s="1"/>
  <c r="X58" i="4"/>
  <c r="T11" i="4"/>
  <c r="D11" i="2" s="1"/>
  <c r="T12" i="4"/>
  <c r="D12" i="2" s="1"/>
  <c r="T13" i="4"/>
  <c r="D13" i="2" s="1"/>
  <c r="T21" i="4"/>
  <c r="D21" i="2" s="1"/>
  <c r="T22" i="4"/>
  <c r="D22" i="2" s="1"/>
  <c r="T23" i="4"/>
  <c r="D23" i="2" s="1"/>
  <c r="T44" i="4"/>
  <c r="D44" i="2" s="1"/>
  <c r="T53" i="4"/>
  <c r="T54" i="4"/>
  <c r="T55" i="4"/>
  <c r="S7" i="4"/>
  <c r="T7" i="4" s="1"/>
  <c r="D7" i="2" s="1"/>
  <c r="S10" i="4"/>
  <c r="T10" i="4" s="1"/>
  <c r="D10" i="2" s="1"/>
  <c r="S13" i="4"/>
  <c r="S15" i="4"/>
  <c r="T15" i="4" s="1"/>
  <c r="D15" i="2" s="1"/>
  <c r="S18" i="4"/>
  <c r="S19" i="4"/>
  <c r="T19" i="4" s="1"/>
  <c r="D19" i="2" s="1"/>
  <c r="S22" i="4"/>
  <c r="S23" i="4"/>
  <c r="S26" i="4"/>
  <c r="T26" i="4" s="1"/>
  <c r="D26" i="2" s="1"/>
  <c r="S27" i="4"/>
  <c r="T27" i="4" s="1"/>
  <c r="D27" i="2" s="1"/>
  <c r="S31" i="4"/>
  <c r="T31" i="4" s="1"/>
  <c r="D31" i="2" s="1"/>
  <c r="S39" i="4"/>
  <c r="S42" i="4"/>
  <c r="T42" i="4" s="1"/>
  <c r="D42" i="2" s="1"/>
  <c r="S47" i="4"/>
  <c r="T47" i="4" s="1"/>
  <c r="D47" i="2" s="1"/>
  <c r="S51" i="4"/>
  <c r="T51" i="4" s="1"/>
  <c r="S52" i="4"/>
  <c r="T52" i="4" s="1"/>
  <c r="S54" i="4"/>
  <c r="S56" i="4"/>
  <c r="R5" i="4"/>
  <c r="S5" i="4" s="1"/>
  <c r="T5" i="4" s="1"/>
  <c r="D5" i="2" s="1"/>
  <c r="R6" i="4"/>
  <c r="S6" i="4" s="1"/>
  <c r="T6" i="4" s="1"/>
  <c r="D6" i="2" s="1"/>
  <c r="R7" i="4"/>
  <c r="R8" i="4"/>
  <c r="S8" i="4" s="1"/>
  <c r="T8" i="4" s="1"/>
  <c r="D8" i="2" s="1"/>
  <c r="R9" i="4"/>
  <c r="S9" i="4" s="1"/>
  <c r="T9" i="4" s="1"/>
  <c r="D9" i="2" s="1"/>
  <c r="R10" i="4"/>
  <c r="R11" i="4"/>
  <c r="S11" i="4" s="1"/>
  <c r="R12" i="4"/>
  <c r="S12" i="4" s="1"/>
  <c r="R13" i="4"/>
  <c r="R14" i="4"/>
  <c r="S14" i="4" s="1"/>
  <c r="T14" i="4" s="1"/>
  <c r="D14" i="2" s="1"/>
  <c r="R15" i="4"/>
  <c r="R16" i="4"/>
  <c r="S16" i="4" s="1"/>
  <c r="T16" i="4" s="1"/>
  <c r="D16" i="2" s="1"/>
  <c r="R17" i="4"/>
  <c r="S17" i="4" s="1"/>
  <c r="T17" i="4" s="1"/>
  <c r="D17" i="2" s="1"/>
  <c r="R18" i="4"/>
  <c r="R19" i="4"/>
  <c r="R20" i="4"/>
  <c r="S20" i="4" s="1"/>
  <c r="R21" i="4"/>
  <c r="S21" i="4" s="1"/>
  <c r="R22" i="4"/>
  <c r="R23" i="4"/>
  <c r="R24" i="4"/>
  <c r="S24" i="4" s="1"/>
  <c r="T24" i="4" s="1"/>
  <c r="D24" i="2" s="1"/>
  <c r="R25" i="4"/>
  <c r="S25" i="4" s="1"/>
  <c r="T25" i="4" s="1"/>
  <c r="D25" i="2" s="1"/>
  <c r="R26" i="4"/>
  <c r="R27" i="4"/>
  <c r="R28" i="4"/>
  <c r="S28" i="4" s="1"/>
  <c r="R29" i="4"/>
  <c r="S29" i="4" s="1"/>
  <c r="T29" i="4" s="1"/>
  <c r="D29" i="2" s="1"/>
  <c r="R30" i="4"/>
  <c r="S30" i="4" s="1"/>
  <c r="T30" i="4" s="1"/>
  <c r="D30" i="2" s="1"/>
  <c r="R31" i="4"/>
  <c r="R32" i="4"/>
  <c r="S32" i="4" s="1"/>
  <c r="T32" i="4" s="1"/>
  <c r="D32" i="2" s="1"/>
  <c r="R33" i="4"/>
  <c r="S33" i="4" s="1"/>
  <c r="T33" i="4" s="1"/>
  <c r="D33" i="2" s="1"/>
  <c r="R34" i="4"/>
  <c r="S34" i="4" s="1"/>
  <c r="T34" i="4" s="1"/>
  <c r="D34" i="2" s="1"/>
  <c r="R35" i="4"/>
  <c r="S35" i="4" s="1"/>
  <c r="T35" i="4" s="1"/>
  <c r="D35" i="2" s="1"/>
  <c r="R36" i="4"/>
  <c r="S36" i="4" s="1"/>
  <c r="R37" i="4"/>
  <c r="S37" i="4" s="1"/>
  <c r="T37" i="4" s="1"/>
  <c r="D37" i="2" s="1"/>
  <c r="R38" i="4"/>
  <c r="S38" i="4" s="1"/>
  <c r="T38" i="4" s="1"/>
  <c r="D38" i="2" s="1"/>
  <c r="R39" i="4"/>
  <c r="R40" i="4"/>
  <c r="S40" i="4" s="1"/>
  <c r="T40" i="4" s="1"/>
  <c r="D40" i="2" s="1"/>
  <c r="R41" i="4"/>
  <c r="S41" i="4" s="1"/>
  <c r="T41" i="4" s="1"/>
  <c r="D41" i="2" s="1"/>
  <c r="R42" i="4"/>
  <c r="R43" i="4"/>
  <c r="S43" i="4" s="1"/>
  <c r="T43" i="4" s="1"/>
  <c r="D43" i="2" s="1"/>
  <c r="R44" i="4"/>
  <c r="S44" i="4" s="1"/>
  <c r="R45" i="4"/>
  <c r="S45" i="4" s="1"/>
  <c r="T45" i="4" s="1"/>
  <c r="D45" i="2" s="1"/>
  <c r="R46" i="4"/>
  <c r="S46" i="4" s="1"/>
  <c r="T46" i="4" s="1"/>
  <c r="D46" i="2" s="1"/>
  <c r="R47" i="4"/>
  <c r="R48" i="4"/>
  <c r="S48" i="4" s="1"/>
  <c r="T48" i="4" s="1"/>
  <c r="D48" i="2" s="1"/>
  <c r="R50" i="4"/>
  <c r="S50" i="4" s="1"/>
  <c r="T50" i="4" s="1"/>
  <c r="R51" i="4"/>
  <c r="R52" i="4"/>
  <c r="R53" i="4"/>
  <c r="S53" i="4" s="1"/>
  <c r="R54" i="4"/>
  <c r="R55" i="4"/>
  <c r="S55" i="4" s="1"/>
  <c r="R56" i="4"/>
  <c r="R57" i="4"/>
  <c r="S57" i="4" s="1"/>
  <c r="T57" i="4" s="1"/>
  <c r="R58" i="4"/>
  <c r="S58" i="4" s="1"/>
  <c r="T58" i="4" s="1"/>
  <c r="N13" i="4"/>
  <c r="C13" i="2" s="1"/>
  <c r="N23" i="4"/>
  <c r="C23" i="2" s="1"/>
  <c r="N24" i="4"/>
  <c r="C24" i="2" s="1"/>
  <c r="N36" i="4"/>
  <c r="C36" i="2" s="1"/>
  <c r="N45" i="4"/>
  <c r="C45" i="2" s="1"/>
  <c r="N46" i="4"/>
  <c r="C46" i="2" s="1"/>
  <c r="N56" i="4"/>
  <c r="M8" i="4"/>
  <c r="N8" i="4" s="1"/>
  <c r="C8" i="2" s="1"/>
  <c r="M10" i="4"/>
  <c r="M12" i="4"/>
  <c r="N12" i="4" s="1"/>
  <c r="C12" i="2" s="1"/>
  <c r="M14" i="4"/>
  <c r="N14" i="4" s="1"/>
  <c r="C14" i="2" s="1"/>
  <c r="M16" i="4"/>
  <c r="M20" i="4"/>
  <c r="M22" i="4"/>
  <c r="N22" i="4" s="1"/>
  <c r="C22" i="2" s="1"/>
  <c r="M23" i="4"/>
  <c r="M24" i="4"/>
  <c r="M26" i="4"/>
  <c r="M28" i="4"/>
  <c r="N28" i="4" s="1"/>
  <c r="C28" i="2" s="1"/>
  <c r="M30" i="4"/>
  <c r="N30" i="4" s="1"/>
  <c r="C30" i="2" s="1"/>
  <c r="M32" i="4"/>
  <c r="N32" i="4" s="1"/>
  <c r="C32" i="2" s="1"/>
  <c r="M33" i="4"/>
  <c r="N33" i="4" s="1"/>
  <c r="C33" i="2" s="1"/>
  <c r="M34" i="4"/>
  <c r="N34" i="4" s="1"/>
  <c r="C34" i="2" s="1"/>
  <c r="M40" i="4"/>
  <c r="N40" i="4" s="1"/>
  <c r="C40" i="2" s="1"/>
  <c r="M42" i="4"/>
  <c r="N42" i="4" s="1"/>
  <c r="C42" i="2" s="1"/>
  <c r="M43" i="4"/>
  <c r="N43" i="4" s="1"/>
  <c r="C43" i="2" s="1"/>
  <c r="M44" i="4"/>
  <c r="N44" i="4" s="1"/>
  <c r="C44" i="2" s="1"/>
  <c r="M48" i="4"/>
  <c r="N48" i="4" s="1"/>
  <c r="C48" i="2" s="1"/>
  <c r="M51" i="4"/>
  <c r="M53" i="4"/>
  <c r="N53" i="4" s="1"/>
  <c r="M55" i="4"/>
  <c r="N55" i="4" s="1"/>
  <c r="M57" i="4"/>
  <c r="N57" i="4" s="1"/>
  <c r="L5" i="4"/>
  <c r="M5" i="4" s="1"/>
  <c r="N5" i="4" s="1"/>
  <c r="C5" i="2" s="1"/>
  <c r="L6" i="4"/>
  <c r="M6" i="4" s="1"/>
  <c r="N6" i="4" s="1"/>
  <c r="C6" i="2" s="1"/>
  <c r="L7" i="4"/>
  <c r="M7" i="4" s="1"/>
  <c r="N7" i="4" s="1"/>
  <c r="C7" i="2" s="1"/>
  <c r="L8" i="4"/>
  <c r="L9" i="4"/>
  <c r="M9" i="4" s="1"/>
  <c r="N9" i="4" s="1"/>
  <c r="C9" i="2" s="1"/>
  <c r="L10" i="4"/>
  <c r="L11" i="4"/>
  <c r="M11" i="4" s="1"/>
  <c r="N11" i="4" s="1"/>
  <c r="C11" i="2" s="1"/>
  <c r="L12" i="4"/>
  <c r="L13" i="4"/>
  <c r="M13" i="4" s="1"/>
  <c r="L14" i="4"/>
  <c r="L15" i="4"/>
  <c r="M15" i="4" s="1"/>
  <c r="N15" i="4" s="1"/>
  <c r="C15" i="2" s="1"/>
  <c r="L16" i="4"/>
  <c r="L17" i="4"/>
  <c r="M17" i="4" s="1"/>
  <c r="N17" i="4" s="1"/>
  <c r="C17" i="2" s="1"/>
  <c r="L18" i="4"/>
  <c r="M18" i="4" s="1"/>
  <c r="N18" i="4" s="1"/>
  <c r="C18" i="2" s="1"/>
  <c r="L19" i="4"/>
  <c r="M19" i="4" s="1"/>
  <c r="N19" i="4" s="1"/>
  <c r="C19" i="2" s="1"/>
  <c r="L20" i="4"/>
  <c r="L21" i="4"/>
  <c r="M21" i="4" s="1"/>
  <c r="L22" i="4"/>
  <c r="L23" i="4"/>
  <c r="L24" i="4"/>
  <c r="L25" i="4"/>
  <c r="M25" i="4" s="1"/>
  <c r="N25" i="4" s="1"/>
  <c r="C25" i="2" s="1"/>
  <c r="L26" i="4"/>
  <c r="L27" i="4"/>
  <c r="M27" i="4" s="1"/>
  <c r="N27" i="4" s="1"/>
  <c r="C27" i="2" s="1"/>
  <c r="L28" i="4"/>
  <c r="L29" i="4"/>
  <c r="M29" i="4" s="1"/>
  <c r="N29" i="4" s="1"/>
  <c r="C29" i="2" s="1"/>
  <c r="L30" i="4"/>
  <c r="L31" i="4"/>
  <c r="M31" i="4" s="1"/>
  <c r="N31" i="4" s="1"/>
  <c r="C31" i="2" s="1"/>
  <c r="L32" i="4"/>
  <c r="L33" i="4"/>
  <c r="L34" i="4"/>
  <c r="L35" i="4"/>
  <c r="M35" i="4" s="1"/>
  <c r="N35" i="4" s="1"/>
  <c r="C35" i="2" s="1"/>
  <c r="L36" i="4"/>
  <c r="M36" i="4" s="1"/>
  <c r="L37" i="4"/>
  <c r="M37" i="4" s="1"/>
  <c r="N37" i="4" s="1"/>
  <c r="C37" i="2" s="1"/>
  <c r="L38" i="4"/>
  <c r="M38" i="4" s="1"/>
  <c r="N38" i="4" s="1"/>
  <c r="C38" i="2" s="1"/>
  <c r="L39" i="4"/>
  <c r="M39" i="4" s="1"/>
  <c r="N39" i="4" s="1"/>
  <c r="C39" i="2" s="1"/>
  <c r="L40" i="4"/>
  <c r="L41" i="4"/>
  <c r="M41" i="4" s="1"/>
  <c r="N41" i="4" s="1"/>
  <c r="C41" i="2" s="1"/>
  <c r="L42" i="4"/>
  <c r="L43" i="4"/>
  <c r="L44" i="4"/>
  <c r="L45" i="4"/>
  <c r="M45" i="4" s="1"/>
  <c r="L46" i="4"/>
  <c r="M46" i="4" s="1"/>
  <c r="L47" i="4"/>
  <c r="M47" i="4" s="1"/>
  <c r="N47" i="4" s="1"/>
  <c r="C47" i="2" s="1"/>
  <c r="L48" i="4"/>
  <c r="L50" i="4"/>
  <c r="M50" i="4" s="1"/>
  <c r="N50" i="4" s="1"/>
  <c r="L51" i="4"/>
  <c r="L52" i="4"/>
  <c r="M52" i="4" s="1"/>
  <c r="N52" i="4" s="1"/>
  <c r="L53" i="4"/>
  <c r="L54" i="4"/>
  <c r="M54" i="4" s="1"/>
  <c r="L55" i="4"/>
  <c r="L56" i="4"/>
  <c r="M56" i="4" s="1"/>
  <c r="L57" i="4"/>
  <c r="L58" i="4"/>
  <c r="M58" i="4" s="1"/>
  <c r="N58" i="4" s="1"/>
  <c r="H6" i="4"/>
  <c r="B6" i="2" s="1"/>
  <c r="H7" i="4"/>
  <c r="B7" i="2" s="1"/>
  <c r="H16" i="4"/>
  <c r="B16" i="2" s="1"/>
  <c r="H25" i="4"/>
  <c r="B25" i="2" s="1"/>
  <c r="H37" i="4"/>
  <c r="B37" i="2" s="1"/>
  <c r="H38" i="4"/>
  <c r="B38" i="2" s="1"/>
  <c r="H46" i="4"/>
  <c r="B46" i="2" s="1"/>
  <c r="H48" i="4"/>
  <c r="B48" i="2" s="1"/>
  <c r="H55" i="4"/>
  <c r="G5" i="4"/>
  <c r="H5" i="4" s="1"/>
  <c r="B5" i="2" s="1"/>
  <c r="G8" i="4"/>
  <c r="H8" i="4" s="1"/>
  <c r="B8" i="2" s="1"/>
  <c r="G9" i="4"/>
  <c r="H9" i="4" s="1"/>
  <c r="B9" i="2" s="1"/>
  <c r="G13" i="4"/>
  <c r="H13" i="4" s="1"/>
  <c r="B13" i="2" s="1"/>
  <c r="G15" i="4"/>
  <c r="H15" i="4" s="1"/>
  <c r="B15" i="2" s="1"/>
  <c r="G17" i="4"/>
  <c r="H17" i="4" s="1"/>
  <c r="B17" i="2" s="1"/>
  <c r="G21" i="4"/>
  <c r="H21" i="4" s="1"/>
  <c r="B21" i="2" s="1"/>
  <c r="G23" i="4"/>
  <c r="G24" i="4"/>
  <c r="H24" i="4" s="1"/>
  <c r="B24" i="2" s="1"/>
  <c r="G25" i="4"/>
  <c r="G26" i="4"/>
  <c r="H26" i="4" s="1"/>
  <c r="B26" i="2" s="1"/>
  <c r="G29" i="4"/>
  <c r="H29" i="4" s="1"/>
  <c r="B29" i="2" s="1"/>
  <c r="G31" i="4"/>
  <c r="H31" i="4" s="1"/>
  <c r="B31" i="2" s="1"/>
  <c r="G32" i="4"/>
  <c r="G33" i="4"/>
  <c r="H33" i="4" s="1"/>
  <c r="B33" i="2" s="1"/>
  <c r="G40" i="4"/>
  <c r="H40" i="4" s="1"/>
  <c r="B40" i="2" s="1"/>
  <c r="G41" i="4"/>
  <c r="H41" i="4" s="1"/>
  <c r="G45" i="4"/>
  <c r="H45" i="4" s="1"/>
  <c r="B45" i="2" s="1"/>
  <c r="G47" i="4"/>
  <c r="H47" i="4" s="1"/>
  <c r="B47" i="2" s="1"/>
  <c r="G48" i="4"/>
  <c r="G50" i="4"/>
  <c r="H50" i="4" s="1"/>
  <c r="G54" i="4"/>
  <c r="H54" i="4" s="1"/>
  <c r="G56" i="4"/>
  <c r="H56" i="4" s="1"/>
  <c r="G57" i="4"/>
  <c r="H57" i="4" s="1"/>
  <c r="G58" i="4"/>
  <c r="H58" i="4" s="1"/>
  <c r="F5" i="4"/>
  <c r="F6" i="4"/>
  <c r="G6" i="4" s="1"/>
  <c r="F7" i="4"/>
  <c r="G7" i="4" s="1"/>
  <c r="F8" i="4"/>
  <c r="F9" i="4"/>
  <c r="F10" i="4"/>
  <c r="G10" i="4" s="1"/>
  <c r="H10" i="4" s="1"/>
  <c r="B10" i="2" s="1"/>
  <c r="F11" i="4"/>
  <c r="G11" i="4" s="1"/>
  <c r="H11" i="4" s="1"/>
  <c r="B11" i="2" s="1"/>
  <c r="F12" i="4"/>
  <c r="G12" i="4" s="1"/>
  <c r="H12" i="4" s="1"/>
  <c r="B12" i="2" s="1"/>
  <c r="F13" i="4"/>
  <c r="F14" i="4"/>
  <c r="G14" i="4" s="1"/>
  <c r="F15" i="4"/>
  <c r="F16" i="4"/>
  <c r="G16" i="4" s="1"/>
  <c r="F17" i="4"/>
  <c r="F18" i="4"/>
  <c r="G18" i="4" s="1"/>
  <c r="H18" i="4" s="1"/>
  <c r="B18" i="2" s="1"/>
  <c r="F19" i="4"/>
  <c r="G19" i="4" s="1"/>
  <c r="H19" i="4" s="1"/>
  <c r="B19" i="2" s="1"/>
  <c r="F20" i="4"/>
  <c r="G20" i="4" s="1"/>
  <c r="H20" i="4" s="1"/>
  <c r="B20" i="2" s="1"/>
  <c r="F21" i="4"/>
  <c r="F22" i="4"/>
  <c r="G22" i="4" s="1"/>
  <c r="F23" i="4"/>
  <c r="F24" i="4"/>
  <c r="F25" i="4"/>
  <c r="F26" i="4"/>
  <c r="F27" i="4"/>
  <c r="G27" i="4" s="1"/>
  <c r="H27" i="4" s="1"/>
  <c r="B27" i="2" s="1"/>
  <c r="F28" i="4"/>
  <c r="G28" i="4" s="1"/>
  <c r="H28" i="4" s="1"/>
  <c r="B28" i="2" s="1"/>
  <c r="F29" i="4"/>
  <c r="F30" i="4"/>
  <c r="G30" i="4" s="1"/>
  <c r="H30" i="4" s="1"/>
  <c r="B30" i="2" s="1"/>
  <c r="F31" i="4"/>
  <c r="F32" i="4"/>
  <c r="F33" i="4"/>
  <c r="F34" i="4"/>
  <c r="G34" i="4" s="1"/>
  <c r="H34" i="4" s="1"/>
  <c r="B34" i="2" s="1"/>
  <c r="F35" i="4"/>
  <c r="G35" i="4" s="1"/>
  <c r="H35" i="4" s="1"/>
  <c r="B35" i="2" s="1"/>
  <c r="F36" i="4"/>
  <c r="G36" i="4" s="1"/>
  <c r="H36" i="4" s="1"/>
  <c r="B36" i="2" s="1"/>
  <c r="F37" i="4"/>
  <c r="G37" i="4" s="1"/>
  <c r="F38" i="4"/>
  <c r="G38" i="4" s="1"/>
  <c r="F39" i="4"/>
  <c r="G39" i="4" s="1"/>
  <c r="H39" i="4" s="1"/>
  <c r="B39" i="2" s="1"/>
  <c r="F40" i="4"/>
  <c r="F41" i="4"/>
  <c r="F42" i="4"/>
  <c r="G42" i="4" s="1"/>
  <c r="H42" i="4" s="1"/>
  <c r="B42" i="2" s="1"/>
  <c r="F43" i="4"/>
  <c r="G43" i="4" s="1"/>
  <c r="H43" i="4" s="1"/>
  <c r="B43" i="2" s="1"/>
  <c r="F44" i="4"/>
  <c r="G44" i="4" s="1"/>
  <c r="H44" i="4" s="1"/>
  <c r="B44" i="2" s="1"/>
  <c r="F45" i="4"/>
  <c r="F46" i="4"/>
  <c r="G46" i="4" s="1"/>
  <c r="F47" i="4"/>
  <c r="F48" i="4"/>
  <c r="F50" i="4"/>
  <c r="F51" i="4"/>
  <c r="G51" i="4" s="1"/>
  <c r="H51" i="4" s="1"/>
  <c r="F52" i="4"/>
  <c r="G52" i="4" s="1"/>
  <c r="H52" i="4" s="1"/>
  <c r="F53" i="4"/>
  <c r="G53" i="4" s="1"/>
  <c r="H53" i="4" s="1"/>
  <c r="F54" i="4"/>
  <c r="F55" i="4"/>
  <c r="G55" i="4" s="1"/>
  <c r="F56" i="4"/>
  <c r="F57" i="4"/>
  <c r="F58" i="4"/>
  <c r="AP4" i="4"/>
  <c r="AQ4" i="4" s="1"/>
  <c r="AR4" i="4" s="1"/>
  <c r="H4" i="2" s="1"/>
  <c r="AJ4" i="4"/>
  <c r="AK4" i="4" s="1"/>
  <c r="AD4" i="4"/>
  <c r="AE4" i="4" s="1"/>
  <c r="AF4" i="4" s="1"/>
  <c r="F4" i="2" s="1"/>
  <c r="X4" i="4"/>
  <c r="Y4" i="4" s="1"/>
  <c r="Z4" i="4" s="1"/>
  <c r="E4" i="2" s="1"/>
  <c r="R4" i="4"/>
  <c r="S4" i="4" s="1"/>
  <c r="T4" i="4" s="1"/>
  <c r="D4" i="2" s="1"/>
  <c r="L4" i="4"/>
  <c r="M4" i="4" s="1"/>
  <c r="F4" i="4"/>
  <c r="G4" i="4" s="1"/>
  <c r="H4" i="4" s="1"/>
  <c r="B4" i="2" s="1"/>
  <c r="AP2" i="4"/>
  <c r="AR23" i="4" s="1"/>
  <c r="H23" i="2" s="1"/>
  <c r="AJ2" i="4"/>
  <c r="AL18" i="4" s="1"/>
  <c r="G18" i="2" s="1"/>
  <c r="AD2" i="4"/>
  <c r="X2" i="4"/>
  <c r="Z14" i="4" s="1"/>
  <c r="E14" i="2" s="1"/>
  <c r="R2" i="4"/>
  <c r="T18" i="4" s="1"/>
  <c r="D18" i="2" s="1"/>
  <c r="L2" i="4"/>
  <c r="N20" i="4" s="1"/>
  <c r="C20" i="2" s="1"/>
  <c r="F2" i="4"/>
  <c r="H22" i="4" s="1"/>
  <c r="B22" i="2" s="1"/>
  <c r="AD2" i="1"/>
  <c r="Z2" i="1"/>
  <c r="V2" i="1"/>
  <c r="R2" i="1"/>
  <c r="N2" i="1"/>
  <c r="J2" i="1"/>
  <c r="F2" i="1"/>
  <c r="D18" i="3" l="1"/>
  <c r="F20" i="3"/>
  <c r="B23" i="3"/>
  <c r="C24" i="3"/>
  <c r="D25" i="3"/>
  <c r="D17" i="3"/>
  <c r="E18" i="3"/>
  <c r="F19" i="3"/>
  <c r="D21" i="3"/>
  <c r="F23" i="3"/>
  <c r="E20" i="3"/>
  <c r="B25" i="3"/>
  <c r="E24" i="3"/>
  <c r="D22" i="3"/>
  <c r="E23" i="3"/>
  <c r="B21" i="3"/>
  <c r="B17" i="3"/>
  <c r="E27" i="3"/>
  <c r="B22" i="3"/>
  <c r="K17" i="2"/>
  <c r="J17" i="2"/>
  <c r="AL13" i="4"/>
  <c r="G13" i="2" s="1"/>
  <c r="J13" i="2" s="1"/>
  <c r="AL51" i="4"/>
  <c r="AR48" i="4"/>
  <c r="H48" i="2" s="1"/>
  <c r="J48" i="2" s="1"/>
  <c r="AR28" i="4"/>
  <c r="H28" i="2" s="1"/>
  <c r="AL33" i="4"/>
  <c r="G33" i="2" s="1"/>
  <c r="J33" i="2" s="1"/>
  <c r="AL8" i="4"/>
  <c r="G8" i="2" s="1"/>
  <c r="J8" i="2" s="1"/>
  <c r="AR46" i="4"/>
  <c r="H46" i="2" s="1"/>
  <c r="J46" i="2" s="1"/>
  <c r="AR54" i="4"/>
  <c r="AR37" i="4"/>
  <c r="H37" i="2" s="1"/>
  <c r="AR13" i="4"/>
  <c r="H13" i="2" s="1"/>
  <c r="AL55" i="4"/>
  <c r="AL38" i="4"/>
  <c r="G38" i="2" s="1"/>
  <c r="AL30" i="4"/>
  <c r="G30" i="2" s="1"/>
  <c r="AL40" i="4"/>
  <c r="G40" i="2" s="1"/>
  <c r="AR38" i="4"/>
  <c r="H38" i="2" s="1"/>
  <c r="AR44" i="4"/>
  <c r="H44" i="2" s="1"/>
  <c r="J30" i="2"/>
  <c r="K30" i="2"/>
  <c r="L30" i="2" s="1"/>
  <c r="K31" i="2"/>
  <c r="AL21" i="4"/>
  <c r="G21" i="2" s="1"/>
  <c r="AL20" i="4"/>
  <c r="G20" i="2" s="1"/>
  <c r="AR31" i="4"/>
  <c r="H31" i="2" s="1"/>
  <c r="J31" i="2" s="1"/>
  <c r="AR15" i="4"/>
  <c r="H15" i="2" s="1"/>
  <c r="J29" i="2"/>
  <c r="K29" i="2"/>
  <c r="L29" i="2" s="1"/>
  <c r="K7" i="2"/>
  <c r="J7" i="2"/>
  <c r="AR34" i="4"/>
  <c r="H34" i="2" s="1"/>
  <c r="AR10" i="4"/>
  <c r="H10" i="2" s="1"/>
  <c r="J6" i="2"/>
  <c r="K6" i="2"/>
  <c r="L6" i="2" s="1"/>
  <c r="J37" i="2"/>
  <c r="AR16" i="4"/>
  <c r="H16" i="2" s="1"/>
  <c r="AL25" i="4"/>
  <c r="G25" i="2" s="1"/>
  <c r="J25" i="2" s="1"/>
  <c r="AL23" i="4"/>
  <c r="G23" i="2" s="1"/>
  <c r="AL7" i="4"/>
  <c r="G7" i="2" s="1"/>
  <c r="K48" i="2"/>
  <c r="AL4" i="4"/>
  <c r="G4" i="2" s="1"/>
  <c r="K4" i="2" s="1"/>
  <c r="AR14" i="4"/>
  <c r="H14" i="2" s="1"/>
  <c r="AR51" i="4"/>
  <c r="AR18" i="4"/>
  <c r="H18" i="2" s="1"/>
  <c r="AR41" i="4"/>
  <c r="H41" i="2" s="1"/>
  <c r="J41" i="2" s="1"/>
  <c r="AR19" i="4"/>
  <c r="H19" i="2" s="1"/>
  <c r="AR53" i="4"/>
  <c r="AR55" i="4"/>
  <c r="AR42" i="4"/>
  <c r="H42" i="2" s="1"/>
  <c r="AR20" i="4"/>
  <c r="H20" i="2" s="1"/>
  <c r="K27" i="2"/>
  <c r="AL9" i="4"/>
  <c r="G9" i="2" s="1"/>
  <c r="K9" i="2" s="1"/>
  <c r="L9" i="2" s="1"/>
  <c r="AL41" i="4"/>
  <c r="G41" i="2" s="1"/>
  <c r="AR45" i="4"/>
  <c r="H45" i="2" s="1"/>
  <c r="AR21" i="4"/>
  <c r="H21" i="2" s="1"/>
  <c r="AR5" i="4"/>
  <c r="H5" i="2" s="1"/>
  <c r="AR52" i="4"/>
  <c r="AL36" i="4"/>
  <c r="G36" i="2" s="1"/>
  <c r="K36" i="2" s="1"/>
  <c r="AL48" i="4"/>
  <c r="G48" i="2" s="1"/>
  <c r="AL12" i="4"/>
  <c r="G12" i="2" s="1"/>
  <c r="AL53" i="4"/>
  <c r="AL52" i="4"/>
  <c r="AL34" i="4"/>
  <c r="G34" i="2" s="1"/>
  <c r="J34" i="2" s="1"/>
  <c r="AL44" i="4"/>
  <c r="G44" i="2" s="1"/>
  <c r="J44" i="2" s="1"/>
  <c r="AL39" i="4"/>
  <c r="G39" i="2" s="1"/>
  <c r="J9" i="2"/>
  <c r="AL29" i="4"/>
  <c r="G29" i="2" s="1"/>
  <c r="AL27" i="4"/>
  <c r="G27" i="2" s="1"/>
  <c r="J27" i="2" s="1"/>
  <c r="AR47" i="4"/>
  <c r="H47" i="2" s="1"/>
  <c r="J18" i="2"/>
  <c r="K18" i="2"/>
  <c r="L18" i="2" s="1"/>
  <c r="AL58" i="4"/>
  <c r="AL17" i="4"/>
  <c r="G17" i="2" s="1"/>
  <c r="AL42" i="4"/>
  <c r="G42" i="2" s="1"/>
  <c r="J42" i="2" s="1"/>
  <c r="AR12" i="4"/>
  <c r="H12" i="2" s="1"/>
  <c r="J12" i="2" s="1"/>
  <c r="N4" i="4"/>
  <c r="C4" i="2" s="1"/>
  <c r="J4" i="2" s="1"/>
  <c r="H14" i="4"/>
  <c r="B14" i="2" s="1"/>
  <c r="N54" i="4"/>
  <c r="N26" i="4"/>
  <c r="C26" i="2" s="1"/>
  <c r="K26" i="2" s="1"/>
  <c r="N16" i="4"/>
  <c r="C16" i="2" s="1"/>
  <c r="T56" i="4"/>
  <c r="T36" i="4"/>
  <c r="D36" i="2" s="1"/>
  <c r="AL28" i="4"/>
  <c r="G28" i="2" s="1"/>
  <c r="AL57" i="4"/>
  <c r="AL16" i="4"/>
  <c r="G16" i="2" s="1"/>
  <c r="J16" i="2" s="1"/>
  <c r="AR57" i="4"/>
  <c r="AR40" i="4"/>
  <c r="H40" i="2" s="1"/>
  <c r="J40" i="2" s="1"/>
  <c r="AR32" i="4"/>
  <c r="H32" i="2" s="1"/>
  <c r="AR24" i="4"/>
  <c r="H24" i="2" s="1"/>
  <c r="AR50" i="4"/>
  <c r="AR17" i="4"/>
  <c r="H17" i="2" s="1"/>
  <c r="Z22" i="4"/>
  <c r="E22" i="2" s="1"/>
  <c r="J22" i="2" s="1"/>
  <c r="AL43" i="4"/>
  <c r="G43" i="2" s="1"/>
  <c r="J43" i="2" s="1"/>
  <c r="AL35" i="4"/>
  <c r="G35" i="2" s="1"/>
  <c r="K35" i="2" s="1"/>
  <c r="AL11" i="4"/>
  <c r="G11" i="2" s="1"/>
  <c r="AL31" i="4"/>
  <c r="G31" i="2" s="1"/>
  <c r="AL15" i="4"/>
  <c r="G15" i="2" s="1"/>
  <c r="J15" i="2" s="1"/>
  <c r="AL24" i="4"/>
  <c r="G24" i="2" s="1"/>
  <c r="J24" i="2" s="1"/>
  <c r="H32" i="4"/>
  <c r="B32" i="2" s="1"/>
  <c r="H23" i="4"/>
  <c r="B23" i="2" s="1"/>
  <c r="N10" i="4"/>
  <c r="C10" i="2" s="1"/>
  <c r="J10" i="2" s="1"/>
  <c r="N21" i="4"/>
  <c r="C21" i="2" s="1"/>
  <c r="K21" i="2" s="1"/>
  <c r="T20" i="4"/>
  <c r="D20" i="2" s="1"/>
  <c r="K20" i="2" s="1"/>
  <c r="Z41" i="4"/>
  <c r="E41" i="2" s="1"/>
  <c r="K41" i="2" s="1"/>
  <c r="AR43" i="4"/>
  <c r="H43" i="2" s="1"/>
  <c r="AR35" i="4"/>
  <c r="H35" i="2" s="1"/>
  <c r="AR27" i="4"/>
  <c r="H27" i="2" s="1"/>
  <c r="AR11" i="4"/>
  <c r="H11" i="2" s="1"/>
  <c r="AR56" i="4"/>
  <c r="AR39" i="4"/>
  <c r="H39" i="2" s="1"/>
  <c r="AR22" i="4"/>
  <c r="H22" i="2" s="1"/>
  <c r="AR8" i="4"/>
  <c r="H8" i="2" s="1"/>
  <c r="AL47" i="4"/>
  <c r="G47" i="2" s="1"/>
  <c r="K47" i="2" s="1"/>
  <c r="N51" i="4"/>
  <c r="T39" i="4"/>
  <c r="D39" i="2" s="1"/>
  <c r="K39" i="2" s="1"/>
  <c r="Z51" i="4"/>
  <c r="Z38" i="4"/>
  <c r="E38" i="2" s="1"/>
  <c r="J38" i="2" s="1"/>
  <c r="AL46" i="4"/>
  <c r="G46" i="2" s="1"/>
  <c r="AL22" i="4"/>
  <c r="G22" i="2" s="1"/>
  <c r="AL14" i="4"/>
  <c r="G14" i="2" s="1"/>
  <c r="AL6" i="4"/>
  <c r="G6" i="2" s="1"/>
  <c r="AL19" i="4"/>
  <c r="G19" i="2" s="1"/>
  <c r="AR7" i="4"/>
  <c r="H7" i="2" s="1"/>
  <c r="AL32" i="4"/>
  <c r="G32" i="2" s="1"/>
  <c r="T28" i="4"/>
  <c r="D28" i="2" s="1"/>
  <c r="K28" i="2" s="1"/>
  <c r="Z35" i="4"/>
  <c r="E35" i="2" s="1"/>
  <c r="Z27" i="4"/>
  <c r="E27" i="2" s="1"/>
  <c r="Z19" i="4"/>
  <c r="E19" i="2" s="1"/>
  <c r="J19" i="2" s="1"/>
  <c r="Z11" i="4"/>
  <c r="E11" i="2" s="1"/>
  <c r="J11" i="2" s="1"/>
  <c r="AL54" i="4"/>
  <c r="AL45" i="4"/>
  <c r="G45" i="2" s="1"/>
  <c r="K45" i="2" s="1"/>
  <c r="AL37" i="4"/>
  <c r="G37" i="2" s="1"/>
  <c r="K37" i="2" s="1"/>
  <c r="L37" i="2" s="1"/>
  <c r="AL5" i="4"/>
  <c r="G5" i="2" s="1"/>
  <c r="K5" i="2" s="1"/>
  <c r="AR33" i="4"/>
  <c r="H33" i="2" s="1"/>
  <c r="AR25" i="4"/>
  <c r="H25" i="2" s="1"/>
  <c r="AR6" i="4"/>
  <c r="H6" i="2" s="1"/>
  <c r="AL26" i="4"/>
  <c r="G26" i="2" s="1"/>
  <c r="AL10" i="4"/>
  <c r="G10" i="2" s="1"/>
  <c r="AR36" i="4"/>
  <c r="H36" i="2" s="1"/>
  <c r="AR58" i="4"/>
  <c r="AR26" i="4"/>
  <c r="H26" i="2" s="1"/>
  <c r="AR30" i="4"/>
  <c r="H30" i="2" s="1"/>
  <c r="AL56" i="4"/>
  <c r="L26" i="2" l="1"/>
  <c r="L21" i="2"/>
  <c r="L35" i="2"/>
  <c r="L5" i="2"/>
  <c r="L28" i="2"/>
  <c r="L47" i="2"/>
  <c r="L4" i="2"/>
  <c r="L41" i="2"/>
  <c r="K40" i="2"/>
  <c r="L40" i="2" s="1"/>
  <c r="L17" i="2"/>
  <c r="J21" i="2"/>
  <c r="K42" i="2"/>
  <c r="L42" i="2" s="1"/>
  <c r="K13" i="2"/>
  <c r="L13" i="2" s="1"/>
  <c r="J32" i="2"/>
  <c r="K32" i="2"/>
  <c r="L32" i="2" s="1"/>
  <c r="K16" i="2"/>
  <c r="L16" i="2" s="1"/>
  <c r="J39" i="2"/>
  <c r="L39" i="2" s="1"/>
  <c r="K10" i="2"/>
  <c r="L10" i="2" s="1"/>
  <c r="K8" i="2"/>
  <c r="L8" i="2" s="1"/>
  <c r="K12" i="2"/>
  <c r="L12" i="2" s="1"/>
  <c r="J26" i="2"/>
  <c r="K11" i="2"/>
  <c r="L11" i="2" s="1"/>
  <c r="K25" i="2"/>
  <c r="L25" i="2" s="1"/>
  <c r="K46" i="2"/>
  <c r="L46" i="2" s="1"/>
  <c r="K43" i="2"/>
  <c r="L43" i="2" s="1"/>
  <c r="K33" i="2"/>
  <c r="L33" i="2" s="1"/>
  <c r="K24" i="2"/>
  <c r="L24" i="2" s="1"/>
  <c r="K44" i="2"/>
  <c r="L44" i="2" s="1"/>
  <c r="K34" i="2"/>
  <c r="L34" i="2" s="1"/>
  <c r="J35" i="2"/>
  <c r="J20" i="2"/>
  <c r="L20" i="2" s="1"/>
  <c r="J45" i="2"/>
  <c r="L45" i="2" s="1"/>
  <c r="K15" i="2"/>
  <c r="L15" i="2" s="1"/>
  <c r="K19" i="2"/>
  <c r="L19" i="2" s="1"/>
  <c r="J47" i="2"/>
  <c r="J5" i="2"/>
  <c r="J28" i="2"/>
  <c r="L7" i="2"/>
  <c r="J36" i="2"/>
  <c r="L36" i="2" s="1"/>
  <c r="L27" i="2"/>
  <c r="L31" i="2"/>
  <c r="K38" i="2"/>
  <c r="L38" i="2" s="1"/>
  <c r="K14" i="2"/>
  <c r="J14" i="2"/>
  <c r="K23" i="2"/>
  <c r="J23" i="2"/>
  <c r="K22" i="2"/>
  <c r="L22" i="2" s="1"/>
  <c r="L48" i="2"/>
  <c r="L23" i="2" l="1"/>
  <c r="L14" i="2"/>
</calcChain>
</file>

<file path=xl/sharedStrings.xml><?xml version="1.0" encoding="utf-8"?>
<sst xmlns="http://schemas.openxmlformats.org/spreadsheetml/2006/main" count="385" uniqueCount="132">
  <si>
    <t>Contig</t>
  </si>
  <si>
    <t>E_rowelli_GAPDH</t>
  </si>
  <si>
    <t>E_rowelli_RPSA</t>
  </si>
  <si>
    <t>E_rowelli_RPS3A</t>
  </si>
  <si>
    <t>E_rowelli_RPS5</t>
  </si>
  <si>
    <t>E_rowelli_RPS9</t>
  </si>
  <si>
    <t>E_rowelli_RPS13</t>
  </si>
  <si>
    <t>E_rowelli_RPS15</t>
  </si>
  <si>
    <t>E_rowelli_RPS15A</t>
  </si>
  <si>
    <t>E_rowelli_RPS21</t>
  </si>
  <si>
    <t>E_rowelli_RPS23</t>
  </si>
  <si>
    <t>E_rowelli_RPS24</t>
  </si>
  <si>
    <t>E_rowelli_RPS27</t>
  </si>
  <si>
    <t>E_rowelli_RPS27A</t>
  </si>
  <si>
    <t>E_rowelli_RPS28</t>
  </si>
  <si>
    <t>E_rowelli_RPS29</t>
  </si>
  <si>
    <t>E_rowelli_RPS30</t>
  </si>
  <si>
    <t>E_rowelli_RPL3</t>
  </si>
  <si>
    <t>E_rowelli_RPL4</t>
  </si>
  <si>
    <t>E_rowelli_RPL5</t>
  </si>
  <si>
    <t>E_rowelli_RPL6</t>
  </si>
  <si>
    <t>E_rowelli_RPL7</t>
  </si>
  <si>
    <t>E_rowelli_RPL7A</t>
  </si>
  <si>
    <t>E_rowelli_RPL8</t>
  </si>
  <si>
    <t>E_rowelli_RPL9</t>
  </si>
  <si>
    <t>E_rowelli_RPL10</t>
  </si>
  <si>
    <t>E_rowelli_RPL10A</t>
  </si>
  <si>
    <t>E_rowelli_RPL11</t>
  </si>
  <si>
    <t>E_rowelli_RPL13A</t>
  </si>
  <si>
    <t>E_rowelli_RPL15</t>
  </si>
  <si>
    <t>E_rowelli_RPL17</t>
  </si>
  <si>
    <t>E_rowelli_RPL18A</t>
  </si>
  <si>
    <t>E_rowelli_RPL21</t>
  </si>
  <si>
    <t>E_rowelli_RPL22</t>
  </si>
  <si>
    <t>E_rowelli_RPL23</t>
  </si>
  <si>
    <t>E_rowelli_RPL24</t>
  </si>
  <si>
    <t>E_rowelli_RPL28</t>
  </si>
  <si>
    <t>E_rowelli_RPL31</t>
  </si>
  <si>
    <t>E_rowelli_RPL32</t>
  </si>
  <si>
    <t>E_rowelli_RPL34</t>
  </si>
  <si>
    <t>E_rowelli_RPL35A</t>
  </si>
  <si>
    <t>E_rowelli_RPL37A</t>
  </si>
  <si>
    <t>E_rowelli_RPL38</t>
  </si>
  <si>
    <t>E_rowelli_RPL39</t>
  </si>
  <si>
    <t>E_rowelli_RPLP0</t>
  </si>
  <si>
    <t>E_rowelli_RPLP2</t>
  </si>
  <si>
    <t>IDBA_L1_rowelli_all_embryonic_F25_16540_msx</t>
  </si>
  <si>
    <t>IDBA_L1_rowelli_all_embryonic_F25_24881_NK1</t>
  </si>
  <si>
    <t>IDBA_L1_rowelli_all_embryonic_F25_43964_NK3_bagpipe_partial</t>
  </si>
  <si>
    <t>L1_rowelli_Filter15_5_contig_34942_Lbx</t>
  </si>
  <si>
    <t>IDBA_L1_rowelli_all_embryonic_F25_40129_NK6_1</t>
  </si>
  <si>
    <t>IDBA_L1_rowelli_all_embryonic_F25_40128_NK6_2</t>
  </si>
  <si>
    <t>IDBA_L1_rowelli_all_embryonic_F25_21591_NK5_Hmx</t>
  </si>
  <si>
    <t>IDBA_L1_rowelli_all_embryonic_F25_42917_NK4_tinman_partial</t>
  </si>
  <si>
    <t>IDBA_L1_rowelli_all_embryonic_F25_52661_Tlx_clawless</t>
  </si>
  <si>
    <t>GAPDH</t>
  </si>
  <si>
    <t>RPSA</t>
  </si>
  <si>
    <t>RPS3A</t>
  </si>
  <si>
    <t>RPS5</t>
  </si>
  <si>
    <t>RPS9</t>
  </si>
  <si>
    <t>RPS13</t>
  </si>
  <si>
    <t>RPS15</t>
  </si>
  <si>
    <t>RPS15A</t>
  </si>
  <si>
    <t>RPS21</t>
  </si>
  <si>
    <t>RPS23</t>
  </si>
  <si>
    <t>RPS24</t>
  </si>
  <si>
    <t>RPS27</t>
  </si>
  <si>
    <t>RPS27A</t>
  </si>
  <si>
    <t>RPS28</t>
  </si>
  <si>
    <t>RPS29</t>
  </si>
  <si>
    <t>RPS30</t>
  </si>
  <si>
    <t>RPL3</t>
  </si>
  <si>
    <t>RPL4</t>
  </si>
  <si>
    <t>RPL5</t>
  </si>
  <si>
    <t>RPL6</t>
  </si>
  <si>
    <t>RPL7</t>
  </si>
  <si>
    <t>RPL7A</t>
  </si>
  <si>
    <t>RPL8</t>
  </si>
  <si>
    <t>RPL9</t>
  </si>
  <si>
    <t>RPL10</t>
  </si>
  <si>
    <t>RPL10A</t>
  </si>
  <si>
    <t>RPL11</t>
  </si>
  <si>
    <t>RPL13A</t>
  </si>
  <si>
    <t>RPL15</t>
  </si>
  <si>
    <t>RPL17</t>
  </si>
  <si>
    <t>RPL18A</t>
  </si>
  <si>
    <t>RPL21</t>
  </si>
  <si>
    <t>RPL22</t>
  </si>
  <si>
    <t>RPL23</t>
  </si>
  <si>
    <t>RPL24</t>
  </si>
  <si>
    <t>RPL28</t>
  </si>
  <si>
    <t>RPL31</t>
  </si>
  <si>
    <t>RPL32</t>
  </si>
  <si>
    <t>RPL34</t>
  </si>
  <si>
    <t>RPL35A</t>
  </si>
  <si>
    <t>RPL37A</t>
  </si>
  <si>
    <t>RPL38</t>
  </si>
  <si>
    <t>RPL39</t>
  </si>
  <si>
    <t>RPLP0</t>
  </si>
  <si>
    <t>RPLP2</t>
  </si>
  <si>
    <t>Gene</t>
  </si>
  <si>
    <t>NK1</t>
  </si>
  <si>
    <t>NK3</t>
  </si>
  <si>
    <t>NK4</t>
  </si>
  <si>
    <t>NK5</t>
  </si>
  <si>
    <t>NK6.1</t>
  </si>
  <si>
    <t>NK6.2</t>
  </si>
  <si>
    <t>Msx</t>
  </si>
  <si>
    <t>Lbx</t>
  </si>
  <si>
    <t>Tlx</t>
  </si>
  <si>
    <t>Length [bp]</t>
  </si>
  <si>
    <t># of matched reads</t>
  </si>
  <si>
    <t>reads</t>
  </si>
  <si>
    <t>L1 - Stage 0-2</t>
  </si>
  <si>
    <t>bp</t>
  </si>
  <si>
    <t>L2 - Stage 3</t>
  </si>
  <si>
    <t>L3 - Stage 4</t>
  </si>
  <si>
    <t>L4 - Stage 5</t>
  </si>
  <si>
    <t>L5 - Stage 6</t>
  </si>
  <si>
    <t>L7 - Eye</t>
  </si>
  <si>
    <t>L13 - Head</t>
  </si>
  <si>
    <t>mismatch [%]</t>
  </si>
  <si>
    <t># of matched nts per contig</t>
  </si>
  <si>
    <t>avg. # of matched nts per position</t>
  </si>
  <si>
    <t>avg. # of matched nts per pos and Gb</t>
  </si>
  <si>
    <t>mean</t>
  </si>
  <si>
    <t>RSD [%]</t>
  </si>
  <si>
    <t>relative standard deviation</t>
  </si>
  <si>
    <t>stdev</t>
  </si>
  <si>
    <t>normalized to RPL31 as reference [%]</t>
  </si>
  <si>
    <t>NK2.2</t>
  </si>
  <si>
    <t>L1_rowelli_Filter25_20_contig_51397_nkx2_2_vnd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</si>
</sst>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3" fontId="3" fillId="0" borderId="0" xfId="0" applyNumberFormat="1" applyFont="1"/>
    <xf numFmtId="3" fontId="3" fillId="0" borderId="0" xfId="1" applyNumberFormat="1" applyFont="1"/>
    <xf numFmtId="0" fontId="3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1" applyNumberFormat="1" applyFont="1"/>
    <xf numFmtId="0" fontId="2" fillId="0" borderId="0" xfId="0" applyFont="1"/>
    <xf numFmtId="0" fontId="5" fillId="0" borderId="0" xfId="0" applyFont="1"/>
  </cellXfs>
  <cellStyles count="2">
    <cellStyle name="Komma" xfId="1" builtinId="3"/>
    <cellStyle name="Standard" xfId="0" builtinId="0"/>
  </cellStyles>
  <dxfs count="2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Rel. expression level (not normalized)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'NK genes'!$B$2</c:f>
              <c:strCache>
                <c:ptCount val="1"/>
                <c:pt idx="0">
                  <c:v>L1 - Stage 0-2</c:v>
                </c:pt>
              </c:strCache>
            </c:strRef>
          </c:tx>
          <c:invertIfNegative val="0"/>
          <c:cat>
            <c:strRef>
              <c:f>'NK genes'!$A$4:$A$13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genes'!$B$4:$B$13</c:f>
              <c:numCache>
                <c:formatCode>General</c:formatCode>
                <c:ptCount val="10"/>
                <c:pt idx="0">
                  <c:v>3.3713961687886851</c:v>
                </c:pt>
                <c:pt idx="1">
                  <c:v>1.2764152129462687</c:v>
                </c:pt>
                <c:pt idx="2">
                  <c:v>0.1297495318479894</c:v>
                </c:pt>
                <c:pt idx="3">
                  <c:v>10.506498241059081</c:v>
                </c:pt>
                <c:pt idx="4">
                  <c:v>4.3569167812515524</c:v>
                </c:pt>
                <c:pt idx="5">
                  <c:v>4.8253406157836434</c:v>
                </c:pt>
                <c:pt idx="6">
                  <c:v>33.412861495521646</c:v>
                </c:pt>
                <c:pt idx="7">
                  <c:v>6.6517500250969901</c:v>
                </c:pt>
                <c:pt idx="8">
                  <c:v>3.5141726398785598</c:v>
                </c:pt>
                <c:pt idx="9">
                  <c:v>2.0824676650684397</c:v>
                </c:pt>
              </c:numCache>
            </c:numRef>
          </c:val>
        </c:ser>
        <c:ser>
          <c:idx val="1"/>
          <c:order val="1"/>
          <c:tx>
            <c:strRef>
              <c:f>'NK genes'!$C$2</c:f>
              <c:strCache>
                <c:ptCount val="1"/>
                <c:pt idx="0">
                  <c:v>L2 - Stage 3</c:v>
                </c:pt>
              </c:strCache>
            </c:strRef>
          </c:tx>
          <c:invertIfNegative val="0"/>
          <c:cat>
            <c:strRef>
              <c:f>'NK genes'!$A$4:$A$13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genes'!$C$4:$C$13</c:f>
              <c:numCache>
                <c:formatCode>General</c:formatCode>
                <c:ptCount val="10"/>
                <c:pt idx="0">
                  <c:v>4.6995056667929935</c:v>
                </c:pt>
                <c:pt idx="1">
                  <c:v>0.98398802986009037</c:v>
                </c:pt>
                <c:pt idx="2">
                  <c:v>0.11973773892456502</c:v>
                </c:pt>
                <c:pt idx="3">
                  <c:v>10.990165666563747</c:v>
                </c:pt>
                <c:pt idx="4">
                  <c:v>6.6008879091020889</c:v>
                </c:pt>
                <c:pt idx="5">
                  <c:v>6.547214263858927</c:v>
                </c:pt>
                <c:pt idx="6">
                  <c:v>33.740654742915737</c:v>
                </c:pt>
                <c:pt idx="7">
                  <c:v>10.085427915194018</c:v>
                </c:pt>
                <c:pt idx="8">
                  <c:v>5.3098700488753741</c:v>
                </c:pt>
                <c:pt idx="9">
                  <c:v>2.8061658305344492</c:v>
                </c:pt>
              </c:numCache>
            </c:numRef>
          </c:val>
        </c:ser>
        <c:ser>
          <c:idx val="2"/>
          <c:order val="2"/>
          <c:tx>
            <c:strRef>
              <c:f>'NK genes'!$D$2</c:f>
              <c:strCache>
                <c:ptCount val="1"/>
                <c:pt idx="0">
                  <c:v>L3 - Stage 4</c:v>
                </c:pt>
              </c:strCache>
            </c:strRef>
          </c:tx>
          <c:invertIfNegative val="0"/>
          <c:cat>
            <c:strRef>
              <c:f>'NK genes'!$A$4:$A$13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genes'!$D$4:$D$13</c:f>
              <c:numCache>
                <c:formatCode>General</c:formatCode>
                <c:ptCount val="10"/>
                <c:pt idx="0">
                  <c:v>7.1562003830260457</c:v>
                </c:pt>
                <c:pt idx="1">
                  <c:v>1.1736435379639711</c:v>
                </c:pt>
                <c:pt idx="2">
                  <c:v>1.6440906627566503</c:v>
                </c:pt>
                <c:pt idx="3">
                  <c:v>9.8559946652286179</c:v>
                </c:pt>
                <c:pt idx="4">
                  <c:v>9.5829246646160353</c:v>
                </c:pt>
                <c:pt idx="5">
                  <c:v>10.391578258853878</c:v>
                </c:pt>
                <c:pt idx="6">
                  <c:v>41.578041214015933</c:v>
                </c:pt>
                <c:pt idx="7">
                  <c:v>11.081949169944966</c:v>
                </c:pt>
                <c:pt idx="8">
                  <c:v>11.699806077259353</c:v>
                </c:pt>
                <c:pt idx="9">
                  <c:v>2.6560146639902205</c:v>
                </c:pt>
              </c:numCache>
            </c:numRef>
          </c:val>
        </c:ser>
        <c:ser>
          <c:idx val="3"/>
          <c:order val="3"/>
          <c:tx>
            <c:strRef>
              <c:f>'NK genes'!$E$2</c:f>
              <c:strCache>
                <c:ptCount val="1"/>
                <c:pt idx="0">
                  <c:v>L4 - Stage 5</c:v>
                </c:pt>
              </c:strCache>
            </c:strRef>
          </c:tx>
          <c:invertIfNegative val="0"/>
          <c:cat>
            <c:strRef>
              <c:f>'NK genes'!$A$4:$A$13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genes'!$E$4:$E$13</c:f>
              <c:numCache>
                <c:formatCode>General</c:formatCode>
                <c:ptCount val="10"/>
                <c:pt idx="0">
                  <c:v>5.689242111946351</c:v>
                </c:pt>
                <c:pt idx="1">
                  <c:v>0</c:v>
                </c:pt>
                <c:pt idx="2">
                  <c:v>2.0479339191949917</c:v>
                </c:pt>
                <c:pt idx="3">
                  <c:v>8.6445507630783638</c:v>
                </c:pt>
                <c:pt idx="4">
                  <c:v>7.3443901660527562</c:v>
                </c:pt>
                <c:pt idx="5">
                  <c:v>7.3415095171991629</c:v>
                </c:pt>
                <c:pt idx="6">
                  <c:v>28.35705831939725</c:v>
                </c:pt>
                <c:pt idx="7">
                  <c:v>9.1266493126317094</c:v>
                </c:pt>
                <c:pt idx="8">
                  <c:v>16.422548004965872</c:v>
                </c:pt>
                <c:pt idx="9">
                  <c:v>3.5059189190534759</c:v>
                </c:pt>
              </c:numCache>
            </c:numRef>
          </c:val>
        </c:ser>
        <c:ser>
          <c:idx val="4"/>
          <c:order val="4"/>
          <c:tx>
            <c:strRef>
              <c:f>'NK genes'!$F$2</c:f>
              <c:strCache>
                <c:ptCount val="1"/>
                <c:pt idx="0">
                  <c:v>L5 - Stage 6</c:v>
                </c:pt>
              </c:strCache>
            </c:strRef>
          </c:tx>
          <c:invertIfNegative val="0"/>
          <c:cat>
            <c:strRef>
              <c:f>'NK genes'!$A$4:$A$13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genes'!$F$4:$F$13</c:f>
              <c:numCache>
                <c:formatCode>General</c:formatCode>
                <c:ptCount val="10"/>
                <c:pt idx="0">
                  <c:v>6.341034190306952</c:v>
                </c:pt>
                <c:pt idx="1">
                  <c:v>0.65945559948047516</c:v>
                </c:pt>
                <c:pt idx="2">
                  <c:v>0.64573480677346917</c:v>
                </c:pt>
                <c:pt idx="3">
                  <c:v>7.7046474662617817</c:v>
                </c:pt>
                <c:pt idx="4">
                  <c:v>10.991833437246447</c:v>
                </c:pt>
                <c:pt idx="5">
                  <c:v>11.242936823024227</c:v>
                </c:pt>
                <c:pt idx="6">
                  <c:v>21.758626907829626</c:v>
                </c:pt>
                <c:pt idx="7">
                  <c:v>5.7583816512361503</c:v>
                </c:pt>
                <c:pt idx="8">
                  <c:v>11.085606136001775</c:v>
                </c:pt>
                <c:pt idx="9">
                  <c:v>2.4920426783819849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297920"/>
        <c:axId val="75299456"/>
      </c:barChart>
      <c:catAx>
        <c:axId val="75297920"/>
        <c:scaling>
          <c:orientation val="minMax"/>
        </c:scaling>
        <c:delete val="0"/>
        <c:axPos val="b"/>
        <c:majorTickMark val="none"/>
        <c:minorTickMark val="none"/>
        <c:tickLblPos val="nextTo"/>
        <c:crossAx val="75299456"/>
        <c:crosses val="autoZero"/>
        <c:auto val="1"/>
        <c:lblAlgn val="ctr"/>
        <c:lblOffset val="100"/>
        <c:noMultiLvlLbl val="0"/>
      </c:catAx>
      <c:valAx>
        <c:axId val="7529945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2979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% of </a:t>
            </a:r>
            <a:r>
              <a:rPr lang="de-DE" i="1"/>
              <a:t>RPL31</a:t>
            </a:r>
            <a:r>
              <a:rPr lang="de-DE"/>
              <a:t> expression level (normalized)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'NK genes'!$A$17</c:f>
              <c:strCache>
                <c:ptCount val="1"/>
                <c:pt idx="0">
                  <c:v>NK1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genes'!$B$17:$F$17</c:f>
              <c:numCache>
                <c:formatCode>General</c:formatCode>
                <c:ptCount val="5"/>
                <c:pt idx="0">
                  <c:v>1.7588828224259185</c:v>
                </c:pt>
                <c:pt idx="1">
                  <c:v>2.1947236363113451</c:v>
                </c:pt>
                <c:pt idx="2">
                  <c:v>3.5274491118438935</c:v>
                </c:pt>
                <c:pt idx="3">
                  <c:v>3.0415615806701122</c:v>
                </c:pt>
                <c:pt idx="4">
                  <c:v>3.888570994408131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'NK genes'!$A$18</c:f>
              <c:strCache>
                <c:ptCount val="1"/>
                <c:pt idx="0">
                  <c:v>NK3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genes'!$B$18:$F$18</c:f>
              <c:numCache>
                <c:formatCode>General</c:formatCode>
                <c:ptCount val="5"/>
                <c:pt idx="0">
                  <c:v>0.66591544865548857</c:v>
                </c:pt>
                <c:pt idx="1">
                  <c:v>0.45953381910806418</c:v>
                </c:pt>
                <c:pt idx="2">
                  <c:v>0.57851480311144143</c:v>
                </c:pt>
                <c:pt idx="3">
                  <c:v>0</c:v>
                </c:pt>
                <c:pt idx="4">
                  <c:v>0.40440405133908747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'NK genes'!$A$19</c:f>
              <c:strCache>
                <c:ptCount val="1"/>
                <c:pt idx="0">
                  <c:v>NK4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genes'!$B$19:$F$19</c:f>
              <c:numCache>
                <c:formatCode>General</c:formatCode>
                <c:ptCount val="5"/>
                <c:pt idx="0">
                  <c:v>6.7691309878669254E-2</c:v>
                </c:pt>
                <c:pt idx="1">
                  <c:v>5.5918912415218375E-2</c:v>
                </c:pt>
                <c:pt idx="2">
                  <c:v>0.81040857406503353</c:v>
                </c:pt>
                <c:pt idx="3">
                  <c:v>1.0948588591958652</c:v>
                </c:pt>
                <c:pt idx="4">
                  <c:v>0.39598992283268247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'NK genes'!$A$20</c:f>
              <c:strCache>
                <c:ptCount val="1"/>
                <c:pt idx="0">
                  <c:v>NK5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genes'!$B$20:$F$20</c:f>
              <c:numCache>
                <c:formatCode>General</c:formatCode>
                <c:ptCount val="5"/>
                <c:pt idx="0">
                  <c:v>5.4813194163077394</c:v>
                </c:pt>
                <c:pt idx="1">
                  <c:v>5.1325347952702769</c:v>
                </c:pt>
                <c:pt idx="2">
                  <c:v>4.8582373001547499</c:v>
                </c:pt>
                <c:pt idx="3">
                  <c:v>4.621517763837363</c:v>
                </c:pt>
                <c:pt idx="4">
                  <c:v>4.7247921648559004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'NK genes'!$A$21</c:f>
              <c:strCache>
                <c:ptCount val="1"/>
                <c:pt idx="0">
                  <c:v>NK6.1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genes'!$B$21:$F$21</c:f>
              <c:numCache>
                <c:formatCode>General</c:formatCode>
                <c:ptCount val="5"/>
                <c:pt idx="0">
                  <c:v>2.2730363628656378</c:v>
                </c:pt>
                <c:pt idx="1">
                  <c:v>3.0826911896532172</c:v>
                </c:pt>
                <c:pt idx="2">
                  <c:v>4.7236350699800891</c:v>
                </c:pt>
                <c:pt idx="3">
                  <c:v>3.9264307130840734</c:v>
                </c:pt>
                <c:pt idx="4">
                  <c:v>6.7406235949301685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'NK genes'!$A$22</c:f>
              <c:strCache>
                <c:ptCount val="1"/>
                <c:pt idx="0">
                  <c:v>NK6.2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genes'!$B$22:$F$22</c:f>
              <c:numCache>
                <c:formatCode>General</c:formatCode>
                <c:ptCount val="5"/>
                <c:pt idx="0">
                  <c:v>2.5174166121525072</c:v>
                </c:pt>
                <c:pt idx="1">
                  <c:v>3.0576249749884425</c:v>
                </c:pt>
                <c:pt idx="2">
                  <c:v>5.1222382742097414</c:v>
                </c:pt>
                <c:pt idx="3">
                  <c:v>3.9248906712457954</c:v>
                </c:pt>
                <c:pt idx="4">
                  <c:v>6.8946100446524783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'NK genes'!$A$23</c:f>
              <c:strCache>
                <c:ptCount val="1"/>
                <c:pt idx="0">
                  <c:v>Msx</c:v>
                </c:pt>
              </c:strCache>
            </c:strRef>
          </c:tx>
          <c:spPr>
            <a:ln w="19050">
              <a:prstDash val="solid"/>
            </a:ln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genes'!$B$23:$F$23</c:f>
              <c:numCache>
                <c:formatCode>General</c:formatCode>
                <c:ptCount val="5"/>
                <c:pt idx="0">
                  <c:v>17.431741981745425</c:v>
                </c:pt>
                <c:pt idx="1">
                  <c:v>15.757276981736537</c:v>
                </c:pt>
                <c:pt idx="2">
                  <c:v>20.494734174921369</c:v>
                </c:pt>
                <c:pt idx="3">
                  <c:v>15.160145662282861</c:v>
                </c:pt>
                <c:pt idx="4">
                  <c:v>13.343243851495275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'NK genes'!$A$24</c:f>
              <c:strCache>
                <c:ptCount val="1"/>
                <c:pt idx="0">
                  <c:v>Lbx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genes'!$B$24:$F$24</c:f>
              <c:numCache>
                <c:formatCode>General</c:formatCode>
                <c:ptCount val="5"/>
                <c:pt idx="0">
                  <c:v>3.4702681834089693</c:v>
                </c:pt>
                <c:pt idx="1">
                  <c:v>4.7100117751098702</c:v>
                </c:pt>
                <c:pt idx="2">
                  <c:v>5.4625373333231986</c:v>
                </c:pt>
                <c:pt idx="3">
                  <c:v>4.879255507734606</c:v>
                </c:pt>
                <c:pt idx="4">
                  <c:v>3.5312655935458634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'NK genes'!$A$25</c:f>
              <c:strCache>
                <c:ptCount val="1"/>
                <c:pt idx="0">
                  <c:v>Tlx</c:v>
                </c:pt>
              </c:strCache>
            </c:strRef>
          </c:tx>
          <c:spPr>
            <a:ln w="19050"/>
          </c:spPr>
          <c:marker>
            <c:symbol val="circle"/>
            <c:size val="4"/>
          </c:marker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genes'!$B$25:$F$25</c:f>
              <c:numCache>
                <c:formatCode>General</c:formatCode>
                <c:ptCount val="5"/>
                <c:pt idx="0">
                  <c:v>1.8333703848107328</c:v>
                </c:pt>
                <c:pt idx="1">
                  <c:v>2.4797708798085356</c:v>
                </c:pt>
                <c:pt idx="2">
                  <c:v>5.7670926395332165</c:v>
                </c:pt>
                <c:pt idx="3">
                  <c:v>8.7797618884470889</c:v>
                </c:pt>
                <c:pt idx="4">
                  <c:v>6.7981286935471648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'NK genes'!$A$26</c:f>
              <c:strCache>
                <c:ptCount val="1"/>
                <c:pt idx="0">
                  <c:v>NK2.2</c:v>
                </c:pt>
              </c:strCache>
            </c:strRef>
          </c:tx>
          <c:cat>
            <c:strRef>
              <c:f>'NK genes'!$B$2:$F$2</c:f>
              <c:strCache>
                <c:ptCount val="5"/>
                <c:pt idx="0">
                  <c:v>L1 - Stage 0-2</c:v>
                </c:pt>
                <c:pt idx="1">
                  <c:v>L2 - Stage 3</c:v>
                </c:pt>
                <c:pt idx="2">
                  <c:v>L3 - Stage 4</c:v>
                </c:pt>
                <c:pt idx="3">
                  <c:v>L4 - Stage 5</c:v>
                </c:pt>
                <c:pt idx="4">
                  <c:v>L5 - Stage 6</c:v>
                </c:pt>
              </c:strCache>
            </c:strRef>
          </c:cat>
          <c:val>
            <c:numRef>
              <c:f>'NK genes'!$B$26:$F$26</c:f>
              <c:numCache>
                <c:formatCode>General</c:formatCode>
                <c:ptCount val="5"/>
                <c:pt idx="0">
                  <c:v>1.0864390955460774</c:v>
                </c:pt>
                <c:pt idx="1">
                  <c:v>1.3105119798453253</c:v>
                </c:pt>
                <c:pt idx="2">
                  <c:v>1.3092082482428946</c:v>
                </c:pt>
                <c:pt idx="3">
                  <c:v>1.8743214086013742</c:v>
                </c:pt>
                <c:pt idx="4">
                  <c:v>1.5282183607835502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80000"/>
        <c:axId val="99281536"/>
      </c:lineChart>
      <c:catAx>
        <c:axId val="99280000"/>
        <c:scaling>
          <c:orientation val="minMax"/>
        </c:scaling>
        <c:delete val="0"/>
        <c:axPos val="b"/>
        <c:majorTickMark val="none"/>
        <c:minorTickMark val="none"/>
        <c:tickLblPos val="nextTo"/>
        <c:crossAx val="99281536"/>
        <c:crosses val="autoZero"/>
        <c:auto val="1"/>
        <c:lblAlgn val="ctr"/>
        <c:lblOffset val="100"/>
        <c:noMultiLvlLbl val="0"/>
      </c:catAx>
      <c:valAx>
        <c:axId val="9928153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9280000"/>
        <c:crosses val="autoZero"/>
        <c:crossBetween val="between"/>
        <c:majorUnit val="2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% of </a:t>
            </a:r>
            <a:r>
              <a:rPr lang="de-DE" i="1"/>
              <a:t>RPL31</a:t>
            </a:r>
            <a:r>
              <a:rPr lang="de-DE"/>
              <a:t> expression level (normalized)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'NK genes'!$B$2</c:f>
              <c:strCache>
                <c:ptCount val="1"/>
                <c:pt idx="0">
                  <c:v>L1 - Stage 0-2</c:v>
                </c:pt>
              </c:strCache>
            </c:strRef>
          </c:tx>
          <c:invertIfNegative val="0"/>
          <c:cat>
            <c:strRef>
              <c:f>'NK genes'!$A$17:$A$26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genes'!$B$17:$B$26</c:f>
              <c:numCache>
                <c:formatCode>General</c:formatCode>
                <c:ptCount val="10"/>
                <c:pt idx="0">
                  <c:v>1.7588828224259185</c:v>
                </c:pt>
                <c:pt idx="1">
                  <c:v>0.66591544865548857</c:v>
                </c:pt>
                <c:pt idx="2">
                  <c:v>6.7691309878669254E-2</c:v>
                </c:pt>
                <c:pt idx="3">
                  <c:v>5.4813194163077394</c:v>
                </c:pt>
                <c:pt idx="4">
                  <c:v>2.2730363628656378</c:v>
                </c:pt>
                <c:pt idx="5">
                  <c:v>2.5174166121525072</c:v>
                </c:pt>
                <c:pt idx="6">
                  <c:v>17.431741981745425</c:v>
                </c:pt>
                <c:pt idx="7">
                  <c:v>3.4702681834089693</c:v>
                </c:pt>
                <c:pt idx="8">
                  <c:v>1.8333703848107328</c:v>
                </c:pt>
                <c:pt idx="9">
                  <c:v>1.0864390955460774</c:v>
                </c:pt>
              </c:numCache>
            </c:numRef>
          </c:val>
        </c:ser>
        <c:ser>
          <c:idx val="1"/>
          <c:order val="1"/>
          <c:tx>
            <c:strRef>
              <c:f>'NK genes'!$C$2</c:f>
              <c:strCache>
                <c:ptCount val="1"/>
                <c:pt idx="0">
                  <c:v>L2 - Stage 3</c:v>
                </c:pt>
              </c:strCache>
            </c:strRef>
          </c:tx>
          <c:invertIfNegative val="0"/>
          <c:cat>
            <c:strRef>
              <c:f>'NK genes'!$A$17:$A$26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genes'!$C$17:$C$26</c:f>
              <c:numCache>
                <c:formatCode>General</c:formatCode>
                <c:ptCount val="10"/>
                <c:pt idx="0">
                  <c:v>2.1947236363113451</c:v>
                </c:pt>
                <c:pt idx="1">
                  <c:v>0.45953381910806418</c:v>
                </c:pt>
                <c:pt idx="2">
                  <c:v>5.5918912415218375E-2</c:v>
                </c:pt>
                <c:pt idx="3">
                  <c:v>5.1325347952702769</c:v>
                </c:pt>
                <c:pt idx="4">
                  <c:v>3.0826911896532172</c:v>
                </c:pt>
                <c:pt idx="5">
                  <c:v>3.0576249749884425</c:v>
                </c:pt>
                <c:pt idx="6">
                  <c:v>15.757276981736537</c:v>
                </c:pt>
                <c:pt idx="7">
                  <c:v>4.7100117751098702</c:v>
                </c:pt>
                <c:pt idx="8">
                  <c:v>2.4797708798085356</c:v>
                </c:pt>
                <c:pt idx="9">
                  <c:v>1.3105119798453253</c:v>
                </c:pt>
              </c:numCache>
            </c:numRef>
          </c:val>
        </c:ser>
        <c:ser>
          <c:idx val="2"/>
          <c:order val="2"/>
          <c:tx>
            <c:strRef>
              <c:f>'NK genes'!$D$2</c:f>
              <c:strCache>
                <c:ptCount val="1"/>
                <c:pt idx="0">
                  <c:v>L3 - Stage 4</c:v>
                </c:pt>
              </c:strCache>
            </c:strRef>
          </c:tx>
          <c:invertIfNegative val="0"/>
          <c:cat>
            <c:strRef>
              <c:f>'NK genes'!$A$17:$A$26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genes'!$D$17:$D$26</c:f>
              <c:numCache>
                <c:formatCode>General</c:formatCode>
                <c:ptCount val="10"/>
                <c:pt idx="0">
                  <c:v>3.5274491118438935</c:v>
                </c:pt>
                <c:pt idx="1">
                  <c:v>0.57851480311144143</c:v>
                </c:pt>
                <c:pt idx="2">
                  <c:v>0.81040857406503353</c:v>
                </c:pt>
                <c:pt idx="3">
                  <c:v>4.8582373001547499</c:v>
                </c:pt>
                <c:pt idx="4">
                  <c:v>4.7236350699800891</c:v>
                </c:pt>
                <c:pt idx="5">
                  <c:v>5.1222382742097414</c:v>
                </c:pt>
                <c:pt idx="6">
                  <c:v>20.494734174921369</c:v>
                </c:pt>
                <c:pt idx="7">
                  <c:v>5.4625373333231986</c:v>
                </c:pt>
                <c:pt idx="8">
                  <c:v>5.7670926395332165</c:v>
                </c:pt>
                <c:pt idx="9">
                  <c:v>1.3092082482428946</c:v>
                </c:pt>
              </c:numCache>
            </c:numRef>
          </c:val>
        </c:ser>
        <c:ser>
          <c:idx val="3"/>
          <c:order val="3"/>
          <c:tx>
            <c:strRef>
              <c:f>'NK genes'!$E$2</c:f>
              <c:strCache>
                <c:ptCount val="1"/>
                <c:pt idx="0">
                  <c:v>L4 - Stage 5</c:v>
                </c:pt>
              </c:strCache>
            </c:strRef>
          </c:tx>
          <c:invertIfNegative val="0"/>
          <c:cat>
            <c:strRef>
              <c:f>'NK genes'!$A$17:$A$26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genes'!$E$17:$E$26</c:f>
              <c:numCache>
                <c:formatCode>General</c:formatCode>
                <c:ptCount val="10"/>
                <c:pt idx="0">
                  <c:v>3.0415615806701122</c:v>
                </c:pt>
                <c:pt idx="1">
                  <c:v>0</c:v>
                </c:pt>
                <c:pt idx="2">
                  <c:v>1.0948588591958652</c:v>
                </c:pt>
                <c:pt idx="3">
                  <c:v>4.621517763837363</c:v>
                </c:pt>
                <c:pt idx="4">
                  <c:v>3.9264307130840734</c:v>
                </c:pt>
                <c:pt idx="5">
                  <c:v>3.9248906712457954</c:v>
                </c:pt>
                <c:pt idx="6">
                  <c:v>15.160145662282861</c:v>
                </c:pt>
                <c:pt idx="7">
                  <c:v>4.879255507734606</c:v>
                </c:pt>
                <c:pt idx="8">
                  <c:v>8.7797618884470889</c:v>
                </c:pt>
                <c:pt idx="9">
                  <c:v>1.8743214086013742</c:v>
                </c:pt>
              </c:numCache>
            </c:numRef>
          </c:val>
        </c:ser>
        <c:ser>
          <c:idx val="4"/>
          <c:order val="4"/>
          <c:tx>
            <c:strRef>
              <c:f>'NK genes'!$F$2</c:f>
              <c:strCache>
                <c:ptCount val="1"/>
                <c:pt idx="0">
                  <c:v>L5 - Stage 6</c:v>
                </c:pt>
              </c:strCache>
            </c:strRef>
          </c:tx>
          <c:invertIfNegative val="0"/>
          <c:cat>
            <c:strRef>
              <c:f>'NK genes'!$A$17:$A$26</c:f>
              <c:strCache>
                <c:ptCount val="10"/>
                <c:pt idx="0">
                  <c:v>NK1</c:v>
                </c:pt>
                <c:pt idx="1">
                  <c:v>NK3</c:v>
                </c:pt>
                <c:pt idx="2">
                  <c:v>NK4</c:v>
                </c:pt>
                <c:pt idx="3">
                  <c:v>NK5</c:v>
                </c:pt>
                <c:pt idx="4">
                  <c:v>NK6.1</c:v>
                </c:pt>
                <c:pt idx="5">
                  <c:v>NK6.2</c:v>
                </c:pt>
                <c:pt idx="6">
                  <c:v>Msx</c:v>
                </c:pt>
                <c:pt idx="7">
                  <c:v>Lbx</c:v>
                </c:pt>
                <c:pt idx="8">
                  <c:v>Tlx</c:v>
                </c:pt>
                <c:pt idx="9">
                  <c:v>NK2.2</c:v>
                </c:pt>
              </c:strCache>
            </c:strRef>
          </c:cat>
          <c:val>
            <c:numRef>
              <c:f>'NK genes'!$F$17:$F$26</c:f>
              <c:numCache>
                <c:formatCode>General</c:formatCode>
                <c:ptCount val="10"/>
                <c:pt idx="0">
                  <c:v>3.888570994408131</c:v>
                </c:pt>
                <c:pt idx="1">
                  <c:v>0.40440405133908747</c:v>
                </c:pt>
                <c:pt idx="2">
                  <c:v>0.39598992283268247</c:v>
                </c:pt>
                <c:pt idx="3">
                  <c:v>4.7247921648559004</c:v>
                </c:pt>
                <c:pt idx="4">
                  <c:v>6.7406235949301685</c:v>
                </c:pt>
                <c:pt idx="5">
                  <c:v>6.8946100446524783</c:v>
                </c:pt>
                <c:pt idx="6">
                  <c:v>13.343243851495275</c:v>
                </c:pt>
                <c:pt idx="7">
                  <c:v>3.5312655935458634</c:v>
                </c:pt>
                <c:pt idx="8">
                  <c:v>6.7981286935471648</c:v>
                </c:pt>
                <c:pt idx="9">
                  <c:v>1.5282183607835502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75680"/>
        <c:axId val="99577216"/>
      </c:barChart>
      <c:catAx>
        <c:axId val="99575680"/>
        <c:scaling>
          <c:orientation val="minMax"/>
        </c:scaling>
        <c:delete val="0"/>
        <c:axPos val="b"/>
        <c:majorTickMark val="none"/>
        <c:minorTickMark val="none"/>
        <c:tickLblPos val="nextTo"/>
        <c:crossAx val="99577216"/>
        <c:crosses val="autoZero"/>
        <c:auto val="1"/>
        <c:lblAlgn val="ctr"/>
        <c:lblOffset val="100"/>
        <c:noMultiLvlLbl val="0"/>
      </c:catAx>
      <c:valAx>
        <c:axId val="995772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9575680"/>
        <c:crosses val="autoZero"/>
        <c:crossBetween val="between"/>
        <c:majorUnit val="2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Rel. expression level of 45 reference genes in </a:t>
            </a:r>
            <a:r>
              <a:rPr lang="de-DE" i="1"/>
              <a:t>E. rowelli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references!$K$4:$K$48</c:f>
                <c:numCache>
                  <c:formatCode>General</c:formatCode>
                  <c:ptCount val="45"/>
                  <c:pt idx="0">
                    <c:v>50.786782365522939</c:v>
                  </c:pt>
                  <c:pt idx="1">
                    <c:v>155.41938719600068</c:v>
                  </c:pt>
                  <c:pt idx="2">
                    <c:v>42.669531635894565</c:v>
                  </c:pt>
                  <c:pt idx="3">
                    <c:v>47.479658220278274</c:v>
                  </c:pt>
                  <c:pt idx="4">
                    <c:v>36.912037862274914</c:v>
                  </c:pt>
                  <c:pt idx="5">
                    <c:v>18.108262489023112</c:v>
                  </c:pt>
                  <c:pt idx="6">
                    <c:v>20.880334018543742</c:v>
                  </c:pt>
                  <c:pt idx="7">
                    <c:v>43.901425915108234</c:v>
                  </c:pt>
                  <c:pt idx="8">
                    <c:v>42.510609942373463</c:v>
                  </c:pt>
                  <c:pt idx="9">
                    <c:v>35.103802076848872</c:v>
                  </c:pt>
                  <c:pt idx="10">
                    <c:v>39.866665965533286</c:v>
                  </c:pt>
                  <c:pt idx="11">
                    <c:v>65.418517708260737</c:v>
                  </c:pt>
                  <c:pt idx="12">
                    <c:v>63.281161846840817</c:v>
                  </c:pt>
                  <c:pt idx="13">
                    <c:v>42.210722262139655</c:v>
                  </c:pt>
                  <c:pt idx="14">
                    <c:v>23.940086143719515</c:v>
                  </c:pt>
                  <c:pt idx="15">
                    <c:v>33.447982869786216</c:v>
                  </c:pt>
                  <c:pt idx="16">
                    <c:v>54.145919248326258</c:v>
                  </c:pt>
                  <c:pt idx="17">
                    <c:v>45.271947524744931</c:v>
                  </c:pt>
                  <c:pt idx="18">
                    <c:v>55.969236770301904</c:v>
                  </c:pt>
                  <c:pt idx="19">
                    <c:v>42.899736729310845</c:v>
                  </c:pt>
                  <c:pt idx="20">
                    <c:v>44.782816257616119</c:v>
                  </c:pt>
                  <c:pt idx="21">
                    <c:v>68.119852074116082</c:v>
                  </c:pt>
                  <c:pt idx="22">
                    <c:v>122.51849743041797</c:v>
                  </c:pt>
                  <c:pt idx="23">
                    <c:v>37.301598594771399</c:v>
                  </c:pt>
                  <c:pt idx="24">
                    <c:v>63.976407029501488</c:v>
                  </c:pt>
                  <c:pt idx="25">
                    <c:v>35.223417055031163</c:v>
                  </c:pt>
                  <c:pt idx="26">
                    <c:v>97.907310574293788</c:v>
                  </c:pt>
                  <c:pt idx="27">
                    <c:v>36.630430409005065</c:v>
                  </c:pt>
                  <c:pt idx="28">
                    <c:v>37.747358536363805</c:v>
                  </c:pt>
                  <c:pt idx="29">
                    <c:v>22.254721033724</c:v>
                  </c:pt>
                  <c:pt idx="30">
                    <c:v>40.203939011521143</c:v>
                  </c:pt>
                  <c:pt idx="31">
                    <c:v>24.645088896939772</c:v>
                  </c:pt>
                  <c:pt idx="32">
                    <c:v>13.546673223805026</c:v>
                  </c:pt>
                  <c:pt idx="33">
                    <c:v>49.176841910934442</c:v>
                  </c:pt>
                  <c:pt idx="34">
                    <c:v>28.631881957631919</c:v>
                  </c:pt>
                  <c:pt idx="35">
                    <c:v>38.335358930699236</c:v>
                  </c:pt>
                  <c:pt idx="36">
                    <c:v>14.786002328108111</c:v>
                  </c:pt>
                  <c:pt idx="37">
                    <c:v>33.936723902832483</c:v>
                  </c:pt>
                  <c:pt idx="38">
                    <c:v>28.667293753831196</c:v>
                  </c:pt>
                  <c:pt idx="39">
                    <c:v>37.340637208747744</c:v>
                  </c:pt>
                  <c:pt idx="40">
                    <c:v>67.562474228354091</c:v>
                  </c:pt>
                  <c:pt idx="41">
                    <c:v>28.685328407067626</c:v>
                  </c:pt>
                  <c:pt idx="42">
                    <c:v>36.291529150895215</c:v>
                  </c:pt>
                  <c:pt idx="43">
                    <c:v>83.20048870451167</c:v>
                  </c:pt>
                  <c:pt idx="44">
                    <c:v>66.693526084982494</c:v>
                  </c:pt>
                </c:numCache>
              </c:numRef>
            </c:plus>
            <c:minus>
              <c:numRef>
                <c:f>references!$K$4:$K$48</c:f>
                <c:numCache>
                  <c:formatCode>General</c:formatCode>
                  <c:ptCount val="45"/>
                  <c:pt idx="0">
                    <c:v>50.786782365522939</c:v>
                  </c:pt>
                  <c:pt idx="1">
                    <c:v>155.41938719600068</c:v>
                  </c:pt>
                  <c:pt idx="2">
                    <c:v>42.669531635894565</c:v>
                  </c:pt>
                  <c:pt idx="3">
                    <c:v>47.479658220278274</c:v>
                  </c:pt>
                  <c:pt idx="4">
                    <c:v>36.912037862274914</c:v>
                  </c:pt>
                  <c:pt idx="5">
                    <c:v>18.108262489023112</c:v>
                  </c:pt>
                  <c:pt idx="6">
                    <c:v>20.880334018543742</c:v>
                  </c:pt>
                  <c:pt idx="7">
                    <c:v>43.901425915108234</c:v>
                  </c:pt>
                  <c:pt idx="8">
                    <c:v>42.510609942373463</c:v>
                  </c:pt>
                  <c:pt idx="9">
                    <c:v>35.103802076848872</c:v>
                  </c:pt>
                  <c:pt idx="10">
                    <c:v>39.866665965533286</c:v>
                  </c:pt>
                  <c:pt idx="11">
                    <c:v>65.418517708260737</c:v>
                  </c:pt>
                  <c:pt idx="12">
                    <c:v>63.281161846840817</c:v>
                  </c:pt>
                  <c:pt idx="13">
                    <c:v>42.210722262139655</c:v>
                  </c:pt>
                  <c:pt idx="14">
                    <c:v>23.940086143719515</c:v>
                  </c:pt>
                  <c:pt idx="15">
                    <c:v>33.447982869786216</c:v>
                  </c:pt>
                  <c:pt idx="16">
                    <c:v>54.145919248326258</c:v>
                  </c:pt>
                  <c:pt idx="17">
                    <c:v>45.271947524744931</c:v>
                  </c:pt>
                  <c:pt idx="18">
                    <c:v>55.969236770301904</c:v>
                  </c:pt>
                  <c:pt idx="19">
                    <c:v>42.899736729310845</c:v>
                  </c:pt>
                  <c:pt idx="20">
                    <c:v>44.782816257616119</c:v>
                  </c:pt>
                  <c:pt idx="21">
                    <c:v>68.119852074116082</c:v>
                  </c:pt>
                  <c:pt idx="22">
                    <c:v>122.51849743041797</c:v>
                  </c:pt>
                  <c:pt idx="23">
                    <c:v>37.301598594771399</c:v>
                  </c:pt>
                  <c:pt idx="24">
                    <c:v>63.976407029501488</c:v>
                  </c:pt>
                  <c:pt idx="25">
                    <c:v>35.223417055031163</c:v>
                  </c:pt>
                  <c:pt idx="26">
                    <c:v>97.907310574293788</c:v>
                  </c:pt>
                  <c:pt idx="27">
                    <c:v>36.630430409005065</c:v>
                  </c:pt>
                  <c:pt idx="28">
                    <c:v>37.747358536363805</c:v>
                  </c:pt>
                  <c:pt idx="29">
                    <c:v>22.254721033724</c:v>
                  </c:pt>
                  <c:pt idx="30">
                    <c:v>40.203939011521143</c:v>
                  </c:pt>
                  <c:pt idx="31">
                    <c:v>24.645088896939772</c:v>
                  </c:pt>
                  <c:pt idx="32">
                    <c:v>13.546673223805026</c:v>
                  </c:pt>
                  <c:pt idx="33">
                    <c:v>49.176841910934442</c:v>
                  </c:pt>
                  <c:pt idx="34">
                    <c:v>28.631881957631919</c:v>
                  </c:pt>
                  <c:pt idx="35">
                    <c:v>38.335358930699236</c:v>
                  </c:pt>
                  <c:pt idx="36">
                    <c:v>14.786002328108111</c:v>
                  </c:pt>
                  <c:pt idx="37">
                    <c:v>33.936723902832483</c:v>
                  </c:pt>
                  <c:pt idx="38">
                    <c:v>28.667293753831196</c:v>
                  </c:pt>
                  <c:pt idx="39">
                    <c:v>37.340637208747744</c:v>
                  </c:pt>
                  <c:pt idx="40">
                    <c:v>67.562474228354091</c:v>
                  </c:pt>
                  <c:pt idx="41">
                    <c:v>28.685328407067626</c:v>
                  </c:pt>
                  <c:pt idx="42">
                    <c:v>36.291529150895215</c:v>
                  </c:pt>
                  <c:pt idx="43">
                    <c:v>83.20048870451167</c:v>
                  </c:pt>
                  <c:pt idx="44">
                    <c:v>66.693526084982494</c:v>
                  </c:pt>
                </c:numCache>
              </c:numRef>
            </c:minus>
          </c:errBars>
          <c:cat>
            <c:strRef>
              <c:f>references!$A$4:$A$48</c:f>
              <c:strCache>
                <c:ptCount val="45"/>
                <c:pt idx="0">
                  <c:v>GAPDH</c:v>
                </c:pt>
                <c:pt idx="1">
                  <c:v>RPSA</c:v>
                </c:pt>
                <c:pt idx="2">
                  <c:v>RPS3A</c:v>
                </c:pt>
                <c:pt idx="3">
                  <c:v>RPS5</c:v>
                </c:pt>
                <c:pt idx="4">
                  <c:v>RPS9</c:v>
                </c:pt>
                <c:pt idx="5">
                  <c:v>RPS13</c:v>
                </c:pt>
                <c:pt idx="6">
                  <c:v>RPS15</c:v>
                </c:pt>
                <c:pt idx="7">
                  <c:v>RPS15A</c:v>
                </c:pt>
                <c:pt idx="8">
                  <c:v>RPS21</c:v>
                </c:pt>
                <c:pt idx="9">
                  <c:v>RPS23</c:v>
                </c:pt>
                <c:pt idx="10">
                  <c:v>RPS24</c:v>
                </c:pt>
                <c:pt idx="11">
                  <c:v>RPS27</c:v>
                </c:pt>
                <c:pt idx="12">
                  <c:v>RPS27A</c:v>
                </c:pt>
                <c:pt idx="13">
                  <c:v>RPS28</c:v>
                </c:pt>
                <c:pt idx="14">
                  <c:v>RPS29</c:v>
                </c:pt>
                <c:pt idx="15">
                  <c:v>RPS30</c:v>
                </c:pt>
                <c:pt idx="16">
                  <c:v>RPL3</c:v>
                </c:pt>
                <c:pt idx="17">
                  <c:v>RPL4</c:v>
                </c:pt>
                <c:pt idx="18">
                  <c:v>RPL5</c:v>
                </c:pt>
                <c:pt idx="19">
                  <c:v>RPL6</c:v>
                </c:pt>
                <c:pt idx="20">
                  <c:v>RPL7</c:v>
                </c:pt>
                <c:pt idx="21">
                  <c:v>RPL7A</c:v>
                </c:pt>
                <c:pt idx="22">
                  <c:v>RPL8</c:v>
                </c:pt>
                <c:pt idx="23">
                  <c:v>RPL9</c:v>
                </c:pt>
                <c:pt idx="24">
                  <c:v>RPL10</c:v>
                </c:pt>
                <c:pt idx="25">
                  <c:v>RPL10A</c:v>
                </c:pt>
                <c:pt idx="26">
                  <c:v>RPL11</c:v>
                </c:pt>
                <c:pt idx="27">
                  <c:v>RPL13A</c:v>
                </c:pt>
                <c:pt idx="28">
                  <c:v>RPL15</c:v>
                </c:pt>
                <c:pt idx="29">
                  <c:v>RPL17</c:v>
                </c:pt>
                <c:pt idx="30">
                  <c:v>RPL18A</c:v>
                </c:pt>
                <c:pt idx="31">
                  <c:v>RPL21</c:v>
                </c:pt>
                <c:pt idx="32">
                  <c:v>RPL22</c:v>
                </c:pt>
                <c:pt idx="33">
                  <c:v>RPL23</c:v>
                </c:pt>
                <c:pt idx="34">
                  <c:v>RPL24</c:v>
                </c:pt>
                <c:pt idx="35">
                  <c:v>RPL28</c:v>
                </c:pt>
                <c:pt idx="36">
                  <c:v>RPL31</c:v>
                </c:pt>
                <c:pt idx="37">
                  <c:v>RPL32</c:v>
                </c:pt>
                <c:pt idx="38">
                  <c:v>RPL34</c:v>
                </c:pt>
                <c:pt idx="39">
                  <c:v>RPL35A</c:v>
                </c:pt>
                <c:pt idx="40">
                  <c:v>RPL37A</c:v>
                </c:pt>
                <c:pt idx="41">
                  <c:v>RPL38</c:v>
                </c:pt>
                <c:pt idx="42">
                  <c:v>RPL39</c:v>
                </c:pt>
                <c:pt idx="43">
                  <c:v>RPLP0</c:v>
                </c:pt>
                <c:pt idx="44">
                  <c:v>RPLP2</c:v>
                </c:pt>
              </c:strCache>
            </c:strRef>
          </c:cat>
          <c:val>
            <c:numRef>
              <c:f>references!$J$4:$J$48</c:f>
              <c:numCache>
                <c:formatCode>General</c:formatCode>
                <c:ptCount val="45"/>
                <c:pt idx="0">
                  <c:v>150.97699061021191</c:v>
                </c:pt>
                <c:pt idx="1">
                  <c:v>602.22039219479473</c:v>
                </c:pt>
                <c:pt idx="2">
                  <c:v>284.3113880728294</c:v>
                </c:pt>
                <c:pt idx="3">
                  <c:v>168.10073884064218</c:v>
                </c:pt>
                <c:pt idx="4">
                  <c:v>185.71473038165692</c:v>
                </c:pt>
                <c:pt idx="5">
                  <c:v>153.27913613134984</c:v>
                </c:pt>
                <c:pt idx="6">
                  <c:v>169.97441255768103</c:v>
                </c:pt>
                <c:pt idx="7">
                  <c:v>310.51588496076016</c:v>
                </c:pt>
                <c:pt idx="8">
                  <c:v>164.51150324040742</c:v>
                </c:pt>
                <c:pt idx="9">
                  <c:v>334.53572675961078</c:v>
                </c:pt>
                <c:pt idx="10">
                  <c:v>200.00199055655747</c:v>
                </c:pt>
                <c:pt idx="11">
                  <c:v>264.66506432618496</c:v>
                </c:pt>
                <c:pt idx="12">
                  <c:v>425.93753055505334</c:v>
                </c:pt>
                <c:pt idx="13">
                  <c:v>223.19923936971642</c:v>
                </c:pt>
                <c:pt idx="14">
                  <c:v>154.36185691505474</c:v>
                </c:pt>
                <c:pt idx="15">
                  <c:v>173.82576513938602</c:v>
                </c:pt>
                <c:pt idx="16">
                  <c:v>195.95560375413052</c:v>
                </c:pt>
                <c:pt idx="17">
                  <c:v>220.33983284567287</c:v>
                </c:pt>
                <c:pt idx="18">
                  <c:v>279.21664125469624</c:v>
                </c:pt>
                <c:pt idx="19">
                  <c:v>223.66797456937442</c:v>
                </c:pt>
                <c:pt idx="20">
                  <c:v>276.29897087052825</c:v>
                </c:pt>
                <c:pt idx="21">
                  <c:v>257.56788702971193</c:v>
                </c:pt>
                <c:pt idx="22">
                  <c:v>304.92555733555633</c:v>
                </c:pt>
                <c:pt idx="23">
                  <c:v>215.6847677891019</c:v>
                </c:pt>
                <c:pt idx="24">
                  <c:v>296.90311740165242</c:v>
                </c:pt>
                <c:pt idx="25">
                  <c:v>155.90163113277745</c:v>
                </c:pt>
                <c:pt idx="26">
                  <c:v>425.79812592242172</c:v>
                </c:pt>
                <c:pt idx="27">
                  <c:v>306.89875003330599</c:v>
                </c:pt>
                <c:pt idx="28">
                  <c:v>259.80928855967352</c:v>
                </c:pt>
                <c:pt idx="29">
                  <c:v>218.88645030636593</c:v>
                </c:pt>
                <c:pt idx="30">
                  <c:v>138.04219518381865</c:v>
                </c:pt>
                <c:pt idx="31">
                  <c:v>194.09961228736788</c:v>
                </c:pt>
                <c:pt idx="32">
                  <c:v>162.14768527085587</c:v>
                </c:pt>
                <c:pt idx="33">
                  <c:v>244.23083344431092</c:v>
                </c:pt>
                <c:pt idx="34">
                  <c:v>184.44492028187352</c:v>
                </c:pt>
                <c:pt idx="35">
                  <c:v>187.07582180347919</c:v>
                </c:pt>
                <c:pt idx="36">
                  <c:v>192.38442741188723</c:v>
                </c:pt>
                <c:pt idx="37">
                  <c:v>280.3509430154067</c:v>
                </c:pt>
                <c:pt idx="38">
                  <c:v>197.36450111982396</c:v>
                </c:pt>
                <c:pt idx="39">
                  <c:v>239.38831979426246</c:v>
                </c:pt>
                <c:pt idx="40">
                  <c:v>373.65091070240248</c:v>
                </c:pt>
                <c:pt idx="41">
                  <c:v>225.71100416077644</c:v>
                </c:pt>
                <c:pt idx="42">
                  <c:v>248.45640050597711</c:v>
                </c:pt>
                <c:pt idx="43">
                  <c:v>465.08716423835915</c:v>
                </c:pt>
                <c:pt idx="44">
                  <c:v>309.55409795073263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4472448"/>
        <c:axId val="154473984"/>
      </c:barChart>
      <c:catAx>
        <c:axId val="154472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154473984"/>
        <c:crosses val="autoZero"/>
        <c:auto val="1"/>
        <c:lblAlgn val="ctr"/>
        <c:lblOffset val="100"/>
        <c:noMultiLvlLbl val="0"/>
      </c:catAx>
      <c:valAx>
        <c:axId val="15447398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447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</xdr:row>
      <xdr:rowOff>9525</xdr:rowOff>
    </xdr:from>
    <xdr:to>
      <xdr:col>14</xdr:col>
      <xdr:colOff>381000</xdr:colOff>
      <xdr:row>27</xdr:row>
      <xdr:rowOff>133350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1343024</xdr:colOff>
      <xdr:row>28</xdr:row>
      <xdr:rowOff>114300</xdr:rowOff>
    </xdr:from>
    <xdr:to>
      <xdr:col>7</xdr:col>
      <xdr:colOff>342900</xdr:colOff>
      <xdr:row>53</xdr:row>
      <xdr:rowOff>104775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28</xdr:row>
      <xdr:rowOff>95250</xdr:rowOff>
    </xdr:from>
    <xdr:to>
      <xdr:col>3</xdr:col>
      <xdr:colOff>1181101</xdr:colOff>
      <xdr:row>53</xdr:row>
      <xdr:rowOff>85725</xdr:rowOff>
    </xdr:to>
    <xdr:graphicFrame macro="">
      <xdr:nvGraphicFramePr>
        <xdr:cNvPr id="4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</xdr:colOff>
      <xdr:row>50</xdr:row>
      <xdr:rowOff>142874</xdr:rowOff>
    </xdr:from>
    <xdr:to>
      <xdr:col>11</xdr:col>
      <xdr:colOff>114299</xdr:colOff>
      <xdr:row>92</xdr:row>
      <xdr:rowOff>66675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zoomScaleNormal="100" workbookViewId="0">
      <selection activeCell="K42" sqref="K42"/>
    </sheetView>
  </sheetViews>
  <sheetFormatPr baseColWidth="10" defaultRowHeight="11.25" x14ac:dyDescent="0.2"/>
  <cols>
    <col min="1" max="1" width="11.42578125" style="2"/>
    <col min="2" max="6" width="30.85546875" style="2" bestFit="1" customWidth="1"/>
    <col min="7" max="7" width="11.7109375" style="2" customWidth="1"/>
    <col min="8" max="8" width="11.85546875" style="2" customWidth="1"/>
    <col min="9" max="16384" width="11.42578125" style="2"/>
  </cols>
  <sheetData>
    <row r="2" spans="1:8" s="3" customFormat="1" x14ac:dyDescent="0.2">
      <c r="B2" s="3" t="s">
        <v>113</v>
      </c>
      <c r="C2" s="3" t="s">
        <v>115</v>
      </c>
      <c r="D2" s="3" t="s">
        <v>116</v>
      </c>
      <c r="E2" s="3" t="s">
        <v>117</v>
      </c>
      <c r="F2" s="3" t="s">
        <v>118</v>
      </c>
    </row>
    <row r="3" spans="1:8" x14ac:dyDescent="0.2">
      <c r="A3" s="3" t="s">
        <v>100</v>
      </c>
      <c r="B3" s="2" t="s">
        <v>124</v>
      </c>
      <c r="C3" s="2" t="s">
        <v>124</v>
      </c>
      <c r="D3" s="2" t="s">
        <v>124</v>
      </c>
      <c r="E3" s="2" t="s">
        <v>124</v>
      </c>
      <c r="F3" s="2" t="s">
        <v>124</v>
      </c>
    </row>
    <row r="4" spans="1:8" x14ac:dyDescent="0.2">
      <c r="A4" s="2" t="str">
        <f>calculations!A50</f>
        <v>NK1</v>
      </c>
      <c r="B4" s="2">
        <f>calculations!H50</f>
        <v>3.3713961687886851</v>
      </c>
      <c r="C4" s="2">
        <f>calculations!N50</f>
        <v>4.6995056667929935</v>
      </c>
      <c r="D4" s="2">
        <f>calculations!T50</f>
        <v>7.1562003830260457</v>
      </c>
      <c r="E4" s="2">
        <f>calculations!Z50</f>
        <v>5.689242111946351</v>
      </c>
      <c r="F4" s="2">
        <f>calculations!AF50</f>
        <v>6.341034190306952</v>
      </c>
    </row>
    <row r="5" spans="1:8" x14ac:dyDescent="0.2">
      <c r="A5" s="2" t="str">
        <f>calculations!A51</f>
        <v>NK3</v>
      </c>
      <c r="B5" s="2">
        <f>calculations!H51</f>
        <v>1.2764152129462687</v>
      </c>
      <c r="C5" s="2">
        <f>calculations!N51</f>
        <v>0.98398802986009037</v>
      </c>
      <c r="D5" s="2">
        <f>calculations!T51</f>
        <v>1.1736435379639711</v>
      </c>
      <c r="E5" s="2">
        <f>calculations!Z51</f>
        <v>0</v>
      </c>
      <c r="F5" s="2">
        <f>calculations!AF51</f>
        <v>0.65945559948047516</v>
      </c>
    </row>
    <row r="6" spans="1:8" x14ac:dyDescent="0.2">
      <c r="A6" s="2" t="str">
        <f>calculations!A52</f>
        <v>NK4</v>
      </c>
      <c r="B6" s="2">
        <f>calculations!H52</f>
        <v>0.1297495318479894</v>
      </c>
      <c r="C6" s="2">
        <f>calculations!N52</f>
        <v>0.11973773892456502</v>
      </c>
      <c r="D6" s="2">
        <f>calculations!T52</f>
        <v>1.6440906627566503</v>
      </c>
      <c r="E6" s="2">
        <f>calculations!Z52</f>
        <v>2.0479339191949917</v>
      </c>
      <c r="F6" s="2">
        <f>calculations!AF52</f>
        <v>0.64573480677346917</v>
      </c>
    </row>
    <row r="7" spans="1:8" x14ac:dyDescent="0.2">
      <c r="A7" s="2" t="str">
        <f>calculations!A53</f>
        <v>NK5</v>
      </c>
      <c r="B7" s="2">
        <f>calculations!H53</f>
        <v>10.506498241059081</v>
      </c>
      <c r="C7" s="2">
        <f>calculations!N53</f>
        <v>10.990165666563747</v>
      </c>
      <c r="D7" s="2">
        <f>calculations!T53</f>
        <v>9.8559946652286179</v>
      </c>
      <c r="E7" s="2">
        <f>calculations!Z53</f>
        <v>8.6445507630783638</v>
      </c>
      <c r="F7" s="2">
        <f>calculations!AF53</f>
        <v>7.7046474662617817</v>
      </c>
    </row>
    <row r="8" spans="1:8" x14ac:dyDescent="0.2">
      <c r="A8" s="2" t="str">
        <f>calculations!A54</f>
        <v>NK6.1</v>
      </c>
      <c r="B8" s="2">
        <f>calculations!H54</f>
        <v>4.3569167812515524</v>
      </c>
      <c r="C8" s="2">
        <f>calculations!N54</f>
        <v>6.6008879091020889</v>
      </c>
      <c r="D8" s="2">
        <f>calculations!T54</f>
        <v>9.5829246646160353</v>
      </c>
      <c r="E8" s="2">
        <f>calculations!Z54</f>
        <v>7.3443901660527562</v>
      </c>
      <c r="F8" s="2">
        <f>calculations!AF54</f>
        <v>10.991833437246447</v>
      </c>
    </row>
    <row r="9" spans="1:8" x14ac:dyDescent="0.2">
      <c r="A9" s="2" t="str">
        <f>calculations!A55</f>
        <v>NK6.2</v>
      </c>
      <c r="B9" s="2">
        <f>calculations!H55</f>
        <v>4.8253406157836434</v>
      </c>
      <c r="C9" s="2">
        <f>calculations!N55</f>
        <v>6.547214263858927</v>
      </c>
      <c r="D9" s="2">
        <f>calculations!T55</f>
        <v>10.391578258853878</v>
      </c>
      <c r="E9" s="2">
        <f>calculations!Z55</f>
        <v>7.3415095171991629</v>
      </c>
      <c r="F9" s="2">
        <f>calculations!AF55</f>
        <v>11.242936823024227</v>
      </c>
    </row>
    <row r="10" spans="1:8" x14ac:dyDescent="0.2">
      <c r="A10" s="2" t="str">
        <f>calculations!A56</f>
        <v>Msx</v>
      </c>
      <c r="B10" s="2">
        <f>calculations!H56</f>
        <v>33.412861495521646</v>
      </c>
      <c r="C10" s="2">
        <f>calculations!N56</f>
        <v>33.740654742915737</v>
      </c>
      <c r="D10" s="2">
        <f>calculations!T56</f>
        <v>41.578041214015933</v>
      </c>
      <c r="E10" s="2">
        <f>calculations!Z56</f>
        <v>28.35705831939725</v>
      </c>
      <c r="F10" s="2">
        <f>calculations!AF56</f>
        <v>21.758626907829626</v>
      </c>
    </row>
    <row r="11" spans="1:8" x14ac:dyDescent="0.2">
      <c r="A11" s="2" t="str">
        <f>calculations!A57</f>
        <v>Lbx</v>
      </c>
      <c r="B11" s="2">
        <f>calculations!H57</f>
        <v>6.6517500250969901</v>
      </c>
      <c r="C11" s="2">
        <f>calculations!N57</f>
        <v>10.085427915194018</v>
      </c>
      <c r="D11" s="2">
        <f>calculations!T57</f>
        <v>11.081949169944966</v>
      </c>
      <c r="E11" s="2">
        <f>calculations!Z57</f>
        <v>9.1266493126317094</v>
      </c>
      <c r="F11" s="2">
        <f>calculations!AF57</f>
        <v>5.7583816512361503</v>
      </c>
    </row>
    <row r="12" spans="1:8" x14ac:dyDescent="0.2">
      <c r="A12" s="2" t="str">
        <f>calculations!A58</f>
        <v>Tlx</v>
      </c>
      <c r="B12" s="2">
        <f>calculations!H58</f>
        <v>3.5141726398785598</v>
      </c>
      <c r="C12" s="2">
        <f>calculations!N58</f>
        <v>5.3098700488753741</v>
      </c>
      <c r="D12" s="2">
        <f>calculations!T58</f>
        <v>11.699806077259353</v>
      </c>
      <c r="E12" s="2">
        <f>calculations!Z58</f>
        <v>16.422548004965872</v>
      </c>
      <c r="F12" s="2">
        <f>calculations!AF58</f>
        <v>11.085606136001775</v>
      </c>
    </row>
    <row r="13" spans="1:8" s="13" customFormat="1" x14ac:dyDescent="0.2">
      <c r="A13" s="13" t="s">
        <v>130</v>
      </c>
      <c r="B13" s="13">
        <f>calculations!H59</f>
        <v>2.0824676650684397</v>
      </c>
      <c r="C13" s="13">
        <f>calculations!N59</f>
        <v>2.8061658305344492</v>
      </c>
      <c r="D13" s="13">
        <f>calculations!T59</f>
        <v>2.6560146639902205</v>
      </c>
      <c r="E13" s="13">
        <f>calculations!Z59</f>
        <v>3.5059189190534759</v>
      </c>
      <c r="F13" s="13">
        <f>calculations!AF59</f>
        <v>2.4920426783819849</v>
      </c>
    </row>
    <row r="14" spans="1:8" x14ac:dyDescent="0.2">
      <c r="A14" s="9" t="str">
        <f>references!A40</f>
        <v>RPL31</v>
      </c>
      <c r="B14" s="9">
        <f>references!B40</f>
        <v>191.67827019532356</v>
      </c>
      <c r="C14" s="9">
        <f>references!C40</f>
        <v>214.12744589070067</v>
      </c>
      <c r="D14" s="9">
        <f>references!D40</f>
        <v>202.87182482656158</v>
      </c>
      <c r="E14" s="9">
        <f>references!E40</f>
        <v>187.05003864143055</v>
      </c>
      <c r="F14" s="9">
        <f>references!F40</f>
        <v>163.068494812761</v>
      </c>
      <c r="G14" s="9"/>
      <c r="H14" s="9"/>
    </row>
    <row r="16" spans="1:8" x14ac:dyDescent="0.2">
      <c r="B16" s="3" t="s">
        <v>129</v>
      </c>
      <c r="C16" s="3" t="s">
        <v>129</v>
      </c>
      <c r="D16" s="3" t="s">
        <v>129</v>
      </c>
      <c r="E16" s="3" t="s">
        <v>129</v>
      </c>
      <c r="F16" s="3" t="s">
        <v>129</v>
      </c>
      <c r="G16" s="3"/>
      <c r="H16" s="3"/>
    </row>
    <row r="17" spans="1:6" x14ac:dyDescent="0.2">
      <c r="A17" s="2" t="str">
        <f>A4</f>
        <v>NK1</v>
      </c>
      <c r="B17" s="2">
        <f>(B4/$B$14)*100</f>
        <v>1.7588828224259185</v>
      </c>
      <c r="C17" s="2">
        <f>(C4/$C$14)*100</f>
        <v>2.1947236363113451</v>
      </c>
      <c r="D17" s="2">
        <f>(D4/$D$14)*100</f>
        <v>3.5274491118438935</v>
      </c>
      <c r="E17" s="2">
        <f>(E4/$E$14)*100</f>
        <v>3.0415615806701122</v>
      </c>
      <c r="F17" s="2">
        <f>(F4/$F$14)*100</f>
        <v>3.888570994408131</v>
      </c>
    </row>
    <row r="18" spans="1:6" x14ac:dyDescent="0.2">
      <c r="A18" s="2" t="str">
        <f>A5</f>
        <v>NK3</v>
      </c>
      <c r="B18" s="2">
        <f>(B5/$B$14)*100</f>
        <v>0.66591544865548857</v>
      </c>
      <c r="C18" s="2">
        <f>(C5/$C$14)*100</f>
        <v>0.45953381910806418</v>
      </c>
      <c r="D18" s="2">
        <f>(D5/$D$14)*100</f>
        <v>0.57851480311144143</v>
      </c>
      <c r="E18" s="2">
        <f>(E5/$E$14)*100</f>
        <v>0</v>
      </c>
      <c r="F18" s="2">
        <f>(F5/$F$14)*100</f>
        <v>0.40440405133908747</v>
      </c>
    </row>
    <row r="19" spans="1:6" x14ac:dyDescent="0.2">
      <c r="A19" s="2" t="str">
        <f>A6</f>
        <v>NK4</v>
      </c>
      <c r="B19" s="2">
        <f>(B6/$B$14)*100</f>
        <v>6.7691309878669254E-2</v>
      </c>
      <c r="C19" s="2">
        <f>(C6/$C$14)*100</f>
        <v>5.5918912415218375E-2</v>
      </c>
      <c r="D19" s="2">
        <f>(D6/$D$14)*100</f>
        <v>0.81040857406503353</v>
      </c>
      <c r="E19" s="2">
        <f>(E6/$E$14)*100</f>
        <v>1.0948588591958652</v>
      </c>
      <c r="F19" s="2">
        <f>(F6/$F$14)*100</f>
        <v>0.39598992283268247</v>
      </c>
    </row>
    <row r="20" spans="1:6" x14ac:dyDescent="0.2">
      <c r="A20" s="2" t="str">
        <f>A7</f>
        <v>NK5</v>
      </c>
      <c r="B20" s="2">
        <f>(B7/$B$14)*100</f>
        <v>5.4813194163077394</v>
      </c>
      <c r="C20" s="2">
        <f>(C7/$C$14)*100</f>
        <v>5.1325347952702769</v>
      </c>
      <c r="D20" s="2">
        <f>(D7/$D$14)*100</f>
        <v>4.8582373001547499</v>
      </c>
      <c r="E20" s="2">
        <f>(E7/$E$14)*100</f>
        <v>4.621517763837363</v>
      </c>
      <c r="F20" s="2">
        <f>(F7/$F$14)*100</f>
        <v>4.7247921648559004</v>
      </c>
    </row>
    <row r="21" spans="1:6" x14ac:dyDescent="0.2">
      <c r="A21" s="2" t="str">
        <f>A8</f>
        <v>NK6.1</v>
      </c>
      <c r="B21" s="2">
        <f>(B8/$B$14)*100</f>
        <v>2.2730363628656378</v>
      </c>
      <c r="C21" s="2">
        <f>(C8/$C$14)*100</f>
        <v>3.0826911896532172</v>
      </c>
      <c r="D21" s="2">
        <f>(D8/$D$14)*100</f>
        <v>4.7236350699800891</v>
      </c>
      <c r="E21" s="2">
        <f>(E8/$E$14)*100</f>
        <v>3.9264307130840734</v>
      </c>
      <c r="F21" s="2">
        <f>(F8/$F$14)*100</f>
        <v>6.7406235949301685</v>
      </c>
    </row>
    <row r="22" spans="1:6" x14ac:dyDescent="0.2">
      <c r="A22" s="2" t="str">
        <f>A9</f>
        <v>NK6.2</v>
      </c>
      <c r="B22" s="2">
        <f>(B9/$B$14)*100</f>
        <v>2.5174166121525072</v>
      </c>
      <c r="C22" s="2">
        <f>(C9/$C$14)*100</f>
        <v>3.0576249749884425</v>
      </c>
      <c r="D22" s="2">
        <f>(D9/$D$14)*100</f>
        <v>5.1222382742097414</v>
      </c>
      <c r="E22" s="2">
        <f>(E9/$E$14)*100</f>
        <v>3.9248906712457954</v>
      </c>
      <c r="F22" s="2">
        <f>(F9/$F$14)*100</f>
        <v>6.8946100446524783</v>
      </c>
    </row>
    <row r="23" spans="1:6" x14ac:dyDescent="0.2">
      <c r="A23" s="2" t="str">
        <f>A10</f>
        <v>Msx</v>
      </c>
      <c r="B23" s="2">
        <f>(B10/$B$14)*100</f>
        <v>17.431741981745425</v>
      </c>
      <c r="C23" s="2">
        <f>(C10/$C$14)*100</f>
        <v>15.757276981736537</v>
      </c>
      <c r="D23" s="2">
        <f>(D10/$D$14)*100</f>
        <v>20.494734174921369</v>
      </c>
      <c r="E23" s="2">
        <f>(E10/$E$14)*100</f>
        <v>15.160145662282861</v>
      </c>
      <c r="F23" s="2">
        <f>(F10/$F$14)*100</f>
        <v>13.343243851495275</v>
      </c>
    </row>
    <row r="24" spans="1:6" x14ac:dyDescent="0.2">
      <c r="A24" s="2" t="str">
        <f>A11</f>
        <v>Lbx</v>
      </c>
      <c r="B24" s="2">
        <f>(B11/$B$14)*100</f>
        <v>3.4702681834089693</v>
      </c>
      <c r="C24" s="2">
        <f>(C11/$C$14)*100</f>
        <v>4.7100117751098702</v>
      </c>
      <c r="D24" s="2">
        <f>(D11/$D$14)*100</f>
        <v>5.4625373333231986</v>
      </c>
      <c r="E24" s="2">
        <f>(E11/$E$14)*100</f>
        <v>4.879255507734606</v>
      </c>
      <c r="F24" s="2">
        <f>(F11/$F$14)*100</f>
        <v>3.5312655935458634</v>
      </c>
    </row>
    <row r="25" spans="1:6" x14ac:dyDescent="0.2">
      <c r="A25" s="2" t="str">
        <f>A12</f>
        <v>Tlx</v>
      </c>
      <c r="B25" s="2">
        <f>(B12/$B$14)*100</f>
        <v>1.8333703848107328</v>
      </c>
      <c r="C25" s="2">
        <f>(C12/$C$14)*100</f>
        <v>2.4797708798085356</v>
      </c>
      <c r="D25" s="2">
        <f>(D12/$D$14)*100</f>
        <v>5.7670926395332165</v>
      </c>
      <c r="E25" s="2">
        <f>(E12/$E$14)*100</f>
        <v>8.7797618884470889</v>
      </c>
      <c r="F25" s="2">
        <f>(F12/$F$14)*100</f>
        <v>6.7981286935471648</v>
      </c>
    </row>
    <row r="26" spans="1:6" s="13" customFormat="1" x14ac:dyDescent="0.2">
      <c r="A26" s="13" t="s">
        <v>130</v>
      </c>
      <c r="B26" s="13">
        <f>(B13/$B$14)*100</f>
        <v>1.0864390955460774</v>
      </c>
      <c r="C26" s="13">
        <f>(C13/$C$14)*100</f>
        <v>1.3105119798453253</v>
      </c>
      <c r="D26" s="13">
        <f>(D13/$D$14)*100</f>
        <v>1.3092082482428946</v>
      </c>
      <c r="E26" s="13">
        <f>(E13/$E$14)*100</f>
        <v>1.8743214086013742</v>
      </c>
      <c r="F26" s="13">
        <f>(F13/$F$14)*100</f>
        <v>1.5282183607835502</v>
      </c>
    </row>
    <row r="27" spans="1:6" s="9" customFormat="1" x14ac:dyDescent="0.2">
      <c r="A27" s="9" t="str">
        <f t="shared" ref="A27" si="0">A14</f>
        <v>RPL31</v>
      </c>
      <c r="B27" s="9">
        <f>(B14/$B$14)*100</f>
        <v>100</v>
      </c>
      <c r="C27" s="9">
        <f>(C14/$C$14)*100</f>
        <v>100</v>
      </c>
      <c r="D27" s="9">
        <f>(D14/$D$14)*100</f>
        <v>100</v>
      </c>
      <c r="E27" s="9">
        <f>(E14/$E$14)*100</f>
        <v>100</v>
      </c>
      <c r="F27" s="9">
        <f>(F14/$F$14)*100</f>
        <v>100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opLeftCell="A7" workbookViewId="0">
      <pane xSplit="1" topLeftCell="B1" activePane="topRight" state="frozen"/>
      <selection pane="topRight" activeCell="E59" sqref="E59"/>
    </sheetView>
  </sheetViews>
  <sheetFormatPr baseColWidth="10" defaultRowHeight="11.25" x14ac:dyDescent="0.2"/>
  <cols>
    <col min="1" max="1" width="11.42578125" style="1"/>
    <col min="2" max="2" width="15.7109375" style="1" customWidth="1"/>
    <col min="3" max="3" width="11.42578125" style="1"/>
    <col min="4" max="4" width="16.28515625" style="1" bestFit="1" customWidth="1"/>
    <col min="5" max="5" width="11.7109375" style="1" bestFit="1" customWidth="1"/>
    <col min="6" max="6" width="12.85546875" style="1" customWidth="1"/>
    <col min="7" max="7" width="11.42578125" style="1"/>
    <col min="8" max="8" width="16.28515625" style="1" bestFit="1" customWidth="1"/>
    <col min="9" max="9" width="11.7109375" style="1" bestFit="1" customWidth="1"/>
    <col min="10" max="11" width="11.42578125" style="1"/>
    <col min="12" max="12" width="16.28515625" style="1" bestFit="1" customWidth="1"/>
    <col min="13" max="13" width="11.7109375" style="1" bestFit="1" customWidth="1"/>
    <col min="14" max="15" width="11.42578125" style="1"/>
    <col min="16" max="16" width="16.28515625" style="1" bestFit="1" customWidth="1"/>
    <col min="17" max="17" width="11.7109375" style="1" bestFit="1" customWidth="1"/>
    <col min="18" max="18" width="10.42578125" style="1" customWidth="1"/>
    <col min="19" max="19" width="11.42578125" style="1"/>
    <col min="20" max="20" width="16.28515625" style="1" bestFit="1" customWidth="1"/>
    <col min="21" max="21" width="11.7109375" style="1" bestFit="1" customWidth="1"/>
    <col min="22" max="23" width="11.42578125" style="1"/>
    <col min="24" max="24" width="16.28515625" style="1" bestFit="1" customWidth="1"/>
    <col min="25" max="26" width="11.7109375" style="1" bestFit="1" customWidth="1"/>
    <col min="27" max="27" width="11.42578125" style="1"/>
    <col min="28" max="28" width="16.28515625" style="1" bestFit="1" customWidth="1"/>
    <col min="29" max="29" width="11.7109375" style="1" bestFit="1" customWidth="1"/>
    <col min="30" max="16384" width="11.42578125" style="1"/>
  </cols>
  <sheetData>
    <row r="1" spans="1:30" s="8" customFormat="1" x14ac:dyDescent="0.2">
      <c r="E1" s="8" t="s">
        <v>112</v>
      </c>
      <c r="F1" s="8" t="s">
        <v>114</v>
      </c>
      <c r="I1" s="8" t="s">
        <v>112</v>
      </c>
      <c r="J1" s="8" t="s">
        <v>114</v>
      </c>
      <c r="M1" s="8" t="s">
        <v>112</v>
      </c>
      <c r="N1" s="8" t="s">
        <v>114</v>
      </c>
      <c r="Q1" s="8" t="s">
        <v>112</v>
      </c>
      <c r="R1" s="8" t="s">
        <v>114</v>
      </c>
      <c r="U1" s="8" t="s">
        <v>112</v>
      </c>
      <c r="V1" s="8" t="s">
        <v>114</v>
      </c>
      <c r="Y1" s="8" t="s">
        <v>112</v>
      </c>
      <c r="Z1" s="8" t="s">
        <v>114</v>
      </c>
      <c r="AC1" s="8" t="s">
        <v>112</v>
      </c>
      <c r="AD1" s="8" t="s">
        <v>114</v>
      </c>
    </row>
    <row r="2" spans="1:30" s="3" customFormat="1" x14ac:dyDescent="0.2">
      <c r="D2" s="3" t="s">
        <v>113</v>
      </c>
      <c r="E2" s="4">
        <v>30066932</v>
      </c>
      <c r="F2" s="6">
        <f>E2*75</f>
        <v>2255019900</v>
      </c>
      <c r="H2" s="3" t="s">
        <v>115</v>
      </c>
      <c r="I2" s="6">
        <v>21575835</v>
      </c>
      <c r="J2" s="6">
        <f>I2*75</f>
        <v>1618187625</v>
      </c>
      <c r="L2" s="3" t="s">
        <v>116</v>
      </c>
      <c r="M2" s="6">
        <v>31574430</v>
      </c>
      <c r="N2" s="6">
        <f>M2*75</f>
        <v>2368082250</v>
      </c>
      <c r="P2" s="3" t="s">
        <v>117</v>
      </c>
      <c r="Q2" s="6">
        <v>3174883</v>
      </c>
      <c r="R2" s="7">
        <f>Q2*75</f>
        <v>238116225</v>
      </c>
      <c r="T2" s="3" t="s">
        <v>118</v>
      </c>
      <c r="U2" s="6">
        <v>4027629</v>
      </c>
      <c r="V2" s="6">
        <f>U2*75</f>
        <v>302072175</v>
      </c>
      <c r="X2" s="3" t="s">
        <v>119</v>
      </c>
      <c r="Y2" s="6">
        <v>16387631</v>
      </c>
      <c r="Z2" s="6">
        <f>Y2*75</f>
        <v>1229072325</v>
      </c>
      <c r="AB2" s="3" t="s">
        <v>120</v>
      </c>
      <c r="AC2" s="6">
        <v>14538872</v>
      </c>
      <c r="AD2" s="6">
        <f>AC2*75</f>
        <v>1090415400</v>
      </c>
    </row>
    <row r="3" spans="1:30" s="3" customFormat="1" x14ac:dyDescent="0.2">
      <c r="A3" s="3" t="s">
        <v>100</v>
      </c>
      <c r="B3" s="3" t="s">
        <v>0</v>
      </c>
      <c r="C3" s="3" t="s">
        <v>110</v>
      </c>
      <c r="D3" s="3" t="s">
        <v>111</v>
      </c>
      <c r="E3" s="8" t="s">
        <v>121</v>
      </c>
      <c r="H3" s="3" t="s">
        <v>111</v>
      </c>
      <c r="I3" s="8" t="s">
        <v>121</v>
      </c>
      <c r="L3" s="3" t="s">
        <v>111</v>
      </c>
      <c r="M3" s="8" t="s">
        <v>121</v>
      </c>
      <c r="P3" s="3" t="s">
        <v>111</v>
      </c>
      <c r="Q3" s="8" t="s">
        <v>121</v>
      </c>
      <c r="T3" s="3" t="s">
        <v>111</v>
      </c>
      <c r="U3" s="8" t="s">
        <v>121</v>
      </c>
      <c r="X3" s="3" t="s">
        <v>111</v>
      </c>
      <c r="Y3" s="8" t="s">
        <v>121</v>
      </c>
      <c r="AB3" s="3" t="s">
        <v>111</v>
      </c>
      <c r="AC3" s="8" t="s">
        <v>121</v>
      </c>
    </row>
    <row r="4" spans="1:30" x14ac:dyDescent="0.2">
      <c r="A4" s="1" t="s">
        <v>55</v>
      </c>
      <c r="B4" s="1" t="s">
        <v>1</v>
      </c>
      <c r="C4" s="1">
        <v>999</v>
      </c>
      <c r="D4" s="1">
        <v>4610</v>
      </c>
      <c r="E4" s="1">
        <v>0.22173528000000001</v>
      </c>
      <c r="H4" s="1">
        <v>3673</v>
      </c>
      <c r="I4" s="1">
        <v>0.23563364000000001</v>
      </c>
      <c r="L4" s="1">
        <v>5355</v>
      </c>
      <c r="M4" s="1">
        <v>0.20979386999999999</v>
      </c>
      <c r="P4" s="1">
        <v>310</v>
      </c>
      <c r="Q4" s="1">
        <v>0.33399844000000001</v>
      </c>
      <c r="T4" s="1">
        <v>351</v>
      </c>
      <c r="U4" s="1">
        <v>0.39570810000000001</v>
      </c>
      <c r="X4" s="1">
        <v>2125</v>
      </c>
      <c r="Y4" s="1">
        <v>0.26380086000000003</v>
      </c>
      <c r="AB4" s="1">
        <v>3645</v>
      </c>
      <c r="AC4" s="1">
        <v>0.17397049000000001</v>
      </c>
    </row>
    <row r="5" spans="1:30" x14ac:dyDescent="0.2">
      <c r="A5" s="1" t="s">
        <v>56</v>
      </c>
      <c r="B5" s="1" t="s">
        <v>2</v>
      </c>
      <c r="C5" s="1">
        <v>933</v>
      </c>
      <c r="D5" s="1">
        <v>18674</v>
      </c>
      <c r="E5" s="1">
        <v>0.25056561999999999</v>
      </c>
      <c r="H5" s="1">
        <v>15904</v>
      </c>
      <c r="I5" s="1">
        <v>0.31306675</v>
      </c>
      <c r="L5" s="1">
        <v>23506</v>
      </c>
      <c r="M5" s="1">
        <v>0.29440165000000001</v>
      </c>
      <c r="P5" s="1">
        <v>1957</v>
      </c>
      <c r="Q5" s="1">
        <v>0.41693722999999999</v>
      </c>
      <c r="T5" s="1">
        <v>1863</v>
      </c>
      <c r="U5" s="1">
        <v>0.44058236000000001</v>
      </c>
      <c r="X5" s="1">
        <v>6911</v>
      </c>
      <c r="Y5" s="1">
        <v>0.36125059999999998</v>
      </c>
      <c r="AB5" s="1">
        <v>4983</v>
      </c>
      <c r="AC5" s="1">
        <v>0.23027976999999999</v>
      </c>
    </row>
    <row r="6" spans="1:30" x14ac:dyDescent="0.2">
      <c r="A6" s="1" t="s">
        <v>57</v>
      </c>
      <c r="B6" s="1" t="s">
        <v>3</v>
      </c>
      <c r="C6" s="1">
        <v>798</v>
      </c>
      <c r="D6" s="1">
        <v>7268</v>
      </c>
      <c r="E6" s="1">
        <v>0.27150570000000002</v>
      </c>
      <c r="H6" s="1">
        <v>5247</v>
      </c>
      <c r="I6" s="1">
        <v>0.32384380000000001</v>
      </c>
      <c r="L6" s="1">
        <v>8020</v>
      </c>
      <c r="M6" s="1">
        <v>0.3025504</v>
      </c>
      <c r="P6" s="1">
        <v>659</v>
      </c>
      <c r="Q6" s="1">
        <v>0.40742326000000001</v>
      </c>
      <c r="T6" s="1">
        <v>610</v>
      </c>
      <c r="U6" s="1">
        <v>0.33956229999999998</v>
      </c>
      <c r="X6" s="1">
        <v>4087</v>
      </c>
      <c r="Y6" s="1">
        <v>0.41152936000000001</v>
      </c>
      <c r="AB6" s="1">
        <v>3579</v>
      </c>
      <c r="AC6" s="1">
        <v>0.30088695999999998</v>
      </c>
    </row>
    <row r="7" spans="1:30" x14ac:dyDescent="0.2">
      <c r="A7" s="1" t="s">
        <v>58</v>
      </c>
      <c r="B7" s="1" t="s">
        <v>4</v>
      </c>
      <c r="C7" s="1">
        <v>615</v>
      </c>
      <c r="D7" s="1">
        <v>4056</v>
      </c>
      <c r="E7" s="1">
        <v>0.21863149000000001</v>
      </c>
      <c r="H7" s="1">
        <v>2994</v>
      </c>
      <c r="I7" s="1">
        <v>0.27615654000000001</v>
      </c>
      <c r="L7" s="1">
        <v>4080</v>
      </c>
      <c r="M7" s="1">
        <v>0.27917016</v>
      </c>
      <c r="P7" s="1">
        <v>341</v>
      </c>
      <c r="Q7" s="1">
        <v>0.40476286</v>
      </c>
      <c r="T7" s="1">
        <v>319</v>
      </c>
      <c r="U7" s="1">
        <v>0.36064750000000001</v>
      </c>
      <c r="X7" s="1">
        <v>1113</v>
      </c>
      <c r="Y7" s="1">
        <v>0.36930457</v>
      </c>
      <c r="AB7" s="1">
        <v>995</v>
      </c>
      <c r="AC7" s="1">
        <v>0.23797360000000001</v>
      </c>
    </row>
    <row r="8" spans="1:30" x14ac:dyDescent="0.2">
      <c r="A8" s="1" t="s">
        <v>59</v>
      </c>
      <c r="B8" s="1" t="s">
        <v>5</v>
      </c>
      <c r="C8" s="1">
        <v>579</v>
      </c>
      <c r="D8" s="1">
        <v>3665</v>
      </c>
      <c r="E8" s="1">
        <v>0.25792310000000002</v>
      </c>
      <c r="H8" s="1">
        <v>3027</v>
      </c>
      <c r="I8" s="1">
        <v>0.29873237000000002</v>
      </c>
      <c r="L8" s="1">
        <v>4039</v>
      </c>
      <c r="M8" s="1">
        <v>0.25989440000000003</v>
      </c>
      <c r="P8" s="1">
        <v>347</v>
      </c>
      <c r="Q8" s="1">
        <v>0.30030030000000002</v>
      </c>
      <c r="T8" s="1">
        <v>349</v>
      </c>
      <c r="U8" s="1">
        <v>0.34934163000000001</v>
      </c>
      <c r="X8" s="1">
        <v>1419</v>
      </c>
      <c r="Y8" s="1">
        <v>0.30282226000000001</v>
      </c>
      <c r="AB8" s="1">
        <v>1195</v>
      </c>
      <c r="AC8" s="1">
        <v>0.21851923000000001</v>
      </c>
    </row>
    <row r="9" spans="1:30" x14ac:dyDescent="0.2">
      <c r="A9" s="1" t="s">
        <v>60</v>
      </c>
      <c r="B9" s="1" t="s">
        <v>6</v>
      </c>
      <c r="C9" s="1">
        <v>456</v>
      </c>
      <c r="D9" s="1">
        <v>2142</v>
      </c>
      <c r="E9" s="1">
        <v>0.18638395999999999</v>
      </c>
      <c r="H9" s="1">
        <v>1585</v>
      </c>
      <c r="I9" s="1">
        <v>0.24114531</v>
      </c>
      <c r="L9" s="1">
        <v>2660</v>
      </c>
      <c r="M9" s="1">
        <v>0.19247921000000001</v>
      </c>
      <c r="P9" s="1">
        <v>232</v>
      </c>
      <c r="Q9" s="1">
        <v>0.19009218</v>
      </c>
      <c r="T9" s="1">
        <v>281</v>
      </c>
      <c r="U9" s="1">
        <v>0.24344837999999999</v>
      </c>
      <c r="X9" s="1">
        <v>917</v>
      </c>
      <c r="Y9" s="1">
        <v>0.24185912000000001</v>
      </c>
      <c r="AB9" s="1">
        <v>909</v>
      </c>
      <c r="AC9" s="1">
        <v>0.13692578999999999</v>
      </c>
    </row>
    <row r="10" spans="1:30" x14ac:dyDescent="0.2">
      <c r="A10" s="1" t="s">
        <v>61</v>
      </c>
      <c r="B10" s="1" t="s">
        <v>7</v>
      </c>
      <c r="C10" s="1">
        <v>441</v>
      </c>
      <c r="D10" s="1">
        <v>2478</v>
      </c>
      <c r="E10" s="1">
        <v>0.19954683000000001</v>
      </c>
      <c r="H10" s="1">
        <v>1931</v>
      </c>
      <c r="I10" s="1">
        <v>0.22510785999999999</v>
      </c>
      <c r="L10" s="1">
        <v>2601</v>
      </c>
      <c r="M10" s="1">
        <v>0.18270338999999999</v>
      </c>
      <c r="P10" s="1">
        <v>233</v>
      </c>
      <c r="Q10" s="1">
        <v>0.36722514000000001</v>
      </c>
      <c r="T10" s="1">
        <v>247</v>
      </c>
      <c r="U10" s="1">
        <v>0.28095957999999999</v>
      </c>
      <c r="X10" s="1">
        <v>1118</v>
      </c>
      <c r="Y10" s="1">
        <v>0.26020219999999999</v>
      </c>
      <c r="AB10" s="1">
        <v>999</v>
      </c>
      <c r="AC10" s="1">
        <v>0.13663581</v>
      </c>
    </row>
    <row r="11" spans="1:30" x14ac:dyDescent="0.2">
      <c r="A11" s="1" t="s">
        <v>62</v>
      </c>
      <c r="B11" s="1" t="s">
        <v>8</v>
      </c>
      <c r="C11" s="1">
        <v>393</v>
      </c>
      <c r="D11" s="1">
        <v>4082</v>
      </c>
      <c r="E11" s="1">
        <v>0.22223388999999999</v>
      </c>
      <c r="H11" s="1">
        <v>3054</v>
      </c>
      <c r="I11" s="1">
        <v>0.23708253000000001</v>
      </c>
      <c r="L11" s="1">
        <v>4363</v>
      </c>
      <c r="M11" s="1">
        <v>0.25406363999999998</v>
      </c>
      <c r="P11" s="1">
        <v>356</v>
      </c>
      <c r="Q11" s="1">
        <v>0.35773460000000001</v>
      </c>
      <c r="T11" s="1">
        <v>356</v>
      </c>
      <c r="U11" s="1">
        <v>0.28599380000000002</v>
      </c>
      <c r="X11" s="1">
        <v>2026</v>
      </c>
      <c r="Y11" s="1">
        <v>0.30852804</v>
      </c>
      <c r="AB11" s="1">
        <v>1699</v>
      </c>
      <c r="AC11" s="1">
        <v>0.21229244999999999</v>
      </c>
    </row>
    <row r="12" spans="1:30" x14ac:dyDescent="0.2">
      <c r="A12" s="1" t="s">
        <v>63</v>
      </c>
      <c r="B12" s="1" t="s">
        <v>9</v>
      </c>
      <c r="C12" s="1">
        <v>252</v>
      </c>
      <c r="D12" s="1">
        <v>1525</v>
      </c>
      <c r="E12" s="1">
        <v>0.18844995</v>
      </c>
      <c r="H12" s="1">
        <v>1259</v>
      </c>
      <c r="I12" s="1">
        <v>0.23747380000000001</v>
      </c>
      <c r="L12" s="1">
        <v>1363</v>
      </c>
      <c r="M12" s="1">
        <v>0.21384998999999999</v>
      </c>
      <c r="P12" s="1">
        <v>100</v>
      </c>
      <c r="Q12" s="1">
        <v>0.18676628000000001</v>
      </c>
      <c r="T12" s="1">
        <v>99</v>
      </c>
      <c r="U12" s="1">
        <v>0.28412935</v>
      </c>
      <c r="X12" s="1">
        <v>757</v>
      </c>
      <c r="Y12" s="1">
        <v>0.25754556000000001</v>
      </c>
      <c r="AB12" s="1">
        <v>528</v>
      </c>
      <c r="AC12" s="1">
        <v>0.15197569</v>
      </c>
    </row>
    <row r="13" spans="1:30" x14ac:dyDescent="0.2">
      <c r="A13" s="1" t="s">
        <v>64</v>
      </c>
      <c r="B13" s="1" t="s">
        <v>10</v>
      </c>
      <c r="C13" s="1">
        <v>432</v>
      </c>
      <c r="D13" s="1">
        <v>4499</v>
      </c>
      <c r="E13" s="1">
        <v>0.20005195000000001</v>
      </c>
      <c r="H13" s="1">
        <v>3686</v>
      </c>
      <c r="I13" s="1">
        <v>0.22611998</v>
      </c>
      <c r="L13" s="1">
        <v>4930</v>
      </c>
      <c r="M13" s="1">
        <v>0.21503734999999999</v>
      </c>
      <c r="P13" s="1">
        <v>403</v>
      </c>
      <c r="Q13" s="1">
        <v>0.24702898000000001</v>
      </c>
      <c r="T13" s="1">
        <v>509</v>
      </c>
      <c r="U13" s="1">
        <v>0.29429539999999998</v>
      </c>
      <c r="X13" s="1">
        <v>2208</v>
      </c>
      <c r="Y13" s="1">
        <v>0.27284797999999999</v>
      </c>
      <c r="AB13" s="1">
        <v>2171</v>
      </c>
      <c r="AC13" s="1">
        <v>0.18151060999999999</v>
      </c>
    </row>
    <row r="14" spans="1:30" x14ac:dyDescent="0.2">
      <c r="A14" s="1" t="s">
        <v>65</v>
      </c>
      <c r="B14" s="1" t="s">
        <v>11</v>
      </c>
      <c r="C14" s="1">
        <v>396</v>
      </c>
      <c r="D14" s="1">
        <v>2916</v>
      </c>
      <c r="E14" s="1">
        <v>0.17652169000000001</v>
      </c>
      <c r="H14" s="1">
        <v>2042</v>
      </c>
      <c r="I14" s="1">
        <v>0.21050830000000001</v>
      </c>
      <c r="L14" s="1">
        <v>2933</v>
      </c>
      <c r="M14" s="1">
        <v>0.20344718000000001</v>
      </c>
      <c r="P14" s="1">
        <v>274</v>
      </c>
      <c r="Q14" s="1">
        <v>0.21135414</v>
      </c>
      <c r="T14" s="1">
        <v>235</v>
      </c>
      <c r="U14" s="1">
        <v>0.29083028</v>
      </c>
      <c r="X14" s="1">
        <v>1000</v>
      </c>
      <c r="Y14" s="1">
        <v>0.27642383999999998</v>
      </c>
      <c r="AB14" s="1">
        <v>951</v>
      </c>
      <c r="AC14" s="1">
        <v>0.17477097</v>
      </c>
    </row>
    <row r="15" spans="1:30" x14ac:dyDescent="0.2">
      <c r="A15" s="1" t="s">
        <v>66</v>
      </c>
      <c r="B15" s="1" t="s">
        <v>12</v>
      </c>
      <c r="C15" s="1">
        <v>255</v>
      </c>
      <c r="D15" s="1">
        <v>2379</v>
      </c>
      <c r="E15" s="1">
        <v>0.21246377999999999</v>
      </c>
      <c r="H15" s="1">
        <v>1956</v>
      </c>
      <c r="I15" s="1">
        <v>0.26195246</v>
      </c>
      <c r="L15" s="1">
        <v>2758</v>
      </c>
      <c r="M15" s="1">
        <v>0.21969369</v>
      </c>
      <c r="P15" s="1">
        <v>185</v>
      </c>
      <c r="Q15" s="1">
        <v>0.25469365999999999</v>
      </c>
      <c r="T15" s="1">
        <v>172</v>
      </c>
      <c r="U15" s="1">
        <v>0.28213167</v>
      </c>
      <c r="X15" s="1">
        <v>944</v>
      </c>
      <c r="Y15" s="1">
        <v>0.28714904000000002</v>
      </c>
      <c r="AB15" s="1">
        <v>841</v>
      </c>
      <c r="AC15" s="1">
        <v>0.16408851999999999</v>
      </c>
    </row>
    <row r="16" spans="1:30" x14ac:dyDescent="0.2">
      <c r="A16" s="1" t="s">
        <v>67</v>
      </c>
      <c r="B16" s="1" t="s">
        <v>13</v>
      </c>
      <c r="C16" s="1">
        <v>474</v>
      </c>
      <c r="D16" s="1">
        <v>6529</v>
      </c>
      <c r="E16" s="1">
        <v>0.86383019999999999</v>
      </c>
      <c r="H16" s="1">
        <v>5376</v>
      </c>
      <c r="I16" s="1">
        <v>0.97278785999999995</v>
      </c>
      <c r="L16" s="1">
        <v>7556</v>
      </c>
      <c r="M16" s="1">
        <v>0.91247959999999995</v>
      </c>
      <c r="P16" s="1">
        <v>623</v>
      </c>
      <c r="Q16" s="1">
        <v>1.0848082999999999</v>
      </c>
      <c r="T16" s="1">
        <v>650</v>
      </c>
      <c r="U16" s="1">
        <v>0.92068136</v>
      </c>
      <c r="X16" s="1">
        <v>3089</v>
      </c>
      <c r="Y16" s="1">
        <v>0.94236900000000001</v>
      </c>
      <c r="AB16" s="1">
        <v>2544</v>
      </c>
      <c r="AC16" s="1">
        <v>0.90134305000000003</v>
      </c>
    </row>
    <row r="17" spans="1:29" x14ac:dyDescent="0.2">
      <c r="A17" s="1" t="s">
        <v>68</v>
      </c>
      <c r="B17" s="1" t="s">
        <v>14</v>
      </c>
      <c r="C17" s="1">
        <v>195</v>
      </c>
      <c r="D17" s="1">
        <v>1496</v>
      </c>
      <c r="E17" s="1">
        <v>0.15507072</v>
      </c>
      <c r="H17" s="1">
        <v>1139</v>
      </c>
      <c r="I17" s="1">
        <v>0.18110367999999999</v>
      </c>
      <c r="L17" s="1">
        <v>1649</v>
      </c>
      <c r="M17" s="1">
        <v>0.15874695999999999</v>
      </c>
      <c r="P17" s="1">
        <v>129</v>
      </c>
      <c r="Q17" s="1">
        <v>0.39525694</v>
      </c>
      <c r="T17" s="1">
        <v>118</v>
      </c>
      <c r="U17" s="1">
        <v>0.21507809999999999</v>
      </c>
      <c r="X17" s="1">
        <v>585</v>
      </c>
      <c r="Y17" s="1">
        <v>0.26493695</v>
      </c>
      <c r="AB17" s="1">
        <v>653</v>
      </c>
      <c r="AC17" s="1">
        <v>0.16023666</v>
      </c>
    </row>
    <row r="18" spans="1:29" x14ac:dyDescent="0.2">
      <c r="A18" s="1" t="s">
        <v>69</v>
      </c>
      <c r="B18" s="1" t="s">
        <v>15</v>
      </c>
      <c r="C18" s="1">
        <v>171</v>
      </c>
      <c r="D18" s="1">
        <v>749</v>
      </c>
      <c r="E18" s="1">
        <v>0.18292683000000001</v>
      </c>
      <c r="H18" s="1">
        <v>752</v>
      </c>
      <c r="I18" s="1">
        <v>0.27204555000000002</v>
      </c>
      <c r="L18" s="1">
        <v>875</v>
      </c>
      <c r="M18" s="1">
        <v>0.22584113</v>
      </c>
      <c r="P18" s="1">
        <v>80</v>
      </c>
      <c r="Q18" s="1">
        <v>0.21695594000000001</v>
      </c>
      <c r="T18" s="1">
        <v>81</v>
      </c>
      <c r="U18" s="1">
        <v>0.19996667000000001</v>
      </c>
      <c r="X18" s="1">
        <v>445</v>
      </c>
      <c r="Y18" s="1">
        <v>0.28482341999999999</v>
      </c>
      <c r="AB18" s="1">
        <v>367</v>
      </c>
      <c r="AC18" s="1">
        <v>0.14664906</v>
      </c>
    </row>
    <row r="19" spans="1:29" x14ac:dyDescent="0.2">
      <c r="A19" s="1" t="s">
        <v>70</v>
      </c>
      <c r="B19" s="1" t="s">
        <v>16</v>
      </c>
      <c r="C19" s="1">
        <v>402</v>
      </c>
      <c r="D19" s="1">
        <v>2543</v>
      </c>
      <c r="E19" s="1">
        <v>0.23177779000000001</v>
      </c>
      <c r="H19" s="1">
        <v>1904</v>
      </c>
      <c r="I19" s="1">
        <v>0.278526</v>
      </c>
      <c r="L19" s="1">
        <v>2591</v>
      </c>
      <c r="M19" s="1">
        <v>0.24457081999999999</v>
      </c>
      <c r="P19" s="1">
        <v>203</v>
      </c>
      <c r="Q19" s="1">
        <v>0.58680030000000005</v>
      </c>
      <c r="T19" s="1">
        <v>207</v>
      </c>
      <c r="U19" s="1">
        <v>0.37474963</v>
      </c>
      <c r="X19" s="1">
        <v>970</v>
      </c>
      <c r="Y19" s="1">
        <v>0.25598325999999999</v>
      </c>
      <c r="AB19" s="1">
        <v>890</v>
      </c>
      <c r="AC19" s="1">
        <v>0.19264343</v>
      </c>
    </row>
    <row r="20" spans="1:29" x14ac:dyDescent="0.2">
      <c r="A20" s="1" t="s">
        <v>71</v>
      </c>
      <c r="B20" s="1" t="s">
        <v>17</v>
      </c>
      <c r="C20" s="1">
        <v>1212</v>
      </c>
      <c r="D20" s="1">
        <v>9555</v>
      </c>
      <c r="E20" s="1">
        <v>0.22076293999999999</v>
      </c>
      <c r="H20" s="1">
        <v>6554</v>
      </c>
      <c r="I20" s="1">
        <v>0.25279351999999999</v>
      </c>
      <c r="L20" s="1">
        <v>9642</v>
      </c>
      <c r="M20" s="1">
        <v>0.21048689000000001</v>
      </c>
      <c r="P20" s="1">
        <v>733</v>
      </c>
      <c r="Q20" s="1">
        <v>0.30060854999999997</v>
      </c>
      <c r="T20" s="1">
        <v>655</v>
      </c>
      <c r="U20" s="1">
        <v>0.25084635999999999</v>
      </c>
      <c r="X20" s="1">
        <v>2495</v>
      </c>
      <c r="Y20" s="1">
        <v>0.27847559999999999</v>
      </c>
      <c r="AB20" s="1">
        <v>2818</v>
      </c>
      <c r="AC20" s="1">
        <v>0.19628158000000001</v>
      </c>
    </row>
    <row r="21" spans="1:29" x14ac:dyDescent="0.2">
      <c r="A21" s="1" t="s">
        <v>72</v>
      </c>
      <c r="B21" s="1" t="s">
        <v>18</v>
      </c>
      <c r="C21" s="1">
        <v>1323</v>
      </c>
      <c r="D21" s="1">
        <v>10561</v>
      </c>
      <c r="E21" s="1">
        <v>0.29395120000000002</v>
      </c>
      <c r="H21" s="1">
        <v>7850</v>
      </c>
      <c r="I21" s="1">
        <v>0.36622085999999998</v>
      </c>
      <c r="L21" s="1">
        <v>11370</v>
      </c>
      <c r="M21" s="1">
        <v>0.30145228000000002</v>
      </c>
      <c r="P21" s="1">
        <v>897</v>
      </c>
      <c r="Q21" s="1">
        <v>0.38939532999999998</v>
      </c>
      <c r="T21" s="1">
        <v>905</v>
      </c>
      <c r="U21" s="1">
        <v>0.36399146999999998</v>
      </c>
      <c r="X21" s="1">
        <v>3998</v>
      </c>
      <c r="Y21" s="1">
        <v>0.38863217999999999</v>
      </c>
      <c r="AB21" s="1">
        <v>3214</v>
      </c>
      <c r="AC21" s="1">
        <v>0.25124267</v>
      </c>
    </row>
    <row r="22" spans="1:29" x14ac:dyDescent="0.2">
      <c r="A22" s="1" t="s">
        <v>73</v>
      </c>
      <c r="B22" s="1" t="s">
        <v>19</v>
      </c>
      <c r="C22" s="1">
        <v>900</v>
      </c>
      <c r="D22" s="1">
        <v>8981</v>
      </c>
      <c r="E22" s="1">
        <v>0.25187453999999998</v>
      </c>
      <c r="H22" s="1">
        <v>6400</v>
      </c>
      <c r="I22" s="1">
        <v>0.2755225</v>
      </c>
      <c r="L22" s="1">
        <v>9858</v>
      </c>
      <c r="M22" s="1">
        <v>0.27757680000000001</v>
      </c>
      <c r="P22" s="1">
        <v>847</v>
      </c>
      <c r="Q22" s="1">
        <v>0.39963356</v>
      </c>
      <c r="T22" s="1">
        <v>720</v>
      </c>
      <c r="U22" s="1">
        <v>0.36058810000000002</v>
      </c>
      <c r="X22" s="1">
        <v>3523</v>
      </c>
      <c r="Y22" s="1">
        <v>0.45985720000000002</v>
      </c>
      <c r="AB22" s="1">
        <v>2859</v>
      </c>
      <c r="AC22" s="1">
        <v>0.26126529999999998</v>
      </c>
    </row>
    <row r="23" spans="1:29" x14ac:dyDescent="0.2">
      <c r="A23" s="1" t="s">
        <v>74</v>
      </c>
      <c r="B23" s="1" t="s">
        <v>20</v>
      </c>
      <c r="C23" s="1">
        <v>882</v>
      </c>
      <c r="D23" s="1">
        <v>7099</v>
      </c>
      <c r="E23" s="1">
        <v>0.22123266999999999</v>
      </c>
      <c r="H23" s="1">
        <v>5163</v>
      </c>
      <c r="I23" s="1">
        <v>0.24378022999999999</v>
      </c>
      <c r="L23" s="1">
        <v>7495</v>
      </c>
      <c r="M23" s="1">
        <v>0.21123529999999999</v>
      </c>
      <c r="P23" s="1">
        <v>602</v>
      </c>
      <c r="Q23" s="1">
        <v>0.24479804999999999</v>
      </c>
      <c r="T23" s="1">
        <v>543</v>
      </c>
      <c r="U23" s="1">
        <v>0.22947100000000001</v>
      </c>
      <c r="X23" s="1">
        <v>2734</v>
      </c>
      <c r="Y23" s="1">
        <v>0.28747131999999997</v>
      </c>
      <c r="AB23" s="1">
        <v>2618</v>
      </c>
      <c r="AC23" s="1">
        <v>0.18078473</v>
      </c>
    </row>
    <row r="24" spans="1:29" x14ac:dyDescent="0.2">
      <c r="A24" s="1" t="s">
        <v>75</v>
      </c>
      <c r="B24" s="1" t="s">
        <v>21</v>
      </c>
      <c r="C24" s="1">
        <v>1245</v>
      </c>
      <c r="D24" s="1">
        <v>12481</v>
      </c>
      <c r="E24" s="1">
        <v>0.37954592999999998</v>
      </c>
      <c r="H24" s="1">
        <v>8614</v>
      </c>
      <c r="I24" s="1">
        <v>0.40460744999999998</v>
      </c>
      <c r="L24" s="1">
        <v>12483</v>
      </c>
      <c r="M24" s="1">
        <v>0.37540800000000002</v>
      </c>
      <c r="P24" s="1">
        <v>931</v>
      </c>
      <c r="Q24" s="1">
        <v>0.47038180000000002</v>
      </c>
      <c r="T24" s="1">
        <v>1041</v>
      </c>
      <c r="U24" s="1">
        <v>0.41297859999999997</v>
      </c>
      <c r="X24" s="1">
        <v>5698</v>
      </c>
      <c r="Y24" s="1">
        <v>0.41620020000000002</v>
      </c>
      <c r="AB24" s="1">
        <v>4482</v>
      </c>
      <c r="AC24" s="1">
        <v>0.28200910000000001</v>
      </c>
    </row>
    <row r="25" spans="1:29" x14ac:dyDescent="0.2">
      <c r="A25" s="1" t="s">
        <v>76</v>
      </c>
      <c r="B25" s="1" t="s">
        <v>22</v>
      </c>
      <c r="C25" s="1">
        <v>816</v>
      </c>
      <c r="D25" s="1">
        <v>7872</v>
      </c>
      <c r="E25" s="1">
        <v>0.24342869</v>
      </c>
      <c r="H25" s="1">
        <v>5858</v>
      </c>
      <c r="I25" s="1">
        <v>0.27461326000000003</v>
      </c>
      <c r="L25" s="1">
        <v>8364</v>
      </c>
      <c r="M25" s="1">
        <v>0.24031032999999999</v>
      </c>
      <c r="P25" s="1">
        <v>735</v>
      </c>
      <c r="Q25" s="1">
        <v>0.28231610000000001</v>
      </c>
      <c r="T25" s="1">
        <v>631</v>
      </c>
      <c r="U25" s="1">
        <v>0.30765966</v>
      </c>
      <c r="X25" s="1">
        <v>2577</v>
      </c>
      <c r="Y25" s="1">
        <v>0.27506967999999998</v>
      </c>
      <c r="AB25" s="1">
        <v>1911</v>
      </c>
      <c r="AC25" s="1">
        <v>0.20673754999999999</v>
      </c>
    </row>
    <row r="26" spans="1:29" x14ac:dyDescent="0.2">
      <c r="A26" s="1" t="s">
        <v>77</v>
      </c>
      <c r="B26" s="1" t="s">
        <v>23</v>
      </c>
      <c r="C26" s="1">
        <v>777</v>
      </c>
      <c r="D26" s="1">
        <v>11176</v>
      </c>
      <c r="E26" s="1">
        <v>0.2132935</v>
      </c>
      <c r="H26" s="1">
        <v>7854</v>
      </c>
      <c r="I26" s="1">
        <v>0.24713117000000001</v>
      </c>
      <c r="L26" s="1">
        <v>8811</v>
      </c>
      <c r="M26" s="1">
        <v>0.2178679</v>
      </c>
      <c r="P26" s="1">
        <v>700</v>
      </c>
      <c r="Q26" s="1">
        <v>0.32468772000000001</v>
      </c>
      <c r="T26" s="1">
        <v>649</v>
      </c>
      <c r="U26" s="1">
        <v>0.27598706000000001</v>
      </c>
      <c r="X26" s="1">
        <v>2112</v>
      </c>
      <c r="Y26" s="1">
        <v>0.30266267000000002</v>
      </c>
      <c r="AB26" s="1">
        <v>1997</v>
      </c>
      <c r="AC26" s="1">
        <v>0.20916994999999999</v>
      </c>
    </row>
    <row r="27" spans="1:29" x14ac:dyDescent="0.2">
      <c r="A27" s="1" t="s">
        <v>78</v>
      </c>
      <c r="B27" s="1" t="s">
        <v>24</v>
      </c>
      <c r="C27" s="1">
        <v>573</v>
      </c>
      <c r="D27" s="1">
        <v>4377</v>
      </c>
      <c r="E27" s="1">
        <v>0.19243714000000001</v>
      </c>
      <c r="H27" s="1">
        <v>2837</v>
      </c>
      <c r="I27" s="1">
        <v>0.22016856000000001</v>
      </c>
      <c r="L27" s="1">
        <v>4195</v>
      </c>
      <c r="M27" s="1">
        <v>0.21928143999999999</v>
      </c>
      <c r="P27" s="1">
        <v>380</v>
      </c>
      <c r="Q27" s="1">
        <v>0.24368709999999999</v>
      </c>
      <c r="T27" s="1">
        <v>299</v>
      </c>
      <c r="U27" s="1">
        <v>0.2232143</v>
      </c>
      <c r="X27" s="1">
        <v>2155</v>
      </c>
      <c r="Y27" s="1">
        <v>0.25012538000000001</v>
      </c>
      <c r="AB27" s="1">
        <v>1914</v>
      </c>
      <c r="AC27" s="1">
        <v>0.18388136999999999</v>
      </c>
    </row>
    <row r="28" spans="1:29" x14ac:dyDescent="0.2">
      <c r="A28" s="1" t="s">
        <v>79</v>
      </c>
      <c r="B28" s="1" t="s">
        <v>25</v>
      </c>
      <c r="C28" s="1">
        <v>546</v>
      </c>
      <c r="D28" s="1">
        <v>6276</v>
      </c>
      <c r="E28" s="1">
        <v>0.41860476000000002</v>
      </c>
      <c r="H28" s="1">
        <v>4488</v>
      </c>
      <c r="I28" s="1">
        <v>0.44160136999999999</v>
      </c>
      <c r="L28" s="1">
        <v>5721</v>
      </c>
      <c r="M28" s="1">
        <v>0.42725150000000001</v>
      </c>
      <c r="P28" s="1">
        <v>441</v>
      </c>
      <c r="Q28" s="1">
        <v>0.63912283999999997</v>
      </c>
      <c r="T28" s="1">
        <v>435</v>
      </c>
      <c r="U28" s="1">
        <v>0.6969071</v>
      </c>
      <c r="X28" s="1">
        <v>2343</v>
      </c>
      <c r="Y28" s="1">
        <v>0.52443969999999995</v>
      </c>
      <c r="AB28" s="1">
        <v>2216</v>
      </c>
      <c r="AC28" s="1">
        <v>0.33765825999999999</v>
      </c>
    </row>
    <row r="29" spans="1:29" x14ac:dyDescent="0.2">
      <c r="A29" s="1" t="s">
        <v>80</v>
      </c>
      <c r="B29" s="1" t="s">
        <v>26</v>
      </c>
      <c r="C29" s="1">
        <v>651</v>
      </c>
      <c r="D29" s="1">
        <v>3540</v>
      </c>
      <c r="E29" s="1">
        <v>0.20198964</v>
      </c>
      <c r="H29" s="1">
        <v>2545</v>
      </c>
      <c r="I29" s="1">
        <v>0.25332189999999999</v>
      </c>
      <c r="L29" s="1">
        <v>4127</v>
      </c>
      <c r="M29" s="1">
        <v>0.21954502000000001</v>
      </c>
      <c r="P29" s="1">
        <v>375</v>
      </c>
      <c r="Q29" s="1">
        <v>0.26099392999999999</v>
      </c>
      <c r="T29" s="1">
        <v>302</v>
      </c>
      <c r="U29" s="1">
        <v>0.31883800000000001</v>
      </c>
      <c r="X29" s="1">
        <v>1342</v>
      </c>
      <c r="Y29" s="1">
        <v>0.25357994</v>
      </c>
      <c r="AB29" s="1">
        <v>1029</v>
      </c>
      <c r="AC29" s="1">
        <v>0.19999221</v>
      </c>
    </row>
    <row r="30" spans="1:29" x14ac:dyDescent="0.2">
      <c r="A30" s="1" t="s">
        <v>81</v>
      </c>
      <c r="B30" s="1" t="s">
        <v>27</v>
      </c>
      <c r="C30" s="1">
        <v>699</v>
      </c>
      <c r="D30" s="1">
        <v>11809</v>
      </c>
      <c r="E30" s="1">
        <v>0.45195057999999999</v>
      </c>
      <c r="H30" s="1">
        <v>8148</v>
      </c>
      <c r="I30" s="1">
        <v>0.49686249999999998</v>
      </c>
      <c r="L30" s="1">
        <v>10999</v>
      </c>
      <c r="M30" s="1">
        <v>0.49633864</v>
      </c>
      <c r="P30" s="1">
        <v>901</v>
      </c>
      <c r="Q30" s="1">
        <v>0.60905869999999995</v>
      </c>
      <c r="T30" s="1">
        <v>840</v>
      </c>
      <c r="U30" s="1">
        <v>0.63682103000000001</v>
      </c>
      <c r="X30" s="1">
        <v>4240</v>
      </c>
      <c r="Y30" s="1">
        <v>0.41893416999999999</v>
      </c>
      <c r="AB30" s="1">
        <v>3255</v>
      </c>
      <c r="AC30" s="1">
        <v>0.34205039999999998</v>
      </c>
    </row>
    <row r="31" spans="1:29" x14ac:dyDescent="0.2">
      <c r="A31" s="1" t="s">
        <v>82</v>
      </c>
      <c r="B31" s="1" t="s">
        <v>28</v>
      </c>
      <c r="C31" s="1">
        <v>612</v>
      </c>
      <c r="D31" s="1">
        <v>6399</v>
      </c>
      <c r="E31" s="1">
        <v>0.21617500000000001</v>
      </c>
      <c r="H31" s="1">
        <v>4575</v>
      </c>
      <c r="I31" s="1">
        <v>0.23514046</v>
      </c>
      <c r="L31" s="1">
        <v>6719</v>
      </c>
      <c r="M31" s="1">
        <v>0.21573447000000001</v>
      </c>
      <c r="P31" s="1">
        <v>591</v>
      </c>
      <c r="Q31" s="1">
        <v>0.31500703000000002</v>
      </c>
      <c r="T31" s="1">
        <v>633</v>
      </c>
      <c r="U31" s="1">
        <v>0.32315978000000001</v>
      </c>
      <c r="X31" s="1">
        <v>2753</v>
      </c>
      <c r="Y31" s="1">
        <v>0.28455639999999999</v>
      </c>
      <c r="AB31" s="1">
        <v>2458</v>
      </c>
      <c r="AC31" s="1">
        <v>0.17271721000000001</v>
      </c>
    </row>
    <row r="32" spans="1:29" x14ac:dyDescent="0.2">
      <c r="A32" s="1" t="s">
        <v>83</v>
      </c>
      <c r="B32" s="1" t="s">
        <v>29</v>
      </c>
      <c r="C32" s="1">
        <v>615</v>
      </c>
      <c r="D32" s="1">
        <v>5501</v>
      </c>
      <c r="E32" s="1">
        <v>0.22406905999999999</v>
      </c>
      <c r="H32" s="1">
        <v>4047</v>
      </c>
      <c r="I32" s="1">
        <v>0.24744532999999999</v>
      </c>
      <c r="L32" s="1">
        <v>5911</v>
      </c>
      <c r="M32" s="1">
        <v>0.23142910999999999</v>
      </c>
      <c r="P32" s="1">
        <v>482</v>
      </c>
      <c r="Q32" s="1">
        <v>0.3632532</v>
      </c>
      <c r="T32" s="1">
        <v>518</v>
      </c>
      <c r="U32" s="1">
        <v>0.19936308</v>
      </c>
      <c r="X32" s="1">
        <v>2384</v>
      </c>
      <c r="Y32" s="1">
        <v>0.30631214000000001</v>
      </c>
      <c r="AB32" s="1">
        <v>2001</v>
      </c>
      <c r="AC32" s="1">
        <v>0.16923982000000001</v>
      </c>
    </row>
    <row r="33" spans="1:29" x14ac:dyDescent="0.2">
      <c r="A33" s="1" t="s">
        <v>84</v>
      </c>
      <c r="B33" s="1" t="s">
        <v>30</v>
      </c>
      <c r="C33" s="1">
        <v>555</v>
      </c>
      <c r="D33" s="1">
        <v>3928</v>
      </c>
      <c r="E33" s="1">
        <v>0.2109028</v>
      </c>
      <c r="H33" s="1">
        <v>2733</v>
      </c>
      <c r="I33" s="1">
        <v>0.26548890000000003</v>
      </c>
      <c r="L33" s="1">
        <v>4239</v>
      </c>
      <c r="M33" s="1">
        <v>0.21819377000000001</v>
      </c>
      <c r="P33" s="1">
        <v>389</v>
      </c>
      <c r="Q33" s="1">
        <v>0.28602937000000001</v>
      </c>
      <c r="T33" s="1">
        <v>381</v>
      </c>
      <c r="U33" s="1">
        <v>0.23518675999999999</v>
      </c>
      <c r="X33" s="1">
        <v>2099</v>
      </c>
      <c r="Y33" s="1">
        <v>0.31560394000000003</v>
      </c>
      <c r="AB33" s="1">
        <v>1682</v>
      </c>
      <c r="AC33" s="1">
        <v>0.17705044</v>
      </c>
    </row>
    <row r="34" spans="1:29" x14ac:dyDescent="0.2">
      <c r="A34" s="1" t="s">
        <v>85</v>
      </c>
      <c r="B34" s="1" t="s">
        <v>31</v>
      </c>
      <c r="C34" s="1">
        <v>531</v>
      </c>
      <c r="D34" s="1">
        <v>2904</v>
      </c>
      <c r="E34" s="1">
        <v>0.2806266</v>
      </c>
      <c r="H34" s="1">
        <v>2216</v>
      </c>
      <c r="I34" s="1">
        <v>0.32984724999999998</v>
      </c>
      <c r="L34" s="1">
        <v>2949</v>
      </c>
      <c r="M34" s="1">
        <v>0.27814203999999998</v>
      </c>
      <c r="P34" s="1">
        <v>198</v>
      </c>
      <c r="Q34" s="1">
        <v>0.41937226</v>
      </c>
      <c r="T34" s="1">
        <v>203</v>
      </c>
      <c r="U34" s="1">
        <v>0.42827964000000002</v>
      </c>
      <c r="X34" s="1">
        <v>984</v>
      </c>
      <c r="Y34" s="1">
        <v>0.48385127999999999</v>
      </c>
      <c r="AB34" s="1">
        <v>718</v>
      </c>
      <c r="AC34" s="1">
        <v>0.29665285000000002</v>
      </c>
    </row>
    <row r="35" spans="1:29" x14ac:dyDescent="0.2">
      <c r="A35" s="1" t="s">
        <v>86</v>
      </c>
      <c r="B35" s="1" t="s">
        <v>32</v>
      </c>
      <c r="C35" s="1">
        <v>483</v>
      </c>
      <c r="D35" s="1">
        <v>2676</v>
      </c>
      <c r="E35" s="1">
        <v>0.19233755999999999</v>
      </c>
      <c r="H35" s="1">
        <v>2193</v>
      </c>
      <c r="I35" s="1">
        <v>0.21631795000000001</v>
      </c>
      <c r="L35" s="1">
        <v>3472</v>
      </c>
      <c r="M35" s="1">
        <v>0.19664507000000001</v>
      </c>
      <c r="P35" s="1">
        <v>336</v>
      </c>
      <c r="Q35" s="1">
        <v>0.2948442</v>
      </c>
      <c r="T35" s="1">
        <v>291</v>
      </c>
      <c r="U35" s="1">
        <v>0.17954975000000001</v>
      </c>
      <c r="X35" s="1">
        <v>1498</v>
      </c>
      <c r="Y35" s="1">
        <v>0.23523541000000001</v>
      </c>
      <c r="AB35" s="1">
        <v>1273</v>
      </c>
      <c r="AC35" s="1">
        <v>0.16085959999999999</v>
      </c>
    </row>
    <row r="36" spans="1:29" x14ac:dyDescent="0.2">
      <c r="A36" s="1" t="s">
        <v>87</v>
      </c>
      <c r="B36" s="1" t="s">
        <v>33</v>
      </c>
      <c r="C36" s="1">
        <v>435</v>
      </c>
      <c r="D36" s="1">
        <v>2182</v>
      </c>
      <c r="E36" s="1">
        <v>0.18674366000000001</v>
      </c>
      <c r="H36" s="1">
        <v>1641</v>
      </c>
      <c r="I36" s="1">
        <v>0.22878994</v>
      </c>
      <c r="L36" s="1">
        <v>2516</v>
      </c>
      <c r="M36" s="1">
        <v>0.20978984000000001</v>
      </c>
      <c r="P36" s="1">
        <v>229</v>
      </c>
      <c r="Q36" s="1">
        <v>0.19297117</v>
      </c>
      <c r="T36" s="1">
        <v>256</v>
      </c>
      <c r="U36" s="1">
        <v>0.27266531999999999</v>
      </c>
      <c r="X36" s="1">
        <v>1126</v>
      </c>
      <c r="Y36" s="1">
        <v>0.25867079999999998</v>
      </c>
      <c r="AB36" s="1">
        <v>903</v>
      </c>
      <c r="AC36" s="1">
        <v>0.18701854000000001</v>
      </c>
    </row>
    <row r="37" spans="1:29" x14ac:dyDescent="0.2">
      <c r="A37" s="1" t="s">
        <v>88</v>
      </c>
      <c r="B37" s="1" t="s">
        <v>34</v>
      </c>
      <c r="C37" s="1">
        <v>423</v>
      </c>
      <c r="D37" s="1">
        <v>3703</v>
      </c>
      <c r="E37" s="1">
        <v>0.22547465999999999</v>
      </c>
      <c r="H37" s="1">
        <v>2895</v>
      </c>
      <c r="I37" s="1">
        <v>0.2494507</v>
      </c>
      <c r="L37" s="1">
        <v>3881</v>
      </c>
      <c r="M37" s="1">
        <v>0.23402041000000001</v>
      </c>
      <c r="P37" s="1">
        <v>290</v>
      </c>
      <c r="Q37" s="1">
        <v>0.3739267</v>
      </c>
      <c r="T37" s="1">
        <v>314</v>
      </c>
      <c r="U37" s="1">
        <v>0.39775886999999999</v>
      </c>
      <c r="X37" s="1">
        <v>1370</v>
      </c>
      <c r="Y37" s="1">
        <v>0.30228862000000001</v>
      </c>
      <c r="AB37" s="1">
        <v>1337</v>
      </c>
      <c r="AC37" s="1">
        <v>0.15648982</v>
      </c>
    </row>
    <row r="38" spans="1:29" x14ac:dyDescent="0.2">
      <c r="A38" s="1" t="s">
        <v>89</v>
      </c>
      <c r="B38" s="1" t="s">
        <v>35</v>
      </c>
      <c r="C38" s="1">
        <v>462</v>
      </c>
      <c r="D38" s="1">
        <v>3146</v>
      </c>
      <c r="E38" s="1">
        <v>0.22402807999999999</v>
      </c>
      <c r="H38" s="1">
        <v>2158</v>
      </c>
      <c r="I38" s="1">
        <v>0.27461943</v>
      </c>
      <c r="L38" s="1">
        <v>2888</v>
      </c>
      <c r="M38" s="1">
        <v>0.23941427000000001</v>
      </c>
      <c r="P38" s="1">
        <v>246</v>
      </c>
      <c r="Q38" s="1">
        <v>0.44160939999999999</v>
      </c>
      <c r="T38" s="1">
        <v>254</v>
      </c>
      <c r="U38" s="1">
        <v>0.35893375</v>
      </c>
      <c r="X38" s="1">
        <v>1320</v>
      </c>
      <c r="Y38" s="1">
        <v>0.28400478000000001</v>
      </c>
      <c r="AB38" s="1">
        <v>1177</v>
      </c>
      <c r="AC38" s="1">
        <v>0.18556466999999999</v>
      </c>
    </row>
    <row r="39" spans="1:29" x14ac:dyDescent="0.2">
      <c r="A39" s="1" t="s">
        <v>90</v>
      </c>
      <c r="B39" s="1" t="s">
        <v>36</v>
      </c>
      <c r="C39" s="1">
        <v>423</v>
      </c>
      <c r="D39" s="1">
        <v>2682</v>
      </c>
      <c r="E39" s="1">
        <v>0.16634281000000001</v>
      </c>
      <c r="H39" s="1">
        <v>1974</v>
      </c>
      <c r="I39" s="1">
        <v>0.18414328999999999</v>
      </c>
      <c r="L39" s="1">
        <v>3249</v>
      </c>
      <c r="M39" s="1">
        <v>0.17233987000000001</v>
      </c>
      <c r="P39" s="1">
        <v>277</v>
      </c>
      <c r="Q39" s="1">
        <v>0.2225017</v>
      </c>
      <c r="T39" s="1">
        <v>234</v>
      </c>
      <c r="U39" s="1">
        <v>0.2113199</v>
      </c>
      <c r="X39" s="1">
        <v>1034</v>
      </c>
      <c r="Y39" s="1">
        <v>0.20134489</v>
      </c>
      <c r="AB39" s="1">
        <v>915</v>
      </c>
      <c r="AC39" s="1">
        <v>0.15796632999999999</v>
      </c>
    </row>
    <row r="40" spans="1:29" x14ac:dyDescent="0.2">
      <c r="A40" s="1" t="s">
        <v>91</v>
      </c>
      <c r="B40" s="1" t="s">
        <v>37</v>
      </c>
      <c r="C40" s="1">
        <v>381</v>
      </c>
      <c r="D40" s="1">
        <v>2201</v>
      </c>
      <c r="E40" s="1">
        <v>0.23759047999999999</v>
      </c>
      <c r="H40" s="1">
        <v>1765</v>
      </c>
      <c r="I40" s="1">
        <v>0.2712869</v>
      </c>
      <c r="L40" s="1">
        <v>2446</v>
      </c>
      <c r="M40" s="1">
        <v>0.22407152999999999</v>
      </c>
      <c r="P40" s="1">
        <v>227</v>
      </c>
      <c r="Q40" s="1">
        <v>0.32536680000000001</v>
      </c>
      <c r="T40" s="1">
        <v>251</v>
      </c>
      <c r="U40" s="1">
        <v>0.30559724999999999</v>
      </c>
      <c r="X40" s="1">
        <v>1247</v>
      </c>
      <c r="Y40" s="1">
        <v>0.2805049</v>
      </c>
      <c r="AB40" s="1">
        <v>1048</v>
      </c>
      <c r="AC40" s="1">
        <v>0.24303511999999999</v>
      </c>
    </row>
    <row r="41" spans="1:29" x14ac:dyDescent="0.2">
      <c r="A41" s="1" t="s">
        <v>92</v>
      </c>
      <c r="B41" s="1" t="s">
        <v>38</v>
      </c>
      <c r="C41" s="1">
        <v>405</v>
      </c>
      <c r="D41" s="1">
        <v>3505</v>
      </c>
      <c r="E41" s="1">
        <v>0.18724087</v>
      </c>
      <c r="H41" s="1">
        <v>2721</v>
      </c>
      <c r="I41" s="1">
        <v>0.19952410000000001</v>
      </c>
      <c r="L41" s="1">
        <v>4208</v>
      </c>
      <c r="M41" s="1">
        <v>0.2102531</v>
      </c>
      <c r="P41" s="1">
        <v>372</v>
      </c>
      <c r="Q41" s="1">
        <v>0.20488120000000001</v>
      </c>
      <c r="T41" s="1">
        <v>351</v>
      </c>
      <c r="U41" s="1">
        <v>0.23283333000000001</v>
      </c>
      <c r="X41" s="1">
        <v>1761</v>
      </c>
      <c r="Y41" s="1">
        <v>0.22656664000000001</v>
      </c>
      <c r="AB41" s="1">
        <v>1580</v>
      </c>
      <c r="AC41" s="1">
        <v>0.16424115</v>
      </c>
    </row>
    <row r="42" spans="1:29" x14ac:dyDescent="0.2">
      <c r="A42" s="1" t="s">
        <v>93</v>
      </c>
      <c r="B42" s="1" t="s">
        <v>39</v>
      </c>
      <c r="C42" s="1">
        <v>378</v>
      </c>
      <c r="D42" s="1">
        <v>2485</v>
      </c>
      <c r="E42" s="1">
        <v>0.17904039999999999</v>
      </c>
      <c r="H42" s="1">
        <v>1780</v>
      </c>
      <c r="I42" s="1">
        <v>0.23673815000000001</v>
      </c>
      <c r="L42" s="1">
        <v>2673</v>
      </c>
      <c r="M42" s="1">
        <v>0.18790759000000001</v>
      </c>
      <c r="P42" s="1">
        <v>224</v>
      </c>
      <c r="Q42" s="1">
        <v>0.22097467000000001</v>
      </c>
      <c r="T42" s="1">
        <v>205</v>
      </c>
      <c r="U42" s="1">
        <v>0.22863861999999999</v>
      </c>
      <c r="X42" s="1">
        <v>1203</v>
      </c>
      <c r="Y42" s="1">
        <v>0.25321236000000003</v>
      </c>
      <c r="AB42" s="1">
        <v>1143</v>
      </c>
      <c r="AC42" s="1">
        <v>0.12316282000000001</v>
      </c>
    </row>
    <row r="43" spans="1:29" x14ac:dyDescent="0.2">
      <c r="A43" s="1" t="s">
        <v>94</v>
      </c>
      <c r="B43" s="1" t="s">
        <v>40</v>
      </c>
      <c r="C43" s="1">
        <v>381</v>
      </c>
      <c r="D43" s="1">
        <v>2899</v>
      </c>
      <c r="E43" s="1">
        <v>0.21509057000000001</v>
      </c>
      <c r="H43" s="1">
        <v>2214</v>
      </c>
      <c r="I43" s="1">
        <v>0.24792386999999999</v>
      </c>
      <c r="L43" s="1">
        <v>2896</v>
      </c>
      <c r="M43" s="1">
        <v>0.23633882000000001</v>
      </c>
      <c r="P43" s="1">
        <v>282</v>
      </c>
      <c r="Q43" s="1">
        <v>0.25700824999999999</v>
      </c>
      <c r="T43" s="1">
        <v>236</v>
      </c>
      <c r="U43" s="1">
        <v>0.23881276000000001</v>
      </c>
      <c r="X43" s="1">
        <v>1689</v>
      </c>
      <c r="Y43" s="1">
        <v>0.27679799999999999</v>
      </c>
      <c r="AB43" s="1">
        <v>1436</v>
      </c>
      <c r="AC43" s="1">
        <v>0.22757160000000001</v>
      </c>
    </row>
    <row r="44" spans="1:29" x14ac:dyDescent="0.2">
      <c r="A44" s="1" t="s">
        <v>95</v>
      </c>
      <c r="B44" s="1" t="s">
        <v>41</v>
      </c>
      <c r="C44" s="1">
        <v>279</v>
      </c>
      <c r="D44" s="1">
        <v>3554</v>
      </c>
      <c r="E44" s="1">
        <v>0.24890277999999999</v>
      </c>
      <c r="H44" s="1">
        <v>2704</v>
      </c>
      <c r="I44" s="1">
        <v>0.2978037</v>
      </c>
      <c r="L44" s="1">
        <v>3699</v>
      </c>
      <c r="M44" s="1">
        <v>0.32431924000000001</v>
      </c>
      <c r="P44" s="1">
        <v>276</v>
      </c>
      <c r="Q44" s="1">
        <v>0.30625637999999999</v>
      </c>
      <c r="T44" s="1">
        <v>272</v>
      </c>
      <c r="U44" s="1">
        <v>0.41487627999999999</v>
      </c>
      <c r="X44" s="1">
        <v>1810</v>
      </c>
      <c r="Y44" s="1">
        <v>0.34389873999999998</v>
      </c>
      <c r="AB44" s="1">
        <v>1546</v>
      </c>
      <c r="AC44" s="1">
        <v>0.20396295</v>
      </c>
    </row>
    <row r="45" spans="1:29" x14ac:dyDescent="0.2">
      <c r="A45" s="1" t="s">
        <v>96</v>
      </c>
      <c r="B45" s="1" t="s">
        <v>42</v>
      </c>
      <c r="C45" s="1">
        <v>213</v>
      </c>
      <c r="D45" s="1">
        <v>1457</v>
      </c>
      <c r="E45" s="1">
        <v>0.19603129999999999</v>
      </c>
      <c r="H45" s="1">
        <v>1117</v>
      </c>
      <c r="I45" s="1">
        <v>0.24797168</v>
      </c>
      <c r="L45" s="1">
        <v>1721</v>
      </c>
      <c r="M45" s="1">
        <v>0.19098995999999999</v>
      </c>
      <c r="P45" s="1">
        <v>160</v>
      </c>
      <c r="Q45" s="1">
        <v>0.2855703</v>
      </c>
      <c r="T45" s="1">
        <v>140</v>
      </c>
      <c r="U45" s="1">
        <v>0.26760970000000001</v>
      </c>
      <c r="X45" s="1">
        <v>855</v>
      </c>
      <c r="Y45" s="1">
        <v>0.28430833999999999</v>
      </c>
      <c r="AB45" s="1">
        <v>658</v>
      </c>
      <c r="AC45" s="1">
        <v>0.16495602000000001</v>
      </c>
    </row>
    <row r="46" spans="1:29" x14ac:dyDescent="0.2">
      <c r="A46" s="1" t="s">
        <v>97</v>
      </c>
      <c r="B46" s="1" t="s">
        <v>43</v>
      </c>
      <c r="C46" s="1">
        <v>156</v>
      </c>
      <c r="D46" s="1">
        <v>1401</v>
      </c>
      <c r="E46" s="1">
        <v>0.21361380999999999</v>
      </c>
      <c r="H46" s="1">
        <v>963</v>
      </c>
      <c r="I46" s="1">
        <v>0.2916591</v>
      </c>
      <c r="L46" s="1">
        <v>1332</v>
      </c>
      <c r="M46" s="1">
        <v>0.22988969000000001</v>
      </c>
      <c r="P46" s="1">
        <v>128</v>
      </c>
      <c r="Q46" s="1">
        <v>0.23204303000000001</v>
      </c>
      <c r="T46" s="1">
        <v>130</v>
      </c>
      <c r="U46" s="1">
        <v>0.27746376</v>
      </c>
      <c r="X46" s="1">
        <v>511</v>
      </c>
      <c r="Y46" s="1">
        <v>0.29610607</v>
      </c>
      <c r="AB46" s="1">
        <v>506</v>
      </c>
      <c r="AC46" s="1">
        <v>0.22303648000000001</v>
      </c>
    </row>
    <row r="47" spans="1:29" x14ac:dyDescent="0.2">
      <c r="A47" s="1" t="s">
        <v>98</v>
      </c>
      <c r="B47" s="1" t="s">
        <v>44</v>
      </c>
      <c r="C47" s="1">
        <v>963</v>
      </c>
      <c r="D47" s="1">
        <v>15862</v>
      </c>
      <c r="E47" s="1">
        <v>0.29301650000000001</v>
      </c>
      <c r="H47" s="1">
        <v>10418</v>
      </c>
      <c r="I47" s="1">
        <v>0.32828793000000001</v>
      </c>
      <c r="L47" s="1">
        <v>18170</v>
      </c>
      <c r="M47" s="1">
        <v>0.29213985999999997</v>
      </c>
      <c r="P47" s="1">
        <v>1472</v>
      </c>
      <c r="Q47" s="1">
        <v>0.37910890000000003</v>
      </c>
      <c r="T47" s="1">
        <v>1500</v>
      </c>
      <c r="U47" s="1">
        <v>0.36675142999999999</v>
      </c>
      <c r="X47" s="1">
        <v>5666</v>
      </c>
      <c r="Y47" s="1">
        <v>0.39084760000000002</v>
      </c>
      <c r="AB47" s="1">
        <v>5493</v>
      </c>
      <c r="AC47" s="1">
        <v>0.2824969</v>
      </c>
    </row>
    <row r="48" spans="1:29" x14ac:dyDescent="0.2">
      <c r="A48" s="1" t="s">
        <v>99</v>
      </c>
      <c r="B48" s="1" t="s">
        <v>45</v>
      </c>
      <c r="C48" s="1">
        <v>345</v>
      </c>
      <c r="D48" s="1">
        <v>3655</v>
      </c>
      <c r="E48" s="1">
        <v>0.67507079999999997</v>
      </c>
      <c r="H48" s="1">
        <v>3058</v>
      </c>
      <c r="I48" s="1">
        <v>0.70524149999999997</v>
      </c>
      <c r="L48" s="1">
        <v>3875</v>
      </c>
      <c r="M48" s="1">
        <v>0.66224706</v>
      </c>
      <c r="P48" s="1">
        <v>294</v>
      </c>
      <c r="Q48" s="1">
        <v>0.74266445999999997</v>
      </c>
      <c r="T48" s="1">
        <v>266</v>
      </c>
      <c r="U48" s="1">
        <v>0.73100156000000005</v>
      </c>
      <c r="X48" s="1">
        <v>1549</v>
      </c>
      <c r="Y48" s="1">
        <v>0.85205734</v>
      </c>
      <c r="AB48" s="1">
        <v>1653</v>
      </c>
      <c r="AC48" s="1">
        <v>0.617479</v>
      </c>
    </row>
    <row r="50" spans="1:29" x14ac:dyDescent="0.2">
      <c r="A50" s="1" t="s">
        <v>101</v>
      </c>
      <c r="B50" s="1" t="s">
        <v>47</v>
      </c>
      <c r="C50" s="1">
        <v>936</v>
      </c>
      <c r="D50" s="1">
        <v>95</v>
      </c>
      <c r="E50" s="1">
        <v>0.12629807000000001</v>
      </c>
      <c r="H50" s="1">
        <v>95</v>
      </c>
      <c r="I50" s="1">
        <v>9.8494440000000003E-2</v>
      </c>
      <c r="L50" s="1">
        <v>212</v>
      </c>
      <c r="M50" s="1">
        <v>0.23964179999999999</v>
      </c>
      <c r="P50" s="1">
        <v>17</v>
      </c>
      <c r="Q50" s="1">
        <v>0.54901960000000005</v>
      </c>
      <c r="T50" s="1">
        <v>24</v>
      </c>
      <c r="U50" s="1">
        <v>0.39660054</v>
      </c>
      <c r="X50" s="1">
        <v>11</v>
      </c>
      <c r="Y50" s="1">
        <v>0.36363636999999999</v>
      </c>
      <c r="AB50" s="1">
        <v>33</v>
      </c>
      <c r="AC50" s="1">
        <v>8.2884369999999999E-2</v>
      </c>
    </row>
    <row r="51" spans="1:29" x14ac:dyDescent="0.2">
      <c r="A51" s="1" t="s">
        <v>102</v>
      </c>
      <c r="B51" s="1" t="s">
        <v>48</v>
      </c>
      <c r="C51" s="1">
        <v>753</v>
      </c>
      <c r="D51" s="1">
        <v>29</v>
      </c>
      <c r="E51" s="1">
        <v>0.34982508000000001</v>
      </c>
      <c r="H51" s="1">
        <v>16</v>
      </c>
      <c r="I51" s="1">
        <v>8.4602369999999996E-2</v>
      </c>
      <c r="L51" s="1">
        <v>28</v>
      </c>
      <c r="M51" s="1">
        <v>0.34280115</v>
      </c>
      <c r="P51" s="1">
        <v>0</v>
      </c>
      <c r="Q51" s="1">
        <v>0</v>
      </c>
      <c r="T51" s="1">
        <v>2</v>
      </c>
      <c r="U51" s="1">
        <v>0</v>
      </c>
      <c r="X51" s="1">
        <v>1</v>
      </c>
      <c r="Y51" s="1">
        <v>3.3333335000000002</v>
      </c>
      <c r="AB51" s="1">
        <v>22</v>
      </c>
      <c r="AC51" s="1">
        <v>0.33921304000000002</v>
      </c>
    </row>
    <row r="52" spans="1:29" x14ac:dyDescent="0.2">
      <c r="A52" s="1" t="s">
        <v>103</v>
      </c>
      <c r="B52" s="1" t="s">
        <v>53</v>
      </c>
      <c r="C52" s="1">
        <v>769</v>
      </c>
      <c r="D52" s="1">
        <v>3</v>
      </c>
      <c r="E52" s="1">
        <v>0</v>
      </c>
      <c r="H52" s="1">
        <v>2</v>
      </c>
      <c r="I52" s="1">
        <v>0.66666669999999995</v>
      </c>
      <c r="L52" s="1">
        <v>40</v>
      </c>
      <c r="M52" s="1">
        <v>0.20066888999999999</v>
      </c>
      <c r="P52" s="1">
        <v>5</v>
      </c>
      <c r="Q52" s="1">
        <v>0</v>
      </c>
      <c r="T52" s="1">
        <v>2</v>
      </c>
      <c r="U52" s="1">
        <v>0</v>
      </c>
      <c r="X52" s="1">
        <v>0</v>
      </c>
      <c r="Y52" s="1">
        <v>0</v>
      </c>
      <c r="AB52" s="1">
        <v>2</v>
      </c>
      <c r="AC52" s="1">
        <v>0.66225164999999997</v>
      </c>
    </row>
    <row r="53" spans="1:29" x14ac:dyDescent="0.2">
      <c r="A53" s="1" t="s">
        <v>104</v>
      </c>
      <c r="B53" s="1" t="s">
        <v>52</v>
      </c>
      <c r="C53" s="1">
        <v>837</v>
      </c>
      <c r="D53" s="1">
        <v>265</v>
      </c>
      <c r="E53" s="1">
        <v>0.22386159999999999</v>
      </c>
      <c r="H53" s="1">
        <v>199</v>
      </c>
      <c r="I53" s="1">
        <v>0.26577141999999998</v>
      </c>
      <c r="L53" s="1">
        <v>261</v>
      </c>
      <c r="M53" s="1">
        <v>0.20220873</v>
      </c>
      <c r="P53" s="1">
        <v>23</v>
      </c>
      <c r="Q53" s="1">
        <v>0.12247397</v>
      </c>
      <c r="T53" s="1">
        <v>26</v>
      </c>
      <c r="U53" s="1">
        <v>0.10256410000000001</v>
      </c>
      <c r="X53" s="1">
        <v>108</v>
      </c>
      <c r="Y53" s="1">
        <v>0.25265284999999998</v>
      </c>
      <c r="AB53" s="1">
        <v>143</v>
      </c>
      <c r="AC53" s="1">
        <v>0.14097744000000001</v>
      </c>
    </row>
    <row r="54" spans="1:29" x14ac:dyDescent="0.2">
      <c r="A54" s="1" t="s">
        <v>105</v>
      </c>
      <c r="B54" s="1" t="s">
        <v>50</v>
      </c>
      <c r="C54" s="1">
        <v>852</v>
      </c>
      <c r="D54" s="1">
        <v>112</v>
      </c>
      <c r="E54" s="1">
        <v>0.34709754999999998</v>
      </c>
      <c r="H54" s="1">
        <v>122</v>
      </c>
      <c r="I54" s="1">
        <v>0.53970700000000005</v>
      </c>
      <c r="L54" s="1">
        <v>259</v>
      </c>
      <c r="M54" s="1">
        <v>0.46554934999999997</v>
      </c>
      <c r="P54" s="1">
        <v>20</v>
      </c>
      <c r="Q54" s="1">
        <v>0.66711140000000002</v>
      </c>
      <c r="T54" s="1">
        <v>38</v>
      </c>
      <c r="U54" s="1">
        <v>0.7396971</v>
      </c>
      <c r="X54" s="1">
        <v>7</v>
      </c>
      <c r="Y54" s="1">
        <v>0.76190480000000005</v>
      </c>
      <c r="AB54" s="1">
        <v>42</v>
      </c>
      <c r="AC54" s="1">
        <v>1.2202953999999999</v>
      </c>
    </row>
    <row r="55" spans="1:29" x14ac:dyDescent="0.2">
      <c r="A55" s="1" t="s">
        <v>106</v>
      </c>
      <c r="B55" s="1" t="s">
        <v>51</v>
      </c>
      <c r="C55" s="1">
        <v>810</v>
      </c>
      <c r="D55" s="1">
        <v>118</v>
      </c>
      <c r="E55" s="1">
        <v>0.40899795</v>
      </c>
      <c r="H55" s="1">
        <v>115</v>
      </c>
      <c r="I55" s="1">
        <v>0.50268880000000005</v>
      </c>
      <c r="L55" s="1">
        <v>267</v>
      </c>
      <c r="M55" s="1">
        <v>0.46156933999999999</v>
      </c>
      <c r="P55" s="1">
        <v>19</v>
      </c>
      <c r="Q55" s="1">
        <v>0.63246659999999999</v>
      </c>
      <c r="T55" s="1">
        <v>37</v>
      </c>
      <c r="U55" s="1">
        <v>0.86830675999999996</v>
      </c>
      <c r="X55" s="1">
        <v>6</v>
      </c>
      <c r="Y55" s="1">
        <v>0.88888889999999998</v>
      </c>
      <c r="AB55" s="1">
        <v>45</v>
      </c>
      <c r="AC55" s="1">
        <v>1.1390887000000001</v>
      </c>
    </row>
    <row r="56" spans="1:29" x14ac:dyDescent="0.2">
      <c r="A56" s="1" t="s">
        <v>107</v>
      </c>
      <c r="B56" s="1" t="s">
        <v>46</v>
      </c>
      <c r="C56" s="1">
        <v>852</v>
      </c>
      <c r="D56" s="1">
        <v>858</v>
      </c>
      <c r="E56" s="1">
        <v>0.24030957999999999</v>
      </c>
      <c r="H56" s="1">
        <v>622</v>
      </c>
      <c r="I56" s="1">
        <v>0.28274192999999997</v>
      </c>
      <c r="L56" s="1">
        <v>1121</v>
      </c>
      <c r="M56" s="1">
        <v>0.22229125999999999</v>
      </c>
      <c r="P56" s="1">
        <v>77</v>
      </c>
      <c r="Q56" s="1">
        <v>0.38201076</v>
      </c>
      <c r="T56" s="1">
        <v>75</v>
      </c>
      <c r="U56" s="1">
        <v>0.44587123000000001</v>
      </c>
      <c r="X56" s="1">
        <v>68</v>
      </c>
      <c r="Y56" s="1">
        <v>0.37416305999999999</v>
      </c>
      <c r="AB56" s="1">
        <v>73</v>
      </c>
      <c r="AC56" s="1">
        <v>0.14692378</v>
      </c>
    </row>
    <row r="57" spans="1:29" x14ac:dyDescent="0.2">
      <c r="A57" s="1" t="s">
        <v>108</v>
      </c>
      <c r="B57" s="1" t="s">
        <v>49</v>
      </c>
      <c r="C57" s="1">
        <v>687</v>
      </c>
      <c r="D57" s="1">
        <v>138</v>
      </c>
      <c r="E57" s="1">
        <v>0.43591980000000002</v>
      </c>
      <c r="H57" s="1">
        <v>150</v>
      </c>
      <c r="I57" s="1">
        <v>0.33849990000000002</v>
      </c>
      <c r="L57" s="1">
        <v>241</v>
      </c>
      <c r="M57" s="1">
        <v>0.25494653</v>
      </c>
      <c r="P57" s="1">
        <v>20</v>
      </c>
      <c r="Q57" s="1">
        <v>0.46728972000000002</v>
      </c>
      <c r="T57" s="1">
        <v>16</v>
      </c>
      <c r="U57" s="1">
        <v>0.4166667</v>
      </c>
      <c r="X57" s="1">
        <v>4</v>
      </c>
      <c r="Y57" s="1">
        <v>0</v>
      </c>
      <c r="AB57" s="1">
        <v>5</v>
      </c>
      <c r="AC57" s="1">
        <v>0</v>
      </c>
    </row>
    <row r="58" spans="1:29" x14ac:dyDescent="0.2">
      <c r="A58" s="1" t="s">
        <v>109</v>
      </c>
      <c r="B58" s="1" t="s">
        <v>54</v>
      </c>
      <c r="C58" s="1">
        <v>783</v>
      </c>
      <c r="D58" s="1">
        <v>83</v>
      </c>
      <c r="E58" s="1">
        <v>0.32278889999999999</v>
      </c>
      <c r="H58" s="1">
        <v>90</v>
      </c>
      <c r="I58" s="1">
        <v>0.32855435999999999</v>
      </c>
      <c r="L58" s="1">
        <v>290</v>
      </c>
      <c r="M58" s="1">
        <v>0.25802883999999998</v>
      </c>
      <c r="P58" s="1">
        <v>41</v>
      </c>
      <c r="Q58" s="1">
        <v>0.4259502</v>
      </c>
      <c r="T58" s="1">
        <v>35</v>
      </c>
      <c r="U58" s="1">
        <v>0.114460126</v>
      </c>
      <c r="X58" s="1">
        <v>10</v>
      </c>
      <c r="Y58" s="1">
        <v>0.4</v>
      </c>
      <c r="AB58" s="1">
        <v>39</v>
      </c>
      <c r="AC58" s="1">
        <v>0.27548210000000001</v>
      </c>
    </row>
    <row r="59" spans="1:29" x14ac:dyDescent="0.2">
      <c r="A59" s="1" t="s">
        <v>130</v>
      </c>
      <c r="B59" s="1" t="s">
        <v>131</v>
      </c>
      <c r="C59" s="1">
        <v>987</v>
      </c>
      <c r="D59" s="1">
        <v>62</v>
      </c>
      <c r="E59" s="1">
        <v>0.32348500000000002</v>
      </c>
      <c r="H59" s="1">
        <v>60</v>
      </c>
      <c r="I59" s="1">
        <v>0.40286480000000002</v>
      </c>
      <c r="L59" s="1">
        <v>83</v>
      </c>
      <c r="M59" s="1">
        <v>0.27476970000000001</v>
      </c>
      <c r="P59" s="1">
        <v>11</v>
      </c>
      <c r="Q59" s="1">
        <v>0.12562814</v>
      </c>
      <c r="T59" s="1">
        <v>10</v>
      </c>
      <c r="U59" s="1">
        <v>0.93457942999999999</v>
      </c>
      <c r="X59" s="1">
        <v>0</v>
      </c>
      <c r="Y59" s="1">
        <v>0</v>
      </c>
      <c r="AB59" s="1">
        <v>42</v>
      </c>
      <c r="AC59" s="1">
        <v>0.57161002999999999</v>
      </c>
    </row>
  </sheetData>
  <conditionalFormatting sqref="A1:XFD1048576">
    <cfRule type="expression" dxfId="2" priority="1">
      <formula>MOD(ROW(),2)=0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9"/>
  <sheetViews>
    <sheetView topLeftCell="A14" workbookViewId="0">
      <pane xSplit="1" topLeftCell="B1" activePane="topRight" state="frozen"/>
      <selection pane="topRight" activeCell="H59" sqref="H59"/>
    </sheetView>
  </sheetViews>
  <sheetFormatPr baseColWidth="10" defaultRowHeight="11.25" x14ac:dyDescent="0.2"/>
  <cols>
    <col min="1" max="1" width="11.42578125" style="2"/>
    <col min="2" max="2" width="15.7109375" style="2" customWidth="1"/>
    <col min="3" max="3" width="11.42578125" style="2"/>
    <col min="4" max="4" width="16.28515625" style="2" bestFit="1" customWidth="1"/>
    <col min="5" max="5" width="11.7109375" style="2" bestFit="1" customWidth="1"/>
    <col min="6" max="6" width="22.28515625" style="2" bestFit="1" customWidth="1"/>
    <col min="7" max="7" width="28.140625" style="2" bestFit="1" customWidth="1"/>
    <col min="8" max="8" width="30.5703125" style="9" bestFit="1" customWidth="1"/>
    <col min="9" max="9" width="11.42578125" style="2"/>
    <col min="10" max="10" width="16.28515625" style="2" bestFit="1" customWidth="1"/>
    <col min="11" max="11" width="11.7109375" style="2" bestFit="1" customWidth="1"/>
    <col min="12" max="12" width="22.85546875" style="2" bestFit="1" customWidth="1"/>
    <col min="13" max="13" width="28.140625" style="2" bestFit="1" customWidth="1"/>
    <col min="14" max="14" width="30.5703125" style="9" bestFit="1" customWidth="1"/>
    <col min="15" max="15" width="11.42578125" style="2"/>
    <col min="16" max="16" width="16.28515625" style="2" bestFit="1" customWidth="1"/>
    <col min="17" max="17" width="11.7109375" style="2" bestFit="1" customWidth="1"/>
    <col min="18" max="18" width="22.85546875" style="2" bestFit="1" customWidth="1"/>
    <col min="19" max="19" width="28.140625" style="2" bestFit="1" customWidth="1"/>
    <col min="20" max="20" width="30.5703125" style="9" bestFit="1" customWidth="1"/>
    <col min="21" max="21" width="11.42578125" style="2"/>
    <col min="22" max="22" width="16.28515625" style="2" bestFit="1" customWidth="1"/>
    <col min="23" max="23" width="11.7109375" style="2" bestFit="1" customWidth="1"/>
    <col min="24" max="24" width="22.85546875" style="2" bestFit="1" customWidth="1"/>
    <col min="25" max="25" width="28.140625" style="2" bestFit="1" customWidth="1"/>
    <col min="26" max="26" width="30.5703125" style="9" bestFit="1" customWidth="1"/>
    <col min="27" max="27" width="11.42578125" style="2"/>
    <col min="28" max="28" width="16.28515625" style="2" bestFit="1" customWidth="1"/>
    <col min="29" max="29" width="11.7109375" style="2" bestFit="1" customWidth="1"/>
    <col min="30" max="30" width="22.85546875" style="2" bestFit="1" customWidth="1"/>
    <col min="31" max="31" width="28.140625" style="2" bestFit="1" customWidth="1"/>
    <col min="32" max="32" width="30.5703125" style="9" bestFit="1" customWidth="1"/>
    <col min="33" max="33" width="11.42578125" style="2"/>
    <col min="34" max="34" width="16.28515625" style="2" bestFit="1" customWidth="1"/>
    <col min="35" max="35" width="11.7109375" style="2" bestFit="1" customWidth="1"/>
    <col min="36" max="36" width="22.85546875" style="2" bestFit="1" customWidth="1"/>
    <col min="37" max="37" width="28.140625" style="2" bestFit="1" customWidth="1"/>
    <col min="38" max="38" width="30.5703125" style="9" bestFit="1" customWidth="1"/>
    <col min="39" max="39" width="11.42578125" style="2"/>
    <col min="40" max="40" width="16.28515625" style="2" bestFit="1" customWidth="1"/>
    <col min="41" max="41" width="11.7109375" style="2" bestFit="1" customWidth="1"/>
    <col min="42" max="42" width="22.85546875" style="2" bestFit="1" customWidth="1"/>
    <col min="43" max="43" width="28.140625" style="2" bestFit="1" customWidth="1"/>
    <col min="44" max="44" width="30.5703125" style="9" bestFit="1" customWidth="1"/>
    <col min="45" max="16384" width="11.42578125" style="2"/>
  </cols>
  <sheetData>
    <row r="1" spans="1:44" s="8" customFormat="1" x14ac:dyDescent="0.2">
      <c r="E1" s="8" t="s">
        <v>112</v>
      </c>
      <c r="F1" s="8" t="s">
        <v>114</v>
      </c>
      <c r="H1" s="10"/>
      <c r="K1" s="8" t="s">
        <v>112</v>
      </c>
      <c r="L1" s="8" t="s">
        <v>114</v>
      </c>
      <c r="N1" s="10"/>
      <c r="Q1" s="8" t="s">
        <v>112</v>
      </c>
      <c r="R1" s="8" t="s">
        <v>114</v>
      </c>
      <c r="T1" s="10"/>
      <c r="W1" s="8" t="s">
        <v>112</v>
      </c>
      <c r="X1" s="8" t="s">
        <v>114</v>
      </c>
      <c r="Z1" s="10"/>
      <c r="AC1" s="8" t="s">
        <v>112</v>
      </c>
      <c r="AD1" s="8" t="s">
        <v>114</v>
      </c>
      <c r="AF1" s="10"/>
      <c r="AI1" s="8" t="s">
        <v>112</v>
      </c>
      <c r="AJ1" s="8" t="s">
        <v>114</v>
      </c>
      <c r="AL1" s="10"/>
      <c r="AO1" s="8" t="s">
        <v>112</v>
      </c>
      <c r="AP1" s="8" t="s">
        <v>114</v>
      </c>
      <c r="AR1" s="10"/>
    </row>
    <row r="2" spans="1:44" s="3" customFormat="1" x14ac:dyDescent="0.2">
      <c r="D2" s="3" t="s">
        <v>113</v>
      </c>
      <c r="E2" s="4">
        <v>30066932</v>
      </c>
      <c r="F2" s="6">
        <f>E2*75</f>
        <v>2255019900</v>
      </c>
      <c r="G2" s="6"/>
      <c r="H2" s="11"/>
      <c r="J2" s="3" t="s">
        <v>115</v>
      </c>
      <c r="K2" s="6">
        <v>21575835</v>
      </c>
      <c r="L2" s="6">
        <f>K2*75</f>
        <v>1618187625</v>
      </c>
      <c r="M2" s="6"/>
      <c r="N2" s="11"/>
      <c r="P2" s="3" t="s">
        <v>116</v>
      </c>
      <c r="Q2" s="6">
        <v>31574430</v>
      </c>
      <c r="R2" s="6">
        <f>Q2*75</f>
        <v>2368082250</v>
      </c>
      <c r="S2" s="6"/>
      <c r="T2" s="11"/>
      <c r="V2" s="3" t="s">
        <v>117</v>
      </c>
      <c r="W2" s="6">
        <v>3174883</v>
      </c>
      <c r="X2" s="7">
        <f>W2*75</f>
        <v>238116225</v>
      </c>
      <c r="Y2" s="7"/>
      <c r="Z2" s="12"/>
      <c r="AB2" s="3" t="s">
        <v>118</v>
      </c>
      <c r="AC2" s="6">
        <v>4027629</v>
      </c>
      <c r="AD2" s="6">
        <f>AC2*75</f>
        <v>302072175</v>
      </c>
      <c r="AE2" s="6"/>
      <c r="AF2" s="11"/>
      <c r="AH2" s="3" t="s">
        <v>119</v>
      </c>
      <c r="AI2" s="6">
        <v>16387631</v>
      </c>
      <c r="AJ2" s="6">
        <f>AI2*75</f>
        <v>1229072325</v>
      </c>
      <c r="AK2" s="6"/>
      <c r="AL2" s="11"/>
      <c r="AN2" s="3" t="s">
        <v>120</v>
      </c>
      <c r="AO2" s="6">
        <v>14538872</v>
      </c>
      <c r="AP2" s="6">
        <f>AO2*75</f>
        <v>1090415400</v>
      </c>
      <c r="AR2" s="5"/>
    </row>
    <row r="3" spans="1:44" s="3" customFormat="1" x14ac:dyDescent="0.2">
      <c r="A3" s="3" t="s">
        <v>100</v>
      </c>
      <c r="B3" s="3" t="s">
        <v>0</v>
      </c>
      <c r="C3" s="3" t="s">
        <v>110</v>
      </c>
      <c r="D3" s="3" t="s">
        <v>111</v>
      </c>
      <c r="E3" s="8" t="s">
        <v>121</v>
      </c>
      <c r="F3" s="3" t="s">
        <v>122</v>
      </c>
      <c r="G3" s="3" t="s">
        <v>123</v>
      </c>
      <c r="H3" s="5" t="s">
        <v>124</v>
      </c>
      <c r="J3" s="3" t="s">
        <v>111</v>
      </c>
      <c r="K3" s="8" t="s">
        <v>121</v>
      </c>
      <c r="L3" s="3" t="s">
        <v>122</v>
      </c>
      <c r="M3" s="3" t="s">
        <v>123</v>
      </c>
      <c r="N3" s="5" t="s">
        <v>124</v>
      </c>
      <c r="P3" s="3" t="s">
        <v>111</v>
      </c>
      <c r="Q3" s="8" t="s">
        <v>121</v>
      </c>
      <c r="R3" s="3" t="s">
        <v>122</v>
      </c>
      <c r="S3" s="3" t="s">
        <v>123</v>
      </c>
      <c r="T3" s="5" t="s">
        <v>124</v>
      </c>
      <c r="V3" s="3" t="s">
        <v>111</v>
      </c>
      <c r="W3" s="8" t="s">
        <v>121</v>
      </c>
      <c r="X3" s="3" t="s">
        <v>122</v>
      </c>
      <c r="Y3" s="3" t="s">
        <v>123</v>
      </c>
      <c r="Z3" s="5" t="s">
        <v>124</v>
      </c>
      <c r="AB3" s="3" t="s">
        <v>111</v>
      </c>
      <c r="AC3" s="8" t="s">
        <v>121</v>
      </c>
      <c r="AD3" s="3" t="s">
        <v>122</v>
      </c>
      <c r="AE3" s="3" t="s">
        <v>123</v>
      </c>
      <c r="AF3" s="5" t="s">
        <v>124</v>
      </c>
      <c r="AH3" s="3" t="s">
        <v>111</v>
      </c>
      <c r="AI3" s="8" t="s">
        <v>121</v>
      </c>
      <c r="AJ3" s="3" t="s">
        <v>122</v>
      </c>
      <c r="AK3" s="3" t="s">
        <v>123</v>
      </c>
      <c r="AL3" s="5" t="s">
        <v>124</v>
      </c>
      <c r="AN3" s="3" t="s">
        <v>111</v>
      </c>
      <c r="AO3" s="8" t="s">
        <v>121</v>
      </c>
      <c r="AP3" s="3" t="s">
        <v>122</v>
      </c>
      <c r="AQ3" s="3" t="s">
        <v>123</v>
      </c>
      <c r="AR3" s="5" t="s">
        <v>124</v>
      </c>
    </row>
    <row r="4" spans="1:44" x14ac:dyDescent="0.2">
      <c r="A4" s="2" t="s">
        <v>55</v>
      </c>
      <c r="B4" s="2" t="s">
        <v>1</v>
      </c>
      <c r="C4" s="2">
        <v>999</v>
      </c>
      <c r="D4" s="2">
        <v>4610</v>
      </c>
      <c r="E4" s="2">
        <v>0.22173528000000001</v>
      </c>
      <c r="F4" s="2">
        <f>(D4*75)-((D4*75*E4)/100)</f>
        <v>344983.35026939999</v>
      </c>
      <c r="G4" s="2">
        <f>F4/C4</f>
        <v>345.32867894834834</v>
      </c>
      <c r="H4" s="9">
        <f>(G4/$F$2)*1000000000</f>
        <v>153.137752331298</v>
      </c>
      <c r="J4" s="2">
        <v>3673</v>
      </c>
      <c r="K4" s="2">
        <v>0.23563364000000001</v>
      </c>
      <c r="L4" s="2">
        <f>(J4*75)-((J4*75*K4)/100)</f>
        <v>274825.88823021</v>
      </c>
      <c r="M4" s="2">
        <f>L4/C4</f>
        <v>275.10098921942944</v>
      </c>
      <c r="N4" s="9">
        <f>(M4/$L$2)*1000000000</f>
        <v>170.00561923060647</v>
      </c>
      <c r="P4" s="2">
        <v>5355</v>
      </c>
      <c r="Q4" s="2">
        <v>0.20979386999999999</v>
      </c>
      <c r="R4" s="2">
        <f>(P4*75)-((P4*75*Q4)/100)</f>
        <v>400782.41536961251</v>
      </c>
      <c r="S4" s="2">
        <f>R4/C4</f>
        <v>401.18359896858112</v>
      </c>
      <c r="T4" s="9">
        <f>(S4/$R$2)*1000000000</f>
        <v>169.41286518598801</v>
      </c>
      <c r="V4" s="2">
        <v>310</v>
      </c>
      <c r="W4" s="2">
        <v>0.33399844000000001</v>
      </c>
      <c r="X4" s="2">
        <f>(V4*75)-((V4*75*W4)/100)</f>
        <v>23172.345362700002</v>
      </c>
      <c r="Y4" s="2">
        <f>X4/C4</f>
        <v>23.195540903603604</v>
      </c>
      <c r="Z4" s="9">
        <f>(Y4/$X$2)*1000000000</f>
        <v>97.412685353984614</v>
      </c>
      <c r="AB4" s="2">
        <v>351</v>
      </c>
      <c r="AC4" s="2">
        <v>0.39570810000000001</v>
      </c>
      <c r="AD4" s="2">
        <f>(AB4*75)-((AB4*75*AC4)/100)</f>
        <v>26220.829842675001</v>
      </c>
      <c r="AE4" s="2">
        <f>AD4/C4</f>
        <v>26.247076919594594</v>
      </c>
      <c r="AF4" s="9">
        <f>(AE4/$AD$2)*1000000000</f>
        <v>86.890084859999419</v>
      </c>
      <c r="AH4" s="2">
        <v>2125</v>
      </c>
      <c r="AI4" s="2">
        <v>0.26380086000000003</v>
      </c>
      <c r="AJ4" s="2">
        <f>(AH4*75)-((AH4*75*AI4)/100)</f>
        <v>158954.56737937499</v>
      </c>
      <c r="AK4" s="2">
        <f>AJ4/C4</f>
        <v>159.11368106043543</v>
      </c>
      <c r="AL4" s="9">
        <f>(AK4/$AJ$2)*1000000000</f>
        <v>129.45835474770408</v>
      </c>
      <c r="AN4" s="2">
        <v>3645</v>
      </c>
      <c r="AO4" s="2">
        <v>0.17397049000000001</v>
      </c>
      <c r="AP4" s="2">
        <f>(AN4*75)-((AN4*75*AO4)/100)</f>
        <v>272899.40817296249</v>
      </c>
      <c r="AQ4" s="2">
        <f>AP4/C4</f>
        <v>273.1725807537162</v>
      </c>
      <c r="AR4" s="9">
        <f>(AQ4/$AP$2)*1000000000</f>
        <v>250.52157256190273</v>
      </c>
    </row>
    <row r="5" spans="1:44" x14ac:dyDescent="0.2">
      <c r="A5" s="2" t="s">
        <v>56</v>
      </c>
      <c r="B5" s="2" t="s">
        <v>2</v>
      </c>
      <c r="C5" s="2">
        <v>933</v>
      </c>
      <c r="D5" s="2">
        <v>18674</v>
      </c>
      <c r="E5" s="2">
        <v>0.25056561999999999</v>
      </c>
      <c r="F5" s="2">
        <f t="shared" ref="F5:F59" si="0">(D5*75)-((D5*75*E5)/100)</f>
        <v>1397040.70320909</v>
      </c>
      <c r="G5" s="2">
        <f t="shared" ref="G5:G59" si="1">F5/C5</f>
        <v>1497.3640977589389</v>
      </c>
      <c r="H5" s="9">
        <f t="shared" ref="H5:H59" si="2">(G5/$F$2)*1000000000</f>
        <v>664.01369573676004</v>
      </c>
      <c r="J5" s="2">
        <v>15904</v>
      </c>
      <c r="K5" s="2">
        <v>0.31306675</v>
      </c>
      <c r="L5" s="2">
        <f t="shared" ref="L5:L59" si="3">(J5*75)-((J5*75*K5)/100)</f>
        <v>1189065.7398059999</v>
      </c>
      <c r="M5" s="2">
        <f t="shared" ref="M5:M59" si="4">L5/C5</f>
        <v>1274.4541691382635</v>
      </c>
      <c r="N5" s="9">
        <f t="shared" ref="N5:N59" si="5">(M5/$L$2)*1000000000</f>
        <v>787.58121088601422</v>
      </c>
      <c r="P5" s="2">
        <v>23506</v>
      </c>
      <c r="Q5" s="2">
        <v>0.29440165000000001</v>
      </c>
      <c r="R5" s="2">
        <f t="shared" ref="R5:R59" si="6">(P5*75)-((P5*75*Q5)/100)</f>
        <v>1757759.8461113251</v>
      </c>
      <c r="S5" s="2">
        <f t="shared" ref="S5:S59" si="7">R5/C5</f>
        <v>1883.9869733240355</v>
      </c>
      <c r="T5" s="9">
        <f t="shared" ref="T5:T59" si="8">(S5/$R$2)*1000000000</f>
        <v>795.57497351455402</v>
      </c>
      <c r="V5" s="2">
        <v>1957</v>
      </c>
      <c r="W5" s="2">
        <v>0.41693722999999999</v>
      </c>
      <c r="X5" s="2">
        <f t="shared" ref="X5:X59" si="9">(V5*75)-((V5*75*W5)/100)</f>
        <v>146163.04038066749</v>
      </c>
      <c r="Y5" s="2">
        <f t="shared" ref="Y5:Y59" si="10">X5/C5</f>
        <v>156.65920726759646</v>
      </c>
      <c r="Z5" s="9">
        <f t="shared" ref="Z5:Z59" si="11">(Y5/$X$2)*1000000000</f>
        <v>657.91067898710583</v>
      </c>
      <c r="AB5" s="2">
        <v>1863</v>
      </c>
      <c r="AC5" s="2">
        <v>0.44058236000000001</v>
      </c>
      <c r="AD5" s="2">
        <f t="shared" ref="AD5:AD59" si="12">(AB5*75)-((AB5*75*AC5)/100)</f>
        <v>139109.39629748999</v>
      </c>
      <c r="AE5" s="2">
        <f t="shared" ref="AE5:AE59" si="13">AD5/C5</f>
        <v>149.09903140138263</v>
      </c>
      <c r="AF5" s="9">
        <f t="shared" ref="AF5:AF59" si="14">(AE5/$AD$2)*1000000000</f>
        <v>493.5874394964801</v>
      </c>
      <c r="AH5" s="2">
        <v>6911</v>
      </c>
      <c r="AI5" s="2">
        <v>0.36125059999999998</v>
      </c>
      <c r="AJ5" s="2">
        <f t="shared" ref="AJ5:AJ59" si="15">(AH5*75)-((AH5*75*AI5)/100)</f>
        <v>516452.54782754998</v>
      </c>
      <c r="AK5" s="2">
        <f t="shared" ref="AK5:AK59" si="16">AJ5/C5</f>
        <v>553.53970828247589</v>
      </c>
      <c r="AL5" s="9">
        <f t="shared" ref="AL5:AL59" si="17">(AK5/$AJ$2)*1000000000</f>
        <v>450.37195698184473</v>
      </c>
      <c r="AN5" s="2">
        <v>4983</v>
      </c>
      <c r="AO5" s="2">
        <v>0.23027976999999999</v>
      </c>
      <c r="AP5" s="2">
        <f t="shared" ref="AP5:AP59" si="18">(AN5*75)-((AN5*75*AO5)/100)</f>
        <v>372864.3869295675</v>
      </c>
      <c r="AQ5" s="2">
        <f t="shared" ref="AQ5:AQ59" si="19">AP5/C5</f>
        <v>399.64028609814306</v>
      </c>
      <c r="AR5" s="9">
        <f t="shared" ref="AR5:AR59" si="20">(AQ5/$AP$2)*1000000000</f>
        <v>366.50278976080403</v>
      </c>
    </row>
    <row r="6" spans="1:44" x14ac:dyDescent="0.2">
      <c r="A6" s="2" t="s">
        <v>57</v>
      </c>
      <c r="B6" s="2" t="s">
        <v>3</v>
      </c>
      <c r="C6" s="2">
        <v>798</v>
      </c>
      <c r="D6" s="2">
        <v>7268</v>
      </c>
      <c r="E6" s="2">
        <v>0.27150570000000002</v>
      </c>
      <c r="F6" s="2">
        <f t="shared" si="0"/>
        <v>543620.02242930001</v>
      </c>
      <c r="G6" s="2">
        <f t="shared" si="1"/>
        <v>681.22809828233085</v>
      </c>
      <c r="H6" s="9">
        <f t="shared" si="2"/>
        <v>302.09405171206288</v>
      </c>
      <c r="J6" s="2">
        <v>5247</v>
      </c>
      <c r="K6" s="2">
        <v>0.32384380000000001</v>
      </c>
      <c r="L6" s="2">
        <f t="shared" si="3"/>
        <v>392250.59368604998</v>
      </c>
      <c r="M6" s="2">
        <f t="shared" si="4"/>
        <v>491.5420973509398</v>
      </c>
      <c r="N6" s="9">
        <f t="shared" si="5"/>
        <v>303.76088023225356</v>
      </c>
      <c r="P6" s="2">
        <v>8020</v>
      </c>
      <c r="Q6" s="2">
        <v>0.3025504</v>
      </c>
      <c r="R6" s="2">
        <f t="shared" si="6"/>
        <v>599680.15934400004</v>
      </c>
      <c r="S6" s="2">
        <f t="shared" si="7"/>
        <v>751.4788964210527</v>
      </c>
      <c r="T6" s="9">
        <f t="shared" si="8"/>
        <v>317.33648458411983</v>
      </c>
      <c r="V6" s="2">
        <v>659</v>
      </c>
      <c r="W6" s="2">
        <v>0.40742326000000001</v>
      </c>
      <c r="X6" s="2">
        <f t="shared" si="9"/>
        <v>49223.631053744997</v>
      </c>
      <c r="Y6" s="2">
        <f t="shared" si="10"/>
        <v>61.683748187650373</v>
      </c>
      <c r="Z6" s="9">
        <f t="shared" si="11"/>
        <v>259.04890852208985</v>
      </c>
      <c r="AB6" s="2">
        <v>610</v>
      </c>
      <c r="AC6" s="2">
        <v>0.33956229999999998</v>
      </c>
      <c r="AD6" s="2">
        <f t="shared" si="12"/>
        <v>45594.650247750003</v>
      </c>
      <c r="AE6" s="2">
        <f t="shared" si="13"/>
        <v>57.136153192669177</v>
      </c>
      <c r="AF6" s="9">
        <f t="shared" si="14"/>
        <v>189.14735590151318</v>
      </c>
      <c r="AH6" s="2">
        <v>4087</v>
      </c>
      <c r="AI6" s="2">
        <v>0.41152936000000001</v>
      </c>
      <c r="AJ6" s="2">
        <f t="shared" si="15"/>
        <v>305263.55962925998</v>
      </c>
      <c r="AK6" s="2">
        <f t="shared" si="16"/>
        <v>382.5357890090977</v>
      </c>
      <c r="AL6" s="9">
        <f t="shared" si="17"/>
        <v>311.23944557867878</v>
      </c>
      <c r="AN6" s="2">
        <v>3579</v>
      </c>
      <c r="AO6" s="2">
        <v>0.30088695999999998</v>
      </c>
      <c r="AP6" s="2">
        <f t="shared" si="18"/>
        <v>267617.34417762002</v>
      </c>
      <c r="AQ6" s="2">
        <f t="shared" si="19"/>
        <v>335.36008042308271</v>
      </c>
      <c r="AR6" s="9">
        <f t="shared" si="20"/>
        <v>307.55258997908749</v>
      </c>
    </row>
    <row r="7" spans="1:44" x14ac:dyDescent="0.2">
      <c r="A7" s="2" t="s">
        <v>58</v>
      </c>
      <c r="B7" s="2" t="s">
        <v>4</v>
      </c>
      <c r="C7" s="2">
        <v>615</v>
      </c>
      <c r="D7" s="2">
        <v>4056</v>
      </c>
      <c r="E7" s="2">
        <v>0.21863149000000001</v>
      </c>
      <c r="F7" s="2">
        <f t="shared" si="0"/>
        <v>303534.92300741997</v>
      </c>
      <c r="G7" s="2">
        <f t="shared" si="1"/>
        <v>493.55272033726823</v>
      </c>
      <c r="H7" s="9">
        <f t="shared" si="2"/>
        <v>218.86845448116367</v>
      </c>
      <c r="J7" s="2">
        <v>2994</v>
      </c>
      <c r="K7" s="2">
        <v>0.27615654000000001</v>
      </c>
      <c r="L7" s="2">
        <f t="shared" si="3"/>
        <v>223929.89048942999</v>
      </c>
      <c r="M7" s="2">
        <f t="shared" si="4"/>
        <v>364.11364307224392</v>
      </c>
      <c r="N7" s="9">
        <f t="shared" si="5"/>
        <v>225.01324163336369</v>
      </c>
      <c r="P7" s="2">
        <v>4080</v>
      </c>
      <c r="Q7" s="2">
        <v>0.27917016</v>
      </c>
      <c r="R7" s="2">
        <f t="shared" si="6"/>
        <v>305145.73931039998</v>
      </c>
      <c r="S7" s="2">
        <f t="shared" si="7"/>
        <v>496.17193383804874</v>
      </c>
      <c r="T7" s="9">
        <f t="shared" si="8"/>
        <v>209.52478903046918</v>
      </c>
      <c r="V7" s="2">
        <v>341</v>
      </c>
      <c r="W7" s="2">
        <v>0.40476286</v>
      </c>
      <c r="X7" s="2">
        <f t="shared" si="9"/>
        <v>25471.481898555001</v>
      </c>
      <c r="Y7" s="2">
        <f t="shared" si="10"/>
        <v>41.417043737487809</v>
      </c>
      <c r="Z7" s="9">
        <f t="shared" si="11"/>
        <v>173.93625208650863</v>
      </c>
      <c r="AB7" s="2">
        <v>319</v>
      </c>
      <c r="AC7" s="2">
        <v>0.36064750000000001</v>
      </c>
      <c r="AD7" s="2">
        <f t="shared" si="12"/>
        <v>23838.715085625001</v>
      </c>
      <c r="AE7" s="2">
        <f t="shared" si="13"/>
        <v>38.76213835060976</v>
      </c>
      <c r="AF7" s="9">
        <f t="shared" si="14"/>
        <v>128.32078409939533</v>
      </c>
      <c r="AH7" s="2">
        <v>1113</v>
      </c>
      <c r="AI7" s="2">
        <v>0.36930457</v>
      </c>
      <c r="AJ7" s="2">
        <f t="shared" si="15"/>
        <v>83166.723010192494</v>
      </c>
      <c r="AK7" s="2">
        <f t="shared" si="16"/>
        <v>135.23044391901217</v>
      </c>
      <c r="AL7" s="9">
        <f t="shared" si="17"/>
        <v>110.02643308156188</v>
      </c>
      <c r="AN7" s="2">
        <v>995</v>
      </c>
      <c r="AO7" s="2">
        <v>0.23797360000000001</v>
      </c>
      <c r="AP7" s="2">
        <f t="shared" si="18"/>
        <v>74447.412200999999</v>
      </c>
      <c r="AQ7" s="2">
        <f t="shared" si="19"/>
        <v>121.05270276585365</v>
      </c>
      <c r="AR7" s="9">
        <f t="shared" si="20"/>
        <v>111.01521747203282</v>
      </c>
    </row>
    <row r="8" spans="1:44" x14ac:dyDescent="0.2">
      <c r="A8" s="2" t="s">
        <v>59</v>
      </c>
      <c r="B8" s="2" t="s">
        <v>5</v>
      </c>
      <c r="C8" s="2">
        <v>579</v>
      </c>
      <c r="D8" s="2">
        <v>3665</v>
      </c>
      <c r="E8" s="2">
        <v>0.25792310000000002</v>
      </c>
      <c r="F8" s="2">
        <f t="shared" si="0"/>
        <v>274166.03387887502</v>
      </c>
      <c r="G8" s="2">
        <f t="shared" si="1"/>
        <v>473.51646611204666</v>
      </c>
      <c r="H8" s="9">
        <f t="shared" si="2"/>
        <v>209.98327602875995</v>
      </c>
      <c r="J8" s="2">
        <v>3027</v>
      </c>
      <c r="K8" s="2">
        <v>0.29873237000000002</v>
      </c>
      <c r="L8" s="2">
        <f t="shared" si="3"/>
        <v>226346.8028370075</v>
      </c>
      <c r="M8" s="2">
        <f t="shared" si="4"/>
        <v>390.9271206165933</v>
      </c>
      <c r="N8" s="9">
        <f t="shared" si="5"/>
        <v>241.58330874430786</v>
      </c>
      <c r="P8" s="2">
        <v>4039</v>
      </c>
      <c r="Q8" s="2">
        <v>0.25989440000000003</v>
      </c>
      <c r="R8" s="2">
        <f t="shared" si="6"/>
        <v>302137.71488879999</v>
      </c>
      <c r="S8" s="2">
        <f t="shared" si="7"/>
        <v>521.8267960082901</v>
      </c>
      <c r="T8" s="9">
        <f t="shared" si="8"/>
        <v>220.35839169365426</v>
      </c>
      <c r="V8" s="2">
        <v>347</v>
      </c>
      <c r="W8" s="2">
        <v>0.30030030000000002</v>
      </c>
      <c r="X8" s="2">
        <f t="shared" si="9"/>
        <v>25946.846846925</v>
      </c>
      <c r="Y8" s="2">
        <f t="shared" si="10"/>
        <v>44.813206989507769</v>
      </c>
      <c r="Z8" s="9">
        <f t="shared" si="11"/>
        <v>188.19888056560518</v>
      </c>
      <c r="AB8" s="2">
        <v>349</v>
      </c>
      <c r="AC8" s="2">
        <v>0.34934163000000001</v>
      </c>
      <c r="AD8" s="2">
        <f t="shared" si="12"/>
        <v>26083.559828347501</v>
      </c>
      <c r="AE8" s="2">
        <f t="shared" si="13"/>
        <v>45.04932612840674</v>
      </c>
      <c r="AF8" s="9">
        <f t="shared" si="14"/>
        <v>149.13431244836352</v>
      </c>
      <c r="AH8" s="2">
        <v>1419</v>
      </c>
      <c r="AI8" s="2">
        <v>0.30282226000000001</v>
      </c>
      <c r="AJ8" s="2">
        <f t="shared" si="15"/>
        <v>106102.72140979501</v>
      </c>
      <c r="AK8" s="2">
        <f t="shared" si="16"/>
        <v>183.25167773712437</v>
      </c>
      <c r="AL8" s="9">
        <f t="shared" si="17"/>
        <v>149.09755431774477</v>
      </c>
      <c r="AN8" s="2">
        <v>1195</v>
      </c>
      <c r="AO8" s="2">
        <v>0.21851923000000001</v>
      </c>
      <c r="AP8" s="2">
        <f t="shared" si="18"/>
        <v>89429.152140112506</v>
      </c>
      <c r="AQ8" s="2">
        <f t="shared" si="19"/>
        <v>154.45449419708549</v>
      </c>
      <c r="AR8" s="9">
        <f t="shared" si="20"/>
        <v>141.6473888731629</v>
      </c>
    </row>
    <row r="9" spans="1:44" x14ac:dyDescent="0.2">
      <c r="A9" s="2" t="s">
        <v>60</v>
      </c>
      <c r="B9" s="2" t="s">
        <v>6</v>
      </c>
      <c r="C9" s="2">
        <v>456</v>
      </c>
      <c r="D9" s="2">
        <v>2142</v>
      </c>
      <c r="E9" s="2">
        <v>0.18638395999999999</v>
      </c>
      <c r="F9" s="2">
        <f t="shared" si="0"/>
        <v>160350.57416826001</v>
      </c>
      <c r="G9" s="2">
        <f t="shared" si="1"/>
        <v>351.64599598302635</v>
      </c>
      <c r="H9" s="9">
        <f t="shared" si="2"/>
        <v>155.9391985778158</v>
      </c>
      <c r="J9" s="2">
        <v>1585</v>
      </c>
      <c r="K9" s="2">
        <v>0.24114531</v>
      </c>
      <c r="L9" s="2">
        <f t="shared" si="3"/>
        <v>118588.33851273749</v>
      </c>
      <c r="M9" s="2">
        <f t="shared" si="4"/>
        <v>260.06214586126646</v>
      </c>
      <c r="N9" s="9">
        <f t="shared" si="5"/>
        <v>160.71198533684648</v>
      </c>
      <c r="P9" s="2">
        <v>2660</v>
      </c>
      <c r="Q9" s="2">
        <v>0.19247921000000001</v>
      </c>
      <c r="R9" s="2">
        <f t="shared" si="6"/>
        <v>199116.00397605001</v>
      </c>
      <c r="S9" s="2">
        <f t="shared" si="7"/>
        <v>436.65790345625004</v>
      </c>
      <c r="T9" s="9">
        <f t="shared" si="8"/>
        <v>184.39304777367849</v>
      </c>
      <c r="V9" s="2">
        <v>232</v>
      </c>
      <c r="W9" s="2">
        <v>0.19009218</v>
      </c>
      <c r="X9" s="2">
        <f t="shared" si="9"/>
        <v>17366.92396068</v>
      </c>
      <c r="Y9" s="2">
        <f t="shared" si="10"/>
        <v>38.085359562894737</v>
      </c>
      <c r="Z9" s="9">
        <f t="shared" si="11"/>
        <v>159.94441186397412</v>
      </c>
      <c r="AB9" s="2">
        <v>281</v>
      </c>
      <c r="AC9" s="2">
        <v>0.24344837999999999</v>
      </c>
      <c r="AD9" s="2">
        <f t="shared" si="12"/>
        <v>21023.693253915</v>
      </c>
      <c r="AE9" s="2">
        <f t="shared" si="13"/>
        <v>46.104590469111841</v>
      </c>
      <c r="AF9" s="9">
        <f t="shared" si="14"/>
        <v>152.62773033998195</v>
      </c>
      <c r="AH9" s="2">
        <v>917</v>
      </c>
      <c r="AI9" s="2">
        <v>0.24185912000000001</v>
      </c>
      <c r="AJ9" s="2">
        <f t="shared" si="15"/>
        <v>68608.661390220004</v>
      </c>
      <c r="AK9" s="2">
        <f t="shared" si="16"/>
        <v>150.45759076802634</v>
      </c>
      <c r="AL9" s="9">
        <f t="shared" si="17"/>
        <v>122.4155712464084</v>
      </c>
      <c r="AN9" s="2">
        <v>909</v>
      </c>
      <c r="AO9" s="2">
        <v>0.13692578999999999</v>
      </c>
      <c r="AP9" s="2">
        <f t="shared" si="18"/>
        <v>68081.650842667499</v>
      </c>
      <c r="AQ9" s="2">
        <f t="shared" si="19"/>
        <v>149.30186588304275</v>
      </c>
      <c r="AR9" s="9">
        <f t="shared" si="20"/>
        <v>136.92200778074368</v>
      </c>
    </row>
    <row r="10" spans="1:44" x14ac:dyDescent="0.2">
      <c r="A10" s="2" t="s">
        <v>61</v>
      </c>
      <c r="B10" s="2" t="s">
        <v>7</v>
      </c>
      <c r="C10" s="2">
        <v>441</v>
      </c>
      <c r="D10" s="2">
        <v>2478</v>
      </c>
      <c r="E10" s="2">
        <v>0.19954683000000001</v>
      </c>
      <c r="F10" s="2">
        <f t="shared" si="0"/>
        <v>185479.14221644501</v>
      </c>
      <c r="G10" s="2">
        <f t="shared" si="1"/>
        <v>420.58762407357142</v>
      </c>
      <c r="H10" s="9">
        <f t="shared" si="2"/>
        <v>186.51171285609118</v>
      </c>
      <c r="J10" s="2">
        <v>1931</v>
      </c>
      <c r="K10" s="2">
        <v>0.22510785999999999</v>
      </c>
      <c r="L10" s="2">
        <f t="shared" si="3"/>
        <v>144498.98754175499</v>
      </c>
      <c r="M10" s="2">
        <f t="shared" si="4"/>
        <v>327.66210326928569</v>
      </c>
      <c r="N10" s="9">
        <f t="shared" si="5"/>
        <v>202.48709000557687</v>
      </c>
      <c r="P10" s="2">
        <v>2601</v>
      </c>
      <c r="Q10" s="2">
        <v>0.18270338999999999</v>
      </c>
      <c r="R10" s="2">
        <f t="shared" si="6"/>
        <v>194718.59136195749</v>
      </c>
      <c r="S10" s="2">
        <f t="shared" si="7"/>
        <v>441.5387559228061</v>
      </c>
      <c r="T10" s="9">
        <f t="shared" si="8"/>
        <v>186.45414698868933</v>
      </c>
      <c r="V10" s="2">
        <v>233</v>
      </c>
      <c r="W10" s="2">
        <v>0.36722514000000001</v>
      </c>
      <c r="X10" s="2">
        <f t="shared" si="9"/>
        <v>17410.827406785</v>
      </c>
      <c r="Y10" s="2">
        <f t="shared" si="10"/>
        <v>39.480334255748296</v>
      </c>
      <c r="Z10" s="9">
        <f t="shared" si="11"/>
        <v>165.80278918728993</v>
      </c>
      <c r="AB10" s="2">
        <v>247</v>
      </c>
      <c r="AC10" s="2">
        <v>0.28095957999999999</v>
      </c>
      <c r="AD10" s="2">
        <f t="shared" si="12"/>
        <v>18472.952237804999</v>
      </c>
      <c r="AE10" s="2">
        <f t="shared" si="13"/>
        <v>41.888780584591835</v>
      </c>
      <c r="AF10" s="9">
        <f t="shared" si="14"/>
        <v>138.67143037782884</v>
      </c>
      <c r="AH10" s="2">
        <v>1118</v>
      </c>
      <c r="AI10" s="2">
        <v>0.26020219999999999</v>
      </c>
      <c r="AJ10" s="2">
        <f t="shared" si="15"/>
        <v>83631.820455299996</v>
      </c>
      <c r="AK10" s="2">
        <f t="shared" si="16"/>
        <v>189.64131622517007</v>
      </c>
      <c r="AL10" s="9">
        <f t="shared" si="17"/>
        <v>154.29630329132183</v>
      </c>
      <c r="AN10" s="2">
        <v>999</v>
      </c>
      <c r="AO10" s="2">
        <v>0.13663581</v>
      </c>
      <c r="AP10" s="2">
        <f t="shared" si="18"/>
        <v>74822.625619357495</v>
      </c>
      <c r="AQ10" s="2">
        <f t="shared" si="19"/>
        <v>169.66581773096937</v>
      </c>
      <c r="AR10" s="9">
        <f t="shared" si="20"/>
        <v>155.59741519696931</v>
      </c>
    </row>
    <row r="11" spans="1:44" x14ac:dyDescent="0.2">
      <c r="A11" s="2" t="s">
        <v>62</v>
      </c>
      <c r="B11" s="2" t="s">
        <v>8</v>
      </c>
      <c r="C11" s="2">
        <v>393</v>
      </c>
      <c r="D11" s="2">
        <v>4082</v>
      </c>
      <c r="E11" s="2">
        <v>0.22223388999999999</v>
      </c>
      <c r="F11" s="2">
        <f t="shared" si="0"/>
        <v>305469.63094576501</v>
      </c>
      <c r="G11" s="2">
        <f t="shared" si="1"/>
        <v>777.27641462026725</v>
      </c>
      <c r="H11" s="9">
        <f t="shared" si="2"/>
        <v>344.68716423312594</v>
      </c>
      <c r="J11" s="2">
        <v>3054</v>
      </c>
      <c r="K11" s="2">
        <v>0.23708253000000001</v>
      </c>
      <c r="L11" s="2">
        <f t="shared" si="3"/>
        <v>228506.962465035</v>
      </c>
      <c r="M11" s="2">
        <f t="shared" si="4"/>
        <v>581.44265258278631</v>
      </c>
      <c r="N11" s="9">
        <f t="shared" si="5"/>
        <v>359.31720376540778</v>
      </c>
      <c r="P11" s="2">
        <v>4363</v>
      </c>
      <c r="Q11" s="2">
        <v>0.25406363999999998</v>
      </c>
      <c r="R11" s="2">
        <f t="shared" si="6"/>
        <v>326393.64025400998</v>
      </c>
      <c r="S11" s="2">
        <f t="shared" si="7"/>
        <v>830.51816858526718</v>
      </c>
      <c r="T11" s="9">
        <f t="shared" si="8"/>
        <v>350.71339628734063</v>
      </c>
      <c r="V11" s="2">
        <v>356</v>
      </c>
      <c r="W11" s="2">
        <v>0.35773460000000001</v>
      </c>
      <c r="X11" s="2">
        <f t="shared" si="9"/>
        <v>26604.4848618</v>
      </c>
      <c r="Y11" s="2">
        <f t="shared" si="10"/>
        <v>67.695890233587789</v>
      </c>
      <c r="Z11" s="9">
        <f t="shared" si="11"/>
        <v>284.29767956210372</v>
      </c>
      <c r="AB11" s="2">
        <v>356</v>
      </c>
      <c r="AC11" s="2">
        <v>0.28599380000000002</v>
      </c>
      <c r="AD11" s="2">
        <f t="shared" si="12"/>
        <v>26623.639655399998</v>
      </c>
      <c r="AE11" s="2">
        <f t="shared" si="13"/>
        <v>67.744630166412207</v>
      </c>
      <c r="AF11" s="9">
        <f t="shared" si="14"/>
        <v>224.26637000383172</v>
      </c>
      <c r="AH11" s="2">
        <v>2026</v>
      </c>
      <c r="AI11" s="2">
        <v>0.30852804</v>
      </c>
      <c r="AJ11" s="2">
        <f t="shared" si="15"/>
        <v>151481.19164321999</v>
      </c>
      <c r="AK11" s="2">
        <f t="shared" si="16"/>
        <v>385.44832479190836</v>
      </c>
      <c r="AL11" s="9">
        <f t="shared" si="17"/>
        <v>313.60914809623461</v>
      </c>
      <c r="AN11" s="2">
        <v>1699</v>
      </c>
      <c r="AO11" s="2">
        <v>0.21229244999999999</v>
      </c>
      <c r="AP11" s="2">
        <f t="shared" si="18"/>
        <v>127154.4863455875</v>
      </c>
      <c r="AQ11" s="2">
        <f t="shared" si="19"/>
        <v>323.54831131192748</v>
      </c>
      <c r="AR11" s="9">
        <f t="shared" si="20"/>
        <v>296.72023277727692</v>
      </c>
    </row>
    <row r="12" spans="1:44" x14ac:dyDescent="0.2">
      <c r="A12" s="2" t="s">
        <v>63</v>
      </c>
      <c r="B12" s="2" t="s">
        <v>9</v>
      </c>
      <c r="C12" s="2">
        <v>252</v>
      </c>
      <c r="D12" s="2">
        <v>1525</v>
      </c>
      <c r="E12" s="2">
        <v>0.18844995</v>
      </c>
      <c r="F12" s="2">
        <f t="shared" si="0"/>
        <v>114159.4603696875</v>
      </c>
      <c r="G12" s="2">
        <f t="shared" si="1"/>
        <v>453.01373162574401</v>
      </c>
      <c r="H12" s="9">
        <f t="shared" si="2"/>
        <v>200.8912345410983</v>
      </c>
      <c r="J12" s="2">
        <v>1259</v>
      </c>
      <c r="K12" s="2">
        <v>0.23747380000000001</v>
      </c>
      <c r="L12" s="2">
        <f t="shared" si="3"/>
        <v>94200.765364349994</v>
      </c>
      <c r="M12" s="2">
        <f t="shared" si="4"/>
        <v>373.81256096964285</v>
      </c>
      <c r="N12" s="9">
        <f t="shared" si="5"/>
        <v>231.00693343248307</v>
      </c>
      <c r="P12" s="2">
        <v>1363</v>
      </c>
      <c r="Q12" s="2">
        <v>0.21384998999999999</v>
      </c>
      <c r="R12" s="2">
        <f t="shared" si="6"/>
        <v>102006.39184772249</v>
      </c>
      <c r="S12" s="2">
        <f t="shared" si="7"/>
        <v>404.78726923699401</v>
      </c>
      <c r="T12" s="9">
        <f t="shared" si="8"/>
        <v>170.93463254369397</v>
      </c>
      <c r="V12" s="2">
        <v>100</v>
      </c>
      <c r="W12" s="2">
        <v>0.18676628000000001</v>
      </c>
      <c r="X12" s="2">
        <f t="shared" si="9"/>
        <v>7485.9925290000001</v>
      </c>
      <c r="Y12" s="2">
        <f t="shared" si="10"/>
        <v>29.706319559523809</v>
      </c>
      <c r="Z12" s="9">
        <f t="shared" si="11"/>
        <v>124.75554557243551</v>
      </c>
      <c r="AB12" s="2">
        <v>99</v>
      </c>
      <c r="AC12" s="2">
        <v>0.28412935</v>
      </c>
      <c r="AD12" s="2">
        <f t="shared" si="12"/>
        <v>7403.9033957624997</v>
      </c>
      <c r="AE12" s="2">
        <f t="shared" si="13"/>
        <v>29.380569030803571</v>
      </c>
      <c r="AF12" s="9">
        <f t="shared" si="14"/>
        <v>97.263407431695995</v>
      </c>
      <c r="AH12" s="2">
        <v>757</v>
      </c>
      <c r="AI12" s="2">
        <v>0.25754556000000001</v>
      </c>
      <c r="AJ12" s="2">
        <f t="shared" si="15"/>
        <v>56628.778508310003</v>
      </c>
      <c r="AK12" s="2">
        <f t="shared" si="16"/>
        <v>224.71737503297621</v>
      </c>
      <c r="AL12" s="9">
        <f t="shared" si="17"/>
        <v>182.8349483281842</v>
      </c>
      <c r="AN12" s="2">
        <v>528</v>
      </c>
      <c r="AO12" s="2">
        <v>0.15197569</v>
      </c>
      <c r="AP12" s="2">
        <f t="shared" si="18"/>
        <v>39539.817626759999</v>
      </c>
      <c r="AQ12" s="2">
        <f t="shared" si="19"/>
        <v>156.90403820142856</v>
      </c>
      <c r="AR12" s="9">
        <f t="shared" si="20"/>
        <v>143.89382083326095</v>
      </c>
    </row>
    <row r="13" spans="1:44" x14ac:dyDescent="0.2">
      <c r="A13" s="2" t="s">
        <v>64</v>
      </c>
      <c r="B13" s="2" t="s">
        <v>10</v>
      </c>
      <c r="C13" s="2">
        <v>432</v>
      </c>
      <c r="D13" s="2">
        <v>4499</v>
      </c>
      <c r="E13" s="2">
        <v>0.20005195000000001</v>
      </c>
      <c r="F13" s="2">
        <f t="shared" si="0"/>
        <v>336749.97470771248</v>
      </c>
      <c r="G13" s="2">
        <f t="shared" si="1"/>
        <v>779.51383034192702</v>
      </c>
      <c r="H13" s="9">
        <f t="shared" si="2"/>
        <v>345.67935757104715</v>
      </c>
      <c r="J13" s="2">
        <v>3686</v>
      </c>
      <c r="K13" s="2">
        <v>0.22611998</v>
      </c>
      <c r="L13" s="2">
        <f t="shared" si="3"/>
        <v>275824.89131529001</v>
      </c>
      <c r="M13" s="2">
        <f t="shared" si="4"/>
        <v>638.4835447113195</v>
      </c>
      <c r="N13" s="9">
        <f t="shared" si="5"/>
        <v>394.56706678950133</v>
      </c>
      <c r="P13" s="2">
        <v>4930</v>
      </c>
      <c r="Q13" s="2">
        <v>0.21503734999999999</v>
      </c>
      <c r="R13" s="2">
        <f t="shared" si="6"/>
        <v>368954.89939837501</v>
      </c>
      <c r="S13" s="2">
        <f t="shared" si="7"/>
        <v>854.06226712586806</v>
      </c>
      <c r="T13" s="9">
        <f t="shared" si="8"/>
        <v>360.6556601342154</v>
      </c>
      <c r="V13" s="2">
        <v>403</v>
      </c>
      <c r="W13" s="2">
        <v>0.24702898000000001</v>
      </c>
      <c r="X13" s="2">
        <f t="shared" si="9"/>
        <v>30150.335490795002</v>
      </c>
      <c r="Y13" s="2">
        <f t="shared" si="10"/>
        <v>69.792443265729176</v>
      </c>
      <c r="Z13" s="9">
        <f t="shared" si="11"/>
        <v>293.10242620270492</v>
      </c>
      <c r="AB13" s="2">
        <v>509</v>
      </c>
      <c r="AC13" s="2">
        <v>0.29429539999999998</v>
      </c>
      <c r="AD13" s="2">
        <f t="shared" si="12"/>
        <v>38062.652731050002</v>
      </c>
      <c r="AE13" s="2">
        <f t="shared" si="13"/>
        <v>88.107992432986123</v>
      </c>
      <c r="AF13" s="9">
        <f t="shared" si="14"/>
        <v>291.67861102395852</v>
      </c>
      <c r="AH13" s="2">
        <v>2208</v>
      </c>
      <c r="AI13" s="2">
        <v>0.27284797999999999</v>
      </c>
      <c r="AJ13" s="2">
        <f t="shared" si="15"/>
        <v>165148.16374511999</v>
      </c>
      <c r="AK13" s="2">
        <f t="shared" si="16"/>
        <v>382.28741607666666</v>
      </c>
      <c r="AL13" s="9">
        <f t="shared" si="17"/>
        <v>311.03736395388017</v>
      </c>
      <c r="AN13" s="2">
        <v>2171</v>
      </c>
      <c r="AO13" s="2">
        <v>0.18151060999999999</v>
      </c>
      <c r="AP13" s="2">
        <f t="shared" si="18"/>
        <v>162529.45534926749</v>
      </c>
      <c r="AQ13" s="2">
        <f t="shared" si="19"/>
        <v>376.22559108626734</v>
      </c>
      <c r="AR13" s="9">
        <f t="shared" si="20"/>
        <v>345.0296016419681</v>
      </c>
    </row>
    <row r="14" spans="1:44" x14ac:dyDescent="0.2">
      <c r="A14" s="2" t="s">
        <v>65</v>
      </c>
      <c r="B14" s="2" t="s">
        <v>11</v>
      </c>
      <c r="C14" s="2">
        <v>396</v>
      </c>
      <c r="D14" s="2">
        <v>2916</v>
      </c>
      <c r="E14" s="2">
        <v>0.17652169000000001</v>
      </c>
      <c r="F14" s="2">
        <f t="shared" si="0"/>
        <v>218313.94706397</v>
      </c>
      <c r="G14" s="2">
        <f t="shared" si="1"/>
        <v>551.29784612113633</v>
      </c>
      <c r="H14" s="9">
        <f t="shared" si="2"/>
        <v>244.47582308304081</v>
      </c>
      <c r="J14" s="2">
        <v>2042</v>
      </c>
      <c r="K14" s="2">
        <v>0.21050830000000001</v>
      </c>
      <c r="L14" s="2">
        <f t="shared" si="3"/>
        <v>152827.60653855</v>
      </c>
      <c r="M14" s="2">
        <f t="shared" si="4"/>
        <v>385.92829933977271</v>
      </c>
      <c r="N14" s="9">
        <f t="shared" si="5"/>
        <v>238.49416061365113</v>
      </c>
      <c r="P14" s="2">
        <v>2933</v>
      </c>
      <c r="Q14" s="2">
        <v>0.20344718000000001</v>
      </c>
      <c r="R14" s="2">
        <f t="shared" si="6"/>
        <v>219527.467065795</v>
      </c>
      <c r="S14" s="2">
        <f t="shared" si="7"/>
        <v>554.36229057018943</v>
      </c>
      <c r="T14" s="9">
        <f t="shared" si="8"/>
        <v>234.09756589754829</v>
      </c>
      <c r="V14" s="2">
        <v>274</v>
      </c>
      <c r="W14" s="2">
        <v>0.21135414</v>
      </c>
      <c r="X14" s="2">
        <f t="shared" si="9"/>
        <v>20506.566724230001</v>
      </c>
      <c r="Y14" s="2">
        <f t="shared" si="10"/>
        <v>51.784259404621217</v>
      </c>
      <c r="Z14" s="9">
        <f t="shared" si="11"/>
        <v>217.47472019019793</v>
      </c>
      <c r="AB14" s="2">
        <v>235</v>
      </c>
      <c r="AC14" s="2">
        <v>0.29083028</v>
      </c>
      <c r="AD14" s="2">
        <f t="shared" si="12"/>
        <v>17573.74116315</v>
      </c>
      <c r="AE14" s="2">
        <f t="shared" si="13"/>
        <v>44.378134250378785</v>
      </c>
      <c r="AF14" s="9">
        <f t="shared" si="14"/>
        <v>146.91235381206093</v>
      </c>
      <c r="AH14" s="2">
        <v>1000</v>
      </c>
      <c r="AI14" s="2">
        <v>0.27642383999999998</v>
      </c>
      <c r="AJ14" s="2">
        <f t="shared" si="15"/>
        <v>74792.682119999998</v>
      </c>
      <c r="AK14" s="2">
        <f t="shared" si="16"/>
        <v>188.87040939393938</v>
      </c>
      <c r="AL14" s="9">
        <f t="shared" si="17"/>
        <v>153.66907671111983</v>
      </c>
      <c r="AN14" s="2">
        <v>951</v>
      </c>
      <c r="AO14" s="2">
        <v>0.17477097</v>
      </c>
      <c r="AP14" s="2">
        <f t="shared" si="18"/>
        <v>71200.344605647493</v>
      </c>
      <c r="AQ14" s="2">
        <f t="shared" si="19"/>
        <v>179.79885001426135</v>
      </c>
      <c r="AR14" s="9">
        <f t="shared" si="20"/>
        <v>164.89023358828328</v>
      </c>
    </row>
    <row r="15" spans="1:44" x14ac:dyDescent="0.2">
      <c r="A15" s="2" t="s">
        <v>66</v>
      </c>
      <c r="B15" s="2" t="s">
        <v>12</v>
      </c>
      <c r="C15" s="2">
        <v>255</v>
      </c>
      <c r="D15" s="2">
        <v>2379</v>
      </c>
      <c r="E15" s="2">
        <v>0.21246377999999999</v>
      </c>
      <c r="F15" s="2">
        <f t="shared" si="0"/>
        <v>178045.911500535</v>
      </c>
      <c r="G15" s="2">
        <f t="shared" si="1"/>
        <v>698.21926078641172</v>
      </c>
      <c r="H15" s="9">
        <f t="shared" si="2"/>
        <v>309.62886881238245</v>
      </c>
      <c r="J15" s="2">
        <v>1956</v>
      </c>
      <c r="K15" s="2">
        <v>0.26195246</v>
      </c>
      <c r="L15" s="2">
        <f t="shared" si="3"/>
        <v>146315.71574118</v>
      </c>
      <c r="M15" s="2">
        <f t="shared" si="4"/>
        <v>573.78712055364701</v>
      </c>
      <c r="N15" s="9">
        <f t="shared" si="5"/>
        <v>354.58627398268914</v>
      </c>
      <c r="P15" s="2">
        <v>2758</v>
      </c>
      <c r="Q15" s="2">
        <v>0.21969369</v>
      </c>
      <c r="R15" s="2">
        <f t="shared" si="6"/>
        <v>206395.56360223499</v>
      </c>
      <c r="S15" s="2">
        <f t="shared" si="7"/>
        <v>809.39436706758818</v>
      </c>
      <c r="T15" s="9">
        <f t="shared" si="8"/>
        <v>341.79318183208721</v>
      </c>
      <c r="V15" s="2">
        <v>185</v>
      </c>
      <c r="W15" s="2">
        <v>0.25469365999999999</v>
      </c>
      <c r="X15" s="2">
        <f t="shared" si="9"/>
        <v>13839.661254675</v>
      </c>
      <c r="Y15" s="2">
        <f t="shared" si="10"/>
        <v>54.273181390882357</v>
      </c>
      <c r="Z15" s="9">
        <f t="shared" si="11"/>
        <v>227.92727119238666</v>
      </c>
      <c r="AB15" s="2">
        <v>172</v>
      </c>
      <c r="AC15" s="2">
        <v>0.28213167</v>
      </c>
      <c r="AD15" s="2">
        <f t="shared" si="12"/>
        <v>12863.605014569999</v>
      </c>
      <c r="AE15" s="2">
        <f t="shared" si="13"/>
        <v>50.445509861058824</v>
      </c>
      <c r="AF15" s="9">
        <f t="shared" si="14"/>
        <v>166.99820121154428</v>
      </c>
      <c r="AH15" s="2">
        <v>944</v>
      </c>
      <c r="AI15" s="2">
        <v>0.28714904000000002</v>
      </c>
      <c r="AJ15" s="2">
        <f t="shared" si="15"/>
        <v>70596.698479679995</v>
      </c>
      <c r="AK15" s="2">
        <f t="shared" si="16"/>
        <v>276.84979795952938</v>
      </c>
      <c r="AL15" s="9">
        <f t="shared" si="17"/>
        <v>225.25102252182711</v>
      </c>
      <c r="AN15" s="2">
        <v>841</v>
      </c>
      <c r="AO15" s="2">
        <v>0.16408851999999999</v>
      </c>
      <c r="AP15" s="2">
        <f t="shared" si="18"/>
        <v>62971.501166009999</v>
      </c>
      <c r="AQ15" s="2">
        <f t="shared" si="19"/>
        <v>246.94706339611764</v>
      </c>
      <c r="AR15" s="9">
        <f t="shared" si="20"/>
        <v>226.47063073037819</v>
      </c>
    </row>
    <row r="16" spans="1:44" x14ac:dyDescent="0.2">
      <c r="A16" s="2" t="s">
        <v>67</v>
      </c>
      <c r="B16" s="2" t="s">
        <v>13</v>
      </c>
      <c r="C16" s="2">
        <v>474</v>
      </c>
      <c r="D16" s="2">
        <v>6529</v>
      </c>
      <c r="E16" s="2">
        <v>0.86383019999999999</v>
      </c>
      <c r="F16" s="2">
        <f t="shared" si="0"/>
        <v>485445.03946815</v>
      </c>
      <c r="G16" s="2">
        <f t="shared" si="1"/>
        <v>1024.1456528863923</v>
      </c>
      <c r="H16" s="9">
        <f t="shared" si="2"/>
        <v>454.16257873661885</v>
      </c>
      <c r="J16" s="2">
        <v>5376</v>
      </c>
      <c r="K16" s="2">
        <v>0.97278785999999995</v>
      </c>
      <c r="L16" s="2">
        <f t="shared" si="3"/>
        <v>399277.71934847999</v>
      </c>
      <c r="M16" s="2">
        <f t="shared" si="4"/>
        <v>842.35805769721514</v>
      </c>
      <c r="N16" s="9">
        <f t="shared" si="5"/>
        <v>520.55648225416087</v>
      </c>
      <c r="P16" s="2">
        <v>7556</v>
      </c>
      <c r="Q16" s="2">
        <v>0.91247959999999995</v>
      </c>
      <c r="R16" s="2">
        <f t="shared" si="6"/>
        <v>561528.9781068</v>
      </c>
      <c r="S16" s="2">
        <f t="shared" si="7"/>
        <v>1184.660291364557</v>
      </c>
      <c r="T16" s="9">
        <f t="shared" si="8"/>
        <v>500.26146320067932</v>
      </c>
      <c r="V16" s="2">
        <v>623</v>
      </c>
      <c r="W16" s="2">
        <v>1.0848082999999999</v>
      </c>
      <c r="X16" s="2">
        <f t="shared" si="9"/>
        <v>46218.123321824998</v>
      </c>
      <c r="Y16" s="2">
        <f t="shared" si="10"/>
        <v>97.506589286550636</v>
      </c>
      <c r="Z16" s="9">
        <f t="shared" si="11"/>
        <v>409.49158036816112</v>
      </c>
      <c r="AB16" s="2">
        <v>650</v>
      </c>
      <c r="AC16" s="2">
        <v>0.92068136</v>
      </c>
      <c r="AD16" s="2">
        <f t="shared" si="12"/>
        <v>48301.167837000001</v>
      </c>
      <c r="AE16" s="2">
        <f t="shared" si="13"/>
        <v>101.90119796835444</v>
      </c>
      <c r="AF16" s="9">
        <f t="shared" si="14"/>
        <v>337.34056428187881</v>
      </c>
      <c r="AH16" s="2">
        <v>3089</v>
      </c>
      <c r="AI16" s="2">
        <v>0.94236900000000001</v>
      </c>
      <c r="AJ16" s="2">
        <f t="shared" si="15"/>
        <v>229491.76661925</v>
      </c>
      <c r="AK16" s="2">
        <f t="shared" si="16"/>
        <v>484.15984518829117</v>
      </c>
      <c r="AL16" s="9">
        <f t="shared" si="17"/>
        <v>393.92298999840483</v>
      </c>
      <c r="AN16" s="2">
        <v>2544</v>
      </c>
      <c r="AO16" s="2">
        <v>0.90134305000000003</v>
      </c>
      <c r="AP16" s="2">
        <f t="shared" si="18"/>
        <v>189080.23746060001</v>
      </c>
      <c r="AQ16" s="2">
        <f t="shared" si="19"/>
        <v>398.90345455822785</v>
      </c>
      <c r="AR16" s="9">
        <f t="shared" si="20"/>
        <v>365.82705504546971</v>
      </c>
    </row>
    <row r="17" spans="1:44" x14ac:dyDescent="0.2">
      <c r="A17" s="2" t="s">
        <v>68</v>
      </c>
      <c r="B17" s="2" t="s">
        <v>14</v>
      </c>
      <c r="C17" s="2">
        <v>195</v>
      </c>
      <c r="D17" s="2">
        <v>1496</v>
      </c>
      <c r="E17" s="2">
        <v>0.15507072</v>
      </c>
      <c r="F17" s="2">
        <f t="shared" si="0"/>
        <v>112026.01065216</v>
      </c>
      <c r="G17" s="2">
        <f t="shared" si="1"/>
        <v>574.49236231876921</v>
      </c>
      <c r="H17" s="9">
        <f t="shared" si="2"/>
        <v>254.7615488088461</v>
      </c>
      <c r="J17" s="2">
        <v>1139</v>
      </c>
      <c r="K17" s="2">
        <v>0.18110367999999999</v>
      </c>
      <c r="L17" s="2">
        <f t="shared" si="3"/>
        <v>85270.292181359997</v>
      </c>
      <c r="M17" s="2">
        <f t="shared" si="4"/>
        <v>437.28354964799996</v>
      </c>
      <c r="N17" s="9">
        <f t="shared" si="5"/>
        <v>270.23043736847262</v>
      </c>
      <c r="P17" s="2">
        <v>1649</v>
      </c>
      <c r="Q17" s="2">
        <v>0.15874695999999999</v>
      </c>
      <c r="R17" s="2">
        <f t="shared" si="6"/>
        <v>123478.66969722</v>
      </c>
      <c r="S17" s="2">
        <f t="shared" si="7"/>
        <v>633.22394716523081</v>
      </c>
      <c r="T17" s="9">
        <f t="shared" si="8"/>
        <v>267.39947363113373</v>
      </c>
      <c r="V17" s="2">
        <v>129</v>
      </c>
      <c r="W17" s="2">
        <v>0.39525694</v>
      </c>
      <c r="X17" s="2">
        <f t="shared" si="9"/>
        <v>9636.7588910550003</v>
      </c>
      <c r="Y17" s="2">
        <f t="shared" si="10"/>
        <v>49.419276364384615</v>
      </c>
      <c r="Z17" s="9">
        <f t="shared" si="11"/>
        <v>207.54266688204308</v>
      </c>
      <c r="AB17" s="2">
        <v>118</v>
      </c>
      <c r="AC17" s="2">
        <v>0.21507809999999999</v>
      </c>
      <c r="AD17" s="2">
        <f t="shared" si="12"/>
        <v>8830.9655881500003</v>
      </c>
      <c r="AE17" s="2">
        <f t="shared" si="13"/>
        <v>45.287003016153847</v>
      </c>
      <c r="AF17" s="9">
        <f t="shared" si="14"/>
        <v>149.92113396791297</v>
      </c>
      <c r="AH17" s="2">
        <v>585</v>
      </c>
      <c r="AI17" s="2">
        <v>0.26493695</v>
      </c>
      <c r="AJ17" s="2">
        <f t="shared" si="15"/>
        <v>43758.758913187499</v>
      </c>
      <c r="AK17" s="2">
        <f t="shared" si="16"/>
        <v>224.40389186249999</v>
      </c>
      <c r="AL17" s="9">
        <f t="shared" si="17"/>
        <v>182.57989159628991</v>
      </c>
      <c r="AN17" s="2">
        <v>653</v>
      </c>
      <c r="AO17" s="2">
        <v>0.16023666</v>
      </c>
      <c r="AP17" s="2">
        <f t="shared" si="18"/>
        <v>48896.524095765002</v>
      </c>
      <c r="AQ17" s="2">
        <f t="shared" si="19"/>
        <v>250.75140561930769</v>
      </c>
      <c r="AR17" s="9">
        <f t="shared" si="20"/>
        <v>229.95952333331653</v>
      </c>
    </row>
    <row r="18" spans="1:44" x14ac:dyDescent="0.2">
      <c r="A18" s="2" t="s">
        <v>69</v>
      </c>
      <c r="B18" s="2" t="s">
        <v>15</v>
      </c>
      <c r="C18" s="2">
        <v>171</v>
      </c>
      <c r="D18" s="2">
        <v>749</v>
      </c>
      <c r="E18" s="2">
        <v>0.18292683000000001</v>
      </c>
      <c r="F18" s="2">
        <f t="shared" si="0"/>
        <v>56072.240853247502</v>
      </c>
      <c r="G18" s="2">
        <f t="shared" si="1"/>
        <v>327.90784124706141</v>
      </c>
      <c r="H18" s="9">
        <f t="shared" si="2"/>
        <v>145.41239358777341</v>
      </c>
      <c r="J18" s="2">
        <v>752</v>
      </c>
      <c r="K18" s="2">
        <v>0.27204555000000002</v>
      </c>
      <c r="L18" s="2">
        <f t="shared" si="3"/>
        <v>56246.5663098</v>
      </c>
      <c r="M18" s="2">
        <f t="shared" si="4"/>
        <v>328.9272883614035</v>
      </c>
      <c r="N18" s="9">
        <f t="shared" si="5"/>
        <v>203.26894315571317</v>
      </c>
      <c r="P18" s="2">
        <v>875</v>
      </c>
      <c r="Q18" s="2">
        <v>0.22584113</v>
      </c>
      <c r="R18" s="2">
        <f t="shared" si="6"/>
        <v>65476.791758437503</v>
      </c>
      <c r="S18" s="2">
        <f t="shared" si="7"/>
        <v>382.90521496162285</v>
      </c>
      <c r="T18" s="9">
        <f t="shared" si="8"/>
        <v>161.69422111990531</v>
      </c>
      <c r="V18" s="2">
        <v>80</v>
      </c>
      <c r="W18" s="2">
        <v>0.21695594000000001</v>
      </c>
      <c r="X18" s="2">
        <f t="shared" si="9"/>
        <v>5986.9826436000003</v>
      </c>
      <c r="Y18" s="2">
        <f t="shared" si="10"/>
        <v>35.011594407017547</v>
      </c>
      <c r="Z18" s="9">
        <f t="shared" si="11"/>
        <v>147.03573604452006</v>
      </c>
      <c r="AB18" s="2">
        <v>81</v>
      </c>
      <c r="AC18" s="2">
        <v>0.19996667000000001</v>
      </c>
      <c r="AD18" s="2">
        <f t="shared" si="12"/>
        <v>6062.8520247975002</v>
      </c>
      <c r="AE18" s="2">
        <f t="shared" si="13"/>
        <v>35.455274998815788</v>
      </c>
      <c r="AF18" s="9">
        <f t="shared" si="14"/>
        <v>117.37352173802763</v>
      </c>
      <c r="AH18" s="2">
        <v>445</v>
      </c>
      <c r="AI18" s="2">
        <v>0.28482341999999999</v>
      </c>
      <c r="AJ18" s="2">
        <f t="shared" si="15"/>
        <v>33279.940183575003</v>
      </c>
      <c r="AK18" s="2">
        <f t="shared" si="16"/>
        <v>194.61953323728073</v>
      </c>
      <c r="AL18" s="9">
        <f t="shared" si="17"/>
        <v>158.34668902603494</v>
      </c>
      <c r="AN18" s="2">
        <v>367</v>
      </c>
      <c r="AO18" s="2">
        <v>0.14664906</v>
      </c>
      <c r="AP18" s="2">
        <f t="shared" si="18"/>
        <v>27484.634846235</v>
      </c>
      <c r="AQ18" s="2">
        <f t="shared" si="19"/>
        <v>160.72885874991229</v>
      </c>
      <c r="AR18" s="9">
        <f t="shared" si="20"/>
        <v>147.40149373340867</v>
      </c>
    </row>
    <row r="19" spans="1:44" x14ac:dyDescent="0.2">
      <c r="A19" s="2" t="s">
        <v>70</v>
      </c>
      <c r="B19" s="2" t="s">
        <v>16</v>
      </c>
      <c r="C19" s="2">
        <v>402</v>
      </c>
      <c r="D19" s="2">
        <v>2543</v>
      </c>
      <c r="E19" s="2">
        <v>0.23177779000000001</v>
      </c>
      <c r="F19" s="2">
        <f t="shared" si="0"/>
        <v>190282.94181002249</v>
      </c>
      <c r="G19" s="2">
        <f t="shared" si="1"/>
        <v>473.34065126871263</v>
      </c>
      <c r="H19" s="9">
        <f t="shared" si="2"/>
        <v>209.90531004569522</v>
      </c>
      <c r="J19" s="2">
        <v>1904</v>
      </c>
      <c r="K19" s="2">
        <v>0.278526</v>
      </c>
      <c r="L19" s="2">
        <f t="shared" si="3"/>
        <v>142402.264872</v>
      </c>
      <c r="M19" s="2">
        <f t="shared" si="4"/>
        <v>354.23448973134327</v>
      </c>
      <c r="N19" s="9">
        <f t="shared" si="5"/>
        <v>218.908168780084</v>
      </c>
      <c r="P19" s="2">
        <v>2591</v>
      </c>
      <c r="Q19" s="2">
        <v>0.24457081999999999</v>
      </c>
      <c r="R19" s="2">
        <f t="shared" si="6"/>
        <v>193849.73775403501</v>
      </c>
      <c r="S19" s="2">
        <f t="shared" si="7"/>
        <v>482.21327799511198</v>
      </c>
      <c r="T19" s="9">
        <f t="shared" si="8"/>
        <v>203.63029113330501</v>
      </c>
      <c r="V19" s="2">
        <v>203</v>
      </c>
      <c r="W19" s="2">
        <v>0.58680030000000005</v>
      </c>
      <c r="X19" s="2">
        <f t="shared" si="9"/>
        <v>15135.659654325</v>
      </c>
      <c r="Y19" s="2">
        <f t="shared" si="10"/>
        <v>37.650894662500001</v>
      </c>
      <c r="Z19" s="9">
        <f t="shared" si="11"/>
        <v>158.11982011095631</v>
      </c>
      <c r="AB19" s="2">
        <v>207</v>
      </c>
      <c r="AC19" s="2">
        <v>0.37474963</v>
      </c>
      <c r="AD19" s="2">
        <f t="shared" si="12"/>
        <v>15466.8201199425</v>
      </c>
      <c r="AE19" s="2">
        <f t="shared" si="13"/>
        <v>38.474676915279851</v>
      </c>
      <c r="AF19" s="9">
        <f t="shared" si="14"/>
        <v>127.36915247251704</v>
      </c>
      <c r="AH19" s="2">
        <v>970</v>
      </c>
      <c r="AI19" s="2">
        <v>0.25598325999999999</v>
      </c>
      <c r="AJ19" s="2">
        <f t="shared" si="15"/>
        <v>72563.772178350002</v>
      </c>
      <c r="AK19" s="2">
        <f t="shared" si="16"/>
        <v>180.50689596604479</v>
      </c>
      <c r="AL19" s="9">
        <f t="shared" si="17"/>
        <v>146.86434011606664</v>
      </c>
      <c r="AN19" s="2">
        <v>890</v>
      </c>
      <c r="AO19" s="2">
        <v>0.19264343</v>
      </c>
      <c r="AP19" s="2">
        <f t="shared" si="18"/>
        <v>66621.410510475005</v>
      </c>
      <c r="AQ19" s="2">
        <f t="shared" si="19"/>
        <v>165.72490176735076</v>
      </c>
      <c r="AR19" s="9">
        <f t="shared" si="20"/>
        <v>151.98327331707785</v>
      </c>
    </row>
    <row r="20" spans="1:44" x14ac:dyDescent="0.2">
      <c r="A20" s="2" t="s">
        <v>71</v>
      </c>
      <c r="B20" s="2" t="s">
        <v>17</v>
      </c>
      <c r="C20" s="2">
        <v>1212</v>
      </c>
      <c r="D20" s="2">
        <v>9555</v>
      </c>
      <c r="E20" s="2">
        <v>0.22076293999999999</v>
      </c>
      <c r="F20" s="2">
        <f t="shared" si="0"/>
        <v>715042.95758122497</v>
      </c>
      <c r="G20" s="2">
        <f t="shared" si="1"/>
        <v>589.96943694820538</v>
      </c>
      <c r="H20" s="9">
        <f t="shared" si="2"/>
        <v>261.62493596983575</v>
      </c>
      <c r="J20" s="2">
        <v>6554</v>
      </c>
      <c r="K20" s="2">
        <v>0.25279351999999999</v>
      </c>
      <c r="L20" s="2">
        <f t="shared" si="3"/>
        <v>490307.39345243998</v>
      </c>
      <c r="M20" s="2">
        <f t="shared" si="4"/>
        <v>404.54405400366335</v>
      </c>
      <c r="N20" s="9">
        <f t="shared" si="5"/>
        <v>249.9982373821845</v>
      </c>
      <c r="P20" s="2">
        <v>9642</v>
      </c>
      <c r="Q20" s="2">
        <v>0.21048689000000001</v>
      </c>
      <c r="R20" s="2">
        <f t="shared" si="6"/>
        <v>721627.86405496497</v>
      </c>
      <c r="S20" s="2">
        <f t="shared" si="7"/>
        <v>595.40252809815593</v>
      </c>
      <c r="T20" s="9">
        <f t="shared" si="8"/>
        <v>251.42814532652147</v>
      </c>
      <c r="V20" s="2">
        <v>733</v>
      </c>
      <c r="W20" s="2">
        <v>0.30060854999999997</v>
      </c>
      <c r="X20" s="2">
        <f t="shared" si="9"/>
        <v>54809.740449637502</v>
      </c>
      <c r="Y20" s="2">
        <f t="shared" si="10"/>
        <v>45.222558126763616</v>
      </c>
      <c r="Z20" s="9">
        <f t="shared" si="11"/>
        <v>189.91800380996136</v>
      </c>
      <c r="AB20" s="2">
        <v>655</v>
      </c>
      <c r="AC20" s="2">
        <v>0.25084635999999999</v>
      </c>
      <c r="AD20" s="2">
        <f t="shared" si="12"/>
        <v>49001.771725650004</v>
      </c>
      <c r="AE20" s="2">
        <f t="shared" si="13"/>
        <v>40.430504724133669</v>
      </c>
      <c r="AF20" s="9">
        <f t="shared" si="14"/>
        <v>133.84385610536182</v>
      </c>
      <c r="AH20" s="2">
        <v>2495</v>
      </c>
      <c r="AI20" s="2">
        <v>0.27847559999999999</v>
      </c>
      <c r="AJ20" s="2">
        <f t="shared" si="15"/>
        <v>186603.90253349999</v>
      </c>
      <c r="AK20" s="2">
        <f t="shared" si="16"/>
        <v>153.96361595173266</v>
      </c>
      <c r="AL20" s="9">
        <f t="shared" si="17"/>
        <v>125.26814966054391</v>
      </c>
      <c r="AN20" s="2">
        <v>2818</v>
      </c>
      <c r="AO20" s="2">
        <v>0.19628158000000001</v>
      </c>
      <c r="AP20" s="2">
        <f t="shared" si="18"/>
        <v>210935.15888067</v>
      </c>
      <c r="AQ20" s="2">
        <f t="shared" si="19"/>
        <v>174.0389099675495</v>
      </c>
      <c r="AR20" s="9">
        <f t="shared" si="20"/>
        <v>159.60789802450469</v>
      </c>
    </row>
    <row r="21" spans="1:44" x14ac:dyDescent="0.2">
      <c r="A21" s="2" t="s">
        <v>72</v>
      </c>
      <c r="B21" s="2" t="s">
        <v>18</v>
      </c>
      <c r="C21" s="2">
        <v>1323</v>
      </c>
      <c r="D21" s="2">
        <v>10561</v>
      </c>
      <c r="E21" s="2">
        <v>0.29395120000000002</v>
      </c>
      <c r="F21" s="2">
        <f t="shared" si="0"/>
        <v>789746.6860326</v>
      </c>
      <c r="G21" s="2">
        <f t="shared" si="1"/>
        <v>596.9362706217687</v>
      </c>
      <c r="H21" s="9">
        <f t="shared" si="2"/>
        <v>264.71441366072588</v>
      </c>
      <c r="J21" s="2">
        <v>7850</v>
      </c>
      <c r="K21" s="2">
        <v>0.36622085999999998</v>
      </c>
      <c r="L21" s="2">
        <f t="shared" si="3"/>
        <v>586593.87468675</v>
      </c>
      <c r="M21" s="2">
        <f t="shared" si="4"/>
        <v>443.38161351984127</v>
      </c>
      <c r="N21" s="9">
        <f t="shared" si="5"/>
        <v>273.99889028309758</v>
      </c>
      <c r="P21" s="2">
        <v>11370</v>
      </c>
      <c r="Q21" s="2">
        <v>0.30145228000000002</v>
      </c>
      <c r="R21" s="2">
        <f t="shared" si="6"/>
        <v>850179.36568229995</v>
      </c>
      <c r="S21" s="2">
        <f t="shared" si="7"/>
        <v>642.61478887551016</v>
      </c>
      <c r="T21" s="9">
        <f t="shared" si="8"/>
        <v>271.3650629641391</v>
      </c>
      <c r="V21" s="2">
        <v>897</v>
      </c>
      <c r="W21" s="2">
        <v>0.38939532999999998</v>
      </c>
      <c r="X21" s="2">
        <f t="shared" si="9"/>
        <v>67013.0342917425</v>
      </c>
      <c r="Y21" s="2">
        <f t="shared" si="10"/>
        <v>50.652331286275512</v>
      </c>
      <c r="Z21" s="9">
        <f t="shared" si="11"/>
        <v>212.72104110618884</v>
      </c>
      <c r="AB21" s="2">
        <v>905</v>
      </c>
      <c r="AC21" s="2">
        <v>0.36399146999999998</v>
      </c>
      <c r="AD21" s="2">
        <f t="shared" si="12"/>
        <v>67627.940789737506</v>
      </c>
      <c r="AE21" s="2">
        <f t="shared" si="13"/>
        <v>51.117113219756241</v>
      </c>
      <c r="AF21" s="9">
        <f t="shared" si="14"/>
        <v>169.22152204106928</v>
      </c>
      <c r="AH21" s="2">
        <v>3998</v>
      </c>
      <c r="AI21" s="2">
        <v>0.38863217999999999</v>
      </c>
      <c r="AJ21" s="2">
        <f t="shared" si="15"/>
        <v>298684.68640826998</v>
      </c>
      <c r="AK21" s="2">
        <f t="shared" si="16"/>
        <v>225.76317944691607</v>
      </c>
      <c r="AL21" s="9">
        <f t="shared" si="17"/>
        <v>183.68583756608146</v>
      </c>
      <c r="AN21" s="2">
        <v>3214</v>
      </c>
      <c r="AO21" s="2">
        <v>0.25124267</v>
      </c>
      <c r="AP21" s="2">
        <f t="shared" si="18"/>
        <v>240444.37954396501</v>
      </c>
      <c r="AQ21" s="2">
        <f t="shared" si="19"/>
        <v>181.74178347994331</v>
      </c>
      <c r="AR21" s="9">
        <f t="shared" si="20"/>
        <v>166.67206229840784</v>
      </c>
    </row>
    <row r="22" spans="1:44" x14ac:dyDescent="0.2">
      <c r="A22" s="2" t="s">
        <v>73</v>
      </c>
      <c r="B22" s="2" t="s">
        <v>19</v>
      </c>
      <c r="C22" s="2">
        <v>900</v>
      </c>
      <c r="D22" s="2">
        <v>8981</v>
      </c>
      <c r="E22" s="2">
        <v>0.25187453999999998</v>
      </c>
      <c r="F22" s="2">
        <f t="shared" si="0"/>
        <v>671878.43606719503</v>
      </c>
      <c r="G22" s="2">
        <f t="shared" si="1"/>
        <v>746.53159563021666</v>
      </c>
      <c r="H22" s="9">
        <f t="shared" si="2"/>
        <v>331.05321847945407</v>
      </c>
      <c r="J22" s="2">
        <v>6400</v>
      </c>
      <c r="K22" s="2">
        <v>0.2755225</v>
      </c>
      <c r="L22" s="2">
        <f t="shared" si="3"/>
        <v>478677.49200000003</v>
      </c>
      <c r="M22" s="2">
        <f t="shared" si="4"/>
        <v>531.86387999999999</v>
      </c>
      <c r="N22" s="9">
        <f t="shared" si="5"/>
        <v>328.67874638455476</v>
      </c>
      <c r="P22" s="2">
        <v>9858</v>
      </c>
      <c r="Q22" s="2">
        <v>0.27757680000000001</v>
      </c>
      <c r="R22" s="2">
        <f t="shared" si="6"/>
        <v>737297.73592919996</v>
      </c>
      <c r="S22" s="2">
        <f t="shared" si="7"/>
        <v>819.21970658800001</v>
      </c>
      <c r="T22" s="9">
        <f t="shared" si="8"/>
        <v>345.94225204297697</v>
      </c>
      <c r="V22" s="2">
        <v>847</v>
      </c>
      <c r="W22" s="2">
        <v>0.39963356</v>
      </c>
      <c r="X22" s="2">
        <f t="shared" si="9"/>
        <v>63271.132781009997</v>
      </c>
      <c r="Y22" s="2">
        <f t="shared" si="10"/>
        <v>70.301258645566662</v>
      </c>
      <c r="Z22" s="9">
        <f t="shared" si="11"/>
        <v>295.23926244659162</v>
      </c>
      <c r="AB22" s="2">
        <v>720</v>
      </c>
      <c r="AC22" s="2">
        <v>0.36058810000000002</v>
      </c>
      <c r="AD22" s="2">
        <f t="shared" si="12"/>
        <v>53805.282425999998</v>
      </c>
      <c r="AE22" s="2">
        <f t="shared" si="13"/>
        <v>59.783647139999999</v>
      </c>
      <c r="AF22" s="9">
        <f t="shared" si="14"/>
        <v>197.91179753646622</v>
      </c>
      <c r="AH22" s="2">
        <v>3523</v>
      </c>
      <c r="AI22" s="2">
        <v>0.45985720000000002</v>
      </c>
      <c r="AJ22" s="2">
        <f t="shared" si="15"/>
        <v>263009.94231329998</v>
      </c>
      <c r="AK22" s="2">
        <f t="shared" si="16"/>
        <v>292.233269237</v>
      </c>
      <c r="AL22" s="9">
        <f t="shared" si="17"/>
        <v>237.76734964478189</v>
      </c>
      <c r="AN22" s="2">
        <v>2859</v>
      </c>
      <c r="AO22" s="2">
        <v>0.26126529999999998</v>
      </c>
      <c r="AP22" s="2">
        <f t="shared" si="18"/>
        <v>213864.781880475</v>
      </c>
      <c r="AQ22" s="2">
        <f t="shared" si="19"/>
        <v>237.62753542274999</v>
      </c>
      <c r="AR22" s="9">
        <f t="shared" si="20"/>
        <v>217.92386224804784</v>
      </c>
    </row>
    <row r="23" spans="1:44" x14ac:dyDescent="0.2">
      <c r="A23" s="2" t="s">
        <v>74</v>
      </c>
      <c r="B23" s="2" t="s">
        <v>20</v>
      </c>
      <c r="C23" s="2">
        <v>882</v>
      </c>
      <c r="D23" s="2">
        <v>7099</v>
      </c>
      <c r="E23" s="2">
        <v>0.22123266999999999</v>
      </c>
      <c r="F23" s="2">
        <f t="shared" si="0"/>
        <v>531247.10195675248</v>
      </c>
      <c r="G23" s="2">
        <f t="shared" si="1"/>
        <v>602.32097727522955</v>
      </c>
      <c r="H23" s="9">
        <f t="shared" si="2"/>
        <v>267.1022891085039</v>
      </c>
      <c r="J23" s="2">
        <v>5163</v>
      </c>
      <c r="K23" s="2">
        <v>0.24378022999999999</v>
      </c>
      <c r="L23" s="2">
        <f t="shared" si="3"/>
        <v>386281.02200438251</v>
      </c>
      <c r="M23" s="2">
        <f t="shared" si="4"/>
        <v>437.96034240859694</v>
      </c>
      <c r="N23" s="9">
        <f t="shared" si="5"/>
        <v>270.64867858484394</v>
      </c>
      <c r="P23" s="2">
        <v>7495</v>
      </c>
      <c r="Q23" s="2">
        <v>0.21123529999999999</v>
      </c>
      <c r="R23" s="2">
        <f t="shared" si="6"/>
        <v>560937.593569875</v>
      </c>
      <c r="S23" s="2">
        <f t="shared" si="7"/>
        <v>635.9836661789966</v>
      </c>
      <c r="T23" s="9">
        <f t="shared" si="8"/>
        <v>268.56485503364445</v>
      </c>
      <c r="V23" s="2">
        <v>602</v>
      </c>
      <c r="W23" s="2">
        <v>0.24479804999999999</v>
      </c>
      <c r="X23" s="2">
        <f t="shared" si="9"/>
        <v>45039.473680424999</v>
      </c>
      <c r="Y23" s="2">
        <f t="shared" si="10"/>
        <v>51.065162902976191</v>
      </c>
      <c r="Z23" s="9">
        <f t="shared" si="11"/>
        <v>214.45478107582207</v>
      </c>
      <c r="AB23" s="2">
        <v>543</v>
      </c>
      <c r="AC23" s="2">
        <v>0.22947100000000001</v>
      </c>
      <c r="AD23" s="2">
        <f t="shared" si="12"/>
        <v>40631.547935249997</v>
      </c>
      <c r="AE23" s="2">
        <f t="shared" si="13"/>
        <v>46.067514665816326</v>
      </c>
      <c r="AF23" s="9">
        <f t="shared" si="14"/>
        <v>152.50499211261788</v>
      </c>
      <c r="AH23" s="2">
        <v>2734</v>
      </c>
      <c r="AI23" s="2">
        <v>0.28747131999999997</v>
      </c>
      <c r="AJ23" s="2">
        <f t="shared" si="15"/>
        <v>204460.54005834</v>
      </c>
      <c r="AK23" s="2">
        <f t="shared" si="16"/>
        <v>231.8146712679592</v>
      </c>
      <c r="AL23" s="9">
        <f t="shared" si="17"/>
        <v>188.60946305007656</v>
      </c>
      <c r="AN23" s="2">
        <v>2618</v>
      </c>
      <c r="AO23" s="2">
        <v>0.18078473</v>
      </c>
      <c r="AP23" s="2">
        <f t="shared" si="18"/>
        <v>195995.029182645</v>
      </c>
      <c r="AQ23" s="2">
        <f t="shared" si="19"/>
        <v>222.21658637488096</v>
      </c>
      <c r="AR23" s="9">
        <f t="shared" si="20"/>
        <v>203.79076302011231</v>
      </c>
    </row>
    <row r="24" spans="1:44" x14ac:dyDescent="0.2">
      <c r="A24" s="2" t="s">
        <v>75</v>
      </c>
      <c r="B24" s="2" t="s">
        <v>21</v>
      </c>
      <c r="C24" s="2">
        <v>1245</v>
      </c>
      <c r="D24" s="2">
        <v>12481</v>
      </c>
      <c r="E24" s="2">
        <v>0.37954592999999998</v>
      </c>
      <c r="F24" s="2">
        <f t="shared" si="0"/>
        <v>932522.16543575248</v>
      </c>
      <c r="G24" s="2">
        <f t="shared" si="1"/>
        <v>749.01378749859634</v>
      </c>
      <c r="H24" s="9">
        <f t="shared" si="2"/>
        <v>332.15395903982767</v>
      </c>
      <c r="J24" s="2">
        <v>8614</v>
      </c>
      <c r="K24" s="2">
        <v>0.40460744999999998</v>
      </c>
      <c r="L24" s="2">
        <f t="shared" si="3"/>
        <v>643436.03356927505</v>
      </c>
      <c r="M24" s="2">
        <f t="shared" si="4"/>
        <v>516.81609122030125</v>
      </c>
      <c r="N24" s="9">
        <f t="shared" si="5"/>
        <v>319.37958444114366</v>
      </c>
      <c r="P24" s="2">
        <v>12483</v>
      </c>
      <c r="Q24" s="2">
        <v>0.37540800000000002</v>
      </c>
      <c r="R24" s="2">
        <f t="shared" si="6"/>
        <v>932710.33645199996</v>
      </c>
      <c r="S24" s="2">
        <f t="shared" si="7"/>
        <v>749.16492887710842</v>
      </c>
      <c r="T24" s="9">
        <f t="shared" si="8"/>
        <v>316.3593362845013</v>
      </c>
      <c r="V24" s="2">
        <v>931</v>
      </c>
      <c r="W24" s="2">
        <v>0.47038180000000002</v>
      </c>
      <c r="X24" s="2">
        <f t="shared" si="9"/>
        <v>69496.555908149996</v>
      </c>
      <c r="Y24" s="2">
        <f t="shared" si="10"/>
        <v>55.820526833855418</v>
      </c>
      <c r="Z24" s="9">
        <f t="shared" si="11"/>
        <v>234.42554926215303</v>
      </c>
      <c r="AB24" s="2">
        <v>1041</v>
      </c>
      <c r="AC24" s="2">
        <v>0.41297859999999997</v>
      </c>
      <c r="AD24" s="2">
        <f t="shared" si="12"/>
        <v>77752.566958049996</v>
      </c>
      <c r="AE24" s="2">
        <f t="shared" si="13"/>
        <v>62.451861010481927</v>
      </c>
      <c r="AF24" s="9">
        <f t="shared" si="14"/>
        <v>206.74483179552016</v>
      </c>
      <c r="AH24" s="2">
        <v>5698</v>
      </c>
      <c r="AI24" s="2">
        <v>0.41620020000000002</v>
      </c>
      <c r="AJ24" s="2">
        <f t="shared" si="15"/>
        <v>425571.36844529997</v>
      </c>
      <c r="AK24" s="2">
        <f t="shared" si="16"/>
        <v>341.82439232554214</v>
      </c>
      <c r="AL24" s="9">
        <f t="shared" si="17"/>
        <v>278.11576696720607</v>
      </c>
      <c r="AN24" s="2">
        <v>4482</v>
      </c>
      <c r="AO24" s="2">
        <v>0.28200910000000001</v>
      </c>
      <c r="AP24" s="2">
        <f t="shared" si="18"/>
        <v>335202.02641034999</v>
      </c>
      <c r="AQ24" s="2">
        <f t="shared" si="19"/>
        <v>269.23857542999997</v>
      </c>
      <c r="AR24" s="9">
        <f t="shared" si="20"/>
        <v>246.91376830334568</v>
      </c>
    </row>
    <row r="25" spans="1:44" x14ac:dyDescent="0.2">
      <c r="A25" s="2" t="s">
        <v>76</v>
      </c>
      <c r="B25" s="2" t="s">
        <v>22</v>
      </c>
      <c r="C25" s="2">
        <v>816</v>
      </c>
      <c r="D25" s="2">
        <v>7872</v>
      </c>
      <c r="E25" s="2">
        <v>0.24342869</v>
      </c>
      <c r="F25" s="2">
        <f t="shared" si="0"/>
        <v>588962.79701423994</v>
      </c>
      <c r="G25" s="2">
        <f t="shared" si="1"/>
        <v>721.76813359588232</v>
      </c>
      <c r="H25" s="9">
        <f t="shared" si="2"/>
        <v>320.07173577309999</v>
      </c>
      <c r="J25" s="2">
        <v>5858</v>
      </c>
      <c r="K25" s="2">
        <v>0.27461326000000003</v>
      </c>
      <c r="L25" s="2">
        <f t="shared" si="3"/>
        <v>438143.48664219002</v>
      </c>
      <c r="M25" s="2">
        <f t="shared" si="4"/>
        <v>536.94054735562497</v>
      </c>
      <c r="N25" s="9">
        <f t="shared" si="5"/>
        <v>331.81600146993151</v>
      </c>
      <c r="P25" s="2">
        <v>8364</v>
      </c>
      <c r="Q25" s="2">
        <v>0.24031032999999999</v>
      </c>
      <c r="R25" s="2">
        <f t="shared" si="6"/>
        <v>625792.53329991002</v>
      </c>
      <c r="S25" s="2">
        <f t="shared" si="7"/>
        <v>766.90261433812498</v>
      </c>
      <c r="T25" s="9">
        <f t="shared" si="8"/>
        <v>323.84965274670037</v>
      </c>
      <c r="V25" s="2">
        <v>735</v>
      </c>
      <c r="W25" s="2">
        <v>0.28231610000000001</v>
      </c>
      <c r="X25" s="2">
        <f t="shared" si="9"/>
        <v>54969.373249875003</v>
      </c>
      <c r="Y25" s="2">
        <f t="shared" si="10"/>
        <v>67.364428002297799</v>
      </c>
      <c r="Z25" s="9">
        <f t="shared" si="11"/>
        <v>282.90566089017159</v>
      </c>
      <c r="AB25" s="2">
        <v>631</v>
      </c>
      <c r="AC25" s="2">
        <v>0.30765966</v>
      </c>
      <c r="AD25" s="2">
        <f t="shared" si="12"/>
        <v>47179.400065905</v>
      </c>
      <c r="AE25" s="2">
        <f t="shared" si="13"/>
        <v>57.817892237628676</v>
      </c>
      <c r="AF25" s="9">
        <f t="shared" si="14"/>
        <v>191.4042305870399</v>
      </c>
      <c r="AH25" s="2">
        <v>2577</v>
      </c>
      <c r="AI25" s="2">
        <v>0.27506967999999998</v>
      </c>
      <c r="AJ25" s="2">
        <f t="shared" si="15"/>
        <v>192743.35907598</v>
      </c>
      <c r="AK25" s="2">
        <f t="shared" si="16"/>
        <v>236.20509690683824</v>
      </c>
      <c r="AL25" s="9">
        <f t="shared" si="17"/>
        <v>192.18160892756106</v>
      </c>
      <c r="AN25" s="2">
        <v>1911</v>
      </c>
      <c r="AO25" s="2">
        <v>0.20673754999999999</v>
      </c>
      <c r="AP25" s="2">
        <f t="shared" si="18"/>
        <v>143028.69340646249</v>
      </c>
      <c r="AQ25" s="2">
        <f t="shared" si="19"/>
        <v>175.28026152752756</v>
      </c>
      <c r="AR25" s="9">
        <f t="shared" si="20"/>
        <v>160.74631881347929</v>
      </c>
    </row>
    <row r="26" spans="1:44" x14ac:dyDescent="0.2">
      <c r="A26" s="2" t="s">
        <v>77</v>
      </c>
      <c r="B26" s="2" t="s">
        <v>23</v>
      </c>
      <c r="C26" s="2">
        <v>777</v>
      </c>
      <c r="D26" s="2">
        <v>11176</v>
      </c>
      <c r="E26" s="2">
        <v>0.2132935</v>
      </c>
      <c r="F26" s="2">
        <f t="shared" si="0"/>
        <v>836412.17388300004</v>
      </c>
      <c r="G26" s="2">
        <f t="shared" si="1"/>
        <v>1076.4635442509652</v>
      </c>
      <c r="H26" s="9">
        <f t="shared" si="2"/>
        <v>477.36321273748632</v>
      </c>
      <c r="J26" s="2">
        <v>7854</v>
      </c>
      <c r="K26" s="2">
        <v>0.24713117000000001</v>
      </c>
      <c r="L26" s="2">
        <f t="shared" si="3"/>
        <v>587594.27384311496</v>
      </c>
      <c r="M26" s="2">
        <f t="shared" si="4"/>
        <v>756.23458667067564</v>
      </c>
      <c r="N26" s="9">
        <f t="shared" si="5"/>
        <v>467.33430350555034</v>
      </c>
      <c r="P26" s="2">
        <v>8811</v>
      </c>
      <c r="Q26" s="2">
        <v>0.2178679</v>
      </c>
      <c r="R26" s="2">
        <f t="shared" si="6"/>
        <v>659385.27444982505</v>
      </c>
      <c r="S26" s="2">
        <f t="shared" si="7"/>
        <v>848.62969684662164</v>
      </c>
      <c r="T26" s="9">
        <f t="shared" si="8"/>
        <v>358.36158007038046</v>
      </c>
      <c r="V26" s="2">
        <v>700</v>
      </c>
      <c r="W26" s="2">
        <v>0.32468772000000001</v>
      </c>
      <c r="X26" s="2">
        <f t="shared" si="9"/>
        <v>52329.538947000001</v>
      </c>
      <c r="Y26" s="2">
        <f t="shared" si="10"/>
        <v>67.348183972972976</v>
      </c>
      <c r="Z26" s="9">
        <f t="shared" si="11"/>
        <v>282.83744198016319</v>
      </c>
      <c r="AB26" s="2">
        <v>649</v>
      </c>
      <c r="AC26" s="2">
        <v>0.27598706000000001</v>
      </c>
      <c r="AD26" s="2">
        <f t="shared" si="12"/>
        <v>48540.663298544998</v>
      </c>
      <c r="AE26" s="2">
        <f t="shared" si="13"/>
        <v>62.471896137123551</v>
      </c>
      <c r="AF26" s="9">
        <f t="shared" si="14"/>
        <v>206.81115742329973</v>
      </c>
      <c r="AH26" s="2">
        <v>2112</v>
      </c>
      <c r="AI26" s="2">
        <v>0.30266267000000002</v>
      </c>
      <c r="AJ26" s="2">
        <f t="shared" si="15"/>
        <v>157920.58233072</v>
      </c>
      <c r="AK26" s="2">
        <f t="shared" si="16"/>
        <v>203.24399270362935</v>
      </c>
      <c r="AL26" s="9">
        <f t="shared" si="17"/>
        <v>165.3637369986582</v>
      </c>
      <c r="AN26" s="2">
        <v>1997</v>
      </c>
      <c r="AO26" s="2">
        <v>0.20916994999999999</v>
      </c>
      <c r="AP26" s="2">
        <f t="shared" si="18"/>
        <v>149461.71570738751</v>
      </c>
      <c r="AQ26" s="2">
        <f t="shared" si="19"/>
        <v>192.35742047282821</v>
      </c>
      <c r="AR26" s="9">
        <f t="shared" si="20"/>
        <v>176.4074686333559</v>
      </c>
    </row>
    <row r="27" spans="1:44" x14ac:dyDescent="0.2">
      <c r="A27" s="2" t="s">
        <v>78</v>
      </c>
      <c r="B27" s="2" t="s">
        <v>24</v>
      </c>
      <c r="C27" s="2">
        <v>573</v>
      </c>
      <c r="D27" s="2">
        <v>4377</v>
      </c>
      <c r="E27" s="2">
        <v>0.19243714000000001</v>
      </c>
      <c r="F27" s="2">
        <f t="shared" si="0"/>
        <v>327643.27697866497</v>
      </c>
      <c r="G27" s="2">
        <f t="shared" si="1"/>
        <v>571.80327570447639</v>
      </c>
      <c r="H27" s="9">
        <f t="shared" si="2"/>
        <v>253.56905972513874</v>
      </c>
      <c r="J27" s="2">
        <v>2837</v>
      </c>
      <c r="K27" s="2">
        <v>0.22016856000000001</v>
      </c>
      <c r="L27" s="2">
        <f t="shared" si="3"/>
        <v>212306.53634645999</v>
      </c>
      <c r="M27" s="2">
        <f t="shared" si="4"/>
        <v>370.51751543884814</v>
      </c>
      <c r="N27" s="9">
        <f t="shared" si="5"/>
        <v>228.97067664749207</v>
      </c>
      <c r="P27" s="2">
        <v>4195</v>
      </c>
      <c r="Q27" s="2">
        <v>0.21928143999999999</v>
      </c>
      <c r="R27" s="2">
        <f t="shared" si="6"/>
        <v>313935.0857694</v>
      </c>
      <c r="S27" s="2">
        <f t="shared" si="7"/>
        <v>547.87973083664917</v>
      </c>
      <c r="T27" s="9">
        <f t="shared" si="8"/>
        <v>231.36009352574183</v>
      </c>
      <c r="V27" s="2">
        <v>380</v>
      </c>
      <c r="W27" s="2">
        <v>0.24368709999999999</v>
      </c>
      <c r="X27" s="2">
        <f t="shared" si="9"/>
        <v>28430.549176500001</v>
      </c>
      <c r="Y27" s="2">
        <f t="shared" si="10"/>
        <v>49.617014269633508</v>
      </c>
      <c r="Z27" s="9">
        <f t="shared" si="11"/>
        <v>208.37309288618829</v>
      </c>
      <c r="AB27" s="2">
        <v>299</v>
      </c>
      <c r="AC27" s="2">
        <v>0.2232143</v>
      </c>
      <c r="AD27" s="2">
        <f t="shared" si="12"/>
        <v>22374.944193225001</v>
      </c>
      <c r="AE27" s="2">
        <f t="shared" si="13"/>
        <v>39.04876822552356</v>
      </c>
      <c r="AF27" s="9">
        <f t="shared" si="14"/>
        <v>129.26966287286658</v>
      </c>
      <c r="AH27" s="2">
        <v>2155</v>
      </c>
      <c r="AI27" s="2">
        <v>0.25012538000000001</v>
      </c>
      <c r="AJ27" s="2">
        <f t="shared" si="15"/>
        <v>161220.73485457501</v>
      </c>
      <c r="AK27" s="2">
        <f t="shared" si="16"/>
        <v>281.36253901321993</v>
      </c>
      <c r="AL27" s="9">
        <f t="shared" si="17"/>
        <v>228.92268688355659</v>
      </c>
      <c r="AN27" s="2">
        <v>1914</v>
      </c>
      <c r="AO27" s="2">
        <v>0.18388136999999999</v>
      </c>
      <c r="AP27" s="2">
        <f t="shared" si="18"/>
        <v>143286.03829336501</v>
      </c>
      <c r="AQ27" s="2">
        <f t="shared" si="19"/>
        <v>250.06289405473825</v>
      </c>
      <c r="AR27" s="9">
        <f t="shared" si="20"/>
        <v>229.32810198272904</v>
      </c>
    </row>
    <row r="28" spans="1:44" x14ac:dyDescent="0.2">
      <c r="A28" s="2" t="s">
        <v>79</v>
      </c>
      <c r="B28" s="2" t="s">
        <v>25</v>
      </c>
      <c r="C28" s="2">
        <v>546</v>
      </c>
      <c r="D28" s="2">
        <v>6276</v>
      </c>
      <c r="E28" s="2">
        <v>0.41860476000000002</v>
      </c>
      <c r="F28" s="2">
        <f t="shared" si="0"/>
        <v>468729.62739467999</v>
      </c>
      <c r="G28" s="2">
        <f t="shared" si="1"/>
        <v>858.47917105252748</v>
      </c>
      <c r="H28" s="9">
        <f t="shared" si="2"/>
        <v>380.69693799710035</v>
      </c>
      <c r="J28" s="2">
        <v>4488</v>
      </c>
      <c r="K28" s="2">
        <v>0.44160136999999999</v>
      </c>
      <c r="L28" s="2">
        <f t="shared" si="3"/>
        <v>335113.56978858</v>
      </c>
      <c r="M28" s="2">
        <f t="shared" si="4"/>
        <v>613.76111682890109</v>
      </c>
      <c r="N28" s="9">
        <f t="shared" si="5"/>
        <v>379.28921674265132</v>
      </c>
      <c r="P28" s="2">
        <v>5721</v>
      </c>
      <c r="Q28" s="2">
        <v>0.42725150000000001</v>
      </c>
      <c r="R28" s="2">
        <f t="shared" si="6"/>
        <v>427241.77062637499</v>
      </c>
      <c r="S28" s="2">
        <f t="shared" si="7"/>
        <v>782.49408539629121</v>
      </c>
      <c r="T28" s="9">
        <f t="shared" si="8"/>
        <v>330.43366014685137</v>
      </c>
      <c r="V28" s="2">
        <v>441</v>
      </c>
      <c r="W28" s="2">
        <v>0.63912283999999997</v>
      </c>
      <c r="X28" s="2">
        <f t="shared" si="9"/>
        <v>32863.610120669997</v>
      </c>
      <c r="Y28" s="2">
        <f t="shared" si="10"/>
        <v>60.189762125769228</v>
      </c>
      <c r="Z28" s="9">
        <f t="shared" si="11"/>
        <v>252.77472010052747</v>
      </c>
      <c r="AB28" s="2">
        <v>435</v>
      </c>
      <c r="AC28" s="2">
        <v>0.6969071</v>
      </c>
      <c r="AD28" s="2">
        <f t="shared" si="12"/>
        <v>32397.634058625001</v>
      </c>
      <c r="AE28" s="2">
        <f t="shared" si="13"/>
        <v>59.336326114697805</v>
      </c>
      <c r="AF28" s="9">
        <f t="shared" si="14"/>
        <v>196.43095599486384</v>
      </c>
      <c r="AH28" s="2">
        <v>2343</v>
      </c>
      <c r="AI28" s="2">
        <v>0.52443969999999995</v>
      </c>
      <c r="AJ28" s="2">
        <f t="shared" si="15"/>
        <v>174803.42833717499</v>
      </c>
      <c r="AK28" s="2">
        <f t="shared" si="16"/>
        <v>320.15279915233515</v>
      </c>
      <c r="AL28" s="9">
        <f t="shared" si="17"/>
        <v>260.48328698014996</v>
      </c>
      <c r="AN28" s="2">
        <v>2216</v>
      </c>
      <c r="AO28" s="2">
        <v>0.33765825999999999</v>
      </c>
      <c r="AP28" s="2">
        <f t="shared" si="18"/>
        <v>165638.81197188</v>
      </c>
      <c r="AQ28" s="2">
        <f t="shared" si="19"/>
        <v>303.36778749428572</v>
      </c>
      <c r="AR28" s="9">
        <f t="shared" si="20"/>
        <v>278.2130438494226</v>
      </c>
    </row>
    <row r="29" spans="1:44" x14ac:dyDescent="0.2">
      <c r="A29" s="2" t="s">
        <v>80</v>
      </c>
      <c r="B29" s="2" t="s">
        <v>26</v>
      </c>
      <c r="C29" s="2">
        <v>651</v>
      </c>
      <c r="D29" s="2">
        <v>3540</v>
      </c>
      <c r="E29" s="2">
        <v>0.20198964</v>
      </c>
      <c r="F29" s="2">
        <f t="shared" si="0"/>
        <v>264963.71750580001</v>
      </c>
      <c r="G29" s="2">
        <f t="shared" si="1"/>
        <v>407.01031874930879</v>
      </c>
      <c r="H29" s="9">
        <f t="shared" si="2"/>
        <v>180.49078801890343</v>
      </c>
      <c r="J29" s="2">
        <v>2545</v>
      </c>
      <c r="K29" s="2">
        <v>0.25332189999999999</v>
      </c>
      <c r="L29" s="2">
        <f t="shared" si="3"/>
        <v>190391.471823375</v>
      </c>
      <c r="M29" s="2">
        <f t="shared" si="4"/>
        <v>292.46001816186634</v>
      </c>
      <c r="N29" s="9">
        <f t="shared" si="5"/>
        <v>180.73307053121627</v>
      </c>
      <c r="P29" s="2">
        <v>4127</v>
      </c>
      <c r="Q29" s="2">
        <v>0.21954502000000001</v>
      </c>
      <c r="R29" s="2">
        <f t="shared" si="6"/>
        <v>308845.45327684499</v>
      </c>
      <c r="S29" s="2">
        <f t="shared" si="7"/>
        <v>474.4169789198848</v>
      </c>
      <c r="T29" s="9">
        <f t="shared" si="8"/>
        <v>200.33804945748182</v>
      </c>
      <c r="V29" s="2">
        <v>375</v>
      </c>
      <c r="W29" s="2">
        <v>0.26099392999999999</v>
      </c>
      <c r="X29" s="2">
        <f t="shared" si="9"/>
        <v>28051.595457187501</v>
      </c>
      <c r="Y29" s="2">
        <f t="shared" si="10"/>
        <v>43.090008382776496</v>
      </c>
      <c r="Z29" s="9">
        <f t="shared" si="11"/>
        <v>180.96208430474024</v>
      </c>
      <c r="AB29" s="2">
        <v>302</v>
      </c>
      <c r="AC29" s="2">
        <v>0.31883800000000001</v>
      </c>
      <c r="AD29" s="2">
        <f t="shared" si="12"/>
        <v>22577.783192999999</v>
      </c>
      <c r="AE29" s="2">
        <f t="shared" si="13"/>
        <v>34.681694612903222</v>
      </c>
      <c r="AF29" s="9">
        <f t="shared" si="14"/>
        <v>114.81260931399332</v>
      </c>
      <c r="AH29" s="2">
        <v>1342</v>
      </c>
      <c r="AI29" s="2">
        <v>0.25357994</v>
      </c>
      <c r="AJ29" s="2">
        <f t="shared" si="15"/>
        <v>100394.77179039</v>
      </c>
      <c r="AK29" s="2">
        <f t="shared" si="16"/>
        <v>154.21623930935485</v>
      </c>
      <c r="AL29" s="9">
        <f t="shared" si="17"/>
        <v>125.47368952380799</v>
      </c>
      <c r="AN29" s="2">
        <v>1029</v>
      </c>
      <c r="AO29" s="2">
        <v>0.19999221</v>
      </c>
      <c r="AP29" s="2">
        <f t="shared" si="18"/>
        <v>77020.6560119325</v>
      </c>
      <c r="AQ29" s="2">
        <f t="shared" si="19"/>
        <v>118.31129955750001</v>
      </c>
      <c r="AR29" s="9">
        <f t="shared" si="20"/>
        <v>108.50112677929897</v>
      </c>
    </row>
    <row r="30" spans="1:44" x14ac:dyDescent="0.2">
      <c r="A30" s="2" t="s">
        <v>81</v>
      </c>
      <c r="B30" s="2" t="s">
        <v>27</v>
      </c>
      <c r="C30" s="2">
        <v>699</v>
      </c>
      <c r="D30" s="2">
        <v>11809</v>
      </c>
      <c r="E30" s="2">
        <v>0.45195057999999999</v>
      </c>
      <c r="F30" s="2">
        <f t="shared" si="0"/>
        <v>881672.18670058495</v>
      </c>
      <c r="G30" s="2">
        <f t="shared" si="1"/>
        <v>1261.3336004300213</v>
      </c>
      <c r="H30" s="9">
        <f t="shared" si="2"/>
        <v>559.34477581773058</v>
      </c>
      <c r="J30" s="2">
        <v>8148</v>
      </c>
      <c r="K30" s="2">
        <v>0.49686249999999998</v>
      </c>
      <c r="L30" s="2">
        <f t="shared" si="3"/>
        <v>608063.67326249997</v>
      </c>
      <c r="M30" s="2">
        <f t="shared" si="4"/>
        <v>869.90511196351929</v>
      </c>
      <c r="N30" s="9">
        <f t="shared" si="5"/>
        <v>537.57988166762755</v>
      </c>
      <c r="P30" s="2">
        <v>10999</v>
      </c>
      <c r="Q30" s="2">
        <v>0.49633864</v>
      </c>
      <c r="R30" s="2">
        <f t="shared" si="6"/>
        <v>820830.57847397996</v>
      </c>
      <c r="S30" s="2">
        <f t="shared" si="7"/>
        <v>1174.2926730672102</v>
      </c>
      <c r="T30" s="9">
        <f t="shared" si="8"/>
        <v>495.88339808180655</v>
      </c>
      <c r="V30" s="2">
        <v>901</v>
      </c>
      <c r="W30" s="2">
        <v>0.60905869999999995</v>
      </c>
      <c r="X30" s="2">
        <f t="shared" si="9"/>
        <v>67163.428583475004</v>
      </c>
      <c r="Y30" s="2">
        <f t="shared" si="10"/>
        <v>96.085019432725332</v>
      </c>
      <c r="Z30" s="9">
        <f t="shared" si="11"/>
        <v>403.52151321366415</v>
      </c>
      <c r="AB30" s="2">
        <v>840</v>
      </c>
      <c r="AC30" s="2">
        <v>0.63682103000000001</v>
      </c>
      <c r="AD30" s="2">
        <f t="shared" si="12"/>
        <v>62598.802751099996</v>
      </c>
      <c r="AE30" s="2">
        <f t="shared" si="13"/>
        <v>89.554796496566524</v>
      </c>
      <c r="AF30" s="9">
        <f t="shared" si="14"/>
        <v>296.46820829017611</v>
      </c>
      <c r="AH30" s="2">
        <v>4240</v>
      </c>
      <c r="AI30" s="2">
        <v>0.41893416999999999</v>
      </c>
      <c r="AJ30" s="2">
        <f t="shared" si="15"/>
        <v>316667.78933940001</v>
      </c>
      <c r="AK30" s="2">
        <f t="shared" si="16"/>
        <v>453.02974154420605</v>
      </c>
      <c r="AL30" s="9">
        <f t="shared" si="17"/>
        <v>368.59485998450583</v>
      </c>
      <c r="AN30" s="2">
        <v>3255</v>
      </c>
      <c r="AO30" s="2">
        <v>0.34205039999999998</v>
      </c>
      <c r="AP30" s="2">
        <f t="shared" si="18"/>
        <v>243289.969461</v>
      </c>
      <c r="AQ30" s="2">
        <f t="shared" si="19"/>
        <v>348.05431968669529</v>
      </c>
      <c r="AR30" s="9">
        <f t="shared" si="20"/>
        <v>319.19424440144121</v>
      </c>
    </row>
    <row r="31" spans="1:44" x14ac:dyDescent="0.2">
      <c r="A31" s="2" t="s">
        <v>82</v>
      </c>
      <c r="B31" s="2" t="s">
        <v>28</v>
      </c>
      <c r="C31" s="2">
        <v>612</v>
      </c>
      <c r="D31" s="2">
        <v>6399</v>
      </c>
      <c r="E31" s="2">
        <v>0.21617500000000001</v>
      </c>
      <c r="F31" s="2">
        <f t="shared" si="0"/>
        <v>478887.52213125001</v>
      </c>
      <c r="G31" s="2">
        <f t="shared" si="1"/>
        <v>782.49595119485298</v>
      </c>
      <c r="H31" s="9">
        <f t="shared" si="2"/>
        <v>347.00179417257158</v>
      </c>
      <c r="J31" s="2">
        <v>4575</v>
      </c>
      <c r="K31" s="2">
        <v>0.23514046</v>
      </c>
      <c r="L31" s="2">
        <f t="shared" si="3"/>
        <v>342318.17429662502</v>
      </c>
      <c r="M31" s="2">
        <f t="shared" si="4"/>
        <v>559.34342205330881</v>
      </c>
      <c r="N31" s="9">
        <f t="shared" si="5"/>
        <v>345.66042491723346</v>
      </c>
      <c r="P31" s="2">
        <v>6719</v>
      </c>
      <c r="Q31" s="2">
        <v>0.21573447000000001</v>
      </c>
      <c r="R31" s="2">
        <f t="shared" si="6"/>
        <v>502837.86007205251</v>
      </c>
      <c r="S31" s="2">
        <f t="shared" si="7"/>
        <v>821.63049031381126</v>
      </c>
      <c r="T31" s="9">
        <f t="shared" si="8"/>
        <v>346.96028413447686</v>
      </c>
      <c r="V31" s="2">
        <v>591</v>
      </c>
      <c r="W31" s="2">
        <v>0.31500703000000002</v>
      </c>
      <c r="X31" s="2">
        <f t="shared" si="9"/>
        <v>44185.373133952497</v>
      </c>
      <c r="Y31" s="2">
        <f t="shared" si="10"/>
        <v>72.198322114301462</v>
      </c>
      <c r="Z31" s="9">
        <f t="shared" si="11"/>
        <v>303.20622676720774</v>
      </c>
      <c r="AB31" s="2">
        <v>633</v>
      </c>
      <c r="AC31" s="2">
        <v>0.32315978000000001</v>
      </c>
      <c r="AD31" s="2">
        <f t="shared" si="12"/>
        <v>47321.579894445</v>
      </c>
      <c r="AE31" s="2">
        <f t="shared" si="13"/>
        <v>77.322842964779412</v>
      </c>
      <c r="AF31" s="9">
        <f t="shared" si="14"/>
        <v>255.97472843958371</v>
      </c>
      <c r="AH31" s="2">
        <v>2753</v>
      </c>
      <c r="AI31" s="2">
        <v>0.28455639999999999</v>
      </c>
      <c r="AJ31" s="2">
        <f t="shared" si="15"/>
        <v>205887.46217310001</v>
      </c>
      <c r="AK31" s="2">
        <f t="shared" si="16"/>
        <v>336.41742185147058</v>
      </c>
      <c r="AL31" s="9">
        <f t="shared" si="17"/>
        <v>273.71653808206167</v>
      </c>
      <c r="AN31" s="2">
        <v>2458</v>
      </c>
      <c r="AO31" s="2">
        <v>0.17271721000000001</v>
      </c>
      <c r="AP31" s="2">
        <f t="shared" si="18"/>
        <v>184031.595823365</v>
      </c>
      <c r="AQ31" s="2">
        <f t="shared" si="19"/>
        <v>300.70522193360296</v>
      </c>
      <c r="AR31" s="9">
        <f t="shared" si="20"/>
        <v>275.77125372000705</v>
      </c>
    </row>
    <row r="32" spans="1:44" x14ac:dyDescent="0.2">
      <c r="A32" s="2" t="s">
        <v>83</v>
      </c>
      <c r="B32" s="2" t="s">
        <v>29</v>
      </c>
      <c r="C32" s="2">
        <v>615</v>
      </c>
      <c r="D32" s="2">
        <v>5501</v>
      </c>
      <c r="E32" s="2">
        <v>0.22406905999999999</v>
      </c>
      <c r="F32" s="2">
        <f t="shared" si="0"/>
        <v>411650.54707570502</v>
      </c>
      <c r="G32" s="2">
        <f t="shared" si="1"/>
        <v>669.35048304992688</v>
      </c>
      <c r="H32" s="9">
        <f t="shared" si="2"/>
        <v>296.82686305780578</v>
      </c>
      <c r="J32" s="2">
        <v>4047</v>
      </c>
      <c r="K32" s="2">
        <v>0.24744532999999999</v>
      </c>
      <c r="L32" s="2">
        <f t="shared" si="3"/>
        <v>302773.94156211748</v>
      </c>
      <c r="M32" s="2">
        <f t="shared" si="4"/>
        <v>492.31535213352436</v>
      </c>
      <c r="N32" s="9">
        <f t="shared" si="5"/>
        <v>304.23873259661366</v>
      </c>
      <c r="P32" s="2">
        <v>5911</v>
      </c>
      <c r="Q32" s="2">
        <v>0.23142910999999999</v>
      </c>
      <c r="R32" s="2">
        <f t="shared" si="6"/>
        <v>442299.01689809252</v>
      </c>
      <c r="S32" s="2">
        <f t="shared" si="7"/>
        <v>719.1853933302317</v>
      </c>
      <c r="T32" s="9">
        <f t="shared" si="8"/>
        <v>303.69949917501037</v>
      </c>
      <c r="V32" s="2">
        <v>482</v>
      </c>
      <c r="W32" s="2">
        <v>0.3632532</v>
      </c>
      <c r="X32" s="2">
        <f t="shared" si="9"/>
        <v>36018.683968199999</v>
      </c>
      <c r="Y32" s="2">
        <f t="shared" si="10"/>
        <v>58.56696580195122</v>
      </c>
      <c r="Z32" s="9">
        <f t="shared" si="11"/>
        <v>245.95957626134557</v>
      </c>
      <c r="AB32" s="2">
        <v>518</v>
      </c>
      <c r="AC32" s="2">
        <v>0.19936308</v>
      </c>
      <c r="AD32" s="2">
        <f t="shared" si="12"/>
        <v>38772.54744342</v>
      </c>
      <c r="AE32" s="2">
        <f t="shared" si="13"/>
        <v>63.044792590926832</v>
      </c>
      <c r="AF32" s="9">
        <f t="shared" si="14"/>
        <v>208.70771229070283</v>
      </c>
      <c r="AH32" s="2">
        <v>2384</v>
      </c>
      <c r="AI32" s="2">
        <v>0.30631214000000001</v>
      </c>
      <c r="AJ32" s="2">
        <f t="shared" si="15"/>
        <v>178252.31389368</v>
      </c>
      <c r="AK32" s="2">
        <f t="shared" si="16"/>
        <v>289.84116080273168</v>
      </c>
      <c r="AL32" s="9">
        <f t="shared" si="17"/>
        <v>235.82107814748142</v>
      </c>
      <c r="AN32" s="2">
        <v>2001</v>
      </c>
      <c r="AO32" s="2">
        <v>0.16923982000000001</v>
      </c>
      <c r="AP32" s="2">
        <f t="shared" si="18"/>
        <v>149821.01334013499</v>
      </c>
      <c r="AQ32" s="2">
        <f t="shared" si="19"/>
        <v>243.61140380509755</v>
      </c>
      <c r="AR32" s="9">
        <f t="shared" si="20"/>
        <v>223.41155838875494</v>
      </c>
    </row>
    <row r="33" spans="1:44" x14ac:dyDescent="0.2">
      <c r="A33" s="2" t="s">
        <v>84</v>
      </c>
      <c r="B33" s="2" t="s">
        <v>30</v>
      </c>
      <c r="C33" s="2">
        <v>555</v>
      </c>
      <c r="D33" s="2">
        <v>3928</v>
      </c>
      <c r="E33" s="2">
        <v>0.2109028</v>
      </c>
      <c r="F33" s="2">
        <f t="shared" si="0"/>
        <v>293978.68035119999</v>
      </c>
      <c r="G33" s="2">
        <f t="shared" si="1"/>
        <v>529.69131594810813</v>
      </c>
      <c r="H33" s="9">
        <f t="shared" si="2"/>
        <v>234.8942978055795</v>
      </c>
      <c r="J33" s="2">
        <v>2733</v>
      </c>
      <c r="K33" s="2">
        <v>0.26548890000000003</v>
      </c>
      <c r="L33" s="2">
        <f t="shared" si="3"/>
        <v>204430.81412722499</v>
      </c>
      <c r="M33" s="2">
        <f t="shared" si="4"/>
        <v>368.34380923824324</v>
      </c>
      <c r="N33" s="9">
        <f t="shared" si="5"/>
        <v>227.62737988324639</v>
      </c>
      <c r="P33" s="2">
        <v>4239</v>
      </c>
      <c r="Q33" s="2">
        <v>0.21819377000000001</v>
      </c>
      <c r="R33" s="2">
        <f t="shared" si="6"/>
        <v>317231.30745672749</v>
      </c>
      <c r="S33" s="2">
        <f t="shared" si="7"/>
        <v>571.58794136347296</v>
      </c>
      <c r="T33" s="9">
        <f t="shared" si="8"/>
        <v>241.37165901373271</v>
      </c>
      <c r="V33" s="2">
        <v>389</v>
      </c>
      <c r="W33" s="2">
        <v>0.28602937000000001</v>
      </c>
      <c r="X33" s="2">
        <f t="shared" si="9"/>
        <v>29091.5509313025</v>
      </c>
      <c r="Y33" s="2">
        <f t="shared" si="10"/>
        <v>52.417208885229726</v>
      </c>
      <c r="Z33" s="9">
        <f t="shared" si="11"/>
        <v>220.13287370581207</v>
      </c>
      <c r="AB33" s="2">
        <v>381</v>
      </c>
      <c r="AC33" s="2">
        <v>0.23518675999999999</v>
      </c>
      <c r="AD33" s="2">
        <f t="shared" si="12"/>
        <v>28507.795383330002</v>
      </c>
      <c r="AE33" s="2">
        <f t="shared" si="13"/>
        <v>51.365397087081085</v>
      </c>
      <c r="AF33" s="9">
        <f t="shared" si="14"/>
        <v>170.04345761764083</v>
      </c>
      <c r="AH33" s="2">
        <v>2099</v>
      </c>
      <c r="AI33" s="2">
        <v>0.31560394000000003</v>
      </c>
      <c r="AJ33" s="2">
        <f t="shared" si="15"/>
        <v>156928.16049745501</v>
      </c>
      <c r="AK33" s="2">
        <f t="shared" si="16"/>
        <v>282.75344233775678</v>
      </c>
      <c r="AL33" s="9">
        <f t="shared" si="17"/>
        <v>230.05435610777161</v>
      </c>
      <c r="AN33" s="2">
        <v>1682</v>
      </c>
      <c r="AO33" s="2">
        <v>0.17705044</v>
      </c>
      <c r="AP33" s="2">
        <f t="shared" si="18"/>
        <v>125926.65086994</v>
      </c>
      <c r="AQ33" s="2">
        <f t="shared" si="19"/>
        <v>226.89486643232433</v>
      </c>
      <c r="AR33" s="9">
        <f t="shared" si="20"/>
        <v>208.08112801077857</v>
      </c>
    </row>
    <row r="34" spans="1:44" x14ac:dyDescent="0.2">
      <c r="A34" s="2" t="s">
        <v>85</v>
      </c>
      <c r="B34" s="2" t="s">
        <v>31</v>
      </c>
      <c r="C34" s="2">
        <v>531</v>
      </c>
      <c r="D34" s="2">
        <v>2904</v>
      </c>
      <c r="E34" s="2">
        <v>0.2806266</v>
      </c>
      <c r="F34" s="2">
        <f t="shared" si="0"/>
        <v>217188.79526519999</v>
      </c>
      <c r="G34" s="2">
        <f t="shared" si="1"/>
        <v>409.01844682711862</v>
      </c>
      <c r="H34" s="9">
        <f t="shared" si="2"/>
        <v>181.3813025894444</v>
      </c>
      <c r="J34" s="2">
        <v>2216</v>
      </c>
      <c r="K34" s="2">
        <v>0.32984724999999998</v>
      </c>
      <c r="L34" s="2">
        <f t="shared" si="3"/>
        <v>165651.7938705</v>
      </c>
      <c r="M34" s="2">
        <f t="shared" si="4"/>
        <v>311.96194702542374</v>
      </c>
      <c r="N34" s="9">
        <f t="shared" si="5"/>
        <v>192.78478107594213</v>
      </c>
      <c r="P34" s="2">
        <v>2949</v>
      </c>
      <c r="Q34" s="2">
        <v>0.27814203999999998</v>
      </c>
      <c r="R34" s="2">
        <f t="shared" si="6"/>
        <v>220559.81934302999</v>
      </c>
      <c r="S34" s="2">
        <f t="shared" si="7"/>
        <v>415.36689141813559</v>
      </c>
      <c r="T34" s="9">
        <f t="shared" si="8"/>
        <v>175.40222322013335</v>
      </c>
      <c r="V34" s="2">
        <v>198</v>
      </c>
      <c r="W34" s="2">
        <v>0.41937226</v>
      </c>
      <c r="X34" s="2">
        <f t="shared" si="9"/>
        <v>14787.72321939</v>
      </c>
      <c r="Y34" s="2">
        <f t="shared" si="10"/>
        <v>27.84881962220339</v>
      </c>
      <c r="Z34" s="9">
        <f t="shared" si="11"/>
        <v>116.95473343827533</v>
      </c>
      <c r="AB34" s="2">
        <v>203</v>
      </c>
      <c r="AC34" s="2">
        <v>0.42827964000000002</v>
      </c>
      <c r="AD34" s="2">
        <f t="shared" si="12"/>
        <v>15159.794424809999</v>
      </c>
      <c r="AE34" s="2">
        <f t="shared" si="13"/>
        <v>28.549518690790958</v>
      </c>
      <c r="AF34" s="9">
        <f t="shared" si="14"/>
        <v>94.512242614835202</v>
      </c>
      <c r="AH34" s="2">
        <v>984</v>
      </c>
      <c r="AI34" s="2">
        <v>0.48385127999999999</v>
      </c>
      <c r="AJ34" s="2">
        <f t="shared" si="15"/>
        <v>73442.917755360002</v>
      </c>
      <c r="AK34" s="2">
        <f t="shared" si="16"/>
        <v>138.31057957694915</v>
      </c>
      <c r="AL34" s="9">
        <f t="shared" si="17"/>
        <v>112.53249850609821</v>
      </c>
      <c r="AN34" s="2">
        <v>718</v>
      </c>
      <c r="AO34" s="2">
        <v>0.29665285000000002</v>
      </c>
      <c r="AP34" s="2">
        <f t="shared" si="18"/>
        <v>53690.252440274999</v>
      </c>
      <c r="AQ34" s="2">
        <f t="shared" si="19"/>
        <v>101.11158651652542</v>
      </c>
      <c r="AR34" s="9">
        <f t="shared" si="20"/>
        <v>92.727584842001889</v>
      </c>
    </row>
    <row r="35" spans="1:44" x14ac:dyDescent="0.2">
      <c r="A35" s="2" t="s">
        <v>86</v>
      </c>
      <c r="B35" s="2" t="s">
        <v>32</v>
      </c>
      <c r="C35" s="2">
        <v>483</v>
      </c>
      <c r="D35" s="2">
        <v>2676</v>
      </c>
      <c r="E35" s="2">
        <v>0.19233755999999999</v>
      </c>
      <c r="F35" s="2">
        <f t="shared" si="0"/>
        <v>200313.97851707999</v>
      </c>
      <c r="G35" s="2">
        <f t="shared" si="1"/>
        <v>414.72873398981363</v>
      </c>
      <c r="H35" s="9">
        <f t="shared" si="2"/>
        <v>183.91355836363732</v>
      </c>
      <c r="J35" s="2">
        <v>2193</v>
      </c>
      <c r="K35" s="2">
        <v>0.21631795000000001</v>
      </c>
      <c r="L35" s="2">
        <f t="shared" si="3"/>
        <v>164119.21105173751</v>
      </c>
      <c r="M35" s="2">
        <f t="shared" si="4"/>
        <v>339.79132722927022</v>
      </c>
      <c r="N35" s="9">
        <f t="shared" si="5"/>
        <v>209.98265094832263</v>
      </c>
      <c r="P35" s="2">
        <v>3472</v>
      </c>
      <c r="Q35" s="2">
        <v>0.19664507000000001</v>
      </c>
      <c r="R35" s="2">
        <f t="shared" si="6"/>
        <v>259887.93623771999</v>
      </c>
      <c r="S35" s="2">
        <f t="shared" si="7"/>
        <v>538.07026136173909</v>
      </c>
      <c r="T35" s="9">
        <f t="shared" si="8"/>
        <v>227.21772495940084</v>
      </c>
      <c r="V35" s="2">
        <v>336</v>
      </c>
      <c r="W35" s="2">
        <v>0.2948442</v>
      </c>
      <c r="X35" s="2">
        <f t="shared" si="9"/>
        <v>25125.699261599999</v>
      </c>
      <c r="Y35" s="2">
        <f t="shared" si="10"/>
        <v>52.020081286956518</v>
      </c>
      <c r="Z35" s="9">
        <f t="shared" si="11"/>
        <v>218.46508480031767</v>
      </c>
      <c r="AB35" s="2">
        <v>291</v>
      </c>
      <c r="AC35" s="2">
        <v>0.17954975000000001</v>
      </c>
      <c r="AD35" s="2">
        <f t="shared" si="12"/>
        <v>21785.813267062498</v>
      </c>
      <c r="AE35" s="2">
        <f t="shared" si="13"/>
        <v>45.105203451475148</v>
      </c>
      <c r="AF35" s="9">
        <f t="shared" si="14"/>
        <v>149.31929248854235</v>
      </c>
      <c r="AH35" s="2">
        <v>1498</v>
      </c>
      <c r="AI35" s="2">
        <v>0.23523541000000001</v>
      </c>
      <c r="AJ35" s="2">
        <f t="shared" si="15"/>
        <v>112085.713016865</v>
      </c>
      <c r="AK35" s="2">
        <f t="shared" si="16"/>
        <v>232.06151763326088</v>
      </c>
      <c r="AL35" s="9">
        <f t="shared" si="17"/>
        <v>188.81030262662605</v>
      </c>
      <c r="AN35" s="2">
        <v>1273</v>
      </c>
      <c r="AO35" s="2">
        <v>0.16085959999999999</v>
      </c>
      <c r="AP35" s="2">
        <f t="shared" si="18"/>
        <v>95321.4192969</v>
      </c>
      <c r="AQ35" s="2">
        <f t="shared" si="19"/>
        <v>197.35283498322983</v>
      </c>
      <c r="AR35" s="9">
        <f t="shared" si="20"/>
        <v>180.9886718247283</v>
      </c>
    </row>
    <row r="36" spans="1:44" x14ac:dyDescent="0.2">
      <c r="A36" s="2" t="s">
        <v>87</v>
      </c>
      <c r="B36" s="2" t="s">
        <v>33</v>
      </c>
      <c r="C36" s="2">
        <v>435</v>
      </c>
      <c r="D36" s="2">
        <v>2182</v>
      </c>
      <c r="E36" s="2">
        <v>0.18674366000000001</v>
      </c>
      <c r="F36" s="2">
        <f t="shared" si="0"/>
        <v>163344.39400040999</v>
      </c>
      <c r="G36" s="2">
        <f t="shared" si="1"/>
        <v>375.504354023931</v>
      </c>
      <c r="H36" s="9">
        <f t="shared" si="2"/>
        <v>166.51930833245908</v>
      </c>
      <c r="J36" s="2">
        <v>1641</v>
      </c>
      <c r="K36" s="2">
        <v>0.22878994</v>
      </c>
      <c r="L36" s="2">
        <f t="shared" si="3"/>
        <v>122793.416781345</v>
      </c>
      <c r="M36" s="2">
        <f t="shared" si="4"/>
        <v>282.28371673872414</v>
      </c>
      <c r="N36" s="9">
        <f t="shared" si="5"/>
        <v>174.44436749955008</v>
      </c>
      <c r="P36" s="2">
        <v>2516</v>
      </c>
      <c r="Q36" s="2">
        <v>0.20978984000000001</v>
      </c>
      <c r="R36" s="2">
        <f t="shared" si="6"/>
        <v>188304.12657192</v>
      </c>
      <c r="S36" s="2">
        <f t="shared" si="7"/>
        <v>432.88304959062071</v>
      </c>
      <c r="T36" s="9">
        <f t="shared" si="8"/>
        <v>182.79899255636948</v>
      </c>
      <c r="V36" s="2">
        <v>229</v>
      </c>
      <c r="W36" s="2">
        <v>0.19297117</v>
      </c>
      <c r="X36" s="2">
        <f t="shared" si="9"/>
        <v>17141.857201552499</v>
      </c>
      <c r="Y36" s="2">
        <f t="shared" si="10"/>
        <v>39.406568279431035</v>
      </c>
      <c r="Z36" s="9">
        <f t="shared" si="11"/>
        <v>165.49299939317882</v>
      </c>
      <c r="AB36" s="2">
        <v>256</v>
      </c>
      <c r="AC36" s="2">
        <v>0.27266531999999999</v>
      </c>
      <c r="AD36" s="2">
        <f t="shared" si="12"/>
        <v>19147.648258559999</v>
      </c>
      <c r="AE36" s="2">
        <f t="shared" si="13"/>
        <v>44.017582203586201</v>
      </c>
      <c r="AF36" s="9">
        <f t="shared" si="14"/>
        <v>145.71875811993013</v>
      </c>
      <c r="AH36" s="2">
        <v>1126</v>
      </c>
      <c r="AI36" s="2">
        <v>0.25867079999999998</v>
      </c>
      <c r="AJ36" s="2">
        <f t="shared" si="15"/>
        <v>84231.552509400004</v>
      </c>
      <c r="AK36" s="2">
        <f t="shared" si="16"/>
        <v>193.63575289517243</v>
      </c>
      <c r="AL36" s="9">
        <f t="shared" si="17"/>
        <v>157.5462639232174</v>
      </c>
      <c r="AN36" s="2">
        <v>903</v>
      </c>
      <c r="AO36" s="2">
        <v>0.18701854000000001</v>
      </c>
      <c r="AP36" s="2">
        <f t="shared" si="18"/>
        <v>67598.341693784998</v>
      </c>
      <c r="AQ36" s="2">
        <f t="shared" si="19"/>
        <v>155.39848665237932</v>
      </c>
      <c r="AR36" s="9">
        <f t="shared" si="20"/>
        <v>142.51310707128616</v>
      </c>
    </row>
    <row r="37" spans="1:44" x14ac:dyDescent="0.2">
      <c r="A37" s="2" t="s">
        <v>88</v>
      </c>
      <c r="B37" s="2" t="s">
        <v>34</v>
      </c>
      <c r="C37" s="2">
        <v>423</v>
      </c>
      <c r="D37" s="2">
        <v>3703</v>
      </c>
      <c r="E37" s="2">
        <v>0.22547465999999999</v>
      </c>
      <c r="F37" s="2">
        <f t="shared" si="0"/>
        <v>277098.80050051498</v>
      </c>
      <c r="G37" s="2">
        <f t="shared" si="1"/>
        <v>655.07990662060274</v>
      </c>
      <c r="H37" s="9">
        <f t="shared" si="2"/>
        <v>290.49850363653235</v>
      </c>
      <c r="J37" s="2">
        <v>2895</v>
      </c>
      <c r="K37" s="2">
        <v>0.2494507</v>
      </c>
      <c r="L37" s="2">
        <f t="shared" si="3"/>
        <v>216583.380167625</v>
      </c>
      <c r="M37" s="2">
        <f t="shared" si="4"/>
        <v>512.01744720478723</v>
      </c>
      <c r="N37" s="9">
        <f t="shared" si="5"/>
        <v>316.41414091569709</v>
      </c>
      <c r="P37" s="2">
        <v>3881</v>
      </c>
      <c r="Q37" s="2">
        <v>0.23402041000000001</v>
      </c>
      <c r="R37" s="2">
        <f t="shared" si="6"/>
        <v>290393.8250915925</v>
      </c>
      <c r="S37" s="2">
        <f t="shared" si="7"/>
        <v>686.51022480281915</v>
      </c>
      <c r="T37" s="9">
        <f t="shared" si="8"/>
        <v>289.90134308165148</v>
      </c>
      <c r="V37" s="2">
        <v>290</v>
      </c>
      <c r="W37" s="2">
        <v>0.3739267</v>
      </c>
      <c r="X37" s="2">
        <f t="shared" si="9"/>
        <v>21668.670942749999</v>
      </c>
      <c r="Y37" s="2">
        <f t="shared" si="10"/>
        <v>51.226172441489361</v>
      </c>
      <c r="Z37" s="9">
        <f t="shared" si="11"/>
        <v>215.13096153565075</v>
      </c>
      <c r="AB37" s="2">
        <v>314</v>
      </c>
      <c r="AC37" s="2">
        <v>0.39775886999999999</v>
      </c>
      <c r="AD37" s="2">
        <f t="shared" si="12"/>
        <v>23456.327786115002</v>
      </c>
      <c r="AE37" s="2">
        <f t="shared" si="13"/>
        <v>55.452311551099292</v>
      </c>
      <c r="AF37" s="9">
        <f t="shared" si="14"/>
        <v>183.57305352967148</v>
      </c>
      <c r="AH37" s="2">
        <v>1370</v>
      </c>
      <c r="AI37" s="2">
        <v>0.30228862000000001</v>
      </c>
      <c r="AJ37" s="2">
        <f t="shared" si="15"/>
        <v>102439.39844295</v>
      </c>
      <c r="AK37" s="2">
        <f t="shared" si="16"/>
        <v>242.17351877765958</v>
      </c>
      <c r="AL37" s="9">
        <f t="shared" si="17"/>
        <v>197.03764689165837</v>
      </c>
      <c r="AN37" s="2">
        <v>1337</v>
      </c>
      <c r="AO37" s="2">
        <v>0.15648982</v>
      </c>
      <c r="AP37" s="2">
        <f t="shared" si="18"/>
        <v>100118.079832995</v>
      </c>
      <c r="AQ37" s="2">
        <f t="shared" si="19"/>
        <v>236.68576792670214</v>
      </c>
      <c r="AR37" s="9">
        <f t="shared" si="20"/>
        <v>217.0601845193145</v>
      </c>
    </row>
    <row r="38" spans="1:44" x14ac:dyDescent="0.2">
      <c r="A38" s="2" t="s">
        <v>89</v>
      </c>
      <c r="B38" s="2" t="s">
        <v>35</v>
      </c>
      <c r="C38" s="2">
        <v>462</v>
      </c>
      <c r="D38" s="2">
        <v>3146</v>
      </c>
      <c r="E38" s="2">
        <v>0.22402807999999999</v>
      </c>
      <c r="F38" s="2">
        <f t="shared" si="0"/>
        <v>235421.40574523999</v>
      </c>
      <c r="G38" s="2">
        <f t="shared" si="1"/>
        <v>509.57014230571428</v>
      </c>
      <c r="H38" s="9">
        <f t="shared" si="2"/>
        <v>225.97146140737573</v>
      </c>
      <c r="J38" s="2">
        <v>2158</v>
      </c>
      <c r="K38" s="2">
        <v>0.27461943</v>
      </c>
      <c r="L38" s="2">
        <f t="shared" si="3"/>
        <v>161405.528452545</v>
      </c>
      <c r="M38" s="2">
        <f t="shared" si="4"/>
        <v>349.36261569814934</v>
      </c>
      <c r="N38" s="9">
        <f t="shared" si="5"/>
        <v>215.89747091172407</v>
      </c>
      <c r="P38" s="2">
        <v>2888</v>
      </c>
      <c r="Q38" s="2">
        <v>0.23941427000000001</v>
      </c>
      <c r="R38" s="2">
        <f t="shared" si="6"/>
        <v>216081.42869117999</v>
      </c>
      <c r="S38" s="2">
        <f t="shared" si="7"/>
        <v>467.70872011077921</v>
      </c>
      <c r="T38" s="9">
        <f t="shared" si="8"/>
        <v>197.50526828651294</v>
      </c>
      <c r="V38" s="2">
        <v>246</v>
      </c>
      <c r="W38" s="2">
        <v>0.44160939999999999</v>
      </c>
      <c r="X38" s="2">
        <f t="shared" si="9"/>
        <v>18368.523065699999</v>
      </c>
      <c r="Y38" s="2">
        <f t="shared" si="10"/>
        <v>39.758707934415582</v>
      </c>
      <c r="Z38" s="9">
        <f t="shared" si="11"/>
        <v>166.97185559033446</v>
      </c>
      <c r="AB38" s="2">
        <v>254</v>
      </c>
      <c r="AC38" s="2">
        <v>0.35893375</v>
      </c>
      <c r="AD38" s="2">
        <f t="shared" si="12"/>
        <v>18981.623120625001</v>
      </c>
      <c r="AE38" s="2">
        <f t="shared" si="13"/>
        <v>41.085764330357144</v>
      </c>
      <c r="AF38" s="9">
        <f t="shared" si="14"/>
        <v>136.01307147987777</v>
      </c>
      <c r="AH38" s="2">
        <v>1320</v>
      </c>
      <c r="AI38" s="2">
        <v>0.28400478000000001</v>
      </c>
      <c r="AJ38" s="2">
        <f t="shared" si="15"/>
        <v>98718.835267799994</v>
      </c>
      <c r="AK38" s="2">
        <f t="shared" si="16"/>
        <v>213.67713261428571</v>
      </c>
      <c r="AL38" s="9">
        <f t="shared" si="17"/>
        <v>173.85236675497165</v>
      </c>
      <c r="AN38" s="2">
        <v>1177</v>
      </c>
      <c r="AO38" s="2">
        <v>0.18556466999999999</v>
      </c>
      <c r="AP38" s="2">
        <f t="shared" si="18"/>
        <v>88111.192787557506</v>
      </c>
      <c r="AQ38" s="2">
        <f t="shared" si="19"/>
        <v>190.71686750553573</v>
      </c>
      <c r="AR38" s="9">
        <f t="shared" si="20"/>
        <v>174.90294754231803</v>
      </c>
    </row>
    <row r="39" spans="1:44" x14ac:dyDescent="0.2">
      <c r="A39" s="2" t="s">
        <v>90</v>
      </c>
      <c r="B39" s="2" t="s">
        <v>36</v>
      </c>
      <c r="C39" s="2">
        <v>423</v>
      </c>
      <c r="D39" s="2">
        <v>2682</v>
      </c>
      <c r="E39" s="2">
        <v>0.16634281000000001</v>
      </c>
      <c r="F39" s="2">
        <f t="shared" si="0"/>
        <v>200815.40143768501</v>
      </c>
      <c r="G39" s="2">
        <f t="shared" si="1"/>
        <v>474.74090174393621</v>
      </c>
      <c r="H39" s="9">
        <f t="shared" si="2"/>
        <v>210.52625821348013</v>
      </c>
      <c r="J39" s="2">
        <v>1974</v>
      </c>
      <c r="K39" s="2">
        <v>0.18414328999999999</v>
      </c>
      <c r="L39" s="2">
        <f t="shared" si="3"/>
        <v>147777.375859155</v>
      </c>
      <c r="M39" s="2">
        <f t="shared" si="4"/>
        <v>349.355498485</v>
      </c>
      <c r="N39" s="9">
        <f t="shared" si="5"/>
        <v>215.89307264971822</v>
      </c>
      <c r="P39" s="2">
        <v>3249</v>
      </c>
      <c r="Q39" s="2">
        <v>0.17233987000000001</v>
      </c>
      <c r="R39" s="2">
        <f t="shared" si="6"/>
        <v>243255.05082177749</v>
      </c>
      <c r="S39" s="2">
        <f t="shared" si="7"/>
        <v>575.07104213186165</v>
      </c>
      <c r="T39" s="9">
        <f t="shared" si="8"/>
        <v>242.84251196590054</v>
      </c>
      <c r="V39" s="2">
        <v>277</v>
      </c>
      <c r="W39" s="2">
        <v>0.2225017</v>
      </c>
      <c r="X39" s="2">
        <f t="shared" si="9"/>
        <v>20728.775271825001</v>
      </c>
      <c r="Y39" s="2">
        <f t="shared" si="10"/>
        <v>49.004196860106383</v>
      </c>
      <c r="Z39" s="9">
        <f t="shared" si="11"/>
        <v>205.79948661669897</v>
      </c>
      <c r="AB39" s="2">
        <v>234</v>
      </c>
      <c r="AC39" s="2">
        <v>0.2113199</v>
      </c>
      <c r="AD39" s="2">
        <f t="shared" si="12"/>
        <v>17512.913357550002</v>
      </c>
      <c r="AE39" s="2">
        <f t="shared" si="13"/>
        <v>41.401686424468089</v>
      </c>
      <c r="AF39" s="9">
        <f t="shared" si="14"/>
        <v>137.05892118156228</v>
      </c>
      <c r="AH39" s="2">
        <v>1034</v>
      </c>
      <c r="AI39" s="2">
        <v>0.20134489</v>
      </c>
      <c r="AJ39" s="2">
        <f t="shared" si="15"/>
        <v>77393.857037805006</v>
      </c>
      <c r="AK39" s="2">
        <f t="shared" si="16"/>
        <v>182.964201035</v>
      </c>
      <c r="AL39" s="9">
        <f t="shared" si="17"/>
        <v>148.86365701465127</v>
      </c>
      <c r="AN39" s="2">
        <v>915</v>
      </c>
      <c r="AO39" s="2">
        <v>0.15796632999999999</v>
      </c>
      <c r="AP39" s="2">
        <f t="shared" si="18"/>
        <v>68516.595606037503</v>
      </c>
      <c r="AQ39" s="2">
        <f t="shared" si="19"/>
        <v>161.97776739015958</v>
      </c>
      <c r="AR39" s="9">
        <f t="shared" si="20"/>
        <v>148.54684498234306</v>
      </c>
    </row>
    <row r="40" spans="1:44" x14ac:dyDescent="0.2">
      <c r="A40" s="2" t="s">
        <v>91</v>
      </c>
      <c r="B40" s="2" t="s">
        <v>37</v>
      </c>
      <c r="C40" s="2">
        <v>381</v>
      </c>
      <c r="D40" s="2">
        <v>2201</v>
      </c>
      <c r="E40" s="2">
        <v>0.23759047999999999</v>
      </c>
      <c r="F40" s="2">
        <f t="shared" si="0"/>
        <v>164682.79751514</v>
      </c>
      <c r="G40" s="2">
        <f t="shared" si="1"/>
        <v>432.2383136880315</v>
      </c>
      <c r="H40" s="9">
        <f t="shared" si="2"/>
        <v>191.67827019532356</v>
      </c>
      <c r="J40" s="2">
        <v>1765</v>
      </c>
      <c r="K40" s="2">
        <v>0.2712869</v>
      </c>
      <c r="L40" s="2">
        <f t="shared" si="3"/>
        <v>132015.88396612499</v>
      </c>
      <c r="M40" s="2">
        <f t="shared" si="4"/>
        <v>346.49838311318894</v>
      </c>
      <c r="N40" s="9">
        <f t="shared" si="5"/>
        <v>214.12744589070067</v>
      </c>
      <c r="P40" s="2">
        <v>2446</v>
      </c>
      <c r="Q40" s="2">
        <v>0.22407152999999999</v>
      </c>
      <c r="R40" s="2">
        <f t="shared" si="6"/>
        <v>183038.94077821501</v>
      </c>
      <c r="S40" s="2">
        <f t="shared" si="7"/>
        <v>480.41716739688979</v>
      </c>
      <c r="T40" s="9">
        <f t="shared" si="8"/>
        <v>202.87182482656158</v>
      </c>
      <c r="V40" s="2">
        <v>227</v>
      </c>
      <c r="W40" s="2">
        <v>0.32536680000000001</v>
      </c>
      <c r="X40" s="2">
        <f t="shared" si="9"/>
        <v>16969.606302299999</v>
      </c>
      <c r="Y40" s="2">
        <f t="shared" si="10"/>
        <v>44.539649087401571</v>
      </c>
      <c r="Z40" s="9">
        <f t="shared" si="11"/>
        <v>187.05003864143055</v>
      </c>
      <c r="AB40" s="2">
        <v>251</v>
      </c>
      <c r="AC40" s="2">
        <v>0.30559724999999999</v>
      </c>
      <c r="AD40" s="2">
        <f t="shared" si="12"/>
        <v>18767.471317687501</v>
      </c>
      <c r="AE40" s="2">
        <f t="shared" si="13"/>
        <v>49.25845490206693</v>
      </c>
      <c r="AF40" s="9">
        <f t="shared" si="14"/>
        <v>163.068494812761</v>
      </c>
      <c r="AH40" s="2">
        <v>1247</v>
      </c>
      <c r="AI40" s="2">
        <v>0.2805049</v>
      </c>
      <c r="AJ40" s="2">
        <f t="shared" si="15"/>
        <v>93262.657792275</v>
      </c>
      <c r="AK40" s="2">
        <f t="shared" si="16"/>
        <v>244.7838787198819</v>
      </c>
      <c r="AL40" s="9">
        <f t="shared" si="17"/>
        <v>199.16149256707243</v>
      </c>
      <c r="AN40" s="2">
        <v>1048</v>
      </c>
      <c r="AO40" s="2">
        <v>0.24303511999999999</v>
      </c>
      <c r="AP40" s="2">
        <f t="shared" si="18"/>
        <v>78408.974395679994</v>
      </c>
      <c r="AQ40" s="2">
        <f t="shared" si="19"/>
        <v>205.79783305952753</v>
      </c>
      <c r="AR40" s="9">
        <f t="shared" si="20"/>
        <v>188.73342494936108</v>
      </c>
    </row>
    <row r="41" spans="1:44" x14ac:dyDescent="0.2">
      <c r="A41" s="2" t="s">
        <v>92</v>
      </c>
      <c r="B41" s="2" t="s">
        <v>38</v>
      </c>
      <c r="C41" s="2">
        <v>405</v>
      </c>
      <c r="D41" s="2">
        <v>3505</v>
      </c>
      <c r="E41" s="2">
        <v>0.18724087</v>
      </c>
      <c r="F41" s="2">
        <f t="shared" si="0"/>
        <v>262382.7905629875</v>
      </c>
      <c r="G41" s="2">
        <f t="shared" si="1"/>
        <v>647.85874213083332</v>
      </c>
      <c r="H41" s="9">
        <f t="shared" si="2"/>
        <v>287.29624165659618</v>
      </c>
      <c r="J41" s="2">
        <v>2721</v>
      </c>
      <c r="K41" s="2">
        <v>0.19952410000000001</v>
      </c>
      <c r="L41" s="2">
        <f t="shared" si="3"/>
        <v>203667.82119292501</v>
      </c>
      <c r="M41" s="2">
        <f t="shared" si="4"/>
        <v>502.88350911833334</v>
      </c>
      <c r="N41" s="9">
        <f t="shared" si="5"/>
        <v>310.76959269067044</v>
      </c>
      <c r="P41" s="2">
        <v>4208</v>
      </c>
      <c r="Q41" s="2">
        <v>0.2102531</v>
      </c>
      <c r="R41" s="2">
        <f t="shared" si="6"/>
        <v>314936.44121640001</v>
      </c>
      <c r="S41" s="2">
        <f t="shared" si="7"/>
        <v>777.6208425096296</v>
      </c>
      <c r="T41" s="9">
        <f t="shared" si="8"/>
        <v>328.37577432524972</v>
      </c>
      <c r="V41" s="2">
        <v>372</v>
      </c>
      <c r="W41" s="2">
        <v>0.20488120000000001</v>
      </c>
      <c r="X41" s="2">
        <f t="shared" si="9"/>
        <v>27842.838145199999</v>
      </c>
      <c r="Y41" s="2">
        <f t="shared" si="10"/>
        <v>68.747748506666667</v>
      </c>
      <c r="Z41" s="9">
        <f t="shared" si="11"/>
        <v>288.71509493595687</v>
      </c>
      <c r="AB41" s="2">
        <v>351</v>
      </c>
      <c r="AC41" s="2">
        <v>0.23283333000000001</v>
      </c>
      <c r="AD41" s="2">
        <f t="shared" si="12"/>
        <v>26263.706625877501</v>
      </c>
      <c r="AE41" s="2">
        <f t="shared" si="13"/>
        <v>64.848658335500005</v>
      </c>
      <c r="AF41" s="9">
        <f t="shared" si="14"/>
        <v>214.67935050787119</v>
      </c>
      <c r="AH41" s="2">
        <v>1761</v>
      </c>
      <c r="AI41" s="2">
        <v>0.22656664000000001</v>
      </c>
      <c r="AJ41" s="2">
        <f t="shared" si="15"/>
        <v>131775.76211022001</v>
      </c>
      <c r="AK41" s="2">
        <f t="shared" si="16"/>
        <v>325.372252124</v>
      </c>
      <c r="AL41" s="9">
        <f t="shared" si="17"/>
        <v>264.72994754316022</v>
      </c>
      <c r="AN41" s="2">
        <v>1580</v>
      </c>
      <c r="AO41" s="2">
        <v>0.16424115</v>
      </c>
      <c r="AP41" s="2">
        <f t="shared" si="18"/>
        <v>118305.37423725</v>
      </c>
      <c r="AQ41" s="2">
        <f t="shared" si="19"/>
        <v>292.11203515370369</v>
      </c>
      <c r="AR41" s="9">
        <f t="shared" si="20"/>
        <v>267.89059944834207</v>
      </c>
    </row>
    <row r="42" spans="1:44" x14ac:dyDescent="0.2">
      <c r="A42" s="2" t="s">
        <v>93</v>
      </c>
      <c r="B42" s="2" t="s">
        <v>39</v>
      </c>
      <c r="C42" s="2">
        <v>378</v>
      </c>
      <c r="D42" s="2">
        <v>2485</v>
      </c>
      <c r="E42" s="2">
        <v>0.17904039999999999</v>
      </c>
      <c r="F42" s="2">
        <f t="shared" si="0"/>
        <v>186041.31345449999</v>
      </c>
      <c r="G42" s="2">
        <f t="shared" si="1"/>
        <v>492.17278691666667</v>
      </c>
      <c r="H42" s="9">
        <f t="shared" si="2"/>
        <v>218.2565160141898</v>
      </c>
      <c r="J42" s="2">
        <v>1780</v>
      </c>
      <c r="K42" s="2">
        <v>0.23673815000000001</v>
      </c>
      <c r="L42" s="2">
        <f t="shared" si="3"/>
        <v>133183.95456975</v>
      </c>
      <c r="M42" s="2">
        <f t="shared" si="4"/>
        <v>352.33850415277777</v>
      </c>
      <c r="N42" s="9">
        <f t="shared" si="5"/>
        <v>217.73649650347423</v>
      </c>
      <c r="P42" s="2">
        <v>2673</v>
      </c>
      <c r="Q42" s="2">
        <v>0.18790759000000001</v>
      </c>
      <c r="R42" s="2">
        <f t="shared" si="6"/>
        <v>200098.29225894751</v>
      </c>
      <c r="S42" s="2">
        <f t="shared" si="7"/>
        <v>529.36056153160712</v>
      </c>
      <c r="T42" s="9">
        <f t="shared" si="8"/>
        <v>223.53977001077862</v>
      </c>
      <c r="V42" s="2">
        <v>224</v>
      </c>
      <c r="W42" s="2">
        <v>0.22097467000000001</v>
      </c>
      <c r="X42" s="2">
        <f t="shared" si="9"/>
        <v>16762.876255439998</v>
      </c>
      <c r="Y42" s="2">
        <f t="shared" si="10"/>
        <v>44.346233479999995</v>
      </c>
      <c r="Z42" s="9">
        <f t="shared" si="11"/>
        <v>186.23776468823155</v>
      </c>
      <c r="AB42" s="2">
        <v>205</v>
      </c>
      <c r="AC42" s="2">
        <v>0.22863861999999999</v>
      </c>
      <c r="AD42" s="2">
        <f t="shared" si="12"/>
        <v>15339.846812174999</v>
      </c>
      <c r="AE42" s="2">
        <f t="shared" si="13"/>
        <v>40.581605323214283</v>
      </c>
      <c r="AF42" s="9">
        <f t="shared" si="14"/>
        <v>134.34406966882761</v>
      </c>
      <c r="AH42" s="2">
        <v>1203</v>
      </c>
      <c r="AI42" s="2">
        <v>0.25321236000000003</v>
      </c>
      <c r="AJ42" s="2">
        <f t="shared" si="15"/>
        <v>89996.539148190001</v>
      </c>
      <c r="AK42" s="2">
        <f t="shared" si="16"/>
        <v>238.08608240261904</v>
      </c>
      <c r="AL42" s="9">
        <f t="shared" si="17"/>
        <v>193.71201967517985</v>
      </c>
      <c r="AN42" s="2">
        <v>1143</v>
      </c>
      <c r="AO42" s="2">
        <v>0.12316282000000001</v>
      </c>
      <c r="AP42" s="2">
        <f t="shared" si="18"/>
        <v>85619.418672554995</v>
      </c>
      <c r="AQ42" s="2">
        <f t="shared" si="19"/>
        <v>226.50639860464284</v>
      </c>
      <c r="AR42" s="9">
        <f t="shared" si="20"/>
        <v>207.72487127808614</v>
      </c>
    </row>
    <row r="43" spans="1:44" x14ac:dyDescent="0.2">
      <c r="A43" s="2" t="s">
        <v>94</v>
      </c>
      <c r="B43" s="2" t="s">
        <v>40</v>
      </c>
      <c r="C43" s="2">
        <v>381</v>
      </c>
      <c r="D43" s="2">
        <v>2899</v>
      </c>
      <c r="E43" s="2">
        <v>0.21509057000000001</v>
      </c>
      <c r="F43" s="2">
        <f t="shared" si="0"/>
        <v>216957.33932817751</v>
      </c>
      <c r="G43" s="2">
        <f t="shared" si="1"/>
        <v>569.44183550702758</v>
      </c>
      <c r="H43" s="9">
        <f t="shared" si="2"/>
        <v>252.52186710504307</v>
      </c>
      <c r="J43" s="2">
        <v>2214</v>
      </c>
      <c r="K43" s="2">
        <v>0.24792386999999999</v>
      </c>
      <c r="L43" s="2">
        <f t="shared" si="3"/>
        <v>165638.32241386501</v>
      </c>
      <c r="M43" s="2">
        <f t="shared" si="4"/>
        <v>434.74625305476383</v>
      </c>
      <c r="N43" s="9">
        <f t="shared" si="5"/>
        <v>268.6624507184473</v>
      </c>
      <c r="P43" s="2">
        <v>2896</v>
      </c>
      <c r="Q43" s="2">
        <v>0.23633882000000001</v>
      </c>
      <c r="R43" s="2">
        <f t="shared" si="6"/>
        <v>216686.67208295999</v>
      </c>
      <c r="S43" s="2">
        <f t="shared" si="7"/>
        <v>568.73142278992123</v>
      </c>
      <c r="T43" s="9">
        <f t="shared" si="8"/>
        <v>240.16540083855668</v>
      </c>
      <c r="V43" s="2">
        <v>282</v>
      </c>
      <c r="W43" s="2">
        <v>0.25700824999999999</v>
      </c>
      <c r="X43" s="2">
        <f t="shared" si="9"/>
        <v>21095.642755125002</v>
      </c>
      <c r="Y43" s="2">
        <f t="shared" si="10"/>
        <v>55.369141089566931</v>
      </c>
      <c r="Z43" s="9">
        <f t="shared" si="11"/>
        <v>232.52989622847807</v>
      </c>
      <c r="AB43" s="2">
        <v>236</v>
      </c>
      <c r="AC43" s="2">
        <v>0.23881276000000001</v>
      </c>
      <c r="AD43" s="2">
        <f t="shared" si="12"/>
        <v>17657.730141479999</v>
      </c>
      <c r="AE43" s="2">
        <f t="shared" si="13"/>
        <v>46.345748402834644</v>
      </c>
      <c r="AF43" s="9">
        <f t="shared" si="14"/>
        <v>153.42607574774024</v>
      </c>
      <c r="AH43" s="2">
        <v>1689</v>
      </c>
      <c r="AI43" s="2">
        <v>0.27679799999999999</v>
      </c>
      <c r="AJ43" s="2">
        <f t="shared" si="15"/>
        <v>126324.36613350001</v>
      </c>
      <c r="AK43" s="2">
        <f t="shared" si="16"/>
        <v>331.56001609842519</v>
      </c>
      <c r="AL43" s="9">
        <f t="shared" si="17"/>
        <v>269.76444701773363</v>
      </c>
      <c r="AN43" s="2">
        <v>1436</v>
      </c>
      <c r="AO43" s="2">
        <v>0.22757160000000001</v>
      </c>
      <c r="AP43" s="2">
        <f t="shared" si="18"/>
        <v>107454.9053868</v>
      </c>
      <c r="AQ43" s="2">
        <f t="shared" si="19"/>
        <v>282.03387240629922</v>
      </c>
      <c r="AR43" s="9">
        <f t="shared" si="20"/>
        <v>258.64810090383833</v>
      </c>
    </row>
    <row r="44" spans="1:44" x14ac:dyDescent="0.2">
      <c r="A44" s="2" t="s">
        <v>95</v>
      </c>
      <c r="B44" s="2" t="s">
        <v>41</v>
      </c>
      <c r="C44" s="2">
        <v>279</v>
      </c>
      <c r="D44" s="2">
        <v>3554</v>
      </c>
      <c r="E44" s="2">
        <v>0.24890277999999999</v>
      </c>
      <c r="F44" s="2">
        <f t="shared" si="0"/>
        <v>265886.54963990999</v>
      </c>
      <c r="G44" s="2">
        <f t="shared" si="1"/>
        <v>952.99838580612902</v>
      </c>
      <c r="H44" s="9">
        <f t="shared" si="2"/>
        <v>422.61196267320258</v>
      </c>
      <c r="J44" s="2">
        <v>2704</v>
      </c>
      <c r="K44" s="2">
        <v>0.2978037</v>
      </c>
      <c r="L44" s="2">
        <f t="shared" si="3"/>
        <v>202196.05409640001</v>
      </c>
      <c r="M44" s="2">
        <f t="shared" si="4"/>
        <v>724.71703977204299</v>
      </c>
      <c r="N44" s="9">
        <f t="shared" si="5"/>
        <v>447.85723767479868</v>
      </c>
      <c r="P44" s="2">
        <v>3699</v>
      </c>
      <c r="Q44" s="2">
        <v>0.32431924000000001</v>
      </c>
      <c r="R44" s="2">
        <f t="shared" si="6"/>
        <v>276525.25734842999</v>
      </c>
      <c r="S44" s="2">
        <f t="shared" si="7"/>
        <v>991.12995465387098</v>
      </c>
      <c r="T44" s="9">
        <f t="shared" si="8"/>
        <v>418.53696367762183</v>
      </c>
      <c r="V44" s="2">
        <v>276</v>
      </c>
      <c r="W44" s="2">
        <v>0.30625637999999999</v>
      </c>
      <c r="X44" s="2">
        <f t="shared" si="9"/>
        <v>20636.604929339999</v>
      </c>
      <c r="Y44" s="2">
        <f t="shared" si="10"/>
        <v>73.966325911612898</v>
      </c>
      <c r="Z44" s="9">
        <f t="shared" si="11"/>
        <v>310.63118824268651</v>
      </c>
      <c r="AB44" s="2">
        <v>272</v>
      </c>
      <c r="AC44" s="2">
        <v>0.41487627999999999</v>
      </c>
      <c r="AD44" s="2">
        <f t="shared" si="12"/>
        <v>20315.36523888</v>
      </c>
      <c r="AE44" s="2">
        <f t="shared" si="13"/>
        <v>72.814929171612903</v>
      </c>
      <c r="AF44" s="9">
        <f t="shared" si="14"/>
        <v>241.05142809533154</v>
      </c>
      <c r="AH44" s="2">
        <v>1810</v>
      </c>
      <c r="AI44" s="2">
        <v>0.34389873999999998</v>
      </c>
      <c r="AJ44" s="2">
        <f t="shared" si="15"/>
        <v>135283.15746044999</v>
      </c>
      <c r="AK44" s="2">
        <f t="shared" si="16"/>
        <v>484.88586903387096</v>
      </c>
      <c r="AL44" s="9">
        <f t="shared" si="17"/>
        <v>394.51369880439785</v>
      </c>
      <c r="AN44" s="2">
        <v>1546</v>
      </c>
      <c r="AO44" s="2">
        <v>0.20396295</v>
      </c>
      <c r="AP44" s="2">
        <f t="shared" si="18"/>
        <v>115713.504959475</v>
      </c>
      <c r="AQ44" s="2">
        <f t="shared" si="19"/>
        <v>414.74374537446238</v>
      </c>
      <c r="AR44" s="9">
        <f t="shared" si="20"/>
        <v>380.35389574877826</v>
      </c>
    </row>
    <row r="45" spans="1:44" x14ac:dyDescent="0.2">
      <c r="A45" s="2" t="s">
        <v>96</v>
      </c>
      <c r="B45" s="2" t="s">
        <v>42</v>
      </c>
      <c r="C45" s="2">
        <v>213</v>
      </c>
      <c r="D45" s="2">
        <v>1457</v>
      </c>
      <c r="E45" s="2">
        <v>0.19603129999999999</v>
      </c>
      <c r="F45" s="2">
        <f t="shared" si="0"/>
        <v>109060.78679692499</v>
      </c>
      <c r="G45" s="2">
        <f t="shared" si="1"/>
        <v>512.022473225</v>
      </c>
      <c r="H45" s="9">
        <f t="shared" si="2"/>
        <v>227.05895997857934</v>
      </c>
      <c r="J45" s="2">
        <v>1117</v>
      </c>
      <c r="K45" s="2">
        <v>0.24797168</v>
      </c>
      <c r="L45" s="2">
        <f t="shared" si="3"/>
        <v>83567.261725079996</v>
      </c>
      <c r="M45" s="2">
        <f t="shared" si="4"/>
        <v>392.33456208957745</v>
      </c>
      <c r="N45" s="9">
        <f t="shared" si="5"/>
        <v>242.45307282558008</v>
      </c>
      <c r="P45" s="2">
        <v>1721</v>
      </c>
      <c r="Q45" s="2">
        <v>0.19098995999999999</v>
      </c>
      <c r="R45" s="2">
        <f t="shared" si="6"/>
        <v>128828.47970913</v>
      </c>
      <c r="S45" s="2">
        <f t="shared" si="7"/>
        <v>604.82854323535207</v>
      </c>
      <c r="T45" s="9">
        <f t="shared" si="8"/>
        <v>255.40858778674266</v>
      </c>
      <c r="V45" s="2">
        <v>160</v>
      </c>
      <c r="W45" s="2">
        <v>0.2855703</v>
      </c>
      <c r="X45" s="2">
        <f t="shared" si="9"/>
        <v>11965.731564</v>
      </c>
      <c r="Y45" s="2">
        <f t="shared" si="10"/>
        <v>56.177143492957747</v>
      </c>
      <c r="Z45" s="9">
        <f t="shared" si="11"/>
        <v>235.92320721932219</v>
      </c>
      <c r="AB45" s="2">
        <v>140</v>
      </c>
      <c r="AC45" s="2">
        <v>0.26760970000000001</v>
      </c>
      <c r="AD45" s="2">
        <f t="shared" si="12"/>
        <v>10471.900981500001</v>
      </c>
      <c r="AE45" s="2">
        <f t="shared" si="13"/>
        <v>49.163854373239438</v>
      </c>
      <c r="AF45" s="9">
        <f t="shared" si="14"/>
        <v>162.75532287354648</v>
      </c>
      <c r="AH45" s="2">
        <v>855</v>
      </c>
      <c r="AI45" s="2">
        <v>0.28430833999999999</v>
      </c>
      <c r="AJ45" s="2">
        <f t="shared" si="15"/>
        <v>63942.687276974997</v>
      </c>
      <c r="AK45" s="2">
        <f t="shared" si="16"/>
        <v>300.20040975105633</v>
      </c>
      <c r="AL45" s="9">
        <f t="shared" si="17"/>
        <v>244.24958860826709</v>
      </c>
      <c r="AN45" s="2">
        <v>658</v>
      </c>
      <c r="AO45" s="2">
        <v>0.16495602000000001</v>
      </c>
      <c r="AP45" s="2">
        <f t="shared" si="18"/>
        <v>49268.59420413</v>
      </c>
      <c r="AQ45" s="2">
        <f t="shared" si="19"/>
        <v>231.30795401</v>
      </c>
      <c r="AR45" s="9">
        <f t="shared" si="20"/>
        <v>212.12828983339745</v>
      </c>
    </row>
    <row r="46" spans="1:44" x14ac:dyDescent="0.2">
      <c r="A46" s="2" t="s">
        <v>97</v>
      </c>
      <c r="B46" s="2" t="s">
        <v>43</v>
      </c>
      <c r="C46" s="2">
        <v>156</v>
      </c>
      <c r="D46" s="2">
        <v>1401</v>
      </c>
      <c r="E46" s="2">
        <v>0.21361380999999999</v>
      </c>
      <c r="F46" s="2">
        <f t="shared" si="0"/>
        <v>104850.54528914249</v>
      </c>
      <c r="G46" s="2">
        <f t="shared" si="1"/>
        <v>672.11888005860578</v>
      </c>
      <c r="H46" s="9">
        <f t="shared" si="2"/>
        <v>298.05452273773977</v>
      </c>
      <c r="J46" s="2">
        <v>963</v>
      </c>
      <c r="K46" s="2">
        <v>0.2916591</v>
      </c>
      <c r="L46" s="2">
        <f t="shared" si="3"/>
        <v>72014.349215024995</v>
      </c>
      <c r="M46" s="2">
        <f t="shared" si="4"/>
        <v>461.63044368605767</v>
      </c>
      <c r="N46" s="9">
        <f t="shared" si="5"/>
        <v>285.27621677125217</v>
      </c>
      <c r="P46" s="2">
        <v>1332</v>
      </c>
      <c r="Q46" s="2">
        <v>0.22988969000000001</v>
      </c>
      <c r="R46" s="2">
        <f t="shared" si="6"/>
        <v>99670.340199690007</v>
      </c>
      <c r="S46" s="2">
        <f t="shared" si="7"/>
        <v>638.91243717750001</v>
      </c>
      <c r="T46" s="9">
        <f t="shared" si="8"/>
        <v>269.80162415283507</v>
      </c>
      <c r="V46" s="2">
        <v>128</v>
      </c>
      <c r="W46" s="2">
        <v>0.23204303000000001</v>
      </c>
      <c r="X46" s="2">
        <f t="shared" si="9"/>
        <v>9577.72386912</v>
      </c>
      <c r="Y46" s="2">
        <f t="shared" si="10"/>
        <v>61.395665827692305</v>
      </c>
      <c r="Z46" s="9">
        <f t="shared" si="11"/>
        <v>257.83906925154849</v>
      </c>
      <c r="AB46" s="2">
        <v>130</v>
      </c>
      <c r="AC46" s="2">
        <v>0.27746376</v>
      </c>
      <c r="AD46" s="2">
        <f t="shared" si="12"/>
        <v>9722.9472834000007</v>
      </c>
      <c r="AE46" s="2">
        <f t="shared" si="13"/>
        <v>62.326585150000007</v>
      </c>
      <c r="AF46" s="9">
        <f t="shared" si="14"/>
        <v>206.33011017979396</v>
      </c>
      <c r="AH46" s="2">
        <v>511</v>
      </c>
      <c r="AI46" s="2">
        <v>0.29610607</v>
      </c>
      <c r="AJ46" s="2">
        <f t="shared" si="15"/>
        <v>38211.517348672503</v>
      </c>
      <c r="AK46" s="2">
        <f t="shared" si="16"/>
        <v>244.94562402995194</v>
      </c>
      <c r="AL46" s="9">
        <f t="shared" si="17"/>
        <v>199.29309207247178</v>
      </c>
      <c r="AN46" s="2">
        <v>506</v>
      </c>
      <c r="AO46" s="2">
        <v>0.22303648000000001</v>
      </c>
      <c r="AP46" s="2">
        <f t="shared" si="18"/>
        <v>37865.357655840002</v>
      </c>
      <c r="AQ46" s="2">
        <f t="shared" si="19"/>
        <v>242.72665164</v>
      </c>
      <c r="AR46" s="9">
        <f t="shared" si="20"/>
        <v>222.60016837619864</v>
      </c>
    </row>
    <row r="47" spans="1:44" x14ac:dyDescent="0.2">
      <c r="A47" s="2" t="s">
        <v>98</v>
      </c>
      <c r="B47" s="2" t="s">
        <v>44</v>
      </c>
      <c r="C47" s="2">
        <v>963</v>
      </c>
      <c r="D47" s="2">
        <v>15862</v>
      </c>
      <c r="E47" s="2">
        <v>0.29301650000000001</v>
      </c>
      <c r="F47" s="2">
        <f t="shared" si="0"/>
        <v>1186164.1292077501</v>
      </c>
      <c r="G47" s="2">
        <f t="shared" si="1"/>
        <v>1231.7384519291279</v>
      </c>
      <c r="H47" s="9">
        <f t="shared" si="2"/>
        <v>546.22065726742721</v>
      </c>
      <c r="J47" s="2">
        <v>10418</v>
      </c>
      <c r="K47" s="2">
        <v>0.32828793000000001</v>
      </c>
      <c r="L47" s="2">
        <f t="shared" si="3"/>
        <v>778784.92225894495</v>
      </c>
      <c r="M47" s="2">
        <f t="shared" si="4"/>
        <v>808.70708438104361</v>
      </c>
      <c r="N47" s="9">
        <f t="shared" si="5"/>
        <v>499.76101157061038</v>
      </c>
      <c r="P47" s="2">
        <v>18170</v>
      </c>
      <c r="Q47" s="2">
        <v>0.29213985999999997</v>
      </c>
      <c r="R47" s="2">
        <f t="shared" si="6"/>
        <v>1358768.8640578501</v>
      </c>
      <c r="S47" s="2">
        <f t="shared" si="7"/>
        <v>1410.9749367163552</v>
      </c>
      <c r="T47" s="9">
        <f t="shared" si="8"/>
        <v>595.83020679132039</v>
      </c>
      <c r="V47" s="2">
        <v>1472</v>
      </c>
      <c r="W47" s="2">
        <v>0.37910890000000003</v>
      </c>
      <c r="X47" s="2">
        <f t="shared" si="9"/>
        <v>109981.46377440001</v>
      </c>
      <c r="Y47" s="2">
        <f t="shared" si="10"/>
        <v>114.20712749158879</v>
      </c>
      <c r="Z47" s="9">
        <f t="shared" si="11"/>
        <v>479.62765868469813</v>
      </c>
      <c r="AB47" s="2">
        <v>1500</v>
      </c>
      <c r="AC47" s="2">
        <v>0.36675142999999999</v>
      </c>
      <c r="AD47" s="2">
        <f t="shared" si="12"/>
        <v>112087.40464125</v>
      </c>
      <c r="AE47" s="2">
        <f t="shared" si="13"/>
        <v>116.39398197429907</v>
      </c>
      <c r="AF47" s="9">
        <f t="shared" si="14"/>
        <v>385.31844905708073</v>
      </c>
      <c r="AH47" s="2">
        <v>5666</v>
      </c>
      <c r="AI47" s="2">
        <v>0.39084760000000002</v>
      </c>
      <c r="AJ47" s="2">
        <f t="shared" si="15"/>
        <v>423289.0931238</v>
      </c>
      <c r="AK47" s="2">
        <f t="shared" si="16"/>
        <v>439.55253699252336</v>
      </c>
      <c r="AL47" s="9">
        <f t="shared" si="17"/>
        <v>357.6295129682652</v>
      </c>
      <c r="AN47" s="2">
        <v>5493</v>
      </c>
      <c r="AO47" s="2">
        <v>0.2824969</v>
      </c>
      <c r="AP47" s="2">
        <f t="shared" si="18"/>
        <v>410811.18339622498</v>
      </c>
      <c r="AQ47" s="2">
        <f t="shared" si="19"/>
        <v>426.59520601892524</v>
      </c>
      <c r="AR47" s="9">
        <f t="shared" si="20"/>
        <v>391.22265332911223</v>
      </c>
    </row>
    <row r="48" spans="1:44" x14ac:dyDescent="0.2">
      <c r="A48" s="2" t="s">
        <v>99</v>
      </c>
      <c r="B48" s="2" t="s">
        <v>45</v>
      </c>
      <c r="C48" s="2">
        <v>345</v>
      </c>
      <c r="D48" s="2">
        <v>3655</v>
      </c>
      <c r="E48" s="2">
        <v>0.67507079999999997</v>
      </c>
      <c r="F48" s="2">
        <f t="shared" si="0"/>
        <v>272274.46216950001</v>
      </c>
      <c r="G48" s="2">
        <f t="shared" si="1"/>
        <v>789.20133962173918</v>
      </c>
      <c r="H48" s="9">
        <f t="shared" si="2"/>
        <v>349.97533264417723</v>
      </c>
      <c r="J48" s="2">
        <v>3058</v>
      </c>
      <c r="K48" s="2">
        <v>0.70524149999999997</v>
      </c>
      <c r="L48" s="2">
        <f t="shared" si="3"/>
        <v>227732.52861975</v>
      </c>
      <c r="M48" s="2">
        <f t="shared" si="4"/>
        <v>660.09428585434785</v>
      </c>
      <c r="N48" s="9">
        <f t="shared" si="5"/>
        <v>407.9219712574108</v>
      </c>
      <c r="P48" s="2">
        <v>3875</v>
      </c>
      <c r="Q48" s="2">
        <v>0.66224706</v>
      </c>
      <c r="R48" s="2">
        <f t="shared" si="6"/>
        <v>288700.34448187501</v>
      </c>
      <c r="S48" s="2">
        <f t="shared" si="7"/>
        <v>836.81259270108694</v>
      </c>
      <c r="T48" s="9">
        <f t="shared" si="8"/>
        <v>353.37142225574593</v>
      </c>
      <c r="V48" s="2">
        <v>294</v>
      </c>
      <c r="W48" s="2">
        <v>0.74266445999999997</v>
      </c>
      <c r="X48" s="2">
        <f t="shared" si="9"/>
        <v>21886.242486570001</v>
      </c>
      <c r="Y48" s="2">
        <f t="shared" si="10"/>
        <v>63.438384019043482</v>
      </c>
      <c r="Z48" s="9">
        <f t="shared" si="11"/>
        <v>266.41772948921681</v>
      </c>
      <c r="AB48" s="2">
        <v>266</v>
      </c>
      <c r="AC48" s="2">
        <v>0.73100156000000005</v>
      </c>
      <c r="AD48" s="2">
        <f t="shared" si="12"/>
        <v>19804.16518878</v>
      </c>
      <c r="AE48" s="2">
        <f t="shared" si="13"/>
        <v>57.403377358782606</v>
      </c>
      <c r="AF48" s="9">
        <f t="shared" si="14"/>
        <v>190.03199271426641</v>
      </c>
      <c r="AH48" s="2">
        <v>1549</v>
      </c>
      <c r="AI48" s="2">
        <v>0.85205734</v>
      </c>
      <c r="AJ48" s="2">
        <f t="shared" si="15"/>
        <v>115185.122385255</v>
      </c>
      <c r="AK48" s="2">
        <f t="shared" si="16"/>
        <v>333.86991995726089</v>
      </c>
      <c r="AL48" s="9">
        <f t="shared" si="17"/>
        <v>271.64383508290359</v>
      </c>
      <c r="AN48" s="2">
        <v>1653</v>
      </c>
      <c r="AO48" s="2">
        <v>0.617479</v>
      </c>
      <c r="AP48" s="2">
        <f t="shared" si="18"/>
        <v>123209.48040975</v>
      </c>
      <c r="AQ48" s="2">
        <f t="shared" si="19"/>
        <v>357.12892872391308</v>
      </c>
      <c r="AR48" s="9">
        <f t="shared" si="20"/>
        <v>327.51640221140775</v>
      </c>
    </row>
    <row r="50" spans="1:44" x14ac:dyDescent="0.2">
      <c r="A50" s="2" t="s">
        <v>101</v>
      </c>
      <c r="B50" s="2" t="s">
        <v>47</v>
      </c>
      <c r="C50" s="2">
        <v>936</v>
      </c>
      <c r="D50" s="2">
        <v>95</v>
      </c>
      <c r="E50" s="2">
        <v>0.12629807000000001</v>
      </c>
      <c r="F50" s="2">
        <f t="shared" si="0"/>
        <v>7116.0012625125</v>
      </c>
      <c r="G50" s="2">
        <f t="shared" si="1"/>
        <v>7.6025654514022438</v>
      </c>
      <c r="H50" s="9">
        <f t="shared" si="2"/>
        <v>3.3713961687886851</v>
      </c>
      <c r="J50" s="2">
        <v>95</v>
      </c>
      <c r="K50" s="2">
        <v>9.8494440000000003E-2</v>
      </c>
      <c r="L50" s="2">
        <f t="shared" si="3"/>
        <v>7117.9822711500001</v>
      </c>
      <c r="M50" s="2">
        <f t="shared" si="4"/>
        <v>7.6046819136217954</v>
      </c>
      <c r="N50" s="9">
        <f t="shared" si="5"/>
        <v>4.6995056667929935</v>
      </c>
      <c r="P50" s="2">
        <v>212</v>
      </c>
      <c r="Q50" s="2">
        <v>0.23964179999999999</v>
      </c>
      <c r="R50" s="2">
        <f t="shared" si="6"/>
        <v>15861.8969538</v>
      </c>
      <c r="S50" s="2">
        <f t="shared" si="7"/>
        <v>16.946471104487181</v>
      </c>
      <c r="T50" s="9">
        <f t="shared" si="8"/>
        <v>7.1562003830260457</v>
      </c>
      <c r="V50" s="2">
        <v>17</v>
      </c>
      <c r="W50" s="2">
        <v>0.54901960000000005</v>
      </c>
      <c r="X50" s="2">
        <f t="shared" si="9"/>
        <v>1268.0000001000001</v>
      </c>
      <c r="Y50" s="2">
        <f t="shared" si="10"/>
        <v>1.3547008548076924</v>
      </c>
      <c r="Z50" s="9">
        <f t="shared" si="11"/>
        <v>5.689242111946351</v>
      </c>
      <c r="AB50" s="2">
        <v>24</v>
      </c>
      <c r="AC50" s="2">
        <v>0.39660054</v>
      </c>
      <c r="AD50" s="2">
        <f t="shared" si="12"/>
        <v>1792.8611902800001</v>
      </c>
      <c r="AE50" s="2">
        <f t="shared" si="13"/>
        <v>1.9154499896153847</v>
      </c>
      <c r="AF50" s="9">
        <f t="shared" si="14"/>
        <v>6.341034190306952</v>
      </c>
      <c r="AH50" s="2">
        <v>11</v>
      </c>
      <c r="AI50" s="2">
        <v>0.36363636999999999</v>
      </c>
      <c r="AJ50" s="2">
        <f t="shared" si="15"/>
        <v>821.99999994749999</v>
      </c>
      <c r="AK50" s="2">
        <f t="shared" si="16"/>
        <v>0.87820512814903839</v>
      </c>
      <c r="AL50" s="9">
        <f t="shared" si="17"/>
        <v>0.71452681041291721</v>
      </c>
      <c r="AN50" s="2">
        <v>33</v>
      </c>
      <c r="AO50" s="2">
        <v>8.2884369999999999E-2</v>
      </c>
      <c r="AP50" s="2">
        <f t="shared" si="18"/>
        <v>2472.9486118425002</v>
      </c>
      <c r="AQ50" s="2">
        <f t="shared" si="19"/>
        <v>2.6420391152163463</v>
      </c>
      <c r="AR50" s="9">
        <f t="shared" si="20"/>
        <v>2.4229657020767923</v>
      </c>
    </row>
    <row r="51" spans="1:44" x14ac:dyDescent="0.2">
      <c r="A51" s="2" t="s">
        <v>102</v>
      </c>
      <c r="B51" s="2" t="s">
        <v>48</v>
      </c>
      <c r="C51" s="2">
        <v>753</v>
      </c>
      <c r="D51" s="2">
        <v>29</v>
      </c>
      <c r="E51" s="2">
        <v>0.34982508000000001</v>
      </c>
      <c r="F51" s="2">
        <f t="shared" si="0"/>
        <v>2167.3913045099998</v>
      </c>
      <c r="G51" s="2">
        <f t="shared" si="1"/>
        <v>2.8783417058565735</v>
      </c>
      <c r="H51" s="9">
        <f t="shared" si="2"/>
        <v>1.2764152129462687</v>
      </c>
      <c r="J51" s="2">
        <v>16</v>
      </c>
      <c r="K51" s="2">
        <v>8.4602369999999996E-2</v>
      </c>
      <c r="L51" s="2">
        <f t="shared" si="3"/>
        <v>1198.9847715599999</v>
      </c>
      <c r="M51" s="2">
        <f t="shared" si="4"/>
        <v>1.5922772530677289</v>
      </c>
      <c r="N51" s="9">
        <f t="shared" si="5"/>
        <v>0.98398802986009037</v>
      </c>
      <c r="P51" s="2">
        <v>28</v>
      </c>
      <c r="Q51" s="2">
        <v>0.34280115</v>
      </c>
      <c r="R51" s="2">
        <f t="shared" si="6"/>
        <v>2092.8011758500002</v>
      </c>
      <c r="S51" s="2">
        <f t="shared" si="7"/>
        <v>2.7792844300796813</v>
      </c>
      <c r="T51" s="9">
        <f t="shared" si="8"/>
        <v>1.1736435379639711</v>
      </c>
      <c r="V51" s="2">
        <v>0</v>
      </c>
      <c r="W51" s="2">
        <v>0</v>
      </c>
      <c r="X51" s="2">
        <f t="shared" si="9"/>
        <v>0</v>
      </c>
      <c r="Y51" s="2">
        <f t="shared" si="10"/>
        <v>0</v>
      </c>
      <c r="Z51" s="9">
        <f t="shared" si="11"/>
        <v>0</v>
      </c>
      <c r="AB51" s="2">
        <v>2</v>
      </c>
      <c r="AC51" s="2">
        <v>0</v>
      </c>
      <c r="AD51" s="2">
        <f t="shared" si="12"/>
        <v>150</v>
      </c>
      <c r="AE51" s="2">
        <f t="shared" si="13"/>
        <v>0.19920318725099601</v>
      </c>
      <c r="AF51" s="9">
        <f t="shared" si="14"/>
        <v>0.65945559948047516</v>
      </c>
      <c r="AH51" s="2">
        <v>1</v>
      </c>
      <c r="AI51" s="2">
        <v>3.3333335000000002</v>
      </c>
      <c r="AJ51" s="2">
        <f t="shared" si="15"/>
        <v>72.499999875</v>
      </c>
      <c r="AK51" s="2">
        <f t="shared" si="16"/>
        <v>9.6281540338645416E-2</v>
      </c>
      <c r="AL51" s="9">
        <f t="shared" si="17"/>
        <v>7.8336757227566264E-2</v>
      </c>
      <c r="AN51" s="2">
        <v>22</v>
      </c>
      <c r="AO51" s="2">
        <v>0.33921304000000002</v>
      </c>
      <c r="AP51" s="2">
        <f t="shared" si="18"/>
        <v>1644.40298484</v>
      </c>
      <c r="AQ51" s="2">
        <f t="shared" si="19"/>
        <v>2.1838021047011953</v>
      </c>
      <c r="AR51" s="9">
        <f t="shared" si="20"/>
        <v>2.0027249291427793</v>
      </c>
    </row>
    <row r="52" spans="1:44" x14ac:dyDescent="0.2">
      <c r="A52" s="2" t="s">
        <v>103</v>
      </c>
      <c r="B52" s="2" t="s">
        <v>53</v>
      </c>
      <c r="C52" s="2">
        <v>769</v>
      </c>
      <c r="D52" s="2">
        <v>3</v>
      </c>
      <c r="E52" s="2">
        <v>0</v>
      </c>
      <c r="F52" s="2">
        <f t="shared" si="0"/>
        <v>225</v>
      </c>
      <c r="G52" s="2">
        <f t="shared" si="1"/>
        <v>0.2925877763328999</v>
      </c>
      <c r="H52" s="9">
        <f t="shared" si="2"/>
        <v>0.1297495318479894</v>
      </c>
      <c r="J52" s="2">
        <v>2</v>
      </c>
      <c r="K52" s="2">
        <v>0.66666669999999995</v>
      </c>
      <c r="L52" s="2">
        <f t="shared" si="3"/>
        <v>148.99999994999999</v>
      </c>
      <c r="M52" s="2">
        <f t="shared" si="4"/>
        <v>0.19375812737321194</v>
      </c>
      <c r="N52" s="9">
        <f t="shared" si="5"/>
        <v>0.11973773892456502</v>
      </c>
      <c r="P52" s="2">
        <v>40</v>
      </c>
      <c r="Q52" s="2">
        <v>0.20066888999999999</v>
      </c>
      <c r="R52" s="2">
        <f t="shared" si="6"/>
        <v>2993.9799333000001</v>
      </c>
      <c r="S52" s="2">
        <f t="shared" si="7"/>
        <v>3.8933419158647595</v>
      </c>
      <c r="T52" s="9">
        <f t="shared" si="8"/>
        <v>1.6440906627566503</v>
      </c>
      <c r="V52" s="2">
        <v>5</v>
      </c>
      <c r="W52" s="2">
        <v>0</v>
      </c>
      <c r="X52" s="2">
        <f t="shared" si="9"/>
        <v>375</v>
      </c>
      <c r="Y52" s="2">
        <f t="shared" si="10"/>
        <v>0.48764629388816644</v>
      </c>
      <c r="Z52" s="9">
        <f t="shared" si="11"/>
        <v>2.0479339191949917</v>
      </c>
      <c r="AB52" s="2">
        <v>2</v>
      </c>
      <c r="AC52" s="2">
        <v>0</v>
      </c>
      <c r="AD52" s="2">
        <f t="shared" si="12"/>
        <v>150</v>
      </c>
      <c r="AE52" s="2">
        <f t="shared" si="13"/>
        <v>0.19505851755526657</v>
      </c>
      <c r="AF52" s="9">
        <f t="shared" si="14"/>
        <v>0.64573480677346917</v>
      </c>
      <c r="AH52" s="2">
        <v>0</v>
      </c>
      <c r="AI52" s="2">
        <v>0</v>
      </c>
      <c r="AJ52" s="2">
        <f t="shared" si="15"/>
        <v>0</v>
      </c>
      <c r="AK52" s="2">
        <f t="shared" si="16"/>
        <v>0</v>
      </c>
      <c r="AL52" s="9">
        <f t="shared" si="17"/>
        <v>0</v>
      </c>
      <c r="AN52" s="2">
        <v>2</v>
      </c>
      <c r="AO52" s="2">
        <v>0.66225164999999997</v>
      </c>
      <c r="AP52" s="2">
        <f t="shared" si="18"/>
        <v>149.00662252500001</v>
      </c>
      <c r="AQ52" s="2">
        <f t="shared" si="19"/>
        <v>0.19376673930429131</v>
      </c>
      <c r="AR52" s="9">
        <f t="shared" si="20"/>
        <v>0.17769992913186233</v>
      </c>
    </row>
    <row r="53" spans="1:44" x14ac:dyDescent="0.2">
      <c r="A53" s="2" t="s">
        <v>104</v>
      </c>
      <c r="B53" s="2" t="s">
        <v>52</v>
      </c>
      <c r="C53" s="2">
        <v>837</v>
      </c>
      <c r="D53" s="2">
        <v>265</v>
      </c>
      <c r="E53" s="2">
        <v>0.22386159999999999</v>
      </c>
      <c r="F53" s="2">
        <f t="shared" si="0"/>
        <v>19830.507506999998</v>
      </c>
      <c r="G53" s="2">
        <f t="shared" si="1"/>
        <v>23.692362612903224</v>
      </c>
      <c r="H53" s="9">
        <f t="shared" si="2"/>
        <v>10.506498241059081</v>
      </c>
      <c r="J53" s="2">
        <v>199</v>
      </c>
      <c r="K53" s="2">
        <v>0.26577141999999998</v>
      </c>
      <c r="L53" s="2">
        <f t="shared" si="3"/>
        <v>14885.333615564999</v>
      </c>
      <c r="M53" s="2">
        <f t="shared" si="4"/>
        <v>17.784150078333333</v>
      </c>
      <c r="N53" s="9">
        <f t="shared" si="5"/>
        <v>10.990165666563747</v>
      </c>
      <c r="P53" s="2">
        <v>261</v>
      </c>
      <c r="Q53" s="2">
        <v>0.20220873</v>
      </c>
      <c r="R53" s="2">
        <f t="shared" si="6"/>
        <v>19535.4176411025</v>
      </c>
      <c r="S53" s="2">
        <f t="shared" si="7"/>
        <v>23.339806022822582</v>
      </c>
      <c r="T53" s="9">
        <f t="shared" si="8"/>
        <v>9.8559946652286179</v>
      </c>
      <c r="V53" s="2">
        <v>23</v>
      </c>
      <c r="W53" s="2">
        <v>0.12247397</v>
      </c>
      <c r="X53" s="2">
        <f t="shared" si="9"/>
        <v>1722.8873240175001</v>
      </c>
      <c r="Y53" s="2">
        <f t="shared" si="10"/>
        <v>2.0584077945250896</v>
      </c>
      <c r="Z53" s="9">
        <f t="shared" si="11"/>
        <v>8.6445507630783638</v>
      </c>
      <c r="AB53" s="2">
        <v>26</v>
      </c>
      <c r="AC53" s="2">
        <v>0.10256410000000001</v>
      </c>
      <c r="AD53" s="2">
        <f t="shared" si="12"/>
        <v>1948.0000000499999</v>
      </c>
      <c r="AE53" s="2">
        <f t="shared" si="13"/>
        <v>2.3273596177419353</v>
      </c>
      <c r="AF53" s="9">
        <f t="shared" si="14"/>
        <v>7.7046474662617817</v>
      </c>
      <c r="AH53" s="2">
        <v>108</v>
      </c>
      <c r="AI53" s="2">
        <v>0.25265284999999998</v>
      </c>
      <c r="AJ53" s="2">
        <f t="shared" si="15"/>
        <v>8079.5351191500004</v>
      </c>
      <c r="AK53" s="2">
        <f t="shared" si="16"/>
        <v>9.6529690790322586</v>
      </c>
      <c r="AL53" s="9">
        <f t="shared" si="17"/>
        <v>7.8538657837180237</v>
      </c>
      <c r="AN53" s="2">
        <v>143</v>
      </c>
      <c r="AO53" s="2">
        <v>0.14097744000000001</v>
      </c>
      <c r="AP53" s="2">
        <f t="shared" si="18"/>
        <v>10709.88016956</v>
      </c>
      <c r="AQ53" s="2">
        <f t="shared" si="19"/>
        <v>12.795555758136199</v>
      </c>
      <c r="AR53" s="9">
        <f t="shared" si="20"/>
        <v>11.734569924577549</v>
      </c>
    </row>
    <row r="54" spans="1:44" x14ac:dyDescent="0.2">
      <c r="A54" s="2" t="s">
        <v>105</v>
      </c>
      <c r="B54" s="2" t="s">
        <v>50</v>
      </c>
      <c r="C54" s="2">
        <v>852</v>
      </c>
      <c r="D54" s="2">
        <v>112</v>
      </c>
      <c r="E54" s="2">
        <v>0.34709754999999998</v>
      </c>
      <c r="F54" s="2">
        <f t="shared" si="0"/>
        <v>8370.8438057999992</v>
      </c>
      <c r="G54" s="2">
        <f t="shared" si="1"/>
        <v>9.8249340443661968</v>
      </c>
      <c r="H54" s="9">
        <f t="shared" si="2"/>
        <v>4.3569167812515524</v>
      </c>
      <c r="J54" s="2">
        <v>122</v>
      </c>
      <c r="K54" s="2">
        <v>0.53970700000000005</v>
      </c>
      <c r="L54" s="2">
        <f t="shared" si="3"/>
        <v>9100.6168094999994</v>
      </c>
      <c r="M54" s="2">
        <f t="shared" si="4"/>
        <v>10.681475128521125</v>
      </c>
      <c r="N54" s="9">
        <f t="shared" si="5"/>
        <v>6.6008879091020889</v>
      </c>
      <c r="P54" s="2">
        <v>259</v>
      </c>
      <c r="Q54" s="2">
        <v>0.46554934999999997</v>
      </c>
      <c r="R54" s="2">
        <f t="shared" si="6"/>
        <v>19334.5670387625</v>
      </c>
      <c r="S54" s="2">
        <f t="shared" si="7"/>
        <v>22.693153801364435</v>
      </c>
      <c r="T54" s="9">
        <f t="shared" si="8"/>
        <v>9.5829246646160353</v>
      </c>
      <c r="V54" s="2">
        <v>20</v>
      </c>
      <c r="W54" s="2">
        <v>0.66711140000000002</v>
      </c>
      <c r="X54" s="2">
        <f t="shared" si="9"/>
        <v>1489.9933289999999</v>
      </c>
      <c r="Y54" s="2">
        <f t="shared" si="10"/>
        <v>1.7488184612676054</v>
      </c>
      <c r="Z54" s="9">
        <f t="shared" si="11"/>
        <v>7.3443901660527562</v>
      </c>
      <c r="AB54" s="2">
        <v>38</v>
      </c>
      <c r="AC54" s="2">
        <v>0.7396971</v>
      </c>
      <c r="AD54" s="2">
        <f t="shared" si="12"/>
        <v>2828.9186326499998</v>
      </c>
      <c r="AE54" s="2">
        <f t="shared" si="13"/>
        <v>3.3203270336267603</v>
      </c>
      <c r="AF54" s="9">
        <f t="shared" si="14"/>
        <v>10.991833437246447</v>
      </c>
      <c r="AH54" s="2">
        <v>7</v>
      </c>
      <c r="AI54" s="2">
        <v>0.76190480000000005</v>
      </c>
      <c r="AJ54" s="2">
        <f t="shared" si="15"/>
        <v>520.99999979999996</v>
      </c>
      <c r="AK54" s="2">
        <f t="shared" si="16"/>
        <v>0.61150234718309859</v>
      </c>
      <c r="AL54" s="9">
        <f t="shared" si="17"/>
        <v>0.49753162181330429</v>
      </c>
      <c r="AN54" s="2">
        <v>42</v>
      </c>
      <c r="AO54" s="2">
        <v>1.2202953999999999</v>
      </c>
      <c r="AP54" s="2">
        <f t="shared" si="18"/>
        <v>3111.5606948999998</v>
      </c>
      <c r="AQ54" s="2">
        <f t="shared" si="19"/>
        <v>3.6520665433098589</v>
      </c>
      <c r="AR54" s="9">
        <f t="shared" si="20"/>
        <v>3.3492433647854374</v>
      </c>
    </row>
    <row r="55" spans="1:44" x14ac:dyDescent="0.2">
      <c r="A55" s="2" t="s">
        <v>106</v>
      </c>
      <c r="B55" s="2" t="s">
        <v>51</v>
      </c>
      <c r="C55" s="2">
        <v>810</v>
      </c>
      <c r="D55" s="2">
        <v>118</v>
      </c>
      <c r="E55" s="2">
        <v>0.40899795</v>
      </c>
      <c r="F55" s="2">
        <f t="shared" si="0"/>
        <v>8813.8036814250008</v>
      </c>
      <c r="G55" s="2">
        <f t="shared" si="1"/>
        <v>10.881239112870372</v>
      </c>
      <c r="H55" s="9">
        <f t="shared" si="2"/>
        <v>4.8253406157836434</v>
      </c>
      <c r="J55" s="2">
        <v>115</v>
      </c>
      <c r="K55" s="2">
        <v>0.50268880000000005</v>
      </c>
      <c r="L55" s="2">
        <f t="shared" si="3"/>
        <v>8581.6430909999999</v>
      </c>
      <c r="M55" s="2">
        <f t="shared" si="4"/>
        <v>10.594621099999999</v>
      </c>
      <c r="N55" s="9">
        <f t="shared" si="5"/>
        <v>6.547214263858927</v>
      </c>
      <c r="P55" s="2">
        <v>267</v>
      </c>
      <c r="Q55" s="2">
        <v>0.46156933999999999</v>
      </c>
      <c r="R55" s="2">
        <f t="shared" si="6"/>
        <v>19932.570739665</v>
      </c>
      <c r="S55" s="2">
        <f t="shared" si="7"/>
        <v>24.608112024277776</v>
      </c>
      <c r="T55" s="9">
        <f t="shared" si="8"/>
        <v>10.391578258853878</v>
      </c>
      <c r="V55" s="2">
        <v>19</v>
      </c>
      <c r="W55" s="2">
        <v>0.63246659999999999</v>
      </c>
      <c r="X55" s="2">
        <f t="shared" si="9"/>
        <v>1415.9873509500001</v>
      </c>
      <c r="Y55" s="2">
        <f t="shared" si="10"/>
        <v>1.7481325320370371</v>
      </c>
      <c r="Z55" s="9">
        <f t="shared" si="11"/>
        <v>7.3415095171991629</v>
      </c>
      <c r="AB55" s="2">
        <v>37</v>
      </c>
      <c r="AC55" s="2">
        <v>0.86830675999999996</v>
      </c>
      <c r="AD55" s="2">
        <f t="shared" si="12"/>
        <v>2750.90448741</v>
      </c>
      <c r="AE55" s="2">
        <f t="shared" si="13"/>
        <v>3.3961783795185183</v>
      </c>
      <c r="AF55" s="9">
        <f t="shared" si="14"/>
        <v>11.242936823024227</v>
      </c>
      <c r="AH55" s="2">
        <v>6</v>
      </c>
      <c r="AI55" s="2">
        <v>0.88888889999999998</v>
      </c>
      <c r="AJ55" s="2">
        <f t="shared" si="15"/>
        <v>445.99999995000002</v>
      </c>
      <c r="AK55" s="2">
        <f t="shared" si="16"/>
        <v>0.55061728388888886</v>
      </c>
      <c r="AL55" s="9">
        <f t="shared" si="17"/>
        <v>0.44799420887529046</v>
      </c>
      <c r="AN55" s="2">
        <v>45</v>
      </c>
      <c r="AO55" s="2">
        <v>1.1390887000000001</v>
      </c>
      <c r="AP55" s="2">
        <f t="shared" si="18"/>
        <v>3336.5557563749999</v>
      </c>
      <c r="AQ55" s="2">
        <f t="shared" si="19"/>
        <v>4.1192046375000002</v>
      </c>
      <c r="AR55" s="9">
        <f t="shared" si="20"/>
        <v>3.7776471585966234</v>
      </c>
    </row>
    <row r="56" spans="1:44" x14ac:dyDescent="0.2">
      <c r="A56" s="2" t="s">
        <v>107</v>
      </c>
      <c r="B56" s="2" t="s">
        <v>46</v>
      </c>
      <c r="C56" s="2">
        <v>852</v>
      </c>
      <c r="D56" s="2">
        <v>858</v>
      </c>
      <c r="E56" s="2">
        <v>0.24030957999999999</v>
      </c>
      <c r="F56" s="2">
        <f t="shared" si="0"/>
        <v>64195.360785270001</v>
      </c>
      <c r="G56" s="2">
        <f t="shared" si="1"/>
        <v>75.34666758834507</v>
      </c>
      <c r="H56" s="9">
        <f t="shared" si="2"/>
        <v>33.412861495521646</v>
      </c>
      <c r="J56" s="2">
        <v>622</v>
      </c>
      <c r="K56" s="2">
        <v>0.28274192999999997</v>
      </c>
      <c r="L56" s="2">
        <f t="shared" si="3"/>
        <v>46518.100889654997</v>
      </c>
      <c r="M56" s="2">
        <f t="shared" si="4"/>
        <v>54.598709964383801</v>
      </c>
      <c r="N56" s="9">
        <f t="shared" si="5"/>
        <v>33.740654742915737</v>
      </c>
      <c r="P56" s="2">
        <v>1121</v>
      </c>
      <c r="Q56" s="2">
        <v>0.22229125999999999</v>
      </c>
      <c r="R56" s="2">
        <f t="shared" si="6"/>
        <v>83888.108623155</v>
      </c>
      <c r="S56" s="2">
        <f t="shared" si="7"/>
        <v>98.460221388679571</v>
      </c>
      <c r="T56" s="9">
        <f t="shared" si="8"/>
        <v>41.578041214015933</v>
      </c>
      <c r="V56" s="2">
        <v>77</v>
      </c>
      <c r="W56" s="2">
        <v>0.38201076</v>
      </c>
      <c r="X56" s="2">
        <f t="shared" si="9"/>
        <v>5752.9388786099998</v>
      </c>
      <c r="Y56" s="2">
        <f t="shared" si="10"/>
        <v>6.7522756791197178</v>
      </c>
      <c r="Z56" s="9">
        <f t="shared" si="11"/>
        <v>28.35705831939725</v>
      </c>
      <c r="AB56" s="2">
        <v>75</v>
      </c>
      <c r="AC56" s="2">
        <v>0.44587123000000001</v>
      </c>
      <c r="AD56" s="2">
        <f t="shared" si="12"/>
        <v>5599.9197433125</v>
      </c>
      <c r="AE56" s="2">
        <f t="shared" si="13"/>
        <v>6.5726757550616197</v>
      </c>
      <c r="AF56" s="9">
        <f t="shared" si="14"/>
        <v>21.758626907829626</v>
      </c>
      <c r="AH56" s="2">
        <v>68</v>
      </c>
      <c r="AI56" s="2">
        <v>0.37416305999999999</v>
      </c>
      <c r="AJ56" s="2">
        <f t="shared" si="15"/>
        <v>5080.9176839399997</v>
      </c>
      <c r="AK56" s="2">
        <f t="shared" si="16"/>
        <v>5.9635184083802812</v>
      </c>
      <c r="AL56" s="9">
        <f t="shared" si="17"/>
        <v>4.8520484003089743</v>
      </c>
      <c r="AN56" s="2">
        <v>73</v>
      </c>
      <c r="AO56" s="2">
        <v>0.14692378</v>
      </c>
      <c r="AP56" s="2">
        <f t="shared" si="18"/>
        <v>5466.9559230450004</v>
      </c>
      <c r="AQ56" s="2">
        <f t="shared" si="19"/>
        <v>6.4166149331514086</v>
      </c>
      <c r="AR56" s="9">
        <f t="shared" si="20"/>
        <v>5.8845600797195345</v>
      </c>
    </row>
    <row r="57" spans="1:44" x14ac:dyDescent="0.2">
      <c r="A57" s="2" t="s">
        <v>108</v>
      </c>
      <c r="B57" s="2" t="s">
        <v>49</v>
      </c>
      <c r="C57" s="2">
        <v>687</v>
      </c>
      <c r="D57" s="2">
        <v>138</v>
      </c>
      <c r="E57" s="2">
        <v>0.43591980000000002</v>
      </c>
      <c r="F57" s="2">
        <f t="shared" si="0"/>
        <v>10304.882300699999</v>
      </c>
      <c r="G57" s="2">
        <f t="shared" si="1"/>
        <v>14.999828676419213</v>
      </c>
      <c r="H57" s="9">
        <f t="shared" si="2"/>
        <v>6.6517500250969901</v>
      </c>
      <c r="J57" s="2">
        <v>150</v>
      </c>
      <c r="K57" s="2">
        <v>0.33849990000000002</v>
      </c>
      <c r="L57" s="2">
        <f t="shared" si="3"/>
        <v>11211.918761250001</v>
      </c>
      <c r="M57" s="2">
        <f t="shared" si="4"/>
        <v>16.320114645196508</v>
      </c>
      <c r="N57" s="9">
        <f t="shared" si="5"/>
        <v>10.085427915194018</v>
      </c>
      <c r="P57" s="2">
        <v>241</v>
      </c>
      <c r="Q57" s="2">
        <v>0.25494653</v>
      </c>
      <c r="R57" s="2">
        <f t="shared" si="6"/>
        <v>18028.918414702501</v>
      </c>
      <c r="S57" s="2">
        <f t="shared" si="7"/>
        <v>26.242967124748908</v>
      </c>
      <c r="T57" s="9">
        <f t="shared" si="8"/>
        <v>11.081949169944966</v>
      </c>
      <c r="V57" s="2">
        <v>20</v>
      </c>
      <c r="W57" s="2">
        <v>0.46728972000000002</v>
      </c>
      <c r="X57" s="2">
        <f t="shared" si="9"/>
        <v>1492.9906542000001</v>
      </c>
      <c r="Y57" s="2">
        <f t="shared" si="10"/>
        <v>2.1732032812227078</v>
      </c>
      <c r="Z57" s="9">
        <f t="shared" si="11"/>
        <v>9.1266493126317094</v>
      </c>
      <c r="AB57" s="2">
        <v>16</v>
      </c>
      <c r="AC57" s="2">
        <v>0.4166667</v>
      </c>
      <c r="AD57" s="2">
        <f t="shared" si="12"/>
        <v>1194.9999995999999</v>
      </c>
      <c r="AE57" s="2">
        <f t="shared" si="13"/>
        <v>1.7394468698689955</v>
      </c>
      <c r="AF57" s="9">
        <f t="shared" si="14"/>
        <v>5.7583816512361503</v>
      </c>
      <c r="AH57" s="2">
        <v>4</v>
      </c>
      <c r="AI57" s="2">
        <v>0</v>
      </c>
      <c r="AJ57" s="2">
        <f t="shared" si="15"/>
        <v>300</v>
      </c>
      <c r="AK57" s="2">
        <f t="shared" si="16"/>
        <v>0.4366812227074236</v>
      </c>
      <c r="AL57" s="9">
        <f t="shared" si="17"/>
        <v>0.35529334915862143</v>
      </c>
      <c r="AN57" s="2">
        <v>5</v>
      </c>
      <c r="AO57" s="2">
        <v>0</v>
      </c>
      <c r="AP57" s="2">
        <f t="shared" si="18"/>
        <v>375</v>
      </c>
      <c r="AQ57" s="2">
        <f t="shared" si="19"/>
        <v>0.54585152838427953</v>
      </c>
      <c r="AR57" s="9">
        <f t="shared" si="20"/>
        <v>0.50059044322400392</v>
      </c>
    </row>
    <row r="58" spans="1:44" x14ac:dyDescent="0.2">
      <c r="A58" s="2" t="s">
        <v>109</v>
      </c>
      <c r="B58" s="2" t="s">
        <v>54</v>
      </c>
      <c r="C58" s="2">
        <v>783</v>
      </c>
      <c r="D58" s="2">
        <v>83</v>
      </c>
      <c r="E58" s="2">
        <v>0.32278889999999999</v>
      </c>
      <c r="F58" s="2">
        <f t="shared" si="0"/>
        <v>6204.9063909750002</v>
      </c>
      <c r="G58" s="2">
        <f t="shared" si="1"/>
        <v>7.9245292349616863</v>
      </c>
      <c r="H58" s="9">
        <f t="shared" si="2"/>
        <v>3.5141726398785598</v>
      </c>
      <c r="J58" s="2">
        <v>90</v>
      </c>
      <c r="K58" s="2">
        <v>0.32855435999999999</v>
      </c>
      <c r="L58" s="2">
        <f t="shared" si="3"/>
        <v>6727.8225806999999</v>
      </c>
      <c r="M58" s="2">
        <f t="shared" si="4"/>
        <v>8.5923660034482765</v>
      </c>
      <c r="N58" s="9">
        <f t="shared" si="5"/>
        <v>5.3098700488753741</v>
      </c>
      <c r="P58" s="2">
        <v>290</v>
      </c>
      <c r="Q58" s="2">
        <v>0.25802883999999998</v>
      </c>
      <c r="R58" s="2">
        <f t="shared" si="6"/>
        <v>21693.878727300002</v>
      </c>
      <c r="S58" s="2">
        <f t="shared" si="7"/>
        <v>27.706103100000004</v>
      </c>
      <c r="T58" s="9">
        <f t="shared" si="8"/>
        <v>11.699806077259353</v>
      </c>
      <c r="V58" s="2">
        <v>41</v>
      </c>
      <c r="W58" s="2">
        <v>0.4259502</v>
      </c>
      <c r="X58" s="2">
        <f t="shared" si="9"/>
        <v>3061.90203135</v>
      </c>
      <c r="Y58" s="2">
        <f t="shared" si="10"/>
        <v>3.9104751358237548</v>
      </c>
      <c r="Z58" s="9">
        <f t="shared" si="11"/>
        <v>16.422548004965872</v>
      </c>
      <c r="AB58" s="2">
        <v>35</v>
      </c>
      <c r="AC58" s="2">
        <v>0.114460126</v>
      </c>
      <c r="AD58" s="2">
        <f t="shared" si="12"/>
        <v>2621.9954216924998</v>
      </c>
      <c r="AE58" s="2">
        <f t="shared" si="13"/>
        <v>3.3486531566954021</v>
      </c>
      <c r="AF58" s="9">
        <f t="shared" si="14"/>
        <v>11.085606136001775</v>
      </c>
      <c r="AH58" s="2">
        <v>10</v>
      </c>
      <c r="AI58" s="2">
        <v>0.4</v>
      </c>
      <c r="AJ58" s="2">
        <f t="shared" si="15"/>
        <v>747</v>
      </c>
      <c r="AK58" s="2">
        <f t="shared" si="16"/>
        <v>0.95402298850574707</v>
      </c>
      <c r="AL58" s="9">
        <f t="shared" si="17"/>
        <v>0.77621387212159965</v>
      </c>
      <c r="AN58" s="2">
        <v>39</v>
      </c>
      <c r="AO58" s="2">
        <v>0.27548210000000001</v>
      </c>
      <c r="AP58" s="2">
        <f t="shared" si="18"/>
        <v>2916.9421485749999</v>
      </c>
      <c r="AQ58" s="2">
        <f t="shared" si="19"/>
        <v>3.72534118591954</v>
      </c>
      <c r="AR58" s="9">
        <f t="shared" si="20"/>
        <v>3.4164421980096207</v>
      </c>
    </row>
    <row r="59" spans="1:44" x14ac:dyDescent="0.2">
      <c r="A59" s="2" t="s">
        <v>130</v>
      </c>
      <c r="B59" s="2" t="s">
        <v>131</v>
      </c>
      <c r="C59" s="2">
        <v>987</v>
      </c>
      <c r="D59" s="2">
        <v>62</v>
      </c>
      <c r="E59" s="2">
        <v>0.32348500000000002</v>
      </c>
      <c r="F59" s="13">
        <f t="shared" si="0"/>
        <v>4634.9579475</v>
      </c>
      <c r="G59" s="13">
        <f t="shared" si="1"/>
        <v>4.6960060258358665</v>
      </c>
      <c r="H59" s="14">
        <f t="shared" si="2"/>
        <v>2.0824676650684397</v>
      </c>
      <c r="J59" s="2">
        <v>60</v>
      </c>
      <c r="K59" s="2">
        <v>0.40286480000000002</v>
      </c>
      <c r="L59" s="13">
        <f t="shared" si="3"/>
        <v>4481.8710840000003</v>
      </c>
      <c r="M59" s="13">
        <f t="shared" si="4"/>
        <v>4.540902820668693</v>
      </c>
      <c r="N59" s="14">
        <f t="shared" si="5"/>
        <v>2.8061658305344492</v>
      </c>
      <c r="P59" s="2">
        <v>83</v>
      </c>
      <c r="Q59" s="2">
        <v>0.27476970000000001</v>
      </c>
      <c r="R59" s="13">
        <f t="shared" si="6"/>
        <v>6207.8955861750001</v>
      </c>
      <c r="S59" s="13">
        <f t="shared" si="7"/>
        <v>6.2896611815349548</v>
      </c>
      <c r="T59" s="14">
        <f t="shared" si="8"/>
        <v>2.6560146639902205</v>
      </c>
      <c r="V59" s="2">
        <v>11</v>
      </c>
      <c r="W59" s="2">
        <v>0.12562814</v>
      </c>
      <c r="X59" s="13">
        <f t="shared" si="9"/>
        <v>823.96356784499994</v>
      </c>
      <c r="Y59" s="13">
        <f t="shared" si="10"/>
        <v>0.83481617816109421</v>
      </c>
      <c r="Z59" s="14">
        <f t="shared" si="11"/>
        <v>3.5059189190534759</v>
      </c>
      <c r="AB59" s="2">
        <v>10</v>
      </c>
      <c r="AC59" s="2">
        <v>0.93457942999999999</v>
      </c>
      <c r="AD59" s="13">
        <f t="shared" si="12"/>
        <v>742.990654275</v>
      </c>
      <c r="AE59" s="13">
        <f t="shared" si="13"/>
        <v>0.75277675205167172</v>
      </c>
      <c r="AF59" s="14">
        <f t="shared" si="14"/>
        <v>2.4920426783819849</v>
      </c>
      <c r="AH59" s="2">
        <v>0</v>
      </c>
      <c r="AI59" s="2">
        <v>0</v>
      </c>
      <c r="AJ59" s="13">
        <f t="shared" si="15"/>
        <v>0</v>
      </c>
      <c r="AK59" s="13">
        <f t="shared" si="16"/>
        <v>0</v>
      </c>
      <c r="AL59" s="14">
        <f t="shared" si="17"/>
        <v>0</v>
      </c>
      <c r="AN59" s="2">
        <v>42</v>
      </c>
      <c r="AO59" s="2">
        <v>0.57161002999999999</v>
      </c>
      <c r="AP59" s="13">
        <f t="shared" si="18"/>
        <v>3131.9942840550002</v>
      </c>
      <c r="AQ59" s="13">
        <f t="shared" si="19"/>
        <v>3.1732464884042555</v>
      </c>
      <c r="AR59" s="14">
        <f t="shared" si="20"/>
        <v>2.9101262586755978</v>
      </c>
    </row>
  </sheetData>
  <conditionalFormatting sqref="A1:XFD1048576">
    <cfRule type="expression" dxfId="1" priority="1">
      <formula>MOD(ROW(),2)=0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workbookViewId="0"/>
  </sheetViews>
  <sheetFormatPr baseColWidth="10" defaultRowHeight="11.25" x14ac:dyDescent="0.2"/>
  <cols>
    <col min="1" max="1" width="11.42578125" style="2"/>
    <col min="2" max="8" width="27.5703125" style="2" bestFit="1" customWidth="1"/>
    <col min="9" max="11" width="11.42578125" style="2"/>
    <col min="12" max="12" width="22.140625" style="2" bestFit="1" customWidth="1"/>
    <col min="13" max="16384" width="11.42578125" style="2"/>
  </cols>
  <sheetData>
    <row r="2" spans="1:12" s="3" customFormat="1" x14ac:dyDescent="0.2">
      <c r="B2" s="3" t="str">
        <f>calculations!$D$2</f>
        <v>L1 - Stage 0-2</v>
      </c>
      <c r="C2" s="3" t="str">
        <f>calculations!$J$2</f>
        <v>L2 - Stage 3</v>
      </c>
      <c r="D2" s="3" t="str">
        <f>calculations!$P$2</f>
        <v>L3 - Stage 4</v>
      </c>
      <c r="E2" s="3" t="str">
        <f>calculations!$V$2</f>
        <v>L4 - Stage 5</v>
      </c>
      <c r="F2" s="3" t="str">
        <f>calculations!$AB$2</f>
        <v>L5 - Stage 6</v>
      </c>
      <c r="G2" s="3" t="str">
        <f>calculations!$AH$2</f>
        <v>L7 - Eye</v>
      </c>
      <c r="H2" s="3" t="str">
        <f>calculations!$AN$2</f>
        <v>L13 - Head</v>
      </c>
      <c r="L2" s="3" t="s">
        <v>127</v>
      </c>
    </row>
    <row r="3" spans="1:12" x14ac:dyDescent="0.2">
      <c r="A3" s="3" t="s">
        <v>100</v>
      </c>
      <c r="B3" s="2" t="str">
        <f>calculations!H3</f>
        <v>avg. # of matched nts per pos and Gb</v>
      </c>
      <c r="C3" s="2" t="str">
        <f>calculations!N3</f>
        <v>avg. # of matched nts per pos and Gb</v>
      </c>
      <c r="D3" s="2" t="str">
        <f>calculations!T3</f>
        <v>avg. # of matched nts per pos and Gb</v>
      </c>
      <c r="E3" s="2" t="str">
        <f>calculations!Z3</f>
        <v>avg. # of matched nts per pos and Gb</v>
      </c>
      <c r="F3" s="2" t="str">
        <f>calculations!AF3</f>
        <v>avg. # of matched nts per pos and Gb</v>
      </c>
      <c r="G3" s="2" t="str">
        <f>calculations!AL3</f>
        <v>avg. # of matched nts per pos and Gb</v>
      </c>
      <c r="H3" s="2" t="str">
        <f>calculations!AR3</f>
        <v>avg. # of matched nts per pos and Gb</v>
      </c>
      <c r="J3" s="2" t="s">
        <v>125</v>
      </c>
      <c r="K3" s="2" t="s">
        <v>128</v>
      </c>
      <c r="L3" s="2" t="s">
        <v>126</v>
      </c>
    </row>
    <row r="4" spans="1:12" x14ac:dyDescent="0.2">
      <c r="A4" s="2" t="s">
        <v>55</v>
      </c>
      <c r="B4" s="2">
        <f>calculations!H4</f>
        <v>153.137752331298</v>
      </c>
      <c r="C4" s="2">
        <f>calculations!N4</f>
        <v>170.00561923060647</v>
      </c>
      <c r="D4" s="2">
        <f>calculations!T4</f>
        <v>169.41286518598801</v>
      </c>
      <c r="E4" s="2">
        <f>calculations!Z4</f>
        <v>97.412685353984614</v>
      </c>
      <c r="F4" s="2">
        <f>calculations!AF4</f>
        <v>86.890084859999419</v>
      </c>
      <c r="G4" s="2">
        <f>calculations!AL4</f>
        <v>129.45835474770408</v>
      </c>
      <c r="H4" s="2">
        <f>calculations!AR4</f>
        <v>250.52157256190273</v>
      </c>
      <c r="J4" s="2">
        <f>AVERAGE(B4:H4)</f>
        <v>150.97699061021191</v>
      </c>
      <c r="K4" s="2">
        <f>_xlfn.STDEV.P(B4:H4)</f>
        <v>50.786782365522939</v>
      </c>
      <c r="L4" s="2">
        <f>(K4/J4)*100</f>
        <v>33.638756581552755</v>
      </c>
    </row>
    <row r="5" spans="1:12" x14ac:dyDescent="0.2">
      <c r="A5" s="2" t="s">
        <v>56</v>
      </c>
      <c r="B5" s="2">
        <f>calculations!H5</f>
        <v>664.01369573676004</v>
      </c>
      <c r="C5" s="2">
        <f>calculations!N5</f>
        <v>787.58121088601422</v>
      </c>
      <c r="D5" s="2">
        <f>calculations!T5</f>
        <v>795.57497351455402</v>
      </c>
      <c r="E5" s="2">
        <f>calculations!Z5</f>
        <v>657.91067898710583</v>
      </c>
      <c r="F5" s="2">
        <f>calculations!AF5</f>
        <v>493.5874394964801</v>
      </c>
      <c r="G5" s="2">
        <f>calculations!AL5</f>
        <v>450.37195698184473</v>
      </c>
      <c r="H5" s="2">
        <f>calculations!AR5</f>
        <v>366.50278976080403</v>
      </c>
      <c r="J5" s="2">
        <f t="shared" ref="J5:J48" si="0">AVERAGE(B5:H5)</f>
        <v>602.22039219479473</v>
      </c>
      <c r="K5" s="2">
        <f t="shared" ref="K5:K48" si="1">_xlfn.STDEV.P(B5:H5)</f>
        <v>155.41938719600068</v>
      </c>
      <c r="L5" s="2">
        <f t="shared" ref="L5:L48" si="2">(K5/J5)*100</f>
        <v>25.807725744652068</v>
      </c>
    </row>
    <row r="6" spans="1:12" x14ac:dyDescent="0.2">
      <c r="A6" s="2" t="s">
        <v>57</v>
      </c>
      <c r="B6" s="2">
        <f>calculations!H6</f>
        <v>302.09405171206288</v>
      </c>
      <c r="C6" s="2">
        <f>calculations!N6</f>
        <v>303.76088023225356</v>
      </c>
      <c r="D6" s="2">
        <f>calculations!T6</f>
        <v>317.33648458411983</v>
      </c>
      <c r="E6" s="2">
        <f>calculations!Z6</f>
        <v>259.04890852208985</v>
      </c>
      <c r="F6" s="2">
        <f>calculations!AF6</f>
        <v>189.14735590151318</v>
      </c>
      <c r="G6" s="2">
        <f>calculations!AL6</f>
        <v>311.23944557867878</v>
      </c>
      <c r="H6" s="2">
        <f>calculations!AR6</f>
        <v>307.55258997908749</v>
      </c>
      <c r="J6" s="2">
        <f t="shared" si="0"/>
        <v>284.3113880728294</v>
      </c>
      <c r="K6" s="2">
        <f t="shared" si="1"/>
        <v>42.669531635894565</v>
      </c>
      <c r="L6" s="2">
        <f t="shared" si="2"/>
        <v>15.008027615469382</v>
      </c>
    </row>
    <row r="7" spans="1:12" x14ac:dyDescent="0.2">
      <c r="A7" s="2" t="s">
        <v>58</v>
      </c>
      <c r="B7" s="2">
        <f>calculations!H7</f>
        <v>218.86845448116367</v>
      </c>
      <c r="C7" s="2">
        <f>calculations!N7</f>
        <v>225.01324163336369</v>
      </c>
      <c r="D7" s="2">
        <f>calculations!T7</f>
        <v>209.52478903046918</v>
      </c>
      <c r="E7" s="2">
        <f>calculations!Z7</f>
        <v>173.93625208650863</v>
      </c>
      <c r="F7" s="2">
        <f>calculations!AF7</f>
        <v>128.32078409939533</v>
      </c>
      <c r="G7" s="2">
        <f>calculations!AL7</f>
        <v>110.02643308156188</v>
      </c>
      <c r="H7" s="2">
        <f>calculations!AR7</f>
        <v>111.01521747203282</v>
      </c>
      <c r="J7" s="2">
        <f t="shared" si="0"/>
        <v>168.10073884064218</v>
      </c>
      <c r="K7" s="2">
        <f t="shared" si="1"/>
        <v>47.479658220278274</v>
      </c>
      <c r="L7" s="2">
        <f t="shared" si="2"/>
        <v>28.244764745078555</v>
      </c>
    </row>
    <row r="8" spans="1:12" x14ac:dyDescent="0.2">
      <c r="A8" s="2" t="s">
        <v>59</v>
      </c>
      <c r="B8" s="2">
        <f>calculations!H8</f>
        <v>209.98327602875995</v>
      </c>
      <c r="C8" s="2">
        <f>calculations!N8</f>
        <v>241.58330874430786</v>
      </c>
      <c r="D8" s="2">
        <f>calculations!T8</f>
        <v>220.35839169365426</v>
      </c>
      <c r="E8" s="2">
        <f>calculations!Z8</f>
        <v>188.19888056560518</v>
      </c>
      <c r="F8" s="2">
        <f>calculations!AF8</f>
        <v>149.13431244836352</v>
      </c>
      <c r="G8" s="2">
        <f>calculations!AL8</f>
        <v>149.09755431774477</v>
      </c>
      <c r="H8" s="2">
        <f>calculations!AR8</f>
        <v>141.6473888731629</v>
      </c>
      <c r="J8" s="2">
        <f t="shared" si="0"/>
        <v>185.71473038165692</v>
      </c>
      <c r="K8" s="2">
        <f t="shared" si="1"/>
        <v>36.912037862274914</v>
      </c>
      <c r="L8" s="2">
        <f t="shared" si="2"/>
        <v>19.875665105518589</v>
      </c>
    </row>
    <row r="9" spans="1:12" x14ac:dyDescent="0.2">
      <c r="A9" s="2" t="s">
        <v>60</v>
      </c>
      <c r="B9" s="2">
        <f>calculations!H9</f>
        <v>155.9391985778158</v>
      </c>
      <c r="C9" s="2">
        <f>calculations!N9</f>
        <v>160.71198533684648</v>
      </c>
      <c r="D9" s="2">
        <f>calculations!T9</f>
        <v>184.39304777367849</v>
      </c>
      <c r="E9" s="2">
        <f>calculations!Z9</f>
        <v>159.94441186397412</v>
      </c>
      <c r="F9" s="2">
        <f>calculations!AF9</f>
        <v>152.62773033998195</v>
      </c>
      <c r="G9" s="2">
        <f>calculations!AL9</f>
        <v>122.4155712464084</v>
      </c>
      <c r="H9" s="2">
        <f>calculations!AR9</f>
        <v>136.92200778074368</v>
      </c>
      <c r="J9" s="2">
        <f t="shared" si="0"/>
        <v>153.27913613134984</v>
      </c>
      <c r="K9" s="2">
        <f t="shared" si="1"/>
        <v>18.108262489023112</v>
      </c>
      <c r="L9" s="2">
        <f t="shared" si="2"/>
        <v>11.813912151426504</v>
      </c>
    </row>
    <row r="10" spans="1:12" x14ac:dyDescent="0.2">
      <c r="A10" s="2" t="s">
        <v>61</v>
      </c>
      <c r="B10" s="2">
        <f>calculations!H10</f>
        <v>186.51171285609118</v>
      </c>
      <c r="C10" s="2">
        <f>calculations!N10</f>
        <v>202.48709000557687</v>
      </c>
      <c r="D10" s="2">
        <f>calculations!T10</f>
        <v>186.45414698868933</v>
      </c>
      <c r="E10" s="2">
        <f>calculations!Z10</f>
        <v>165.80278918728993</v>
      </c>
      <c r="F10" s="2">
        <f>calculations!AF10</f>
        <v>138.67143037782884</v>
      </c>
      <c r="G10" s="2">
        <f>calculations!AL10</f>
        <v>154.29630329132183</v>
      </c>
      <c r="H10" s="2">
        <f>calculations!AR10</f>
        <v>155.59741519696931</v>
      </c>
      <c r="J10" s="2">
        <f t="shared" si="0"/>
        <v>169.97441255768103</v>
      </c>
      <c r="K10" s="2">
        <f t="shared" si="1"/>
        <v>20.880334018543742</v>
      </c>
      <c r="L10" s="2">
        <f t="shared" si="2"/>
        <v>12.284398401116976</v>
      </c>
    </row>
    <row r="11" spans="1:12" x14ac:dyDescent="0.2">
      <c r="A11" s="2" t="s">
        <v>62</v>
      </c>
      <c r="B11" s="2">
        <f>calculations!H11</f>
        <v>344.68716423312594</v>
      </c>
      <c r="C11" s="2">
        <f>calculations!N11</f>
        <v>359.31720376540778</v>
      </c>
      <c r="D11" s="2">
        <f>calculations!T11</f>
        <v>350.71339628734063</v>
      </c>
      <c r="E11" s="2">
        <f>calculations!Z11</f>
        <v>284.29767956210372</v>
      </c>
      <c r="F11" s="2">
        <f>calculations!AF11</f>
        <v>224.26637000383172</v>
      </c>
      <c r="G11" s="2">
        <f>calculations!AL11</f>
        <v>313.60914809623461</v>
      </c>
      <c r="H11" s="2">
        <f>calculations!AR11</f>
        <v>296.72023277727692</v>
      </c>
      <c r="J11" s="2">
        <f t="shared" si="0"/>
        <v>310.51588496076016</v>
      </c>
      <c r="K11" s="2">
        <f t="shared" si="1"/>
        <v>43.901425915108234</v>
      </c>
      <c r="L11" s="2">
        <f t="shared" si="2"/>
        <v>14.138222242851134</v>
      </c>
    </row>
    <row r="12" spans="1:12" x14ac:dyDescent="0.2">
      <c r="A12" s="2" t="s">
        <v>63</v>
      </c>
      <c r="B12" s="2">
        <f>calculations!H12</f>
        <v>200.8912345410983</v>
      </c>
      <c r="C12" s="2">
        <f>calculations!N12</f>
        <v>231.00693343248307</v>
      </c>
      <c r="D12" s="2">
        <f>calculations!T12</f>
        <v>170.93463254369397</v>
      </c>
      <c r="E12" s="2">
        <f>calculations!Z12</f>
        <v>124.75554557243551</v>
      </c>
      <c r="F12" s="2">
        <f>calculations!AF12</f>
        <v>97.263407431695995</v>
      </c>
      <c r="G12" s="2">
        <f>calculations!AL12</f>
        <v>182.8349483281842</v>
      </c>
      <c r="H12" s="2">
        <f>calculations!AR12</f>
        <v>143.89382083326095</v>
      </c>
      <c r="J12" s="2">
        <f t="shared" si="0"/>
        <v>164.51150324040742</v>
      </c>
      <c r="K12" s="2">
        <f t="shared" si="1"/>
        <v>42.510609942373463</v>
      </c>
      <c r="L12" s="2">
        <f t="shared" si="2"/>
        <v>25.840509086012641</v>
      </c>
    </row>
    <row r="13" spans="1:12" x14ac:dyDescent="0.2">
      <c r="A13" s="2" t="s">
        <v>64</v>
      </c>
      <c r="B13" s="2">
        <f>calculations!H13</f>
        <v>345.67935757104715</v>
      </c>
      <c r="C13" s="2">
        <f>calculations!N13</f>
        <v>394.56706678950133</v>
      </c>
      <c r="D13" s="2">
        <f>calculations!T13</f>
        <v>360.6556601342154</v>
      </c>
      <c r="E13" s="2">
        <f>calculations!Z13</f>
        <v>293.10242620270492</v>
      </c>
      <c r="F13" s="2">
        <f>calculations!AF13</f>
        <v>291.67861102395852</v>
      </c>
      <c r="G13" s="2">
        <f>calculations!AL13</f>
        <v>311.03736395388017</v>
      </c>
      <c r="H13" s="2">
        <f>calculations!AR13</f>
        <v>345.0296016419681</v>
      </c>
      <c r="J13" s="2">
        <f t="shared" si="0"/>
        <v>334.53572675961078</v>
      </c>
      <c r="K13" s="2">
        <f t="shared" si="1"/>
        <v>35.103802076848872</v>
      </c>
      <c r="L13" s="2">
        <f t="shared" si="2"/>
        <v>10.493289436339817</v>
      </c>
    </row>
    <row r="14" spans="1:12" x14ac:dyDescent="0.2">
      <c r="A14" s="2" t="s">
        <v>65</v>
      </c>
      <c r="B14" s="2">
        <f>calculations!H14</f>
        <v>244.47582308304081</v>
      </c>
      <c r="C14" s="2">
        <f>calculations!N14</f>
        <v>238.49416061365113</v>
      </c>
      <c r="D14" s="2">
        <f>calculations!T14</f>
        <v>234.09756589754829</v>
      </c>
      <c r="E14" s="2">
        <f>calculations!Z14</f>
        <v>217.47472019019793</v>
      </c>
      <c r="F14" s="2">
        <f>calculations!AF14</f>
        <v>146.91235381206093</v>
      </c>
      <c r="G14" s="2">
        <f>calculations!AL14</f>
        <v>153.66907671111983</v>
      </c>
      <c r="H14" s="2">
        <f>calculations!AR14</f>
        <v>164.89023358828328</v>
      </c>
      <c r="J14" s="2">
        <f t="shared" si="0"/>
        <v>200.00199055655747</v>
      </c>
      <c r="K14" s="2">
        <f t="shared" si="1"/>
        <v>39.866665965533286</v>
      </c>
      <c r="L14" s="2">
        <f t="shared" si="2"/>
        <v>19.933134592607772</v>
      </c>
    </row>
    <row r="15" spans="1:12" x14ac:dyDescent="0.2">
      <c r="A15" s="2" t="s">
        <v>66</v>
      </c>
      <c r="B15" s="2">
        <f>calculations!H15</f>
        <v>309.62886881238245</v>
      </c>
      <c r="C15" s="2">
        <f>calculations!N15</f>
        <v>354.58627398268914</v>
      </c>
      <c r="D15" s="2">
        <f>calculations!T15</f>
        <v>341.79318183208721</v>
      </c>
      <c r="E15" s="2">
        <f>calculations!Z15</f>
        <v>227.92727119238666</v>
      </c>
      <c r="F15" s="2">
        <f>calculations!AF15</f>
        <v>166.99820121154428</v>
      </c>
      <c r="G15" s="2">
        <f>calculations!AL15</f>
        <v>225.25102252182711</v>
      </c>
      <c r="H15" s="2">
        <f>calculations!AR15</f>
        <v>226.47063073037819</v>
      </c>
      <c r="J15" s="2">
        <f t="shared" si="0"/>
        <v>264.66506432618496</v>
      </c>
      <c r="K15" s="2">
        <f t="shared" si="1"/>
        <v>65.418517708260737</v>
      </c>
      <c r="L15" s="2">
        <f t="shared" si="2"/>
        <v>24.717473715244886</v>
      </c>
    </row>
    <row r="16" spans="1:12" x14ac:dyDescent="0.2">
      <c r="A16" s="2" t="s">
        <v>67</v>
      </c>
      <c r="B16" s="2">
        <f>calculations!H16</f>
        <v>454.16257873661885</v>
      </c>
      <c r="C16" s="2">
        <f>calculations!N16</f>
        <v>520.55648225416087</v>
      </c>
      <c r="D16" s="2">
        <f>calculations!T16</f>
        <v>500.26146320067932</v>
      </c>
      <c r="E16" s="2">
        <f>calculations!Z16</f>
        <v>409.49158036816112</v>
      </c>
      <c r="F16" s="2">
        <f>calculations!AF16</f>
        <v>337.34056428187881</v>
      </c>
      <c r="G16" s="2">
        <f>calculations!AL16</f>
        <v>393.92298999840483</v>
      </c>
      <c r="H16" s="2">
        <f>calculations!AR16</f>
        <v>365.82705504546971</v>
      </c>
      <c r="J16" s="2">
        <f t="shared" si="0"/>
        <v>425.93753055505334</v>
      </c>
      <c r="K16" s="2">
        <f t="shared" si="1"/>
        <v>63.281161846840817</v>
      </c>
      <c r="L16" s="2">
        <f t="shared" si="2"/>
        <v>14.856911473468196</v>
      </c>
    </row>
    <row r="17" spans="1:12" x14ac:dyDescent="0.2">
      <c r="A17" s="2" t="s">
        <v>68</v>
      </c>
      <c r="B17" s="2">
        <f>calculations!H17</f>
        <v>254.7615488088461</v>
      </c>
      <c r="C17" s="2">
        <f>calculations!N17</f>
        <v>270.23043736847262</v>
      </c>
      <c r="D17" s="2">
        <f>calculations!T17</f>
        <v>267.39947363113373</v>
      </c>
      <c r="E17" s="2">
        <f>calculations!Z17</f>
        <v>207.54266688204308</v>
      </c>
      <c r="F17" s="2">
        <f>calculations!AF17</f>
        <v>149.92113396791297</v>
      </c>
      <c r="G17" s="2">
        <f>calculations!AL17</f>
        <v>182.57989159628991</v>
      </c>
      <c r="H17" s="2">
        <f>calculations!AR17</f>
        <v>229.95952333331653</v>
      </c>
      <c r="J17" s="2">
        <f t="shared" si="0"/>
        <v>223.19923936971642</v>
      </c>
      <c r="K17" s="2">
        <f t="shared" si="1"/>
        <v>42.210722262139655</v>
      </c>
      <c r="L17" s="2">
        <f t="shared" si="2"/>
        <v>18.911678364736751</v>
      </c>
    </row>
    <row r="18" spans="1:12" x14ac:dyDescent="0.2">
      <c r="A18" s="2" t="s">
        <v>69</v>
      </c>
      <c r="B18" s="2">
        <f>calculations!H18</f>
        <v>145.41239358777341</v>
      </c>
      <c r="C18" s="2">
        <f>calculations!N18</f>
        <v>203.26894315571317</v>
      </c>
      <c r="D18" s="2">
        <f>calculations!T18</f>
        <v>161.69422111990531</v>
      </c>
      <c r="E18" s="2">
        <f>calculations!Z18</f>
        <v>147.03573604452006</v>
      </c>
      <c r="F18" s="2">
        <f>calculations!AF18</f>
        <v>117.37352173802763</v>
      </c>
      <c r="G18" s="2">
        <f>calculations!AL18</f>
        <v>158.34668902603494</v>
      </c>
      <c r="H18" s="2">
        <f>calculations!AR18</f>
        <v>147.40149373340867</v>
      </c>
      <c r="J18" s="2">
        <f t="shared" si="0"/>
        <v>154.36185691505474</v>
      </c>
      <c r="K18" s="2">
        <f t="shared" si="1"/>
        <v>23.940086143719515</v>
      </c>
      <c r="L18" s="2">
        <f t="shared" si="2"/>
        <v>15.509068510942917</v>
      </c>
    </row>
    <row r="19" spans="1:12" x14ac:dyDescent="0.2">
      <c r="A19" s="2" t="s">
        <v>70</v>
      </c>
      <c r="B19" s="2">
        <f>calculations!H19</f>
        <v>209.90531004569522</v>
      </c>
      <c r="C19" s="2">
        <f>calculations!N19</f>
        <v>218.908168780084</v>
      </c>
      <c r="D19" s="2">
        <f>calculations!T19</f>
        <v>203.63029113330501</v>
      </c>
      <c r="E19" s="2">
        <f>calculations!Z19</f>
        <v>158.11982011095631</v>
      </c>
      <c r="F19" s="2">
        <f>calculations!AF19</f>
        <v>127.36915247251704</v>
      </c>
      <c r="G19" s="2">
        <f>calculations!AL19</f>
        <v>146.86434011606664</v>
      </c>
      <c r="H19" s="2">
        <f>calculations!AR19</f>
        <v>151.98327331707785</v>
      </c>
      <c r="J19" s="2">
        <f t="shared" si="0"/>
        <v>173.82576513938602</v>
      </c>
      <c r="K19" s="2">
        <f t="shared" si="1"/>
        <v>33.447982869786216</v>
      </c>
      <c r="L19" s="2">
        <f t="shared" si="2"/>
        <v>19.242246880354713</v>
      </c>
    </row>
    <row r="20" spans="1:12" x14ac:dyDescent="0.2">
      <c r="A20" s="2" t="s">
        <v>71</v>
      </c>
      <c r="B20" s="2">
        <f>calculations!H20</f>
        <v>261.62493596983575</v>
      </c>
      <c r="C20" s="2">
        <f>calculations!N20</f>
        <v>249.9982373821845</v>
      </c>
      <c r="D20" s="2">
        <f>calculations!T20</f>
        <v>251.42814532652147</v>
      </c>
      <c r="E20" s="2">
        <f>calculations!Z20</f>
        <v>189.91800380996136</v>
      </c>
      <c r="F20" s="2">
        <f>calculations!AF20</f>
        <v>133.84385610536182</v>
      </c>
      <c r="G20" s="2">
        <f>calculations!AL20</f>
        <v>125.26814966054391</v>
      </c>
      <c r="H20" s="2">
        <f>calculations!AR20</f>
        <v>159.60789802450469</v>
      </c>
      <c r="J20" s="2">
        <f t="shared" si="0"/>
        <v>195.95560375413052</v>
      </c>
      <c r="K20" s="2">
        <f t="shared" si="1"/>
        <v>54.145919248326258</v>
      </c>
      <c r="L20" s="2">
        <f t="shared" si="2"/>
        <v>27.631727907237725</v>
      </c>
    </row>
    <row r="21" spans="1:12" x14ac:dyDescent="0.2">
      <c r="A21" s="2" t="s">
        <v>72</v>
      </c>
      <c r="B21" s="2">
        <f>calculations!H21</f>
        <v>264.71441366072588</v>
      </c>
      <c r="C21" s="2">
        <f>calculations!N21</f>
        <v>273.99889028309758</v>
      </c>
      <c r="D21" s="2">
        <f>calculations!T21</f>
        <v>271.3650629641391</v>
      </c>
      <c r="E21" s="2">
        <f>calculations!Z21</f>
        <v>212.72104110618884</v>
      </c>
      <c r="F21" s="2">
        <f>calculations!AF21</f>
        <v>169.22152204106928</v>
      </c>
      <c r="G21" s="2">
        <f>calculations!AL21</f>
        <v>183.68583756608146</v>
      </c>
      <c r="H21" s="2">
        <f>calculations!AR21</f>
        <v>166.67206229840784</v>
      </c>
      <c r="J21" s="2">
        <f t="shared" si="0"/>
        <v>220.33983284567287</v>
      </c>
      <c r="K21" s="2">
        <f t="shared" si="1"/>
        <v>45.271947524744931</v>
      </c>
      <c r="L21" s="2">
        <f t="shared" si="2"/>
        <v>20.546420018596287</v>
      </c>
    </row>
    <row r="22" spans="1:12" x14ac:dyDescent="0.2">
      <c r="A22" s="2" t="s">
        <v>73</v>
      </c>
      <c r="B22" s="2">
        <f>calculations!H22</f>
        <v>331.05321847945407</v>
      </c>
      <c r="C22" s="2">
        <f>calculations!N22</f>
        <v>328.67874638455476</v>
      </c>
      <c r="D22" s="2">
        <f>calculations!T22</f>
        <v>345.94225204297697</v>
      </c>
      <c r="E22" s="2">
        <f>calculations!Z22</f>
        <v>295.23926244659162</v>
      </c>
      <c r="F22" s="2">
        <f>calculations!AF22</f>
        <v>197.91179753646622</v>
      </c>
      <c r="G22" s="2">
        <f>calculations!AL22</f>
        <v>237.76734964478189</v>
      </c>
      <c r="H22" s="2">
        <f>calculations!AR22</f>
        <v>217.92386224804784</v>
      </c>
      <c r="J22" s="2">
        <f t="shared" si="0"/>
        <v>279.21664125469624</v>
      </c>
      <c r="K22" s="2">
        <f t="shared" si="1"/>
        <v>55.969236770301904</v>
      </c>
      <c r="L22" s="2">
        <f t="shared" si="2"/>
        <v>20.045093486834048</v>
      </c>
    </row>
    <row r="23" spans="1:12" x14ac:dyDescent="0.2">
      <c r="A23" s="2" t="s">
        <v>74</v>
      </c>
      <c r="B23" s="2">
        <f>calculations!H23</f>
        <v>267.1022891085039</v>
      </c>
      <c r="C23" s="2">
        <f>calculations!N23</f>
        <v>270.64867858484394</v>
      </c>
      <c r="D23" s="2">
        <f>calculations!T23</f>
        <v>268.56485503364445</v>
      </c>
      <c r="E23" s="2">
        <f>calculations!Z23</f>
        <v>214.45478107582207</v>
      </c>
      <c r="F23" s="2">
        <f>calculations!AF23</f>
        <v>152.50499211261788</v>
      </c>
      <c r="G23" s="2">
        <f>calculations!AL23</f>
        <v>188.60946305007656</v>
      </c>
      <c r="H23" s="2">
        <f>calculations!AR23</f>
        <v>203.79076302011231</v>
      </c>
      <c r="J23" s="2">
        <f t="shared" si="0"/>
        <v>223.66797456937442</v>
      </c>
      <c r="K23" s="2">
        <f t="shared" si="1"/>
        <v>42.899736729310845</v>
      </c>
      <c r="L23" s="2">
        <f t="shared" si="2"/>
        <v>19.180098005494642</v>
      </c>
    </row>
    <row r="24" spans="1:12" x14ac:dyDescent="0.2">
      <c r="A24" s="2" t="s">
        <v>75</v>
      </c>
      <c r="B24" s="2">
        <f>calculations!H24</f>
        <v>332.15395903982767</v>
      </c>
      <c r="C24" s="2">
        <f>calculations!N24</f>
        <v>319.37958444114366</v>
      </c>
      <c r="D24" s="2">
        <f>calculations!T24</f>
        <v>316.3593362845013</v>
      </c>
      <c r="E24" s="2">
        <f>calculations!Z24</f>
        <v>234.42554926215303</v>
      </c>
      <c r="F24" s="2">
        <f>calculations!AF24</f>
        <v>206.74483179552016</v>
      </c>
      <c r="G24" s="2">
        <f>calculations!AL24</f>
        <v>278.11576696720607</v>
      </c>
      <c r="H24" s="2">
        <f>calculations!AR24</f>
        <v>246.91376830334568</v>
      </c>
      <c r="J24" s="2">
        <f t="shared" si="0"/>
        <v>276.29897087052825</v>
      </c>
      <c r="K24" s="2">
        <f t="shared" si="1"/>
        <v>44.782816257616119</v>
      </c>
      <c r="L24" s="2">
        <f t="shared" si="2"/>
        <v>16.208100998899859</v>
      </c>
    </row>
    <row r="25" spans="1:12" x14ac:dyDescent="0.2">
      <c r="A25" s="2" t="s">
        <v>76</v>
      </c>
      <c r="B25" s="2">
        <f>calculations!H25</f>
        <v>320.07173577309999</v>
      </c>
      <c r="C25" s="2">
        <f>calculations!N25</f>
        <v>331.81600146993151</v>
      </c>
      <c r="D25" s="2">
        <f>calculations!T25</f>
        <v>323.84965274670037</v>
      </c>
      <c r="E25" s="2">
        <f>calculations!Z25</f>
        <v>282.90566089017159</v>
      </c>
      <c r="F25" s="2">
        <f>calculations!AF25</f>
        <v>191.4042305870399</v>
      </c>
      <c r="G25" s="2">
        <f>calculations!AL25</f>
        <v>192.18160892756106</v>
      </c>
      <c r="H25" s="2">
        <f>calculations!AR25</f>
        <v>160.74631881347929</v>
      </c>
      <c r="J25" s="2">
        <f t="shared" si="0"/>
        <v>257.56788702971193</v>
      </c>
      <c r="K25" s="2">
        <f t="shared" si="1"/>
        <v>68.119852074116082</v>
      </c>
      <c r="L25" s="2">
        <f t="shared" si="2"/>
        <v>26.447338936417204</v>
      </c>
    </row>
    <row r="26" spans="1:12" x14ac:dyDescent="0.2">
      <c r="A26" s="2" t="s">
        <v>77</v>
      </c>
      <c r="B26" s="2">
        <f>calculations!H26</f>
        <v>477.36321273748632</v>
      </c>
      <c r="C26" s="2">
        <f>calculations!N26</f>
        <v>467.33430350555034</v>
      </c>
      <c r="D26" s="2">
        <f>calculations!T26</f>
        <v>358.36158007038046</v>
      </c>
      <c r="E26" s="2">
        <f>calculations!Z26</f>
        <v>282.83744198016319</v>
      </c>
      <c r="F26" s="2">
        <f>calculations!AF26</f>
        <v>206.81115742329973</v>
      </c>
      <c r="G26" s="2">
        <f>calculations!AL26</f>
        <v>165.3637369986582</v>
      </c>
      <c r="H26" s="2">
        <f>calculations!AR26</f>
        <v>176.4074686333559</v>
      </c>
      <c r="J26" s="2">
        <f t="shared" si="0"/>
        <v>304.92555733555633</v>
      </c>
      <c r="K26" s="2">
        <f t="shared" si="1"/>
        <v>122.51849743041797</v>
      </c>
      <c r="L26" s="2">
        <f t="shared" si="2"/>
        <v>40.179806015929351</v>
      </c>
    </row>
    <row r="27" spans="1:12" x14ac:dyDescent="0.2">
      <c r="A27" s="2" t="s">
        <v>78</v>
      </c>
      <c r="B27" s="2">
        <f>calculations!H27</f>
        <v>253.56905972513874</v>
      </c>
      <c r="C27" s="2">
        <f>calculations!N27</f>
        <v>228.97067664749207</v>
      </c>
      <c r="D27" s="2">
        <f>calculations!T27</f>
        <v>231.36009352574183</v>
      </c>
      <c r="E27" s="2">
        <f>calculations!Z27</f>
        <v>208.37309288618829</v>
      </c>
      <c r="F27" s="2">
        <f>calculations!AF27</f>
        <v>129.26966287286658</v>
      </c>
      <c r="G27" s="2">
        <f>calculations!AL27</f>
        <v>228.92268688355659</v>
      </c>
      <c r="H27" s="2">
        <f>calculations!AR27</f>
        <v>229.32810198272904</v>
      </c>
      <c r="J27" s="2">
        <f t="shared" si="0"/>
        <v>215.6847677891019</v>
      </c>
      <c r="K27" s="2">
        <f t="shared" si="1"/>
        <v>37.301598594771399</v>
      </c>
      <c r="L27" s="2">
        <f t="shared" si="2"/>
        <v>17.294498344567923</v>
      </c>
    </row>
    <row r="28" spans="1:12" x14ac:dyDescent="0.2">
      <c r="A28" s="2" t="s">
        <v>79</v>
      </c>
      <c r="B28" s="2">
        <f>calculations!H28</f>
        <v>380.69693799710035</v>
      </c>
      <c r="C28" s="2">
        <f>calculations!N28</f>
        <v>379.28921674265132</v>
      </c>
      <c r="D28" s="2">
        <f>calculations!T28</f>
        <v>330.43366014685137</v>
      </c>
      <c r="E28" s="2">
        <f>calculations!Z28</f>
        <v>252.77472010052747</v>
      </c>
      <c r="F28" s="2">
        <f>calculations!AF28</f>
        <v>196.43095599486384</v>
      </c>
      <c r="G28" s="2">
        <f>calculations!AL28</f>
        <v>260.48328698014996</v>
      </c>
      <c r="H28" s="2">
        <f>calculations!AR28</f>
        <v>278.2130438494226</v>
      </c>
      <c r="J28" s="2">
        <f t="shared" si="0"/>
        <v>296.90311740165242</v>
      </c>
      <c r="K28" s="2">
        <f t="shared" si="1"/>
        <v>63.976407029501488</v>
      </c>
      <c r="L28" s="2">
        <f t="shared" si="2"/>
        <v>21.547906801852065</v>
      </c>
    </row>
    <row r="29" spans="1:12" x14ac:dyDescent="0.2">
      <c r="A29" s="2" t="s">
        <v>80</v>
      </c>
      <c r="B29" s="2">
        <f>calculations!H29</f>
        <v>180.49078801890343</v>
      </c>
      <c r="C29" s="2">
        <f>calculations!N29</f>
        <v>180.73307053121627</v>
      </c>
      <c r="D29" s="2">
        <f>calculations!T29</f>
        <v>200.33804945748182</v>
      </c>
      <c r="E29" s="2">
        <f>calculations!Z29</f>
        <v>180.96208430474024</v>
      </c>
      <c r="F29" s="2">
        <f>calculations!AF29</f>
        <v>114.81260931399332</v>
      </c>
      <c r="G29" s="2">
        <f>calculations!AL29</f>
        <v>125.47368952380799</v>
      </c>
      <c r="H29" s="2">
        <f>calculations!AR29</f>
        <v>108.50112677929897</v>
      </c>
      <c r="J29" s="2">
        <f t="shared" si="0"/>
        <v>155.90163113277745</v>
      </c>
      <c r="K29" s="2">
        <f t="shared" si="1"/>
        <v>35.223417055031163</v>
      </c>
      <c r="L29" s="2">
        <f t="shared" si="2"/>
        <v>22.593360184302547</v>
      </c>
    </row>
    <row r="30" spans="1:12" x14ac:dyDescent="0.2">
      <c r="A30" s="2" t="s">
        <v>81</v>
      </c>
      <c r="B30" s="2">
        <f>calculations!H30</f>
        <v>559.34477581773058</v>
      </c>
      <c r="C30" s="2">
        <f>calculations!N30</f>
        <v>537.57988166762755</v>
      </c>
      <c r="D30" s="2">
        <f>calculations!T30</f>
        <v>495.88339808180655</v>
      </c>
      <c r="E30" s="2">
        <f>calculations!Z30</f>
        <v>403.52151321366415</v>
      </c>
      <c r="F30" s="2">
        <f>calculations!AF30</f>
        <v>296.46820829017611</v>
      </c>
      <c r="G30" s="2">
        <f>calculations!AL30</f>
        <v>368.59485998450583</v>
      </c>
      <c r="H30" s="2">
        <f>calculations!AR30</f>
        <v>319.19424440144121</v>
      </c>
      <c r="J30" s="2">
        <f t="shared" si="0"/>
        <v>425.79812592242172</v>
      </c>
      <c r="K30" s="2">
        <f t="shared" si="1"/>
        <v>97.907310574293788</v>
      </c>
      <c r="L30" s="2">
        <f t="shared" si="2"/>
        <v>22.99383313681658</v>
      </c>
    </row>
    <row r="31" spans="1:12" x14ac:dyDescent="0.2">
      <c r="A31" s="2" t="s">
        <v>82</v>
      </c>
      <c r="B31" s="2">
        <f>calculations!H31</f>
        <v>347.00179417257158</v>
      </c>
      <c r="C31" s="2">
        <f>calculations!N31</f>
        <v>345.66042491723346</v>
      </c>
      <c r="D31" s="2">
        <f>calculations!T31</f>
        <v>346.96028413447686</v>
      </c>
      <c r="E31" s="2">
        <f>calculations!Z31</f>
        <v>303.20622676720774</v>
      </c>
      <c r="F31" s="2">
        <f>calculations!AF31</f>
        <v>255.97472843958371</v>
      </c>
      <c r="G31" s="2">
        <f>calculations!AL31</f>
        <v>273.71653808206167</v>
      </c>
      <c r="H31" s="2">
        <f>calculations!AR31</f>
        <v>275.77125372000705</v>
      </c>
      <c r="J31" s="2">
        <f t="shared" si="0"/>
        <v>306.89875003330599</v>
      </c>
      <c r="K31" s="2">
        <f t="shared" si="1"/>
        <v>36.630430409005065</v>
      </c>
      <c r="L31" s="2">
        <f t="shared" si="2"/>
        <v>11.935672727578647</v>
      </c>
    </row>
    <row r="32" spans="1:12" x14ac:dyDescent="0.2">
      <c r="A32" s="2" t="s">
        <v>83</v>
      </c>
      <c r="B32" s="2">
        <f>calculations!H32</f>
        <v>296.82686305780578</v>
      </c>
      <c r="C32" s="2">
        <f>calculations!N32</f>
        <v>304.23873259661366</v>
      </c>
      <c r="D32" s="2">
        <f>calculations!T32</f>
        <v>303.69949917501037</v>
      </c>
      <c r="E32" s="2">
        <f>calculations!Z32</f>
        <v>245.95957626134557</v>
      </c>
      <c r="F32" s="2">
        <f>calculations!AF32</f>
        <v>208.70771229070283</v>
      </c>
      <c r="G32" s="2">
        <f>calculations!AL32</f>
        <v>235.82107814748142</v>
      </c>
      <c r="H32" s="2">
        <f>calculations!AR32</f>
        <v>223.41155838875494</v>
      </c>
      <c r="J32" s="2">
        <f t="shared" si="0"/>
        <v>259.80928855967352</v>
      </c>
      <c r="K32" s="2">
        <f t="shared" si="1"/>
        <v>37.747358536363805</v>
      </c>
      <c r="L32" s="2">
        <f t="shared" si="2"/>
        <v>14.528871829651276</v>
      </c>
    </row>
    <row r="33" spans="1:12" x14ac:dyDescent="0.2">
      <c r="A33" s="2" t="s">
        <v>84</v>
      </c>
      <c r="B33" s="2">
        <f>calculations!H33</f>
        <v>234.8942978055795</v>
      </c>
      <c r="C33" s="2">
        <f>calculations!N33</f>
        <v>227.62737988324639</v>
      </c>
      <c r="D33" s="2">
        <f>calculations!T33</f>
        <v>241.37165901373271</v>
      </c>
      <c r="E33" s="2">
        <f>calculations!Z33</f>
        <v>220.13287370581207</v>
      </c>
      <c r="F33" s="2">
        <f>calculations!AF33</f>
        <v>170.04345761764083</v>
      </c>
      <c r="G33" s="2">
        <f>calculations!AL33</f>
        <v>230.05435610777161</v>
      </c>
      <c r="H33" s="2">
        <f>calculations!AR33</f>
        <v>208.08112801077857</v>
      </c>
      <c r="J33" s="2">
        <f t="shared" si="0"/>
        <v>218.88645030636593</v>
      </c>
      <c r="K33" s="2">
        <f t="shared" si="1"/>
        <v>22.254721033724</v>
      </c>
      <c r="L33" s="2">
        <f t="shared" si="2"/>
        <v>10.167244707278602</v>
      </c>
    </row>
    <row r="34" spans="1:12" x14ac:dyDescent="0.2">
      <c r="A34" s="2" t="s">
        <v>85</v>
      </c>
      <c r="B34" s="2">
        <f>calculations!H34</f>
        <v>181.3813025894444</v>
      </c>
      <c r="C34" s="2">
        <f>calculations!N34</f>
        <v>192.78478107594213</v>
      </c>
      <c r="D34" s="2">
        <f>calculations!T34</f>
        <v>175.40222322013335</v>
      </c>
      <c r="E34" s="2">
        <f>calculations!Z34</f>
        <v>116.95473343827533</v>
      </c>
      <c r="F34" s="2">
        <f>calculations!AF34</f>
        <v>94.512242614835202</v>
      </c>
      <c r="G34" s="2">
        <f>calculations!AL34</f>
        <v>112.53249850609821</v>
      </c>
      <c r="H34" s="2">
        <f>calculations!AR34</f>
        <v>92.727584842001889</v>
      </c>
      <c r="J34" s="2">
        <f t="shared" si="0"/>
        <v>138.04219518381865</v>
      </c>
      <c r="K34" s="2">
        <f t="shared" si="1"/>
        <v>40.203939011521143</v>
      </c>
      <c r="L34" s="2">
        <f t="shared" si="2"/>
        <v>29.124384003010888</v>
      </c>
    </row>
    <row r="35" spans="1:12" x14ac:dyDescent="0.2">
      <c r="A35" s="2" t="s">
        <v>86</v>
      </c>
      <c r="B35" s="2">
        <f>calculations!H35</f>
        <v>183.91355836363732</v>
      </c>
      <c r="C35" s="2">
        <f>calculations!N35</f>
        <v>209.98265094832263</v>
      </c>
      <c r="D35" s="2">
        <f>calculations!T35</f>
        <v>227.21772495940084</v>
      </c>
      <c r="E35" s="2">
        <f>calculations!Z35</f>
        <v>218.46508480031767</v>
      </c>
      <c r="F35" s="2">
        <f>calculations!AF35</f>
        <v>149.31929248854235</v>
      </c>
      <c r="G35" s="2">
        <f>calculations!AL35</f>
        <v>188.81030262662605</v>
      </c>
      <c r="H35" s="2">
        <f>calculations!AR35</f>
        <v>180.9886718247283</v>
      </c>
      <c r="J35" s="2">
        <f t="shared" si="0"/>
        <v>194.09961228736788</v>
      </c>
      <c r="K35" s="2">
        <f t="shared" si="1"/>
        <v>24.645088896939772</v>
      </c>
      <c r="L35" s="2">
        <f t="shared" si="2"/>
        <v>12.697134531341714</v>
      </c>
    </row>
    <row r="36" spans="1:12" x14ac:dyDescent="0.2">
      <c r="A36" s="2" t="s">
        <v>87</v>
      </c>
      <c r="B36" s="2">
        <f>calculations!H36</f>
        <v>166.51930833245908</v>
      </c>
      <c r="C36" s="2">
        <f>calculations!N36</f>
        <v>174.44436749955008</v>
      </c>
      <c r="D36" s="2">
        <f>calculations!T36</f>
        <v>182.79899255636948</v>
      </c>
      <c r="E36" s="2">
        <f>calculations!Z36</f>
        <v>165.49299939317882</v>
      </c>
      <c r="F36" s="2">
        <f>calculations!AF36</f>
        <v>145.71875811993013</v>
      </c>
      <c r="G36" s="2">
        <f>calculations!AL36</f>
        <v>157.5462639232174</v>
      </c>
      <c r="H36" s="2">
        <f>calculations!AR36</f>
        <v>142.51310707128616</v>
      </c>
      <c r="J36" s="2">
        <f t="shared" si="0"/>
        <v>162.14768527085587</v>
      </c>
      <c r="K36" s="2">
        <f t="shared" si="1"/>
        <v>13.546673223805026</v>
      </c>
      <c r="L36" s="2">
        <f t="shared" si="2"/>
        <v>8.3545276648114335</v>
      </c>
    </row>
    <row r="37" spans="1:12" x14ac:dyDescent="0.2">
      <c r="A37" s="2" t="s">
        <v>88</v>
      </c>
      <c r="B37" s="2">
        <f>calculations!H37</f>
        <v>290.49850363653235</v>
      </c>
      <c r="C37" s="2">
        <f>calculations!N37</f>
        <v>316.41414091569709</v>
      </c>
      <c r="D37" s="2">
        <f>calculations!T37</f>
        <v>289.90134308165148</v>
      </c>
      <c r="E37" s="2">
        <f>calculations!Z37</f>
        <v>215.13096153565075</v>
      </c>
      <c r="F37" s="2">
        <f>calculations!AF37</f>
        <v>183.57305352967148</v>
      </c>
      <c r="G37" s="2">
        <f>calculations!AL37</f>
        <v>197.03764689165837</v>
      </c>
      <c r="H37" s="2">
        <f>calculations!AR37</f>
        <v>217.0601845193145</v>
      </c>
      <c r="J37" s="2">
        <f t="shared" si="0"/>
        <v>244.23083344431092</v>
      </c>
      <c r="K37" s="2">
        <f t="shared" si="1"/>
        <v>49.176841910934442</v>
      </c>
      <c r="L37" s="2">
        <f t="shared" si="2"/>
        <v>20.13539454351805</v>
      </c>
    </row>
    <row r="38" spans="1:12" x14ac:dyDescent="0.2">
      <c r="A38" s="2" t="s">
        <v>89</v>
      </c>
      <c r="B38" s="2">
        <f>calculations!H38</f>
        <v>225.97146140737573</v>
      </c>
      <c r="C38" s="2">
        <f>calculations!N38</f>
        <v>215.89747091172407</v>
      </c>
      <c r="D38" s="2">
        <f>calculations!T38</f>
        <v>197.50526828651294</v>
      </c>
      <c r="E38" s="2">
        <f>calculations!Z38</f>
        <v>166.97185559033446</v>
      </c>
      <c r="F38" s="2">
        <f>calculations!AF38</f>
        <v>136.01307147987777</v>
      </c>
      <c r="G38" s="2">
        <f>calculations!AL38</f>
        <v>173.85236675497165</v>
      </c>
      <c r="H38" s="2">
        <f>calculations!AR38</f>
        <v>174.90294754231803</v>
      </c>
      <c r="J38" s="2">
        <f t="shared" si="0"/>
        <v>184.44492028187352</v>
      </c>
      <c r="K38" s="2">
        <f t="shared" si="1"/>
        <v>28.631881957631919</v>
      </c>
      <c r="L38" s="2">
        <f t="shared" si="2"/>
        <v>15.523269447527172</v>
      </c>
    </row>
    <row r="39" spans="1:12" x14ac:dyDescent="0.2">
      <c r="A39" s="2" t="s">
        <v>90</v>
      </c>
      <c r="B39" s="2">
        <f>calculations!H39</f>
        <v>210.52625821348013</v>
      </c>
      <c r="C39" s="2">
        <f>calculations!N39</f>
        <v>215.89307264971822</v>
      </c>
      <c r="D39" s="2">
        <f>calculations!T39</f>
        <v>242.84251196590054</v>
      </c>
      <c r="E39" s="2">
        <f>calculations!Z39</f>
        <v>205.79948661669897</v>
      </c>
      <c r="F39" s="2">
        <f>calculations!AF39</f>
        <v>137.05892118156228</v>
      </c>
      <c r="G39" s="2">
        <f>calculations!AL39</f>
        <v>148.86365701465127</v>
      </c>
      <c r="H39" s="2">
        <f>calculations!AR39</f>
        <v>148.54684498234306</v>
      </c>
      <c r="J39" s="2">
        <f t="shared" si="0"/>
        <v>187.07582180347919</v>
      </c>
      <c r="K39" s="2">
        <f t="shared" si="1"/>
        <v>38.335358930699236</v>
      </c>
      <c r="L39" s="2">
        <f t="shared" si="2"/>
        <v>20.491883216725917</v>
      </c>
    </row>
    <row r="40" spans="1:12" s="9" customFormat="1" x14ac:dyDescent="0.2">
      <c r="A40" s="9" t="s">
        <v>91</v>
      </c>
      <c r="B40" s="9">
        <f>calculations!H40</f>
        <v>191.67827019532356</v>
      </c>
      <c r="C40" s="9">
        <f>calculations!N40</f>
        <v>214.12744589070067</v>
      </c>
      <c r="D40" s="9">
        <f>calculations!T40</f>
        <v>202.87182482656158</v>
      </c>
      <c r="E40" s="9">
        <f>calculations!Z40</f>
        <v>187.05003864143055</v>
      </c>
      <c r="F40" s="9">
        <f>calculations!AF40</f>
        <v>163.068494812761</v>
      </c>
      <c r="G40" s="9">
        <f>calculations!AL40</f>
        <v>199.16149256707243</v>
      </c>
      <c r="H40" s="9">
        <f>calculations!AR40</f>
        <v>188.73342494936108</v>
      </c>
      <c r="J40" s="9">
        <f t="shared" si="0"/>
        <v>192.38442741188723</v>
      </c>
      <c r="K40" s="9">
        <f t="shared" si="1"/>
        <v>14.786002328108111</v>
      </c>
      <c r="L40" s="9">
        <f t="shared" si="2"/>
        <v>7.6856544612375943</v>
      </c>
    </row>
    <row r="41" spans="1:12" x14ac:dyDescent="0.2">
      <c r="A41" s="2" t="s">
        <v>92</v>
      </c>
      <c r="B41" s="2">
        <f>calculations!H41</f>
        <v>287.29624165659618</v>
      </c>
      <c r="C41" s="2">
        <f>calculations!N41</f>
        <v>310.76959269067044</v>
      </c>
      <c r="D41" s="2">
        <f>calculations!T41</f>
        <v>328.37577432524972</v>
      </c>
      <c r="E41" s="2">
        <f>calculations!Z41</f>
        <v>288.71509493595687</v>
      </c>
      <c r="F41" s="2">
        <f>calculations!AF41</f>
        <v>214.67935050787119</v>
      </c>
      <c r="G41" s="2">
        <f>calculations!AL41</f>
        <v>264.72994754316022</v>
      </c>
      <c r="H41" s="2">
        <f>calculations!AR41</f>
        <v>267.89059944834207</v>
      </c>
      <c r="J41" s="2">
        <f t="shared" si="0"/>
        <v>280.3509430154067</v>
      </c>
      <c r="K41" s="2">
        <f t="shared" si="1"/>
        <v>33.936723902832483</v>
      </c>
      <c r="L41" s="2">
        <f t="shared" si="2"/>
        <v>12.10508640984578</v>
      </c>
    </row>
    <row r="42" spans="1:12" x14ac:dyDescent="0.2">
      <c r="A42" s="2" t="s">
        <v>93</v>
      </c>
      <c r="B42" s="2">
        <f>calculations!H42</f>
        <v>218.2565160141898</v>
      </c>
      <c r="C42" s="2">
        <f>calculations!N42</f>
        <v>217.73649650347423</v>
      </c>
      <c r="D42" s="2">
        <f>calculations!T42</f>
        <v>223.53977001077862</v>
      </c>
      <c r="E42" s="2">
        <f>calculations!Z42</f>
        <v>186.23776468823155</v>
      </c>
      <c r="F42" s="2">
        <f>calculations!AF42</f>
        <v>134.34406966882761</v>
      </c>
      <c r="G42" s="2">
        <f>calculations!AL42</f>
        <v>193.71201967517985</v>
      </c>
      <c r="H42" s="2">
        <f>calculations!AR42</f>
        <v>207.72487127808614</v>
      </c>
      <c r="J42" s="2">
        <f t="shared" si="0"/>
        <v>197.36450111982396</v>
      </c>
      <c r="K42" s="2">
        <f t="shared" si="1"/>
        <v>28.667293753831196</v>
      </c>
      <c r="L42" s="2">
        <f t="shared" si="2"/>
        <v>14.525050650535531</v>
      </c>
    </row>
    <row r="43" spans="1:12" x14ac:dyDescent="0.2">
      <c r="A43" s="2" t="s">
        <v>94</v>
      </c>
      <c r="B43" s="2">
        <f>calculations!H43</f>
        <v>252.52186710504307</v>
      </c>
      <c r="C43" s="2">
        <f>calculations!N43</f>
        <v>268.6624507184473</v>
      </c>
      <c r="D43" s="2">
        <f>calculations!T43</f>
        <v>240.16540083855668</v>
      </c>
      <c r="E43" s="2">
        <f>calculations!Z43</f>
        <v>232.52989622847807</v>
      </c>
      <c r="F43" s="2">
        <f>calculations!AF43</f>
        <v>153.42607574774024</v>
      </c>
      <c r="G43" s="2">
        <f>calculations!AL43</f>
        <v>269.76444701773363</v>
      </c>
      <c r="H43" s="2">
        <f>calculations!AR43</f>
        <v>258.64810090383833</v>
      </c>
      <c r="J43" s="2">
        <f t="shared" si="0"/>
        <v>239.38831979426246</v>
      </c>
      <c r="K43" s="2">
        <f t="shared" si="1"/>
        <v>37.340637208747744</v>
      </c>
      <c r="L43" s="2">
        <f t="shared" si="2"/>
        <v>15.598353854874548</v>
      </c>
    </row>
    <row r="44" spans="1:12" x14ac:dyDescent="0.2">
      <c r="A44" s="2" t="s">
        <v>95</v>
      </c>
      <c r="B44" s="2">
        <f>calculations!H44</f>
        <v>422.61196267320258</v>
      </c>
      <c r="C44" s="2">
        <f>calculations!N44</f>
        <v>447.85723767479868</v>
      </c>
      <c r="D44" s="2">
        <f>calculations!T44</f>
        <v>418.53696367762183</v>
      </c>
      <c r="E44" s="2">
        <f>calculations!Z44</f>
        <v>310.63118824268651</v>
      </c>
      <c r="F44" s="2">
        <f>calculations!AF44</f>
        <v>241.05142809533154</v>
      </c>
      <c r="G44" s="2">
        <f>calculations!AL44</f>
        <v>394.51369880439785</v>
      </c>
      <c r="H44" s="2">
        <f>calculations!AR44</f>
        <v>380.35389574877826</v>
      </c>
      <c r="J44" s="2">
        <f t="shared" si="0"/>
        <v>373.65091070240248</v>
      </c>
      <c r="K44" s="2">
        <f t="shared" si="1"/>
        <v>67.562474228354091</v>
      </c>
      <c r="L44" s="2">
        <f t="shared" si="2"/>
        <v>18.081710038213934</v>
      </c>
    </row>
    <row r="45" spans="1:12" x14ac:dyDescent="0.2">
      <c r="A45" s="2" t="s">
        <v>96</v>
      </c>
      <c r="B45" s="2">
        <f>calculations!H45</f>
        <v>227.05895997857934</v>
      </c>
      <c r="C45" s="2">
        <f>calculations!N45</f>
        <v>242.45307282558008</v>
      </c>
      <c r="D45" s="2">
        <f>calculations!T45</f>
        <v>255.40858778674266</v>
      </c>
      <c r="E45" s="2">
        <f>calculations!Z45</f>
        <v>235.92320721932219</v>
      </c>
      <c r="F45" s="2">
        <f>calculations!AF45</f>
        <v>162.75532287354648</v>
      </c>
      <c r="G45" s="2">
        <f>calculations!AL45</f>
        <v>244.24958860826709</v>
      </c>
      <c r="H45" s="2">
        <f>calculations!AR45</f>
        <v>212.12828983339745</v>
      </c>
      <c r="J45" s="2">
        <f t="shared" si="0"/>
        <v>225.71100416077644</v>
      </c>
      <c r="K45" s="2">
        <f t="shared" si="1"/>
        <v>28.685328407067626</v>
      </c>
      <c r="L45" s="2">
        <f t="shared" si="2"/>
        <v>12.708874568930964</v>
      </c>
    </row>
    <row r="46" spans="1:12" x14ac:dyDescent="0.2">
      <c r="A46" s="2" t="s">
        <v>97</v>
      </c>
      <c r="B46" s="2">
        <f>calculations!H46</f>
        <v>298.05452273773977</v>
      </c>
      <c r="C46" s="2">
        <f>calculations!N46</f>
        <v>285.27621677125217</v>
      </c>
      <c r="D46" s="2">
        <f>calculations!T46</f>
        <v>269.80162415283507</v>
      </c>
      <c r="E46" s="2">
        <f>calculations!Z46</f>
        <v>257.83906925154849</v>
      </c>
      <c r="F46" s="2">
        <f>calculations!AF46</f>
        <v>206.33011017979396</v>
      </c>
      <c r="G46" s="2">
        <f>calculations!AL46</f>
        <v>199.29309207247178</v>
      </c>
      <c r="H46" s="2">
        <f>calculations!AR46</f>
        <v>222.60016837619864</v>
      </c>
      <c r="J46" s="2">
        <f t="shared" si="0"/>
        <v>248.45640050597711</v>
      </c>
      <c r="K46" s="2">
        <f t="shared" si="1"/>
        <v>36.291529150895215</v>
      </c>
      <c r="L46" s="2">
        <f t="shared" si="2"/>
        <v>14.606799855825066</v>
      </c>
    </row>
    <row r="47" spans="1:12" x14ac:dyDescent="0.2">
      <c r="A47" s="2" t="s">
        <v>98</v>
      </c>
      <c r="B47" s="2">
        <f>calculations!H47</f>
        <v>546.22065726742721</v>
      </c>
      <c r="C47" s="2">
        <f>calculations!N47</f>
        <v>499.76101157061038</v>
      </c>
      <c r="D47" s="2">
        <f>calculations!T47</f>
        <v>595.83020679132039</v>
      </c>
      <c r="E47" s="2">
        <f>calculations!Z47</f>
        <v>479.62765868469813</v>
      </c>
      <c r="F47" s="2">
        <f>calculations!AF47</f>
        <v>385.31844905708073</v>
      </c>
      <c r="G47" s="2">
        <f>calculations!AL47</f>
        <v>357.6295129682652</v>
      </c>
      <c r="H47" s="2">
        <f>calculations!AR47</f>
        <v>391.22265332911223</v>
      </c>
      <c r="J47" s="2">
        <f t="shared" si="0"/>
        <v>465.08716423835915</v>
      </c>
      <c r="K47" s="2">
        <f t="shared" si="1"/>
        <v>83.20048870451167</v>
      </c>
      <c r="L47" s="2">
        <f t="shared" si="2"/>
        <v>17.889224881267861</v>
      </c>
    </row>
    <row r="48" spans="1:12" x14ac:dyDescent="0.2">
      <c r="A48" s="2" t="s">
        <v>99</v>
      </c>
      <c r="B48" s="2">
        <f>calculations!H48</f>
        <v>349.97533264417723</v>
      </c>
      <c r="C48" s="2">
        <f>calculations!N48</f>
        <v>407.9219712574108</v>
      </c>
      <c r="D48" s="2">
        <f>calculations!T48</f>
        <v>353.37142225574593</v>
      </c>
      <c r="E48" s="2">
        <f>calculations!Z48</f>
        <v>266.41772948921681</v>
      </c>
      <c r="F48" s="2">
        <f>calculations!AF48</f>
        <v>190.03199271426641</v>
      </c>
      <c r="G48" s="2">
        <f>calculations!AL48</f>
        <v>271.64383508290359</v>
      </c>
      <c r="H48" s="2">
        <f>calculations!AR48</f>
        <v>327.51640221140775</v>
      </c>
      <c r="J48" s="2">
        <f t="shared" si="0"/>
        <v>309.55409795073263</v>
      </c>
      <c r="K48" s="2">
        <f t="shared" si="1"/>
        <v>66.693526084982494</v>
      </c>
      <c r="L48" s="2">
        <f t="shared" si="2"/>
        <v>21.545030909459051</v>
      </c>
    </row>
  </sheetData>
  <conditionalFormatting sqref="A1:L48">
    <cfRule type="expression" dxfId="0" priority="2">
      <formula>MOD(ROW(),2)=0</formula>
    </cfRule>
  </conditionalFormatting>
  <conditionalFormatting sqref="L4:L4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NK genes</vt:lpstr>
      <vt:lpstr>segemehl - raw data</vt:lpstr>
      <vt:lpstr>calculations</vt:lpstr>
      <vt:lpstr>references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Hering</dc:creator>
  <cp:lastModifiedBy>Lars Hering</cp:lastModifiedBy>
  <dcterms:created xsi:type="dcterms:W3CDTF">2018-02-01T14:07:00Z</dcterms:created>
  <dcterms:modified xsi:type="dcterms:W3CDTF">2018-04-18T12:32:05Z</dcterms:modified>
</cp:coreProperties>
</file>