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erss/Dropbox/Turtle DPhil Project MAC/Projects I - ongoing/Plastomenus description/Phylogeny/Character_optimization/"/>
    </mc:Choice>
  </mc:AlternateContent>
  <xr:revisionPtr revIDLastSave="0" documentId="13_ncr:1_{22F00FC6-B605-CE48-89CF-B4887AB34526}" xr6:coauthVersionLast="47" xr6:coauthVersionMax="47" xr10:uidLastSave="{00000000-0000-0000-0000-000000000000}"/>
  <bookViews>
    <workbookView xWindow="8340" yWindow="7200" windowWidth="26840" windowHeight="15940" activeTab="1" xr2:uid="{5A1B7ACD-2FF1-284B-86B4-0F323FBE5C0E}"/>
  </bookViews>
  <sheets>
    <sheet name="by_node" sheetId="1" r:id="rId1"/>
    <sheet name="by_character" sheetId="2" r:id="rId2"/>
  </sheets>
  <definedNames>
    <definedName name="ACCTRAN" localSheetId="1">by_character!$B$1:$H$399</definedName>
    <definedName name="ACCTRAN" localSheetId="0">by_node!$B$1:$H$399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2" l="1"/>
  <c r="K3" i="2"/>
  <c r="M3" i="2" s="1"/>
  <c r="L3" i="2"/>
  <c r="J4" i="2"/>
  <c r="K4" i="2"/>
  <c r="M4" i="2" s="1"/>
  <c r="L4" i="2"/>
  <c r="J5" i="2"/>
  <c r="K5" i="2"/>
  <c r="M5" i="2" s="1"/>
  <c r="L5" i="2"/>
  <c r="J6" i="2"/>
  <c r="K6" i="2"/>
  <c r="M6" i="2" s="1"/>
  <c r="L6" i="2"/>
  <c r="J7" i="2"/>
  <c r="K7" i="2"/>
  <c r="M7" i="2" s="1"/>
  <c r="L7" i="2"/>
  <c r="J8" i="2"/>
  <c r="K8" i="2"/>
  <c r="M8" i="2" s="1"/>
  <c r="N8" i="2" s="1"/>
  <c r="L8" i="2"/>
  <c r="J9" i="2"/>
  <c r="K9" i="2"/>
  <c r="M9" i="2" s="1"/>
  <c r="L9" i="2"/>
  <c r="J10" i="2"/>
  <c r="K10" i="2"/>
  <c r="M10" i="2" s="1"/>
  <c r="L10" i="2"/>
  <c r="J11" i="2"/>
  <c r="K11" i="2"/>
  <c r="M11" i="2" s="1"/>
  <c r="L11" i="2"/>
  <c r="J12" i="2"/>
  <c r="K12" i="2"/>
  <c r="M12" i="2" s="1"/>
  <c r="L12" i="2"/>
  <c r="N12" i="2" s="1"/>
  <c r="J13" i="2"/>
  <c r="K13" i="2"/>
  <c r="M13" i="2" s="1"/>
  <c r="L13" i="2"/>
  <c r="J14" i="2"/>
  <c r="K14" i="2"/>
  <c r="M14" i="2" s="1"/>
  <c r="N14" i="2" s="1"/>
  <c r="L14" i="2"/>
  <c r="J15" i="2"/>
  <c r="K15" i="2"/>
  <c r="M15" i="2" s="1"/>
  <c r="N15" i="2" s="1"/>
  <c r="L15" i="2"/>
  <c r="J16" i="2"/>
  <c r="K16" i="2"/>
  <c r="M16" i="2" s="1"/>
  <c r="L16" i="2"/>
  <c r="J17" i="2"/>
  <c r="K17" i="2"/>
  <c r="M17" i="2" s="1"/>
  <c r="L17" i="2"/>
  <c r="J18" i="2"/>
  <c r="K18" i="2"/>
  <c r="M18" i="2" s="1"/>
  <c r="L18" i="2"/>
  <c r="J19" i="2"/>
  <c r="K19" i="2"/>
  <c r="L19" i="2"/>
  <c r="M19" i="2"/>
  <c r="J20" i="2"/>
  <c r="K20" i="2"/>
  <c r="L20" i="2"/>
  <c r="M20" i="2"/>
  <c r="N20" i="2" s="1"/>
  <c r="J21" i="2"/>
  <c r="K21" i="2"/>
  <c r="M21" i="2" s="1"/>
  <c r="L21" i="2"/>
  <c r="J22" i="2"/>
  <c r="K22" i="2"/>
  <c r="M22" i="2" s="1"/>
  <c r="L22" i="2"/>
  <c r="J23" i="2"/>
  <c r="K23" i="2"/>
  <c r="M23" i="2" s="1"/>
  <c r="L23" i="2"/>
  <c r="N23" i="2" s="1"/>
  <c r="J24" i="2"/>
  <c r="K24" i="2"/>
  <c r="M24" i="2" s="1"/>
  <c r="L24" i="2"/>
  <c r="J25" i="2"/>
  <c r="K25" i="2"/>
  <c r="M25" i="2" s="1"/>
  <c r="L25" i="2"/>
  <c r="J26" i="2"/>
  <c r="K26" i="2"/>
  <c r="L26" i="2"/>
  <c r="M26" i="2"/>
  <c r="J27" i="2"/>
  <c r="K27" i="2"/>
  <c r="M27" i="2" s="1"/>
  <c r="L27" i="2"/>
  <c r="J28" i="2"/>
  <c r="K28" i="2"/>
  <c r="M28" i="2" s="1"/>
  <c r="L28" i="2"/>
  <c r="J29" i="2"/>
  <c r="K29" i="2"/>
  <c r="M29" i="2" s="1"/>
  <c r="L29" i="2"/>
  <c r="J30" i="2"/>
  <c r="K30" i="2"/>
  <c r="M30" i="2" s="1"/>
  <c r="L30" i="2"/>
  <c r="J31" i="2"/>
  <c r="K31" i="2"/>
  <c r="L31" i="2"/>
  <c r="M31" i="2"/>
  <c r="J32" i="2"/>
  <c r="K32" i="2"/>
  <c r="M32" i="2" s="1"/>
  <c r="N32" i="2" s="1"/>
  <c r="L32" i="2"/>
  <c r="J33" i="2"/>
  <c r="K33" i="2"/>
  <c r="M33" i="2" s="1"/>
  <c r="L33" i="2"/>
  <c r="J34" i="2"/>
  <c r="K34" i="2"/>
  <c r="M34" i="2" s="1"/>
  <c r="L34" i="2"/>
  <c r="J35" i="2"/>
  <c r="K35" i="2"/>
  <c r="M35" i="2" s="1"/>
  <c r="L35" i="2"/>
  <c r="J36" i="2"/>
  <c r="K36" i="2"/>
  <c r="M36" i="2" s="1"/>
  <c r="L36" i="2"/>
  <c r="J37" i="2"/>
  <c r="K37" i="2"/>
  <c r="M37" i="2" s="1"/>
  <c r="L37" i="2"/>
  <c r="J38" i="2"/>
  <c r="K38" i="2"/>
  <c r="L38" i="2"/>
  <c r="M38" i="2"/>
  <c r="N38" i="2" s="1"/>
  <c r="J39" i="2"/>
  <c r="K39" i="2"/>
  <c r="M39" i="2" s="1"/>
  <c r="L39" i="2"/>
  <c r="J40" i="2"/>
  <c r="K40" i="2"/>
  <c r="M40" i="2" s="1"/>
  <c r="L40" i="2"/>
  <c r="J41" i="2"/>
  <c r="K41" i="2"/>
  <c r="M41" i="2" s="1"/>
  <c r="L41" i="2"/>
  <c r="N41" i="2" s="1"/>
  <c r="J42" i="2"/>
  <c r="K42" i="2"/>
  <c r="M42" i="2" s="1"/>
  <c r="L42" i="2"/>
  <c r="J43" i="2"/>
  <c r="K43" i="2"/>
  <c r="M43" i="2" s="1"/>
  <c r="L43" i="2"/>
  <c r="J44" i="2"/>
  <c r="K44" i="2"/>
  <c r="M44" i="2" s="1"/>
  <c r="N44" i="2" s="1"/>
  <c r="L44" i="2"/>
  <c r="J45" i="2"/>
  <c r="K45" i="2"/>
  <c r="M45" i="2" s="1"/>
  <c r="L45" i="2"/>
  <c r="J46" i="2"/>
  <c r="K46" i="2"/>
  <c r="M46" i="2" s="1"/>
  <c r="L46" i="2"/>
  <c r="J47" i="2"/>
  <c r="K47" i="2"/>
  <c r="M47" i="2" s="1"/>
  <c r="L47" i="2"/>
  <c r="J48" i="2"/>
  <c r="K48" i="2"/>
  <c r="M48" i="2" s="1"/>
  <c r="L48" i="2"/>
  <c r="J49" i="2"/>
  <c r="K49" i="2"/>
  <c r="L49" i="2"/>
  <c r="M49" i="2"/>
  <c r="J50" i="2"/>
  <c r="K50" i="2"/>
  <c r="M50" i="2" s="1"/>
  <c r="N50" i="2" s="1"/>
  <c r="L50" i="2"/>
  <c r="J51" i="2"/>
  <c r="K51" i="2"/>
  <c r="M51" i="2" s="1"/>
  <c r="L51" i="2"/>
  <c r="J52" i="2"/>
  <c r="K52" i="2"/>
  <c r="M52" i="2" s="1"/>
  <c r="L52" i="2"/>
  <c r="J53" i="2"/>
  <c r="K53" i="2"/>
  <c r="M53" i="2" s="1"/>
  <c r="L53" i="2"/>
  <c r="J54" i="2"/>
  <c r="K54" i="2"/>
  <c r="M54" i="2" s="1"/>
  <c r="L54" i="2"/>
  <c r="J55" i="2"/>
  <c r="K55" i="2"/>
  <c r="M55" i="2" s="1"/>
  <c r="L55" i="2"/>
  <c r="J56" i="2"/>
  <c r="K56" i="2"/>
  <c r="L56" i="2"/>
  <c r="M56" i="2"/>
  <c r="N56" i="2" s="1"/>
  <c r="J57" i="2"/>
  <c r="K57" i="2"/>
  <c r="M57" i="2" s="1"/>
  <c r="L57" i="2"/>
  <c r="J58" i="2"/>
  <c r="K58" i="2"/>
  <c r="M58" i="2" s="1"/>
  <c r="L58" i="2"/>
  <c r="N58" i="2" s="1"/>
  <c r="J59" i="2"/>
  <c r="K59" i="2"/>
  <c r="M59" i="2" s="1"/>
  <c r="L59" i="2"/>
  <c r="N59" i="2" s="1"/>
  <c r="J60" i="2"/>
  <c r="K60" i="2"/>
  <c r="M60" i="2" s="1"/>
  <c r="L60" i="2"/>
  <c r="J61" i="2"/>
  <c r="K61" i="2"/>
  <c r="M61" i="2" s="1"/>
  <c r="L61" i="2"/>
  <c r="J62" i="2"/>
  <c r="K62" i="2"/>
  <c r="M62" i="2" s="1"/>
  <c r="N62" i="2" s="1"/>
  <c r="L62" i="2"/>
  <c r="J63" i="2"/>
  <c r="K63" i="2"/>
  <c r="M63" i="2" s="1"/>
  <c r="L63" i="2"/>
  <c r="J64" i="2"/>
  <c r="K64" i="2"/>
  <c r="M64" i="2" s="1"/>
  <c r="L64" i="2"/>
  <c r="J65" i="2"/>
  <c r="K65" i="2"/>
  <c r="M65" i="2" s="1"/>
  <c r="L65" i="2"/>
  <c r="J66" i="2"/>
  <c r="K66" i="2"/>
  <c r="M66" i="2" s="1"/>
  <c r="L66" i="2"/>
  <c r="J67" i="2"/>
  <c r="K67" i="2"/>
  <c r="L67" i="2"/>
  <c r="M67" i="2"/>
  <c r="J68" i="2"/>
  <c r="K68" i="2"/>
  <c r="M68" i="2" s="1"/>
  <c r="N68" i="2" s="1"/>
  <c r="L68" i="2"/>
  <c r="J69" i="2"/>
  <c r="K69" i="2"/>
  <c r="M69" i="2" s="1"/>
  <c r="L69" i="2"/>
  <c r="J70" i="2"/>
  <c r="K70" i="2"/>
  <c r="M70" i="2" s="1"/>
  <c r="L70" i="2"/>
  <c r="J71" i="2"/>
  <c r="K71" i="2"/>
  <c r="M71" i="2" s="1"/>
  <c r="L71" i="2"/>
  <c r="J72" i="2"/>
  <c r="K72" i="2"/>
  <c r="M72" i="2" s="1"/>
  <c r="L72" i="2"/>
  <c r="J73" i="2"/>
  <c r="K73" i="2"/>
  <c r="M73" i="2" s="1"/>
  <c r="L73" i="2"/>
  <c r="J74" i="2"/>
  <c r="K74" i="2"/>
  <c r="N74" i="2" s="1"/>
  <c r="L74" i="2"/>
  <c r="M74" i="2"/>
  <c r="J75" i="2"/>
  <c r="K75" i="2"/>
  <c r="M75" i="2" s="1"/>
  <c r="N75" i="2" s="1"/>
  <c r="L75" i="2"/>
  <c r="J76" i="2"/>
  <c r="K76" i="2"/>
  <c r="M76" i="2" s="1"/>
  <c r="L76" i="2"/>
  <c r="J77" i="2"/>
  <c r="K77" i="2"/>
  <c r="M77" i="2" s="1"/>
  <c r="L77" i="2"/>
  <c r="J78" i="2"/>
  <c r="K78" i="2"/>
  <c r="M78" i="2" s="1"/>
  <c r="L78" i="2"/>
  <c r="J79" i="2"/>
  <c r="K79" i="2"/>
  <c r="M79" i="2" s="1"/>
  <c r="L79" i="2"/>
  <c r="J80" i="2"/>
  <c r="K80" i="2"/>
  <c r="L80" i="2"/>
  <c r="M80" i="2"/>
  <c r="N80" i="2" s="1"/>
  <c r="J81" i="2"/>
  <c r="K81" i="2"/>
  <c r="M81" i="2" s="1"/>
  <c r="L81" i="2"/>
  <c r="J82" i="2"/>
  <c r="K82" i="2"/>
  <c r="M82" i="2" s="1"/>
  <c r="L82" i="2"/>
  <c r="N82" i="2" s="1"/>
  <c r="J83" i="2"/>
  <c r="K83" i="2"/>
  <c r="M83" i="2" s="1"/>
  <c r="L83" i="2"/>
  <c r="N83" i="2" s="1"/>
  <c r="J84" i="2"/>
  <c r="K84" i="2"/>
  <c r="M84" i="2" s="1"/>
  <c r="L84" i="2"/>
  <c r="N84" i="2" s="1"/>
  <c r="J85" i="2"/>
  <c r="K85" i="2"/>
  <c r="L85" i="2"/>
  <c r="N85" i="2" s="1"/>
  <c r="M85" i="2"/>
  <c r="J86" i="2"/>
  <c r="K86" i="2"/>
  <c r="M86" i="2" s="1"/>
  <c r="N86" i="2" s="1"/>
  <c r="L86" i="2"/>
  <c r="J87" i="2"/>
  <c r="K87" i="2"/>
  <c r="M87" i="2" s="1"/>
  <c r="L87" i="2"/>
  <c r="J88" i="2"/>
  <c r="K88" i="2"/>
  <c r="M88" i="2" s="1"/>
  <c r="L88" i="2"/>
  <c r="J89" i="2"/>
  <c r="K89" i="2"/>
  <c r="M89" i="2" s="1"/>
  <c r="L89" i="2"/>
  <c r="N89" i="2" s="1"/>
  <c r="J90" i="2"/>
  <c r="K90" i="2"/>
  <c r="M90" i="2" s="1"/>
  <c r="L90" i="2"/>
  <c r="N90" i="2" s="1"/>
  <c r="J91" i="2"/>
  <c r="K91" i="2"/>
  <c r="L91" i="2"/>
  <c r="N91" i="2" s="1"/>
  <c r="M91" i="2"/>
  <c r="J92" i="2"/>
  <c r="K92" i="2"/>
  <c r="M92" i="2" s="1"/>
  <c r="N92" i="2" s="1"/>
  <c r="L92" i="2"/>
  <c r="J93" i="2"/>
  <c r="K93" i="2"/>
  <c r="M93" i="2" s="1"/>
  <c r="N93" i="2" s="1"/>
  <c r="L93" i="2"/>
  <c r="J94" i="2"/>
  <c r="K94" i="2"/>
  <c r="M94" i="2" s="1"/>
  <c r="L94" i="2"/>
  <c r="J95" i="2"/>
  <c r="K95" i="2"/>
  <c r="M95" i="2" s="1"/>
  <c r="L95" i="2"/>
  <c r="J96" i="2"/>
  <c r="K96" i="2"/>
  <c r="M96" i="2" s="1"/>
  <c r="L96" i="2"/>
  <c r="J97" i="2"/>
  <c r="K97" i="2"/>
  <c r="L97" i="2"/>
  <c r="M97" i="2"/>
  <c r="J98" i="2"/>
  <c r="K98" i="2"/>
  <c r="L98" i="2"/>
  <c r="N98" i="2" s="1"/>
  <c r="M98" i="2"/>
  <c r="J99" i="2"/>
  <c r="K99" i="2"/>
  <c r="M99" i="2" s="1"/>
  <c r="N99" i="2" s="1"/>
  <c r="L99" i="2"/>
  <c r="J100" i="2"/>
  <c r="K100" i="2"/>
  <c r="M100" i="2" s="1"/>
  <c r="L100" i="2"/>
  <c r="J101" i="2"/>
  <c r="K101" i="2"/>
  <c r="M101" i="2" s="1"/>
  <c r="L101" i="2"/>
  <c r="J102" i="2"/>
  <c r="K102" i="2"/>
  <c r="M102" i="2" s="1"/>
  <c r="L102" i="2"/>
  <c r="J103" i="2"/>
  <c r="K103" i="2"/>
  <c r="L103" i="2"/>
  <c r="M103" i="2"/>
  <c r="J104" i="2"/>
  <c r="K104" i="2"/>
  <c r="L104" i="2"/>
  <c r="M104" i="2"/>
  <c r="J105" i="2"/>
  <c r="K105" i="2"/>
  <c r="M105" i="2" s="1"/>
  <c r="N105" i="2" s="1"/>
  <c r="L105" i="2"/>
  <c r="J106" i="2"/>
  <c r="K106" i="2"/>
  <c r="M106" i="2" s="1"/>
  <c r="L106" i="2"/>
  <c r="J107" i="2"/>
  <c r="K107" i="2"/>
  <c r="M107" i="2" s="1"/>
  <c r="L107" i="2"/>
  <c r="J108" i="2"/>
  <c r="K108" i="2"/>
  <c r="M108" i="2" s="1"/>
  <c r="L108" i="2"/>
  <c r="J109" i="2"/>
  <c r="K109" i="2"/>
  <c r="M109" i="2" s="1"/>
  <c r="L109" i="2"/>
  <c r="J110" i="2"/>
  <c r="K110" i="2"/>
  <c r="L110" i="2"/>
  <c r="N110" i="2" s="1"/>
  <c r="M110" i="2"/>
  <c r="J111" i="2"/>
  <c r="K111" i="2"/>
  <c r="M111" i="2" s="1"/>
  <c r="N111" i="2" s="1"/>
  <c r="L111" i="2"/>
  <c r="J112" i="2"/>
  <c r="K112" i="2"/>
  <c r="M112" i="2" s="1"/>
  <c r="L112" i="2"/>
  <c r="J113" i="2"/>
  <c r="K113" i="2"/>
  <c r="M113" i="2" s="1"/>
  <c r="L113" i="2"/>
  <c r="J114" i="2"/>
  <c r="K114" i="2"/>
  <c r="M114" i="2" s="1"/>
  <c r="L114" i="2"/>
  <c r="J115" i="2"/>
  <c r="K115" i="2"/>
  <c r="M115" i="2" s="1"/>
  <c r="L115" i="2"/>
  <c r="J116" i="2"/>
  <c r="K116" i="2"/>
  <c r="L116" i="2"/>
  <c r="M116" i="2"/>
  <c r="N116" i="2" s="1"/>
  <c r="J117" i="2"/>
  <c r="K117" i="2"/>
  <c r="M117" i="2" s="1"/>
  <c r="L117" i="2"/>
  <c r="J118" i="2"/>
  <c r="K118" i="2"/>
  <c r="M118" i="2" s="1"/>
  <c r="L118" i="2"/>
  <c r="N118" i="2" s="1"/>
  <c r="J119" i="2"/>
  <c r="K119" i="2"/>
  <c r="M119" i="2" s="1"/>
  <c r="L119" i="2"/>
  <c r="J120" i="2"/>
  <c r="K120" i="2"/>
  <c r="M120" i="2" s="1"/>
  <c r="L120" i="2"/>
  <c r="N120" i="2" s="1"/>
  <c r="J121" i="2"/>
  <c r="K121" i="2"/>
  <c r="M121" i="2" s="1"/>
  <c r="L121" i="2"/>
  <c r="J122" i="2"/>
  <c r="K122" i="2"/>
  <c r="M122" i="2" s="1"/>
  <c r="N122" i="2" s="1"/>
  <c r="L122" i="2"/>
  <c r="J123" i="2"/>
  <c r="K123" i="2"/>
  <c r="M123" i="2" s="1"/>
  <c r="L123" i="2"/>
  <c r="J124" i="2"/>
  <c r="K124" i="2"/>
  <c r="M124" i="2" s="1"/>
  <c r="L124" i="2"/>
  <c r="J125" i="2"/>
  <c r="K125" i="2"/>
  <c r="M125" i="2" s="1"/>
  <c r="L125" i="2"/>
  <c r="J126" i="2"/>
  <c r="K126" i="2"/>
  <c r="M126" i="2" s="1"/>
  <c r="L126" i="2"/>
  <c r="J127" i="2"/>
  <c r="K127" i="2"/>
  <c r="M127" i="2" s="1"/>
  <c r="L127" i="2"/>
  <c r="J128" i="2"/>
  <c r="K128" i="2"/>
  <c r="L128" i="2"/>
  <c r="M128" i="2"/>
  <c r="N128" i="2" s="1"/>
  <c r="J129" i="2"/>
  <c r="K129" i="2"/>
  <c r="M129" i="2" s="1"/>
  <c r="L129" i="2"/>
  <c r="J130" i="2"/>
  <c r="K130" i="2"/>
  <c r="M130" i="2" s="1"/>
  <c r="L130" i="2"/>
  <c r="J131" i="2"/>
  <c r="K131" i="2"/>
  <c r="M131" i="2" s="1"/>
  <c r="L131" i="2"/>
  <c r="N131" i="2" s="1"/>
  <c r="J132" i="2"/>
  <c r="K132" i="2"/>
  <c r="M132" i="2" s="1"/>
  <c r="L132" i="2"/>
  <c r="N132" i="2" s="1"/>
  <c r="J133" i="2"/>
  <c r="K133" i="2"/>
  <c r="L133" i="2"/>
  <c r="N133" i="2" s="1"/>
  <c r="M133" i="2"/>
  <c r="J134" i="2"/>
  <c r="K134" i="2"/>
  <c r="M134" i="2" s="1"/>
  <c r="L134" i="2"/>
  <c r="J135" i="2"/>
  <c r="K135" i="2"/>
  <c r="M135" i="2" s="1"/>
  <c r="L135" i="2"/>
  <c r="J136" i="2"/>
  <c r="K136" i="2"/>
  <c r="L136" i="2"/>
  <c r="N136" i="2" s="1"/>
  <c r="M136" i="2"/>
  <c r="J137" i="2"/>
  <c r="K137" i="2"/>
  <c r="M137" i="2" s="1"/>
  <c r="L137" i="2"/>
  <c r="J138" i="2"/>
  <c r="K138" i="2"/>
  <c r="M138" i="2" s="1"/>
  <c r="L138" i="2"/>
  <c r="J139" i="2"/>
  <c r="K139" i="2"/>
  <c r="M139" i="2" s="1"/>
  <c r="L139" i="2"/>
  <c r="J140" i="2"/>
  <c r="K140" i="2"/>
  <c r="L140" i="2"/>
  <c r="M140" i="2"/>
  <c r="N140" i="2" s="1"/>
  <c r="J141" i="2"/>
  <c r="K141" i="2"/>
  <c r="M141" i="2" s="1"/>
  <c r="L141" i="2"/>
  <c r="N141" i="2" s="1"/>
  <c r="J142" i="2"/>
  <c r="K142" i="2"/>
  <c r="M142" i="2" s="1"/>
  <c r="L142" i="2"/>
  <c r="J143" i="2"/>
  <c r="K143" i="2"/>
  <c r="M143" i="2" s="1"/>
  <c r="L143" i="2"/>
  <c r="J144" i="2"/>
  <c r="K144" i="2"/>
  <c r="M144" i="2" s="1"/>
  <c r="L144" i="2"/>
  <c r="J145" i="2"/>
  <c r="K145" i="2"/>
  <c r="L145" i="2"/>
  <c r="M145" i="2"/>
  <c r="J146" i="2"/>
  <c r="K146" i="2"/>
  <c r="L146" i="2"/>
  <c r="N146" i="2" s="1"/>
  <c r="M146" i="2"/>
  <c r="J147" i="2"/>
  <c r="K147" i="2"/>
  <c r="M147" i="2" s="1"/>
  <c r="N147" i="2" s="1"/>
  <c r="L147" i="2"/>
  <c r="J148" i="2"/>
  <c r="K148" i="2"/>
  <c r="L148" i="2"/>
  <c r="M148" i="2"/>
  <c r="J149" i="2"/>
  <c r="K149" i="2"/>
  <c r="M149" i="2" s="1"/>
  <c r="L149" i="2"/>
  <c r="N149" i="2" s="1"/>
  <c r="J150" i="2"/>
  <c r="K150" i="2"/>
  <c r="M150" i="2" s="1"/>
  <c r="L150" i="2"/>
  <c r="N150" i="2" s="1"/>
  <c r="J151" i="2"/>
  <c r="K151" i="2"/>
  <c r="L151" i="2"/>
  <c r="N151" i="2" s="1"/>
  <c r="M151" i="2"/>
  <c r="J152" i="2"/>
  <c r="K152" i="2"/>
  <c r="M152" i="2" s="1"/>
  <c r="N152" i="2" s="1"/>
  <c r="L152" i="2"/>
  <c r="J153" i="2"/>
  <c r="K153" i="2"/>
  <c r="N153" i="2" s="1"/>
  <c r="L153" i="2"/>
  <c r="M153" i="2"/>
  <c r="J154" i="2"/>
  <c r="K154" i="2"/>
  <c r="M154" i="2" s="1"/>
  <c r="L154" i="2"/>
  <c r="J155" i="2"/>
  <c r="K155" i="2"/>
  <c r="M155" i="2" s="1"/>
  <c r="L155" i="2"/>
  <c r="J156" i="2"/>
  <c r="K156" i="2"/>
  <c r="M156" i="2" s="1"/>
  <c r="L156" i="2"/>
  <c r="J157" i="2"/>
  <c r="K157" i="2"/>
  <c r="M157" i="2" s="1"/>
  <c r="L157" i="2"/>
  <c r="J158" i="2"/>
  <c r="K158" i="2"/>
  <c r="N158" i="2" s="1"/>
  <c r="L158" i="2"/>
  <c r="M158" i="2"/>
  <c r="J159" i="2"/>
  <c r="K159" i="2"/>
  <c r="M159" i="2" s="1"/>
  <c r="N159" i="2" s="1"/>
  <c r="L159" i="2"/>
  <c r="J160" i="2"/>
  <c r="K160" i="2"/>
  <c r="M160" i="2" s="1"/>
  <c r="N160" i="2" s="1"/>
  <c r="L160" i="2"/>
  <c r="J161" i="2"/>
  <c r="K161" i="2"/>
  <c r="M161" i="2" s="1"/>
  <c r="L161" i="2"/>
  <c r="J162" i="2"/>
  <c r="K162" i="2"/>
  <c r="M162" i="2" s="1"/>
  <c r="L162" i="2"/>
  <c r="J163" i="2"/>
  <c r="K163" i="2"/>
  <c r="L163" i="2"/>
  <c r="M163" i="2"/>
  <c r="J164" i="2"/>
  <c r="K164" i="2"/>
  <c r="L164" i="2"/>
  <c r="M164" i="2"/>
  <c r="J165" i="2"/>
  <c r="K165" i="2"/>
  <c r="M165" i="2" s="1"/>
  <c r="N165" i="2" s="1"/>
  <c r="L165" i="2"/>
  <c r="J166" i="2"/>
  <c r="K166" i="2"/>
  <c r="M166" i="2" s="1"/>
  <c r="L166" i="2"/>
  <c r="N166" i="2" s="1"/>
  <c r="J167" i="2"/>
  <c r="K167" i="2"/>
  <c r="M167" i="2" s="1"/>
  <c r="L167" i="2"/>
  <c r="J168" i="2"/>
  <c r="K168" i="2"/>
  <c r="M168" i="2" s="1"/>
  <c r="L168" i="2"/>
  <c r="N168" i="2" s="1"/>
  <c r="J169" i="2"/>
  <c r="K169" i="2"/>
  <c r="L169" i="2"/>
  <c r="N169" i="2" s="1"/>
  <c r="M169" i="2"/>
  <c r="J170" i="2"/>
  <c r="K170" i="2"/>
  <c r="M170" i="2" s="1"/>
  <c r="L170" i="2"/>
  <c r="J171" i="2"/>
  <c r="K171" i="2"/>
  <c r="M171" i="2" s="1"/>
  <c r="L171" i="2"/>
  <c r="J172" i="2"/>
  <c r="K172" i="2"/>
  <c r="L172" i="2"/>
  <c r="M172" i="2"/>
  <c r="J173" i="2"/>
  <c r="K173" i="2"/>
  <c r="M173" i="2" s="1"/>
  <c r="L173" i="2"/>
  <c r="J174" i="2"/>
  <c r="K174" i="2"/>
  <c r="M174" i="2" s="1"/>
  <c r="L174" i="2"/>
  <c r="J175" i="2"/>
  <c r="K175" i="2"/>
  <c r="M175" i="2" s="1"/>
  <c r="L175" i="2"/>
  <c r="J176" i="2"/>
  <c r="K176" i="2"/>
  <c r="L176" i="2"/>
  <c r="M176" i="2"/>
  <c r="N176" i="2" s="1"/>
  <c r="J177" i="2"/>
  <c r="K177" i="2"/>
  <c r="M177" i="2" s="1"/>
  <c r="L177" i="2"/>
  <c r="N177" i="2" s="1"/>
  <c r="J178" i="2"/>
  <c r="K178" i="2"/>
  <c r="M178" i="2" s="1"/>
  <c r="L178" i="2"/>
  <c r="J179" i="2"/>
  <c r="K179" i="2"/>
  <c r="M179" i="2" s="1"/>
  <c r="L179" i="2"/>
  <c r="J180" i="2"/>
  <c r="K180" i="2"/>
  <c r="M180" i="2" s="1"/>
  <c r="L180" i="2"/>
  <c r="J181" i="2"/>
  <c r="K181" i="2"/>
  <c r="L181" i="2"/>
  <c r="M181" i="2"/>
  <c r="J182" i="2"/>
  <c r="K182" i="2"/>
  <c r="L182" i="2"/>
  <c r="N182" i="2" s="1"/>
  <c r="M182" i="2"/>
  <c r="J183" i="2"/>
  <c r="K183" i="2"/>
  <c r="M183" i="2" s="1"/>
  <c r="L183" i="2"/>
  <c r="J184" i="2"/>
  <c r="K184" i="2"/>
  <c r="L184" i="2"/>
  <c r="M184" i="2"/>
  <c r="N184" i="2" s="1"/>
  <c r="J185" i="2"/>
  <c r="K185" i="2"/>
  <c r="M185" i="2" s="1"/>
  <c r="L185" i="2"/>
  <c r="N185" i="2" s="1"/>
  <c r="J186" i="2"/>
  <c r="K186" i="2"/>
  <c r="M186" i="2" s="1"/>
  <c r="L186" i="2"/>
  <c r="N186" i="2" s="1"/>
  <c r="J187" i="2"/>
  <c r="K187" i="2"/>
  <c r="M187" i="2" s="1"/>
  <c r="L187" i="2"/>
  <c r="J188" i="2"/>
  <c r="K188" i="2"/>
  <c r="M188" i="2" s="1"/>
  <c r="N188" i="2" s="1"/>
  <c r="L188" i="2"/>
  <c r="J189" i="2"/>
  <c r="K189" i="2"/>
  <c r="L189" i="2"/>
  <c r="N189" i="2" s="1"/>
  <c r="M189" i="2"/>
  <c r="J190" i="2"/>
  <c r="K190" i="2"/>
  <c r="M190" i="2" s="1"/>
  <c r="L190" i="2"/>
  <c r="J191" i="2"/>
  <c r="K191" i="2"/>
  <c r="M191" i="2" s="1"/>
  <c r="L191" i="2"/>
  <c r="J192" i="2"/>
  <c r="K192" i="2"/>
  <c r="M192" i="2" s="1"/>
  <c r="L192" i="2"/>
  <c r="J193" i="2"/>
  <c r="K193" i="2"/>
  <c r="M193" i="2" s="1"/>
  <c r="L193" i="2"/>
  <c r="J194" i="2"/>
  <c r="K194" i="2"/>
  <c r="N194" i="2" s="1"/>
  <c r="L194" i="2"/>
  <c r="M194" i="2"/>
  <c r="J195" i="2"/>
  <c r="K195" i="2"/>
  <c r="M195" i="2" s="1"/>
  <c r="N195" i="2" s="1"/>
  <c r="L195" i="2"/>
  <c r="J196" i="2"/>
  <c r="K196" i="2"/>
  <c r="M196" i="2" s="1"/>
  <c r="N196" i="2" s="1"/>
  <c r="L196" i="2"/>
  <c r="J197" i="2"/>
  <c r="K197" i="2"/>
  <c r="M197" i="2" s="1"/>
  <c r="L197" i="2"/>
  <c r="J198" i="2"/>
  <c r="K198" i="2"/>
  <c r="M198" i="2" s="1"/>
  <c r="L198" i="2"/>
  <c r="J199" i="2"/>
  <c r="K199" i="2"/>
  <c r="L199" i="2"/>
  <c r="N199" i="2" s="1"/>
  <c r="M199" i="2"/>
  <c r="J200" i="2"/>
  <c r="K200" i="2"/>
  <c r="M200" i="2" s="1"/>
  <c r="N200" i="2" s="1"/>
  <c r="L200" i="2"/>
  <c r="J201" i="2"/>
  <c r="K201" i="2"/>
  <c r="M201" i="2" s="1"/>
  <c r="N201" i="2" s="1"/>
  <c r="L201" i="2"/>
  <c r="J202" i="2"/>
  <c r="K202" i="2"/>
  <c r="M202" i="2" s="1"/>
  <c r="L202" i="2"/>
  <c r="J203" i="2"/>
  <c r="K203" i="2"/>
  <c r="M203" i="2" s="1"/>
  <c r="L203" i="2"/>
  <c r="J204" i="2"/>
  <c r="K204" i="2"/>
  <c r="M204" i="2" s="1"/>
  <c r="L204" i="2"/>
  <c r="N204" i="2" s="1"/>
  <c r="J205" i="2"/>
  <c r="K205" i="2"/>
  <c r="L205" i="2"/>
  <c r="N205" i="2" s="1"/>
  <c r="M205" i="2"/>
  <c r="J206" i="2"/>
  <c r="K206" i="2"/>
  <c r="M206" i="2" s="1"/>
  <c r="L206" i="2"/>
  <c r="J207" i="2"/>
  <c r="K207" i="2"/>
  <c r="M207" i="2" s="1"/>
  <c r="L207" i="2"/>
  <c r="J208" i="2"/>
  <c r="K208" i="2"/>
  <c r="L208" i="2"/>
  <c r="M208" i="2"/>
  <c r="J209" i="2"/>
  <c r="K209" i="2"/>
  <c r="M209" i="2" s="1"/>
  <c r="L209" i="2"/>
  <c r="J210" i="2"/>
  <c r="K210" i="2"/>
  <c r="M210" i="2" s="1"/>
  <c r="L210" i="2"/>
  <c r="J211" i="2"/>
  <c r="K211" i="2"/>
  <c r="M211" i="2" s="1"/>
  <c r="L211" i="2"/>
  <c r="J212" i="2"/>
  <c r="K212" i="2"/>
  <c r="L212" i="2"/>
  <c r="M212" i="2"/>
  <c r="J213" i="2"/>
  <c r="K213" i="2"/>
  <c r="M213" i="2" s="1"/>
  <c r="L213" i="2"/>
  <c r="J214" i="2"/>
  <c r="K214" i="2"/>
  <c r="M214" i="2" s="1"/>
  <c r="L214" i="2"/>
  <c r="J215" i="2"/>
  <c r="K215" i="2"/>
  <c r="M215" i="2" s="1"/>
  <c r="L215" i="2"/>
  <c r="J216" i="2"/>
  <c r="K216" i="2"/>
  <c r="M216" i="2" s="1"/>
  <c r="L216" i="2"/>
  <c r="J217" i="2"/>
  <c r="K217" i="2"/>
  <c r="L217" i="2"/>
  <c r="M217" i="2"/>
  <c r="J218" i="2"/>
  <c r="K218" i="2"/>
  <c r="L218" i="2"/>
  <c r="M218" i="2"/>
  <c r="N218" i="2"/>
  <c r="J219" i="2"/>
  <c r="K219" i="2"/>
  <c r="M219" i="2" s="1"/>
  <c r="L219" i="2"/>
  <c r="J220" i="2"/>
  <c r="K220" i="2"/>
  <c r="L220" i="2"/>
  <c r="M220" i="2"/>
  <c r="N220" i="2" s="1"/>
  <c r="J221" i="2"/>
  <c r="K221" i="2"/>
  <c r="M221" i="2" s="1"/>
  <c r="L221" i="2"/>
  <c r="N221" i="2" s="1"/>
  <c r="J222" i="2"/>
  <c r="K222" i="2"/>
  <c r="M222" i="2" s="1"/>
  <c r="L222" i="2"/>
  <c r="J223" i="2"/>
  <c r="K223" i="2"/>
  <c r="L223" i="2"/>
  <c r="N223" i="2" s="1"/>
  <c r="M223" i="2"/>
  <c r="J224" i="2"/>
  <c r="K224" i="2"/>
  <c r="M224" i="2" s="1"/>
  <c r="N224" i="2" s="1"/>
  <c r="L224" i="2"/>
  <c r="J225" i="2"/>
  <c r="K225" i="2"/>
  <c r="L225" i="2"/>
  <c r="N225" i="2" s="1"/>
  <c r="M225" i="2"/>
  <c r="J226" i="2"/>
  <c r="K226" i="2"/>
  <c r="M226" i="2" s="1"/>
  <c r="L226" i="2"/>
  <c r="J227" i="2"/>
  <c r="K227" i="2"/>
  <c r="M227" i="2" s="1"/>
  <c r="L227" i="2"/>
  <c r="J228" i="2"/>
  <c r="K228" i="2"/>
  <c r="M228" i="2" s="1"/>
  <c r="L228" i="2"/>
  <c r="J229" i="2"/>
  <c r="K229" i="2"/>
  <c r="M229" i="2" s="1"/>
  <c r="L229" i="2"/>
  <c r="J230" i="2"/>
  <c r="K230" i="2"/>
  <c r="L230" i="2"/>
  <c r="N230" i="2" s="1"/>
  <c r="M230" i="2"/>
  <c r="J231" i="2"/>
  <c r="K231" i="2"/>
  <c r="M231" i="2" s="1"/>
  <c r="N231" i="2" s="1"/>
  <c r="L231" i="2"/>
  <c r="J232" i="2"/>
  <c r="K232" i="2"/>
  <c r="M232" i="2" s="1"/>
  <c r="N232" i="2" s="1"/>
  <c r="L232" i="2"/>
  <c r="J233" i="2"/>
  <c r="K233" i="2"/>
  <c r="M233" i="2" s="1"/>
  <c r="L233" i="2"/>
  <c r="J234" i="2"/>
  <c r="K234" i="2"/>
  <c r="M234" i="2" s="1"/>
  <c r="L234" i="2"/>
  <c r="J235" i="2"/>
  <c r="K235" i="2"/>
  <c r="L235" i="2"/>
  <c r="N235" i="2" s="1"/>
  <c r="M235" i="2"/>
  <c r="J236" i="2"/>
  <c r="K236" i="2"/>
  <c r="L236" i="2"/>
  <c r="M236" i="2"/>
  <c r="J237" i="2"/>
  <c r="K237" i="2"/>
  <c r="M237" i="2" s="1"/>
  <c r="N237" i="2" s="1"/>
  <c r="L237" i="2"/>
  <c r="J238" i="2"/>
  <c r="K238" i="2"/>
  <c r="M238" i="2" s="1"/>
  <c r="L238" i="2"/>
  <c r="J239" i="2"/>
  <c r="K239" i="2"/>
  <c r="M239" i="2" s="1"/>
  <c r="L239" i="2"/>
  <c r="J240" i="2"/>
  <c r="K240" i="2"/>
  <c r="M240" i="2" s="1"/>
  <c r="L240" i="2"/>
  <c r="N240" i="2" s="1"/>
  <c r="J241" i="2"/>
  <c r="K241" i="2"/>
  <c r="L241" i="2"/>
  <c r="N241" i="2" s="1"/>
  <c r="M241" i="2"/>
  <c r="J242" i="2"/>
  <c r="K242" i="2"/>
  <c r="M242" i="2" s="1"/>
  <c r="L242" i="2"/>
  <c r="J243" i="2"/>
  <c r="K243" i="2"/>
  <c r="M243" i="2" s="1"/>
  <c r="L243" i="2"/>
  <c r="J244" i="2"/>
  <c r="K244" i="2"/>
  <c r="L244" i="2"/>
  <c r="M244" i="2"/>
  <c r="N244" i="2"/>
  <c r="J245" i="2"/>
  <c r="K245" i="2"/>
  <c r="M245" i="2" s="1"/>
  <c r="L245" i="2"/>
  <c r="J246" i="2"/>
  <c r="K246" i="2"/>
  <c r="M246" i="2" s="1"/>
  <c r="L246" i="2"/>
  <c r="J247" i="2"/>
  <c r="K247" i="2"/>
  <c r="L247" i="2"/>
  <c r="M247" i="2"/>
  <c r="J248" i="2"/>
  <c r="K248" i="2"/>
  <c r="M248" i="2" s="1"/>
  <c r="N248" i="2" s="1"/>
  <c r="L248" i="2"/>
  <c r="J249" i="2"/>
  <c r="K249" i="2"/>
  <c r="M249" i="2" s="1"/>
  <c r="N249" i="2" s="1"/>
  <c r="L249" i="2"/>
  <c r="J250" i="2"/>
  <c r="K250" i="2"/>
  <c r="M250" i="2" s="1"/>
  <c r="L250" i="2"/>
  <c r="N250" i="2" s="1"/>
  <c r="J251" i="2"/>
  <c r="K251" i="2"/>
  <c r="M251" i="2" s="1"/>
  <c r="L251" i="2"/>
  <c r="J252" i="2"/>
  <c r="K252" i="2"/>
  <c r="M252" i="2" s="1"/>
  <c r="L252" i="2"/>
  <c r="N252" i="2" s="1"/>
  <c r="J253" i="2"/>
  <c r="K253" i="2"/>
  <c r="M253" i="2" s="1"/>
  <c r="L253" i="2"/>
  <c r="J254" i="2"/>
  <c r="K254" i="2"/>
  <c r="N254" i="2" s="1"/>
  <c r="L254" i="2"/>
  <c r="M254" i="2"/>
  <c r="J255" i="2"/>
  <c r="K255" i="2"/>
  <c r="M255" i="2" s="1"/>
  <c r="L255" i="2"/>
  <c r="J256" i="2"/>
  <c r="K256" i="2"/>
  <c r="M256" i="2" s="1"/>
  <c r="L256" i="2"/>
  <c r="N256" i="2" s="1"/>
  <c r="J257" i="2"/>
  <c r="K257" i="2"/>
  <c r="M257" i="2" s="1"/>
  <c r="L257" i="2"/>
  <c r="J258" i="2"/>
  <c r="K258" i="2"/>
  <c r="M258" i="2" s="1"/>
  <c r="L258" i="2"/>
  <c r="J259" i="2"/>
  <c r="K259" i="2"/>
  <c r="L259" i="2"/>
  <c r="M259" i="2"/>
  <c r="J260" i="2"/>
  <c r="K260" i="2"/>
  <c r="L260" i="2"/>
  <c r="M260" i="2"/>
  <c r="J261" i="2"/>
  <c r="K261" i="2"/>
  <c r="M261" i="2" s="1"/>
  <c r="L261" i="2"/>
  <c r="J262" i="2"/>
  <c r="K262" i="2"/>
  <c r="M262" i="2" s="1"/>
  <c r="L262" i="2"/>
  <c r="N262" i="2" s="1"/>
  <c r="J263" i="2"/>
  <c r="K263" i="2"/>
  <c r="M263" i="2" s="1"/>
  <c r="L263" i="2"/>
  <c r="J264" i="2"/>
  <c r="K264" i="2"/>
  <c r="M264" i="2" s="1"/>
  <c r="L264" i="2"/>
  <c r="J265" i="2"/>
  <c r="K265" i="2"/>
  <c r="L265" i="2"/>
  <c r="N265" i="2" s="1"/>
  <c r="M265" i="2"/>
  <c r="J266" i="2"/>
  <c r="K266" i="2"/>
  <c r="M266" i="2" s="1"/>
  <c r="N266" i="2" s="1"/>
  <c r="L266" i="2"/>
  <c r="J267" i="2"/>
  <c r="K267" i="2"/>
  <c r="M267" i="2" s="1"/>
  <c r="N267" i="2" s="1"/>
  <c r="L267" i="2"/>
  <c r="J268" i="2"/>
  <c r="K268" i="2"/>
  <c r="L268" i="2"/>
  <c r="N268" i="2" s="1"/>
  <c r="M268" i="2"/>
  <c r="J269" i="2"/>
  <c r="K269" i="2"/>
  <c r="M269" i="2" s="1"/>
  <c r="L269" i="2"/>
  <c r="N269" i="2" s="1"/>
  <c r="J270" i="2"/>
  <c r="K270" i="2"/>
  <c r="M270" i="2" s="1"/>
  <c r="L270" i="2"/>
  <c r="J271" i="2"/>
  <c r="K271" i="2"/>
  <c r="L271" i="2"/>
  <c r="M271" i="2"/>
  <c r="J272" i="2"/>
  <c r="K272" i="2"/>
  <c r="M272" i="2" s="1"/>
  <c r="N272" i="2" s="1"/>
  <c r="L272" i="2"/>
  <c r="J273" i="2"/>
  <c r="K273" i="2"/>
  <c r="L273" i="2"/>
  <c r="M273" i="2"/>
  <c r="J274" i="2"/>
  <c r="K274" i="2"/>
  <c r="M274" i="2" s="1"/>
  <c r="L274" i="2"/>
  <c r="N274" i="2" s="1"/>
  <c r="J275" i="2"/>
  <c r="K275" i="2"/>
  <c r="M275" i="2" s="1"/>
  <c r="L275" i="2"/>
  <c r="J276" i="2"/>
  <c r="K276" i="2"/>
  <c r="M276" i="2" s="1"/>
  <c r="L276" i="2"/>
  <c r="N276" i="2" s="1"/>
  <c r="J277" i="2"/>
  <c r="K277" i="2"/>
  <c r="M277" i="2" s="1"/>
  <c r="L277" i="2"/>
  <c r="J278" i="2"/>
  <c r="K278" i="2"/>
  <c r="M278" i="2" s="1"/>
  <c r="N278" i="2" s="1"/>
  <c r="L278" i="2"/>
  <c r="J279" i="2"/>
  <c r="K279" i="2"/>
  <c r="M279" i="2" s="1"/>
  <c r="L279" i="2"/>
  <c r="J280" i="2"/>
  <c r="K280" i="2"/>
  <c r="M280" i="2" s="1"/>
  <c r="L280" i="2"/>
  <c r="J281" i="2"/>
  <c r="K281" i="2"/>
  <c r="M281" i="2" s="1"/>
  <c r="L281" i="2"/>
  <c r="J282" i="2"/>
  <c r="K282" i="2"/>
  <c r="M282" i="2" s="1"/>
  <c r="L282" i="2"/>
  <c r="N282" i="2" s="1"/>
  <c r="J283" i="2"/>
  <c r="K283" i="2"/>
  <c r="L283" i="2"/>
  <c r="N283" i="2" s="1"/>
  <c r="M283" i="2"/>
  <c r="J284" i="2"/>
  <c r="K284" i="2"/>
  <c r="L284" i="2"/>
  <c r="M284" i="2"/>
  <c r="J285" i="2"/>
  <c r="K285" i="2"/>
  <c r="M285" i="2" s="1"/>
  <c r="N285" i="2" s="1"/>
  <c r="L285" i="2"/>
  <c r="J286" i="2"/>
  <c r="K286" i="2"/>
  <c r="M286" i="2" s="1"/>
  <c r="L286" i="2"/>
  <c r="J287" i="2"/>
  <c r="K287" i="2"/>
  <c r="M287" i="2" s="1"/>
  <c r="L287" i="2"/>
  <c r="J288" i="2"/>
  <c r="K288" i="2"/>
  <c r="M288" i="2" s="1"/>
  <c r="L288" i="2"/>
  <c r="J289" i="2"/>
  <c r="K289" i="2"/>
  <c r="L289" i="2"/>
  <c r="N289" i="2" s="1"/>
  <c r="M289" i="2"/>
  <c r="J290" i="2"/>
  <c r="K290" i="2"/>
  <c r="M290" i="2" s="1"/>
  <c r="L290" i="2"/>
  <c r="J291" i="2"/>
  <c r="K291" i="2"/>
  <c r="M291" i="2" s="1"/>
  <c r="L291" i="2"/>
  <c r="N291" i="2" s="1"/>
  <c r="J292" i="2"/>
  <c r="K292" i="2"/>
  <c r="L292" i="2"/>
  <c r="M292" i="2"/>
  <c r="J293" i="2"/>
  <c r="K293" i="2"/>
  <c r="M293" i="2" s="1"/>
  <c r="L293" i="2"/>
  <c r="N293" i="2" s="1"/>
  <c r="J294" i="2"/>
  <c r="K294" i="2"/>
  <c r="M294" i="2" s="1"/>
  <c r="L294" i="2"/>
  <c r="J295" i="2"/>
  <c r="K295" i="2"/>
  <c r="L295" i="2"/>
  <c r="N295" i="2" s="1"/>
  <c r="M295" i="2"/>
  <c r="J296" i="2"/>
  <c r="K296" i="2"/>
  <c r="M296" i="2" s="1"/>
  <c r="N296" i="2" s="1"/>
  <c r="L296" i="2"/>
  <c r="J297" i="2"/>
  <c r="K297" i="2"/>
  <c r="L297" i="2"/>
  <c r="N297" i="2" s="1"/>
  <c r="M297" i="2"/>
  <c r="J298" i="2"/>
  <c r="K298" i="2"/>
  <c r="M298" i="2" s="1"/>
  <c r="L298" i="2"/>
  <c r="J299" i="2"/>
  <c r="K299" i="2"/>
  <c r="M299" i="2" s="1"/>
  <c r="L299" i="2"/>
  <c r="J300" i="2"/>
  <c r="K300" i="2"/>
  <c r="M300" i="2" s="1"/>
  <c r="L300" i="2"/>
  <c r="J301" i="2"/>
  <c r="K301" i="2"/>
  <c r="M301" i="2" s="1"/>
  <c r="L301" i="2"/>
  <c r="J302" i="2"/>
  <c r="K302" i="2"/>
  <c r="L302" i="2"/>
  <c r="N302" i="2" s="1"/>
  <c r="M302" i="2"/>
  <c r="J303" i="2"/>
  <c r="K303" i="2"/>
  <c r="M303" i="2" s="1"/>
  <c r="N303" i="2" s="1"/>
  <c r="L303" i="2"/>
  <c r="J304" i="2"/>
  <c r="K304" i="2"/>
  <c r="M304" i="2" s="1"/>
  <c r="N304" i="2" s="1"/>
  <c r="L304" i="2"/>
  <c r="J305" i="2"/>
  <c r="K305" i="2"/>
  <c r="M305" i="2" s="1"/>
  <c r="L305" i="2"/>
  <c r="J306" i="2"/>
  <c r="K306" i="2"/>
  <c r="M306" i="2" s="1"/>
  <c r="L306" i="2"/>
  <c r="J307" i="2"/>
  <c r="K307" i="2"/>
  <c r="M307" i="2" s="1"/>
  <c r="L307" i="2"/>
  <c r="J308" i="2"/>
  <c r="K308" i="2"/>
  <c r="L308" i="2"/>
  <c r="M308" i="2"/>
  <c r="N308" i="2" s="1"/>
  <c r="J309" i="2"/>
  <c r="K309" i="2"/>
  <c r="L309" i="2"/>
  <c r="M309" i="2"/>
  <c r="N309" i="2" s="1"/>
  <c r="J310" i="2"/>
  <c r="K310" i="2"/>
  <c r="M310" i="2" s="1"/>
  <c r="L310" i="2"/>
  <c r="J311" i="2"/>
  <c r="K311" i="2"/>
  <c r="M311" i="2" s="1"/>
  <c r="L311" i="2"/>
  <c r="J312" i="2"/>
  <c r="K312" i="2"/>
  <c r="M312" i="2" s="1"/>
  <c r="L312" i="2"/>
  <c r="J313" i="2"/>
  <c r="K313" i="2"/>
  <c r="M313" i="2" s="1"/>
  <c r="L313" i="2"/>
  <c r="J314" i="2"/>
  <c r="K314" i="2"/>
  <c r="L314" i="2"/>
  <c r="M314" i="2"/>
  <c r="N314" i="2" s="1"/>
  <c r="J315" i="2"/>
  <c r="K315" i="2"/>
  <c r="M315" i="2" s="1"/>
  <c r="L315" i="2"/>
  <c r="J316" i="2"/>
  <c r="K316" i="2"/>
  <c r="L316" i="2"/>
  <c r="N316" i="2" s="1"/>
  <c r="M316" i="2"/>
  <c r="J317" i="2"/>
  <c r="K317" i="2"/>
  <c r="M317" i="2" s="1"/>
  <c r="L317" i="2"/>
  <c r="J318" i="2"/>
  <c r="K318" i="2"/>
  <c r="M318" i="2" s="1"/>
  <c r="L318" i="2"/>
  <c r="J319" i="2"/>
  <c r="K319" i="2"/>
  <c r="M319" i="2" s="1"/>
  <c r="L319" i="2"/>
  <c r="J320" i="2"/>
  <c r="K320" i="2"/>
  <c r="L320" i="2"/>
  <c r="M320" i="2"/>
  <c r="N320" i="2" s="1"/>
  <c r="J321" i="2"/>
  <c r="K321" i="2"/>
  <c r="M321" i="2" s="1"/>
  <c r="L321" i="2"/>
  <c r="J322" i="2"/>
  <c r="K322" i="2"/>
  <c r="M322" i="2" s="1"/>
  <c r="L322" i="2"/>
  <c r="J323" i="2"/>
  <c r="K323" i="2"/>
  <c r="M323" i="2" s="1"/>
  <c r="L323" i="2"/>
  <c r="J324" i="2"/>
  <c r="K324" i="2"/>
  <c r="M324" i="2" s="1"/>
  <c r="L324" i="2"/>
  <c r="N324" i="2" s="1"/>
  <c r="J325" i="2"/>
  <c r="K325" i="2"/>
  <c r="L325" i="2"/>
  <c r="M325" i="2"/>
  <c r="J326" i="2"/>
  <c r="K326" i="2"/>
  <c r="M326" i="2" s="1"/>
  <c r="N326" i="2" s="1"/>
  <c r="L326" i="2"/>
  <c r="J327" i="2"/>
  <c r="K327" i="2"/>
  <c r="M327" i="2" s="1"/>
  <c r="L327" i="2"/>
  <c r="N327" i="2"/>
  <c r="J328" i="2"/>
  <c r="K328" i="2"/>
  <c r="L328" i="2"/>
  <c r="M328" i="2"/>
  <c r="N328" i="2" s="1"/>
  <c r="J329" i="2"/>
  <c r="K329" i="2"/>
  <c r="M329" i="2" s="1"/>
  <c r="L329" i="2"/>
  <c r="J330" i="2"/>
  <c r="K330" i="2"/>
  <c r="M330" i="2" s="1"/>
  <c r="L330" i="2"/>
  <c r="J331" i="2"/>
  <c r="K331" i="2"/>
  <c r="M331" i="2" s="1"/>
  <c r="L331" i="2"/>
  <c r="J332" i="2"/>
  <c r="K332" i="2"/>
  <c r="L332" i="2"/>
  <c r="M332" i="2"/>
  <c r="N332" i="2" s="1"/>
  <c r="J333" i="2"/>
  <c r="K333" i="2"/>
  <c r="L333" i="2"/>
  <c r="M333" i="2"/>
  <c r="N333" i="2"/>
  <c r="J334" i="2"/>
  <c r="K334" i="2"/>
  <c r="M334" i="2" s="1"/>
  <c r="L334" i="2"/>
  <c r="J335" i="2"/>
  <c r="K335" i="2"/>
  <c r="M335" i="2" s="1"/>
  <c r="L335" i="2"/>
  <c r="J336" i="2"/>
  <c r="K336" i="2"/>
  <c r="M336" i="2" s="1"/>
  <c r="L336" i="2"/>
  <c r="J337" i="2"/>
  <c r="K337" i="2"/>
  <c r="L337" i="2"/>
  <c r="N337" i="2" s="1"/>
  <c r="M337" i="2"/>
  <c r="J338" i="2"/>
  <c r="K338" i="2"/>
  <c r="L338" i="2"/>
  <c r="N338" i="2" s="1"/>
  <c r="M338" i="2"/>
  <c r="J339" i="2"/>
  <c r="K339" i="2"/>
  <c r="M339" i="2" s="1"/>
  <c r="L339" i="2"/>
  <c r="J340" i="2"/>
  <c r="K340" i="2"/>
  <c r="L340" i="2"/>
  <c r="N340" i="2" s="1"/>
  <c r="M340" i="2"/>
  <c r="J341" i="2"/>
  <c r="K341" i="2"/>
  <c r="M341" i="2" s="1"/>
  <c r="L341" i="2"/>
  <c r="J342" i="2"/>
  <c r="K342" i="2"/>
  <c r="M342" i="2" s="1"/>
  <c r="L342" i="2"/>
  <c r="J343" i="2"/>
  <c r="K343" i="2"/>
  <c r="L343" i="2"/>
  <c r="M343" i="2"/>
  <c r="J344" i="2"/>
  <c r="K344" i="2"/>
  <c r="L344" i="2"/>
  <c r="M344" i="2"/>
  <c r="N344" i="2" s="1"/>
  <c r="J345" i="2"/>
  <c r="K345" i="2"/>
  <c r="M345" i="2" s="1"/>
  <c r="L345" i="2"/>
  <c r="N345" i="2" s="1"/>
  <c r="J346" i="2"/>
  <c r="K346" i="2"/>
  <c r="M346" i="2" s="1"/>
  <c r="L346" i="2"/>
  <c r="N346" i="2" s="1"/>
  <c r="J347" i="2"/>
  <c r="K347" i="2"/>
  <c r="M347" i="2" s="1"/>
  <c r="L347" i="2"/>
  <c r="J348" i="2"/>
  <c r="K348" i="2"/>
  <c r="M348" i="2" s="1"/>
  <c r="L348" i="2"/>
  <c r="J349" i="2"/>
  <c r="K349" i="2"/>
  <c r="L349" i="2"/>
  <c r="M349" i="2"/>
  <c r="J350" i="2"/>
  <c r="K350" i="2"/>
  <c r="M350" i="2" s="1"/>
  <c r="L350" i="2"/>
  <c r="N350" i="2" s="1"/>
  <c r="J351" i="2"/>
  <c r="K351" i="2"/>
  <c r="M351" i="2" s="1"/>
  <c r="N351" i="2" s="1"/>
  <c r="L351" i="2"/>
  <c r="J352" i="2"/>
  <c r="K352" i="2"/>
  <c r="L352" i="2"/>
  <c r="M352" i="2"/>
  <c r="N352" i="2" s="1"/>
  <c r="J353" i="2"/>
  <c r="K353" i="2"/>
  <c r="M353" i="2" s="1"/>
  <c r="L353" i="2"/>
  <c r="J354" i="2"/>
  <c r="K354" i="2"/>
  <c r="M354" i="2" s="1"/>
  <c r="L354" i="2"/>
  <c r="J355" i="2"/>
  <c r="K355" i="2"/>
  <c r="M355" i="2" s="1"/>
  <c r="L355" i="2"/>
  <c r="J356" i="2"/>
  <c r="K356" i="2"/>
  <c r="L356" i="2"/>
  <c r="M356" i="2"/>
  <c r="J357" i="2"/>
  <c r="K357" i="2"/>
  <c r="L357" i="2"/>
  <c r="M357" i="2"/>
  <c r="J358" i="2"/>
  <c r="K358" i="2"/>
  <c r="M358" i="2" s="1"/>
  <c r="L358" i="2"/>
  <c r="J359" i="2"/>
  <c r="K359" i="2"/>
  <c r="M359" i="2" s="1"/>
  <c r="L359" i="2"/>
  <c r="J360" i="2"/>
  <c r="K360" i="2"/>
  <c r="M360" i="2" s="1"/>
  <c r="L360" i="2"/>
  <c r="J361" i="2"/>
  <c r="K361" i="2"/>
  <c r="M361" i="2" s="1"/>
  <c r="L361" i="2"/>
  <c r="J362" i="2"/>
  <c r="K362" i="2"/>
  <c r="L362" i="2"/>
  <c r="M362" i="2"/>
  <c r="N362" i="2" s="1"/>
  <c r="J363" i="2"/>
  <c r="K363" i="2"/>
  <c r="M363" i="2" s="1"/>
  <c r="L363" i="2"/>
  <c r="J364" i="2"/>
  <c r="K364" i="2"/>
  <c r="L364" i="2"/>
  <c r="N364" i="2" s="1"/>
  <c r="M364" i="2"/>
  <c r="J365" i="2"/>
  <c r="K365" i="2"/>
  <c r="M365" i="2" s="1"/>
  <c r="L365" i="2"/>
  <c r="J366" i="2"/>
  <c r="K366" i="2"/>
  <c r="M366" i="2" s="1"/>
  <c r="L366" i="2"/>
  <c r="J367" i="2"/>
  <c r="K367" i="2"/>
  <c r="M367" i="2" s="1"/>
  <c r="L367" i="2"/>
  <c r="J368" i="2"/>
  <c r="K368" i="2"/>
  <c r="M368" i="2" s="1"/>
  <c r="N368" i="2" s="1"/>
  <c r="L368" i="2"/>
  <c r="J369" i="2"/>
  <c r="K369" i="2"/>
  <c r="L369" i="2"/>
  <c r="N369" i="2" s="1"/>
  <c r="M369" i="2"/>
  <c r="J370" i="2"/>
  <c r="K370" i="2"/>
  <c r="M370" i="2" s="1"/>
  <c r="L370" i="2"/>
  <c r="J371" i="2"/>
  <c r="K371" i="2"/>
  <c r="M371" i="2" s="1"/>
  <c r="L371" i="2"/>
  <c r="J372" i="2"/>
  <c r="K372" i="2"/>
  <c r="M372" i="2" s="1"/>
  <c r="L372" i="2"/>
  <c r="J373" i="2"/>
  <c r="K373" i="2"/>
  <c r="M373" i="2" s="1"/>
  <c r="L373" i="2"/>
  <c r="J374" i="2"/>
  <c r="K374" i="2"/>
  <c r="L374" i="2"/>
  <c r="M374" i="2"/>
  <c r="N374" i="2" s="1"/>
  <c r="J375" i="2"/>
  <c r="K375" i="2"/>
  <c r="M375" i="2" s="1"/>
  <c r="L375" i="2"/>
  <c r="J376" i="2"/>
  <c r="K376" i="2"/>
  <c r="M376" i="2" s="1"/>
  <c r="L376" i="2"/>
  <c r="J377" i="2"/>
  <c r="K377" i="2"/>
  <c r="M377" i="2" s="1"/>
  <c r="L377" i="2"/>
  <c r="J378" i="2"/>
  <c r="K378" i="2"/>
  <c r="M378" i="2" s="1"/>
  <c r="L378" i="2"/>
  <c r="J379" i="2"/>
  <c r="K379" i="2"/>
  <c r="L379" i="2"/>
  <c r="M379" i="2"/>
  <c r="J380" i="2"/>
  <c r="K380" i="2"/>
  <c r="L380" i="2"/>
  <c r="M380" i="2"/>
  <c r="J381" i="2"/>
  <c r="K381" i="2"/>
  <c r="M381" i="2" s="1"/>
  <c r="N381" i="2" s="1"/>
  <c r="L381" i="2"/>
  <c r="J382" i="2"/>
  <c r="K382" i="2"/>
  <c r="M382" i="2" s="1"/>
  <c r="L382" i="2"/>
  <c r="J383" i="2"/>
  <c r="K383" i="2"/>
  <c r="M383" i="2" s="1"/>
  <c r="L383" i="2"/>
  <c r="J384" i="2"/>
  <c r="K384" i="2"/>
  <c r="M384" i="2" s="1"/>
  <c r="L384" i="2"/>
  <c r="N384" i="2" s="1"/>
  <c r="J385" i="2"/>
  <c r="K385" i="2"/>
  <c r="L385" i="2"/>
  <c r="N385" i="2" s="1"/>
  <c r="M385" i="2"/>
  <c r="J386" i="2"/>
  <c r="K386" i="2"/>
  <c r="M386" i="2" s="1"/>
  <c r="L386" i="2"/>
  <c r="J387" i="2"/>
  <c r="K387" i="2"/>
  <c r="M387" i="2" s="1"/>
  <c r="L387" i="2"/>
  <c r="N387" i="2"/>
  <c r="J388" i="2"/>
  <c r="K388" i="2"/>
  <c r="L388" i="2"/>
  <c r="M388" i="2"/>
  <c r="N388" i="2"/>
  <c r="J389" i="2"/>
  <c r="K389" i="2"/>
  <c r="M389" i="2" s="1"/>
  <c r="L389" i="2"/>
  <c r="N389" i="2" s="1"/>
  <c r="J390" i="2"/>
  <c r="K390" i="2"/>
  <c r="M390" i="2" s="1"/>
  <c r="L390" i="2"/>
  <c r="J391" i="2"/>
  <c r="K391" i="2"/>
  <c r="M391" i="2" s="1"/>
  <c r="L391" i="2"/>
  <c r="J392" i="2"/>
  <c r="K392" i="2"/>
  <c r="L392" i="2"/>
  <c r="N392" i="2" s="1"/>
  <c r="M392" i="2"/>
  <c r="J393" i="2"/>
  <c r="K393" i="2"/>
  <c r="M393" i="2" s="1"/>
  <c r="N393" i="2" s="1"/>
  <c r="L393" i="2"/>
  <c r="J394" i="2"/>
  <c r="K394" i="2"/>
  <c r="M394" i="2" s="1"/>
  <c r="L394" i="2"/>
  <c r="N394" i="2" s="1"/>
  <c r="J395" i="2"/>
  <c r="K395" i="2"/>
  <c r="L395" i="2"/>
  <c r="J396" i="2"/>
  <c r="K396" i="2"/>
  <c r="M396" i="2" s="1"/>
  <c r="L396" i="2"/>
  <c r="J397" i="2"/>
  <c r="K397" i="2"/>
  <c r="L397" i="2"/>
  <c r="M397" i="2"/>
  <c r="J398" i="2"/>
  <c r="K398" i="2"/>
  <c r="L398" i="2"/>
  <c r="N398" i="2" s="1"/>
  <c r="M398" i="2"/>
  <c r="J399" i="2"/>
  <c r="K399" i="2"/>
  <c r="M399" i="2" s="1"/>
  <c r="L399" i="2"/>
  <c r="J400" i="2"/>
  <c r="K400" i="2"/>
  <c r="L400" i="2"/>
  <c r="N400" i="2" s="1"/>
  <c r="M400" i="2"/>
  <c r="J401" i="2"/>
  <c r="K401" i="2"/>
  <c r="M401" i="2" s="1"/>
  <c r="L401" i="2"/>
  <c r="J402" i="2"/>
  <c r="K402" i="2"/>
  <c r="M402" i="2" s="1"/>
  <c r="L402" i="2"/>
  <c r="J403" i="2"/>
  <c r="K403" i="2"/>
  <c r="M403" i="2" s="1"/>
  <c r="L403" i="2"/>
  <c r="J404" i="2"/>
  <c r="K404" i="2"/>
  <c r="M404" i="2" s="1"/>
  <c r="N404" i="2" s="1"/>
  <c r="L404" i="2"/>
  <c r="J405" i="2"/>
  <c r="K405" i="2"/>
  <c r="L405" i="2"/>
  <c r="N405" i="2" s="1"/>
  <c r="M405" i="2"/>
  <c r="J406" i="2"/>
  <c r="K406" i="2"/>
  <c r="M406" i="2" s="1"/>
  <c r="L406" i="2"/>
  <c r="J407" i="2"/>
  <c r="K407" i="2"/>
  <c r="M407" i="2" s="1"/>
  <c r="L407" i="2"/>
  <c r="J408" i="2"/>
  <c r="K408" i="2"/>
  <c r="M408" i="2" s="1"/>
  <c r="L408" i="2"/>
  <c r="J409" i="2"/>
  <c r="K409" i="2"/>
  <c r="M409" i="2" s="1"/>
  <c r="L409" i="2"/>
  <c r="J410" i="2"/>
  <c r="K410" i="2"/>
  <c r="M410" i="2" s="1"/>
  <c r="L410" i="2"/>
  <c r="J411" i="2"/>
  <c r="K411" i="2"/>
  <c r="M411" i="2" s="1"/>
  <c r="L411" i="2"/>
  <c r="N411" i="2"/>
  <c r="J412" i="2"/>
  <c r="K412" i="2"/>
  <c r="M412" i="2" s="1"/>
  <c r="L412" i="2"/>
  <c r="J413" i="2"/>
  <c r="K413" i="2"/>
  <c r="M413" i="2" s="1"/>
  <c r="L413" i="2"/>
  <c r="J414" i="2"/>
  <c r="K414" i="2"/>
  <c r="M414" i="2" s="1"/>
  <c r="L414" i="2"/>
  <c r="J415" i="2"/>
  <c r="K415" i="2"/>
  <c r="M415" i="2" s="1"/>
  <c r="L415" i="2"/>
  <c r="J416" i="2"/>
  <c r="K416" i="2"/>
  <c r="L416" i="2"/>
  <c r="M416" i="2"/>
  <c r="N416" i="2" s="1"/>
  <c r="J417" i="2"/>
  <c r="K417" i="2"/>
  <c r="M417" i="2" s="1"/>
  <c r="L417" i="2"/>
  <c r="N417" i="2" s="1"/>
  <c r="J418" i="2"/>
  <c r="K418" i="2"/>
  <c r="M418" i="2" s="1"/>
  <c r="L418" i="2"/>
  <c r="J419" i="2"/>
  <c r="K419" i="2"/>
  <c r="M419" i="2" s="1"/>
  <c r="L419" i="2"/>
  <c r="J420" i="2"/>
  <c r="K420" i="2"/>
  <c r="M420" i="2" s="1"/>
  <c r="L420" i="2"/>
  <c r="J421" i="2"/>
  <c r="K421" i="2"/>
  <c r="L421" i="2"/>
  <c r="M421" i="2"/>
  <c r="J422" i="2"/>
  <c r="K422" i="2"/>
  <c r="M422" i="2" s="1"/>
  <c r="L422" i="2"/>
  <c r="J423" i="2"/>
  <c r="K423" i="2"/>
  <c r="M423" i="2" s="1"/>
  <c r="L423" i="2"/>
  <c r="N423" i="2" s="1"/>
  <c r="J424" i="2"/>
  <c r="K424" i="2"/>
  <c r="M424" i="2" s="1"/>
  <c r="N424" i="2" s="1"/>
  <c r="L424" i="2"/>
  <c r="J425" i="2"/>
  <c r="K425" i="2"/>
  <c r="M425" i="2" s="1"/>
  <c r="L425" i="2"/>
  <c r="J426" i="2"/>
  <c r="K426" i="2"/>
  <c r="M426" i="2" s="1"/>
  <c r="L426" i="2"/>
  <c r="J427" i="2"/>
  <c r="K427" i="2"/>
  <c r="M427" i="2" s="1"/>
  <c r="L427" i="2"/>
  <c r="J428" i="2"/>
  <c r="K428" i="2"/>
  <c r="L428" i="2"/>
  <c r="M428" i="2"/>
  <c r="J429" i="2"/>
  <c r="K429" i="2"/>
  <c r="M429" i="2" s="1"/>
  <c r="N429" i="2" s="1"/>
  <c r="L429" i="2"/>
  <c r="J430" i="2"/>
  <c r="K430" i="2"/>
  <c r="M430" i="2" s="1"/>
  <c r="L430" i="2"/>
  <c r="J431" i="2"/>
  <c r="K431" i="2"/>
  <c r="M431" i="2" s="1"/>
  <c r="L431" i="2"/>
  <c r="J432" i="2"/>
  <c r="K432" i="2"/>
  <c r="M432" i="2" s="1"/>
  <c r="L432" i="2"/>
  <c r="J433" i="2"/>
  <c r="K433" i="2"/>
  <c r="L433" i="2"/>
  <c r="M433" i="2"/>
  <c r="J434" i="2"/>
  <c r="K434" i="2"/>
  <c r="M434" i="2" s="1"/>
  <c r="L434" i="2"/>
  <c r="J435" i="2"/>
  <c r="K435" i="2"/>
  <c r="M435" i="2" s="1"/>
  <c r="L435" i="2"/>
  <c r="N435" i="2"/>
  <c r="J436" i="2"/>
  <c r="K436" i="2"/>
  <c r="L436" i="2"/>
  <c r="M436" i="2"/>
  <c r="N436" i="2" s="1"/>
  <c r="J437" i="2"/>
  <c r="K437" i="2"/>
  <c r="M437" i="2" s="1"/>
  <c r="L437" i="2"/>
  <c r="J438" i="2"/>
  <c r="K438" i="2"/>
  <c r="M438" i="2" s="1"/>
  <c r="L438" i="2"/>
  <c r="J439" i="2"/>
  <c r="K439" i="2"/>
  <c r="M439" i="2" s="1"/>
  <c r="L439" i="2"/>
  <c r="J440" i="2"/>
  <c r="K440" i="2"/>
  <c r="M440" i="2" s="1"/>
  <c r="N440" i="2" s="1"/>
  <c r="L440" i="2"/>
  <c r="J441" i="2"/>
  <c r="K441" i="2"/>
  <c r="L441" i="2"/>
  <c r="M441" i="2"/>
  <c r="N441" i="2" s="1"/>
  <c r="J442" i="2"/>
  <c r="K442" i="2"/>
  <c r="M442" i="2" s="1"/>
  <c r="L442" i="2"/>
  <c r="J443" i="2"/>
  <c r="K443" i="2"/>
  <c r="M443" i="2" s="1"/>
  <c r="L443" i="2"/>
  <c r="J444" i="2"/>
  <c r="K444" i="2"/>
  <c r="M444" i="2" s="1"/>
  <c r="L444" i="2"/>
  <c r="J445" i="2"/>
  <c r="K445" i="2"/>
  <c r="L445" i="2"/>
  <c r="M445" i="2"/>
  <c r="J446" i="2"/>
  <c r="K446" i="2"/>
  <c r="M446" i="2" s="1"/>
  <c r="L446" i="2"/>
  <c r="J447" i="2"/>
  <c r="K447" i="2"/>
  <c r="M447" i="2" s="1"/>
  <c r="L447" i="2"/>
  <c r="N447" i="2"/>
  <c r="J448" i="2"/>
  <c r="K448" i="2"/>
  <c r="L448" i="2"/>
  <c r="N448" i="2" s="1"/>
  <c r="M448" i="2"/>
  <c r="J449" i="2"/>
  <c r="K449" i="2"/>
  <c r="M449" i="2" s="1"/>
  <c r="L449" i="2"/>
  <c r="J450" i="2"/>
  <c r="K450" i="2"/>
  <c r="L450" i="2"/>
  <c r="M450" i="2"/>
  <c r="J451" i="2"/>
  <c r="K451" i="2"/>
  <c r="M451" i="2" s="1"/>
  <c r="L451" i="2"/>
  <c r="J452" i="2"/>
  <c r="K452" i="2"/>
  <c r="M452" i="2" s="1"/>
  <c r="L452" i="2"/>
  <c r="J453" i="2"/>
  <c r="K453" i="2"/>
  <c r="L453" i="2"/>
  <c r="M453" i="2"/>
  <c r="J454" i="2"/>
  <c r="K454" i="2"/>
  <c r="M454" i="2" s="1"/>
  <c r="L454" i="2"/>
  <c r="J455" i="2"/>
  <c r="K455" i="2"/>
  <c r="M455" i="2" s="1"/>
  <c r="L455" i="2"/>
  <c r="J456" i="2"/>
  <c r="K456" i="2"/>
  <c r="M456" i="2" s="1"/>
  <c r="L456" i="2"/>
  <c r="N456" i="2" s="1"/>
  <c r="J457" i="2"/>
  <c r="K457" i="2"/>
  <c r="M457" i="2" s="1"/>
  <c r="L457" i="2"/>
  <c r="N457" i="2" s="1"/>
  <c r="J458" i="2"/>
  <c r="K458" i="2"/>
  <c r="L458" i="2"/>
  <c r="M458" i="2"/>
  <c r="J459" i="2"/>
  <c r="K459" i="2"/>
  <c r="L459" i="2"/>
  <c r="N459" i="2" s="1"/>
  <c r="M459" i="2"/>
  <c r="J460" i="2"/>
  <c r="K460" i="2"/>
  <c r="M460" i="2" s="1"/>
  <c r="L460" i="2"/>
  <c r="J461" i="2"/>
  <c r="K461" i="2"/>
  <c r="M461" i="2" s="1"/>
  <c r="L461" i="2"/>
  <c r="N461" i="2" s="1"/>
  <c r="J462" i="2"/>
  <c r="K462" i="2"/>
  <c r="M462" i="2" s="1"/>
  <c r="L462" i="2"/>
  <c r="J463" i="2"/>
  <c r="K463" i="2"/>
  <c r="M463" i="2" s="1"/>
  <c r="L463" i="2"/>
  <c r="J464" i="2"/>
  <c r="K464" i="2"/>
  <c r="L464" i="2"/>
  <c r="M464" i="2"/>
  <c r="N464" i="2" s="1"/>
  <c r="J465" i="2"/>
  <c r="K465" i="2"/>
  <c r="M465" i="2" s="1"/>
  <c r="L465" i="2"/>
  <c r="J466" i="2"/>
  <c r="K466" i="2"/>
  <c r="M466" i="2" s="1"/>
  <c r="N466" i="2" s="1"/>
  <c r="L466" i="2"/>
  <c r="J467" i="2"/>
  <c r="K467" i="2"/>
  <c r="M467" i="2" s="1"/>
  <c r="L467" i="2"/>
  <c r="J468" i="2"/>
  <c r="K468" i="2"/>
  <c r="M468" i="2" s="1"/>
  <c r="L468" i="2"/>
  <c r="J469" i="2"/>
  <c r="K469" i="2"/>
  <c r="M469" i="2" s="1"/>
  <c r="N469" i="2" s="1"/>
  <c r="L469" i="2"/>
  <c r="J470" i="2"/>
  <c r="K470" i="2"/>
  <c r="M470" i="2" s="1"/>
  <c r="L470" i="2"/>
  <c r="J471" i="2"/>
  <c r="K471" i="2"/>
  <c r="L471" i="2"/>
  <c r="M471" i="2"/>
  <c r="N471" i="2" s="1"/>
  <c r="J472" i="2"/>
  <c r="K472" i="2"/>
  <c r="M472" i="2" s="1"/>
  <c r="L472" i="2"/>
  <c r="J473" i="2"/>
  <c r="K473" i="2"/>
  <c r="M473" i="2" s="1"/>
  <c r="L473" i="2"/>
  <c r="J474" i="2"/>
  <c r="K474" i="2"/>
  <c r="M474" i="2" s="1"/>
  <c r="L474" i="2"/>
  <c r="J475" i="2"/>
  <c r="K475" i="2"/>
  <c r="M475" i="2" s="1"/>
  <c r="L475" i="2"/>
  <c r="J476" i="2"/>
  <c r="K476" i="2"/>
  <c r="L476" i="2"/>
  <c r="M476" i="2"/>
  <c r="N476" i="2" s="1"/>
  <c r="J477" i="2"/>
  <c r="K477" i="2"/>
  <c r="M477" i="2" s="1"/>
  <c r="L477" i="2"/>
  <c r="N477" i="2" s="1"/>
  <c r="J478" i="2"/>
  <c r="K478" i="2"/>
  <c r="M478" i="2" s="1"/>
  <c r="L478" i="2"/>
  <c r="J479" i="2"/>
  <c r="K479" i="2"/>
  <c r="M479" i="2" s="1"/>
  <c r="L479" i="2"/>
  <c r="J480" i="2"/>
  <c r="K480" i="2"/>
  <c r="M480" i="2" s="1"/>
  <c r="L480" i="2"/>
  <c r="J481" i="2"/>
  <c r="K481" i="2"/>
  <c r="L481" i="2"/>
  <c r="M481" i="2"/>
  <c r="J482" i="2"/>
  <c r="K482" i="2"/>
  <c r="M482" i="2" s="1"/>
  <c r="L482" i="2"/>
  <c r="J483" i="2"/>
  <c r="K483" i="2"/>
  <c r="L483" i="2"/>
  <c r="N483" i="2" s="1"/>
  <c r="M483" i="2"/>
  <c r="J484" i="2"/>
  <c r="K484" i="2"/>
  <c r="L484" i="2"/>
  <c r="M484" i="2"/>
  <c r="J485" i="2"/>
  <c r="K485" i="2"/>
  <c r="M485" i="2" s="1"/>
  <c r="L485" i="2"/>
  <c r="J486" i="2"/>
  <c r="K486" i="2"/>
  <c r="M486" i="2" s="1"/>
  <c r="L486" i="2"/>
  <c r="N486" i="2" s="1"/>
  <c r="J487" i="2"/>
  <c r="K487" i="2"/>
  <c r="M487" i="2" s="1"/>
  <c r="L487" i="2"/>
  <c r="J488" i="2"/>
  <c r="K488" i="2"/>
  <c r="L488" i="2"/>
  <c r="N488" i="2" s="1"/>
  <c r="M488" i="2"/>
  <c r="J489" i="2"/>
  <c r="K489" i="2"/>
  <c r="M489" i="2" s="1"/>
  <c r="L489" i="2"/>
  <c r="J490" i="2"/>
  <c r="K490" i="2"/>
  <c r="M490" i="2" s="1"/>
  <c r="N490" i="2" s="1"/>
  <c r="L490" i="2"/>
  <c r="J491" i="2"/>
  <c r="K491" i="2"/>
  <c r="L491" i="2"/>
  <c r="M491" i="2"/>
  <c r="J492" i="2"/>
  <c r="K492" i="2"/>
  <c r="M492" i="2" s="1"/>
  <c r="L492" i="2"/>
  <c r="J493" i="2"/>
  <c r="K493" i="2"/>
  <c r="M493" i="2" s="1"/>
  <c r="N493" i="2" s="1"/>
  <c r="L493" i="2"/>
  <c r="J494" i="2"/>
  <c r="K494" i="2"/>
  <c r="M494" i="2" s="1"/>
  <c r="L494" i="2"/>
  <c r="N494" i="2" s="1"/>
  <c r="J495" i="2"/>
  <c r="K495" i="2"/>
  <c r="L495" i="2"/>
  <c r="N495" i="2" s="1"/>
  <c r="M495" i="2"/>
  <c r="J496" i="2"/>
  <c r="K496" i="2"/>
  <c r="M496" i="2" s="1"/>
  <c r="L496" i="2"/>
  <c r="J497" i="2"/>
  <c r="K497" i="2"/>
  <c r="M497" i="2" s="1"/>
  <c r="L497" i="2"/>
  <c r="N497" i="2" s="1"/>
  <c r="J498" i="2"/>
  <c r="K498" i="2"/>
  <c r="M498" i="2" s="1"/>
  <c r="L498" i="2"/>
  <c r="J499" i="2"/>
  <c r="K499" i="2"/>
  <c r="M499" i="2" s="1"/>
  <c r="L499" i="2"/>
  <c r="J500" i="2"/>
  <c r="K500" i="2"/>
  <c r="L500" i="2"/>
  <c r="M500" i="2"/>
  <c r="J501" i="2"/>
  <c r="K501" i="2"/>
  <c r="L501" i="2"/>
  <c r="M501" i="2"/>
  <c r="N501" i="2"/>
  <c r="J502" i="2"/>
  <c r="K502" i="2"/>
  <c r="M502" i="2" s="1"/>
  <c r="L502" i="2"/>
  <c r="N502" i="2"/>
  <c r="J503" i="2"/>
  <c r="K503" i="2"/>
  <c r="M503" i="2" s="1"/>
  <c r="L503" i="2"/>
  <c r="J504" i="2"/>
  <c r="K504" i="2"/>
  <c r="M504" i="2" s="1"/>
  <c r="L504" i="2"/>
  <c r="J505" i="2"/>
  <c r="K505" i="2"/>
  <c r="M505" i="2" s="1"/>
  <c r="L505" i="2"/>
  <c r="J506" i="2"/>
  <c r="K506" i="2"/>
  <c r="L506" i="2"/>
  <c r="N506" i="2" s="1"/>
  <c r="M506" i="2"/>
  <c r="J507" i="2"/>
  <c r="K507" i="2"/>
  <c r="L507" i="2"/>
  <c r="M507" i="2"/>
  <c r="N507" i="2" s="1"/>
  <c r="J508" i="2"/>
  <c r="K508" i="2"/>
  <c r="M508" i="2" s="1"/>
  <c r="N508" i="2" s="1"/>
  <c r="L508" i="2"/>
  <c r="J509" i="2"/>
  <c r="K509" i="2"/>
  <c r="M509" i="2" s="1"/>
  <c r="L509" i="2"/>
  <c r="J510" i="2"/>
  <c r="K510" i="2"/>
  <c r="M510" i="2" s="1"/>
  <c r="L510" i="2"/>
  <c r="N510" i="2" s="1"/>
  <c r="J511" i="2"/>
  <c r="K511" i="2"/>
  <c r="L511" i="2"/>
  <c r="N511" i="2" s="1"/>
  <c r="M511" i="2"/>
  <c r="J512" i="2"/>
  <c r="K512" i="2"/>
  <c r="M512" i="2" s="1"/>
  <c r="L512" i="2"/>
  <c r="N512" i="2"/>
  <c r="J513" i="2"/>
  <c r="K513" i="2"/>
  <c r="L513" i="2"/>
  <c r="M513" i="2"/>
  <c r="J514" i="2"/>
  <c r="K514" i="2"/>
  <c r="M514" i="2" s="1"/>
  <c r="L514" i="2"/>
  <c r="J515" i="2"/>
  <c r="K515" i="2"/>
  <c r="M515" i="2" s="1"/>
  <c r="L515" i="2"/>
  <c r="J516" i="2"/>
  <c r="K516" i="2"/>
  <c r="M516" i="2" s="1"/>
  <c r="L516" i="2"/>
  <c r="J517" i="2"/>
  <c r="K517" i="2"/>
  <c r="L517" i="2"/>
  <c r="N517" i="2" s="1"/>
  <c r="M517" i="2"/>
  <c r="J518" i="2"/>
  <c r="K518" i="2"/>
  <c r="L518" i="2"/>
  <c r="N518" i="2" s="1"/>
  <c r="M518" i="2"/>
  <c r="J519" i="2"/>
  <c r="K519" i="2"/>
  <c r="M519" i="2" s="1"/>
  <c r="L519" i="2"/>
  <c r="J520" i="2"/>
  <c r="K520" i="2"/>
  <c r="M520" i="2" s="1"/>
  <c r="L520" i="2"/>
  <c r="J521" i="2"/>
  <c r="K521" i="2"/>
  <c r="M521" i="2" s="1"/>
  <c r="L521" i="2"/>
  <c r="J522" i="2"/>
  <c r="K522" i="2"/>
  <c r="M522" i="2" s="1"/>
  <c r="L522" i="2"/>
  <c r="J523" i="2"/>
  <c r="K523" i="2"/>
  <c r="L523" i="2"/>
  <c r="M523" i="2"/>
  <c r="N523" i="2" s="1"/>
  <c r="J524" i="2"/>
  <c r="K524" i="2"/>
  <c r="M524" i="2" s="1"/>
  <c r="L524" i="2"/>
  <c r="N524" i="2"/>
  <c r="J525" i="2"/>
  <c r="K525" i="2"/>
  <c r="M525" i="2" s="1"/>
  <c r="N525" i="2" s="1"/>
  <c r="L525" i="2"/>
  <c r="J526" i="2"/>
  <c r="K526" i="2"/>
  <c r="M526" i="2" s="1"/>
  <c r="L526" i="2"/>
  <c r="J527" i="2"/>
  <c r="K527" i="2"/>
  <c r="M527" i="2" s="1"/>
  <c r="L527" i="2"/>
  <c r="J528" i="2"/>
  <c r="K528" i="2"/>
  <c r="M528" i="2" s="1"/>
  <c r="L528" i="2"/>
  <c r="J529" i="2"/>
  <c r="K529" i="2"/>
  <c r="L529" i="2"/>
  <c r="M529" i="2"/>
  <c r="J530" i="2"/>
  <c r="K530" i="2"/>
  <c r="M530" i="2" s="1"/>
  <c r="L530" i="2"/>
  <c r="N530" i="2" s="1"/>
  <c r="J531" i="2"/>
  <c r="K531" i="2"/>
  <c r="M531" i="2" s="1"/>
  <c r="N531" i="2" s="1"/>
  <c r="L531" i="2"/>
  <c r="J532" i="2"/>
  <c r="K532" i="2"/>
  <c r="M532" i="2" s="1"/>
  <c r="L532" i="2"/>
  <c r="J533" i="2"/>
  <c r="K533" i="2"/>
  <c r="M533" i="2" s="1"/>
  <c r="L533" i="2"/>
  <c r="J534" i="2"/>
  <c r="K534" i="2"/>
  <c r="M534" i="2" s="1"/>
  <c r="L534" i="2"/>
  <c r="J535" i="2"/>
  <c r="K535" i="2"/>
  <c r="L535" i="2"/>
  <c r="M535" i="2"/>
  <c r="J536" i="2"/>
  <c r="K536" i="2"/>
  <c r="L536" i="2"/>
  <c r="M536" i="2"/>
  <c r="N536" i="2"/>
  <c r="J537" i="2"/>
  <c r="K537" i="2"/>
  <c r="L537" i="2"/>
  <c r="M537" i="2"/>
  <c r="J538" i="2"/>
  <c r="K538" i="2"/>
  <c r="M538" i="2" s="1"/>
  <c r="L538" i="2"/>
  <c r="J539" i="2"/>
  <c r="K539" i="2"/>
  <c r="M539" i="2" s="1"/>
  <c r="L539" i="2"/>
  <c r="J540" i="2"/>
  <c r="K540" i="2"/>
  <c r="M540" i="2" s="1"/>
  <c r="L540" i="2"/>
  <c r="J541" i="2"/>
  <c r="K541" i="2"/>
  <c r="L541" i="2"/>
  <c r="M541" i="2"/>
  <c r="J542" i="2"/>
  <c r="K542" i="2"/>
  <c r="L542" i="2"/>
  <c r="M542" i="2"/>
  <c r="N542" i="2"/>
  <c r="J543" i="2"/>
  <c r="K543" i="2"/>
  <c r="M543" i="2" s="1"/>
  <c r="L543" i="2"/>
  <c r="J544" i="2"/>
  <c r="K544" i="2"/>
  <c r="M544" i="2" s="1"/>
  <c r="L544" i="2"/>
  <c r="J545" i="2"/>
  <c r="K545" i="2"/>
  <c r="M545" i="2" s="1"/>
  <c r="L545" i="2"/>
  <c r="J546" i="2"/>
  <c r="K546" i="2"/>
  <c r="M546" i="2" s="1"/>
  <c r="L546" i="2"/>
  <c r="J547" i="2"/>
  <c r="K547" i="2"/>
  <c r="L547" i="2"/>
  <c r="M547" i="2"/>
  <c r="N547" i="2" s="1"/>
  <c r="J548" i="2"/>
  <c r="K548" i="2"/>
  <c r="M548" i="2" s="1"/>
  <c r="L548" i="2"/>
  <c r="J549" i="2"/>
  <c r="K549" i="2"/>
  <c r="M549" i="2" s="1"/>
  <c r="N549" i="2" s="1"/>
  <c r="L549" i="2"/>
  <c r="J550" i="2"/>
  <c r="K550" i="2"/>
  <c r="M550" i="2" s="1"/>
  <c r="L550" i="2"/>
  <c r="J551" i="2"/>
  <c r="K551" i="2"/>
  <c r="M551" i="2" s="1"/>
  <c r="L551" i="2"/>
  <c r="J552" i="2"/>
  <c r="K552" i="2"/>
  <c r="M552" i="2" s="1"/>
  <c r="L552" i="2"/>
  <c r="J553" i="2"/>
  <c r="K553" i="2"/>
  <c r="L553" i="2"/>
  <c r="M553" i="2"/>
  <c r="J554" i="2"/>
  <c r="K554" i="2"/>
  <c r="M554" i="2" s="1"/>
  <c r="L554" i="2"/>
  <c r="J555" i="2"/>
  <c r="K555" i="2"/>
  <c r="M555" i="2" s="1"/>
  <c r="L555" i="2"/>
  <c r="J556" i="2"/>
  <c r="K556" i="2"/>
  <c r="M556" i="2" s="1"/>
  <c r="L556" i="2"/>
  <c r="J557" i="2"/>
  <c r="K557" i="2"/>
  <c r="M557" i="2" s="1"/>
  <c r="L557" i="2"/>
  <c r="J558" i="2"/>
  <c r="K558" i="2"/>
  <c r="M558" i="2" s="1"/>
  <c r="L558" i="2"/>
  <c r="J559" i="2"/>
  <c r="K559" i="2"/>
  <c r="L559" i="2"/>
  <c r="N559" i="2" s="1"/>
  <c r="M559" i="2"/>
  <c r="J560" i="2"/>
  <c r="K560" i="2"/>
  <c r="M560" i="2" s="1"/>
  <c r="L560" i="2"/>
  <c r="N560" i="2"/>
  <c r="J561" i="2"/>
  <c r="K561" i="2"/>
  <c r="L561" i="2"/>
  <c r="M561" i="2"/>
  <c r="J562" i="2"/>
  <c r="K562" i="2"/>
  <c r="M562" i="2" s="1"/>
  <c r="L562" i="2"/>
  <c r="M2" i="2"/>
  <c r="L2" i="2"/>
  <c r="N2" i="2" s="1"/>
  <c r="K2" i="2"/>
  <c r="J2" i="2"/>
  <c r="J3" i="1"/>
  <c r="K3" i="1"/>
  <c r="M3" i="1" s="1"/>
  <c r="L3" i="1"/>
  <c r="N3" i="1" s="1"/>
  <c r="P3" i="1" s="1"/>
  <c r="Q3" i="1" s="1"/>
  <c r="O3" i="1"/>
  <c r="J4" i="1"/>
  <c r="K4" i="1"/>
  <c r="M4" i="1" s="1"/>
  <c r="L4" i="1"/>
  <c r="J5" i="1"/>
  <c r="K5" i="1"/>
  <c r="M5" i="1" s="1"/>
  <c r="L5" i="1"/>
  <c r="N5" i="1" s="1"/>
  <c r="P5" i="1" s="1"/>
  <c r="J6" i="1"/>
  <c r="K6" i="1"/>
  <c r="M6" i="1" s="1"/>
  <c r="L6" i="1"/>
  <c r="N6" i="1"/>
  <c r="P6" i="1" s="1"/>
  <c r="O6" i="1"/>
  <c r="J7" i="1"/>
  <c r="K7" i="1"/>
  <c r="M7" i="1" s="1"/>
  <c r="L7" i="1"/>
  <c r="J8" i="1"/>
  <c r="K8" i="1"/>
  <c r="M8" i="1" s="1"/>
  <c r="L8" i="1"/>
  <c r="N8" i="1" s="1"/>
  <c r="P8" i="1" s="1"/>
  <c r="O8" i="1"/>
  <c r="J9" i="1"/>
  <c r="K9" i="1"/>
  <c r="M9" i="1" s="1"/>
  <c r="L9" i="1"/>
  <c r="N9" i="1"/>
  <c r="P9" i="1" s="1"/>
  <c r="O9" i="1"/>
  <c r="J10" i="1"/>
  <c r="K10" i="1"/>
  <c r="M10" i="1" s="1"/>
  <c r="L10" i="1"/>
  <c r="J11" i="1"/>
  <c r="K11" i="1"/>
  <c r="L11" i="1"/>
  <c r="M11" i="1"/>
  <c r="J12" i="1"/>
  <c r="K12" i="1"/>
  <c r="M12" i="1" s="1"/>
  <c r="L12" i="1"/>
  <c r="J13" i="1"/>
  <c r="K13" i="1"/>
  <c r="M13" i="1" s="1"/>
  <c r="L13" i="1"/>
  <c r="J14" i="1"/>
  <c r="K14" i="1"/>
  <c r="M14" i="1" s="1"/>
  <c r="L14" i="1"/>
  <c r="N14" i="1" s="1"/>
  <c r="P14" i="1" s="1"/>
  <c r="J15" i="1"/>
  <c r="K15" i="1"/>
  <c r="M15" i="1" s="1"/>
  <c r="L15" i="1"/>
  <c r="N15" i="1"/>
  <c r="O15" i="1"/>
  <c r="P15" i="1"/>
  <c r="J16" i="1"/>
  <c r="K16" i="1"/>
  <c r="M16" i="1" s="1"/>
  <c r="L16" i="1"/>
  <c r="J17" i="1"/>
  <c r="K17" i="1"/>
  <c r="M17" i="1" s="1"/>
  <c r="L17" i="1"/>
  <c r="N17" i="1" s="1"/>
  <c r="P17" i="1" s="1"/>
  <c r="O17" i="1"/>
  <c r="J18" i="1"/>
  <c r="K18" i="1"/>
  <c r="M18" i="1" s="1"/>
  <c r="L18" i="1"/>
  <c r="N18" i="1" s="1"/>
  <c r="P18" i="1" s="1"/>
  <c r="Q18" i="1" s="1"/>
  <c r="O18" i="1"/>
  <c r="J19" i="1"/>
  <c r="K19" i="1"/>
  <c r="L19" i="1"/>
  <c r="M19" i="1"/>
  <c r="J20" i="1"/>
  <c r="K20" i="1"/>
  <c r="M20" i="1" s="1"/>
  <c r="L20" i="1"/>
  <c r="N20" i="1" s="1"/>
  <c r="P20" i="1" s="1"/>
  <c r="O20" i="1"/>
  <c r="J21" i="1"/>
  <c r="K21" i="1"/>
  <c r="M21" i="1" s="1"/>
  <c r="L21" i="1"/>
  <c r="N21" i="1"/>
  <c r="P21" i="1" s="1"/>
  <c r="O21" i="1"/>
  <c r="J22" i="1"/>
  <c r="K22" i="1"/>
  <c r="M22" i="1" s="1"/>
  <c r="L22" i="1"/>
  <c r="J23" i="1"/>
  <c r="K23" i="1"/>
  <c r="L23" i="1"/>
  <c r="M23" i="1"/>
  <c r="J24" i="1"/>
  <c r="K24" i="1"/>
  <c r="M24" i="1" s="1"/>
  <c r="L24" i="1"/>
  <c r="N24" i="1" s="1"/>
  <c r="P24" i="1" s="1"/>
  <c r="Q24" i="1" s="1"/>
  <c r="O24" i="1"/>
  <c r="J25" i="1"/>
  <c r="K25" i="1"/>
  <c r="M25" i="1" s="1"/>
  <c r="L25" i="1"/>
  <c r="O25" i="1" s="1"/>
  <c r="J26" i="1"/>
  <c r="K26" i="1"/>
  <c r="L26" i="1"/>
  <c r="N26" i="1" s="1"/>
  <c r="P26" i="1" s="1"/>
  <c r="M26" i="1"/>
  <c r="J27" i="1"/>
  <c r="K27" i="1"/>
  <c r="M27" i="1" s="1"/>
  <c r="L27" i="1"/>
  <c r="J28" i="1"/>
  <c r="K28" i="1"/>
  <c r="M28" i="1" s="1"/>
  <c r="L28" i="1"/>
  <c r="J29" i="1"/>
  <c r="K29" i="1"/>
  <c r="M29" i="1" s="1"/>
  <c r="L29" i="1"/>
  <c r="O29" i="1" s="1"/>
  <c r="N29" i="1"/>
  <c r="P29" i="1" s="1"/>
  <c r="J30" i="1"/>
  <c r="K30" i="1"/>
  <c r="M30" i="1" s="1"/>
  <c r="L30" i="1"/>
  <c r="O30" i="1" s="1"/>
  <c r="N30" i="1"/>
  <c r="P30" i="1" s="1"/>
  <c r="Q30" i="1" s="1"/>
  <c r="J31" i="1"/>
  <c r="K31" i="1"/>
  <c r="M31" i="1" s="1"/>
  <c r="L31" i="1"/>
  <c r="O31" i="1" s="1"/>
  <c r="N31" i="1"/>
  <c r="P31" i="1" s="1"/>
  <c r="J32" i="1"/>
  <c r="K32" i="1"/>
  <c r="L32" i="1"/>
  <c r="O32" i="1" s="1"/>
  <c r="M32" i="1"/>
  <c r="N32" i="1"/>
  <c r="P32" i="1" s="1"/>
  <c r="Q32" i="1" s="1"/>
  <c r="J33" i="1"/>
  <c r="K33" i="1"/>
  <c r="M33" i="1" s="1"/>
  <c r="L33" i="1"/>
  <c r="N33" i="1"/>
  <c r="P33" i="1" s="1"/>
  <c r="O33" i="1"/>
  <c r="J34" i="1"/>
  <c r="K34" i="1"/>
  <c r="M34" i="1" s="1"/>
  <c r="L34" i="1"/>
  <c r="O34" i="1" s="1"/>
  <c r="J35" i="1"/>
  <c r="K35" i="1"/>
  <c r="L35" i="1"/>
  <c r="N35" i="1" s="1"/>
  <c r="P35" i="1" s="1"/>
  <c r="M35" i="1"/>
  <c r="J36" i="1"/>
  <c r="K36" i="1"/>
  <c r="M36" i="1" s="1"/>
  <c r="L36" i="1"/>
  <c r="N36" i="1"/>
  <c r="P36" i="1" s="1"/>
  <c r="O36" i="1"/>
  <c r="Q36" i="1"/>
  <c r="J37" i="1"/>
  <c r="K37" i="1"/>
  <c r="L37" i="1"/>
  <c r="O37" i="1" s="1"/>
  <c r="M37" i="1"/>
  <c r="N37" i="1"/>
  <c r="P37" i="1" s="1"/>
  <c r="Q37" i="1" s="1"/>
  <c r="J38" i="1"/>
  <c r="K38" i="1"/>
  <c r="L38" i="1"/>
  <c r="O38" i="1" s="1"/>
  <c r="M38" i="1"/>
  <c r="N38" i="1"/>
  <c r="P38" i="1"/>
  <c r="J39" i="1"/>
  <c r="K39" i="1"/>
  <c r="M39" i="1" s="1"/>
  <c r="L39" i="1"/>
  <c r="O39" i="1" s="1"/>
  <c r="J40" i="1"/>
  <c r="K40" i="1"/>
  <c r="M40" i="1" s="1"/>
  <c r="L40" i="1"/>
  <c r="O40" i="1" s="1"/>
  <c r="J41" i="1"/>
  <c r="K41" i="1"/>
  <c r="M41" i="1" s="1"/>
  <c r="L41" i="1"/>
  <c r="N41" i="1" s="1"/>
  <c r="P41" i="1" s="1"/>
  <c r="J42" i="1"/>
  <c r="K42" i="1"/>
  <c r="M42" i="1" s="1"/>
  <c r="L42" i="1"/>
  <c r="N42" i="1" s="1"/>
  <c r="P42" i="1" s="1"/>
  <c r="O42" i="1"/>
  <c r="J43" i="1"/>
  <c r="K43" i="1"/>
  <c r="M43" i="1" s="1"/>
  <c r="L43" i="1"/>
  <c r="O43" i="1" s="1"/>
  <c r="N43" i="1"/>
  <c r="P43" i="1" s="1"/>
  <c r="J44" i="1"/>
  <c r="K44" i="1"/>
  <c r="M44" i="1" s="1"/>
  <c r="L44" i="1"/>
  <c r="O44" i="1" s="1"/>
  <c r="N44" i="1"/>
  <c r="P44" i="1" s="1"/>
  <c r="Q44" i="1" s="1"/>
  <c r="J45" i="1"/>
  <c r="K45" i="1"/>
  <c r="M45" i="1" s="1"/>
  <c r="L45" i="1"/>
  <c r="J46" i="1"/>
  <c r="K46" i="1"/>
  <c r="M46" i="1" s="1"/>
  <c r="L46" i="1"/>
  <c r="O46" i="1" s="1"/>
  <c r="J47" i="1"/>
  <c r="K47" i="1"/>
  <c r="L47" i="1"/>
  <c r="N47" i="1" s="1"/>
  <c r="P47" i="1" s="1"/>
  <c r="M47" i="1"/>
  <c r="J48" i="1"/>
  <c r="K48" i="1"/>
  <c r="M48" i="1" s="1"/>
  <c r="L48" i="1"/>
  <c r="J49" i="1"/>
  <c r="K49" i="1"/>
  <c r="M49" i="1" s="1"/>
  <c r="L49" i="1"/>
  <c r="O49" i="1" s="1"/>
  <c r="N49" i="1"/>
  <c r="P49" i="1" s="1"/>
  <c r="J50" i="1"/>
  <c r="K50" i="1"/>
  <c r="M50" i="1" s="1"/>
  <c r="L50" i="1"/>
  <c r="N50" i="1" s="1"/>
  <c r="P50" i="1" s="1"/>
  <c r="J51" i="1"/>
  <c r="K51" i="1"/>
  <c r="M51" i="1" s="1"/>
  <c r="L51" i="1"/>
  <c r="O51" i="1" s="1"/>
  <c r="J52" i="1"/>
  <c r="K52" i="1"/>
  <c r="M52" i="1" s="1"/>
  <c r="L52" i="1"/>
  <c r="N52" i="1" s="1"/>
  <c r="P52" i="1" s="1"/>
  <c r="J53" i="1"/>
  <c r="K53" i="1"/>
  <c r="M53" i="1" s="1"/>
  <c r="L53" i="1"/>
  <c r="N53" i="1"/>
  <c r="P53" i="1" s="1"/>
  <c r="O53" i="1"/>
  <c r="J54" i="1"/>
  <c r="K54" i="1"/>
  <c r="M54" i="1" s="1"/>
  <c r="L54" i="1"/>
  <c r="N54" i="1"/>
  <c r="P54" i="1" s="1"/>
  <c r="O54" i="1"/>
  <c r="J55" i="1"/>
  <c r="K55" i="1"/>
  <c r="M55" i="1" s="1"/>
  <c r="L55" i="1"/>
  <c r="N55" i="1"/>
  <c r="P55" i="1" s="1"/>
  <c r="O55" i="1"/>
  <c r="J56" i="1"/>
  <c r="K56" i="1"/>
  <c r="M56" i="1" s="1"/>
  <c r="L56" i="1"/>
  <c r="N56" i="1" s="1"/>
  <c r="P56" i="1" s="1"/>
  <c r="J57" i="1"/>
  <c r="K57" i="1"/>
  <c r="M57" i="1" s="1"/>
  <c r="L57" i="1"/>
  <c r="N57" i="1" s="1"/>
  <c r="P57" i="1" s="1"/>
  <c r="J58" i="1"/>
  <c r="K58" i="1"/>
  <c r="M58" i="1" s="1"/>
  <c r="L58" i="1"/>
  <c r="N58" i="1"/>
  <c r="P58" i="1" s="1"/>
  <c r="O58" i="1"/>
  <c r="J59" i="1"/>
  <c r="K59" i="1"/>
  <c r="L59" i="1"/>
  <c r="O59" i="1" s="1"/>
  <c r="M59" i="1"/>
  <c r="N59" i="1"/>
  <c r="P59" i="1" s="1"/>
  <c r="J60" i="1"/>
  <c r="K60" i="1"/>
  <c r="M60" i="1" s="1"/>
  <c r="L60" i="1"/>
  <c r="N60" i="1"/>
  <c r="P60" i="1" s="1"/>
  <c r="O60" i="1"/>
  <c r="J61" i="1"/>
  <c r="K61" i="1"/>
  <c r="M61" i="1" s="1"/>
  <c r="L61" i="1"/>
  <c r="N61" i="1" s="1"/>
  <c r="P61" i="1" s="1"/>
  <c r="J62" i="1"/>
  <c r="K62" i="1"/>
  <c r="M62" i="1" s="1"/>
  <c r="L62" i="1"/>
  <c r="J63" i="1"/>
  <c r="K63" i="1"/>
  <c r="M63" i="1" s="1"/>
  <c r="L63" i="1"/>
  <c r="N63" i="1" s="1"/>
  <c r="P63" i="1" s="1"/>
  <c r="O63" i="1"/>
  <c r="J64" i="1"/>
  <c r="K64" i="1"/>
  <c r="L64" i="1"/>
  <c r="O64" i="1" s="1"/>
  <c r="M64" i="1"/>
  <c r="J65" i="1"/>
  <c r="K65" i="1"/>
  <c r="L65" i="1"/>
  <c r="O65" i="1" s="1"/>
  <c r="M65" i="1"/>
  <c r="N65" i="1"/>
  <c r="P65" i="1" s="1"/>
  <c r="Q65" i="1" s="1"/>
  <c r="J66" i="1"/>
  <c r="K66" i="1"/>
  <c r="M66" i="1" s="1"/>
  <c r="L66" i="1"/>
  <c r="N66" i="1"/>
  <c r="P66" i="1" s="1"/>
  <c r="O66" i="1"/>
  <c r="J67" i="1"/>
  <c r="K67" i="1"/>
  <c r="M67" i="1" s="1"/>
  <c r="L67" i="1"/>
  <c r="N67" i="1"/>
  <c r="P67" i="1" s="1"/>
  <c r="Q67" i="1" s="1"/>
  <c r="O67" i="1"/>
  <c r="J68" i="1"/>
  <c r="K68" i="1"/>
  <c r="M68" i="1" s="1"/>
  <c r="L68" i="1"/>
  <c r="N68" i="1"/>
  <c r="P68" i="1" s="1"/>
  <c r="O68" i="1"/>
  <c r="J69" i="1"/>
  <c r="K69" i="1"/>
  <c r="M69" i="1" s="1"/>
  <c r="L69" i="1"/>
  <c r="O69" i="1" s="1"/>
  <c r="J70" i="1"/>
  <c r="K70" i="1"/>
  <c r="L70" i="1"/>
  <c r="N70" i="1" s="1"/>
  <c r="P70" i="1" s="1"/>
  <c r="M70" i="1"/>
  <c r="J71" i="1"/>
  <c r="K71" i="1"/>
  <c r="M71" i="1" s="1"/>
  <c r="L71" i="1"/>
  <c r="J72" i="1"/>
  <c r="K72" i="1"/>
  <c r="M72" i="1" s="1"/>
  <c r="L72" i="1"/>
  <c r="N72" i="1" s="1"/>
  <c r="P72" i="1" s="1"/>
  <c r="O72" i="1"/>
  <c r="J73" i="1"/>
  <c r="K73" i="1"/>
  <c r="L73" i="1"/>
  <c r="M73" i="1"/>
  <c r="N73" i="1"/>
  <c r="P73" i="1" s="1"/>
  <c r="O73" i="1"/>
  <c r="J74" i="1"/>
  <c r="K74" i="1"/>
  <c r="M74" i="1" s="1"/>
  <c r="L74" i="1"/>
  <c r="N74" i="1" s="1"/>
  <c r="P74" i="1" s="1"/>
  <c r="J75" i="1"/>
  <c r="K75" i="1"/>
  <c r="M75" i="1" s="1"/>
  <c r="L75" i="1"/>
  <c r="N75" i="1" s="1"/>
  <c r="P75" i="1" s="1"/>
  <c r="J76" i="1"/>
  <c r="K76" i="1"/>
  <c r="L76" i="1"/>
  <c r="M76" i="1"/>
  <c r="N76" i="1"/>
  <c r="O76" i="1"/>
  <c r="P76" i="1"/>
  <c r="Q76" i="1" s="1"/>
  <c r="J77" i="1"/>
  <c r="K77" i="1"/>
  <c r="L77" i="1"/>
  <c r="O77" i="1" s="1"/>
  <c r="M77" i="1"/>
  <c r="J78" i="1"/>
  <c r="K78" i="1"/>
  <c r="M78" i="1" s="1"/>
  <c r="L78" i="1"/>
  <c r="N78" i="1"/>
  <c r="P78" i="1" s="1"/>
  <c r="Q78" i="1" s="1"/>
  <c r="O78" i="1"/>
  <c r="J79" i="1"/>
  <c r="K79" i="1"/>
  <c r="M79" i="1" s="1"/>
  <c r="L79" i="1"/>
  <c r="N79" i="1" s="1"/>
  <c r="P79" i="1" s="1"/>
  <c r="J80" i="1"/>
  <c r="K80" i="1"/>
  <c r="M80" i="1" s="1"/>
  <c r="L80" i="1"/>
  <c r="N80" i="1" s="1"/>
  <c r="P80" i="1" s="1"/>
  <c r="O80" i="1"/>
  <c r="J81" i="1"/>
  <c r="K81" i="1"/>
  <c r="M81" i="1" s="1"/>
  <c r="L81" i="1"/>
  <c r="N81" i="1" s="1"/>
  <c r="P81" i="1" s="1"/>
  <c r="O81" i="1"/>
  <c r="J82" i="1"/>
  <c r="K82" i="1"/>
  <c r="L82" i="1"/>
  <c r="O82" i="1" s="1"/>
  <c r="M82" i="1"/>
  <c r="J83" i="1"/>
  <c r="K83" i="1"/>
  <c r="M83" i="1" s="1"/>
  <c r="L83" i="1"/>
  <c r="O83" i="1" s="1"/>
  <c r="J84" i="1"/>
  <c r="K84" i="1"/>
  <c r="M84" i="1" s="1"/>
  <c r="L84" i="1"/>
  <c r="J85" i="1"/>
  <c r="K85" i="1"/>
  <c r="M85" i="1" s="1"/>
  <c r="L85" i="1"/>
  <c r="N85" i="1" s="1"/>
  <c r="P85" i="1" s="1"/>
  <c r="Q85" i="1" s="1"/>
  <c r="O85" i="1"/>
  <c r="J86" i="1"/>
  <c r="K86" i="1"/>
  <c r="L86" i="1"/>
  <c r="O86" i="1" s="1"/>
  <c r="M86" i="1"/>
  <c r="N86" i="1"/>
  <c r="P86" i="1"/>
  <c r="Q86" i="1" s="1"/>
  <c r="J87" i="1"/>
  <c r="K87" i="1"/>
  <c r="M87" i="1" s="1"/>
  <c r="L87" i="1"/>
  <c r="O87" i="1" s="1"/>
  <c r="J88" i="1"/>
  <c r="K88" i="1"/>
  <c r="M88" i="1" s="1"/>
  <c r="L88" i="1"/>
  <c r="N88" i="1" s="1"/>
  <c r="P88" i="1" s="1"/>
  <c r="J89" i="1"/>
  <c r="K89" i="1"/>
  <c r="M89" i="1" s="1"/>
  <c r="Q89" i="1" s="1"/>
  <c r="L89" i="1"/>
  <c r="N89" i="1" s="1"/>
  <c r="P89" i="1" s="1"/>
  <c r="O89" i="1"/>
  <c r="J90" i="1"/>
  <c r="K90" i="1"/>
  <c r="M90" i="1" s="1"/>
  <c r="L90" i="1"/>
  <c r="N90" i="1" s="1"/>
  <c r="P90" i="1" s="1"/>
  <c r="J91" i="1"/>
  <c r="K91" i="1"/>
  <c r="L91" i="1"/>
  <c r="N91" i="1" s="1"/>
  <c r="P91" i="1" s="1"/>
  <c r="M91" i="1"/>
  <c r="J92" i="1"/>
  <c r="K92" i="1"/>
  <c r="M92" i="1" s="1"/>
  <c r="L92" i="1"/>
  <c r="N92" i="1" s="1"/>
  <c r="P92" i="1" s="1"/>
  <c r="J93" i="1"/>
  <c r="K93" i="1"/>
  <c r="M93" i="1" s="1"/>
  <c r="L93" i="1"/>
  <c r="N93" i="1" s="1"/>
  <c r="P93" i="1" s="1"/>
  <c r="J94" i="1"/>
  <c r="K94" i="1"/>
  <c r="L94" i="1"/>
  <c r="N94" i="1" s="1"/>
  <c r="P94" i="1" s="1"/>
  <c r="M94" i="1"/>
  <c r="J95" i="1"/>
  <c r="K95" i="1"/>
  <c r="L95" i="1"/>
  <c r="O95" i="1" s="1"/>
  <c r="M95" i="1"/>
  <c r="N95" i="1"/>
  <c r="P95" i="1" s="1"/>
  <c r="Q95" i="1" s="1"/>
  <c r="J96" i="1"/>
  <c r="K96" i="1"/>
  <c r="M96" i="1" s="1"/>
  <c r="L96" i="1"/>
  <c r="O96" i="1" s="1"/>
  <c r="N96" i="1"/>
  <c r="P96" i="1" s="1"/>
  <c r="Q96" i="1" s="1"/>
  <c r="J97" i="1"/>
  <c r="K97" i="1"/>
  <c r="M97" i="1" s="1"/>
  <c r="L97" i="1"/>
  <c r="N97" i="1" s="1"/>
  <c r="P97" i="1" s="1"/>
  <c r="J98" i="1"/>
  <c r="K98" i="1"/>
  <c r="M98" i="1" s="1"/>
  <c r="L98" i="1"/>
  <c r="N98" i="1" s="1"/>
  <c r="P98" i="1" s="1"/>
  <c r="J99" i="1"/>
  <c r="K99" i="1"/>
  <c r="M99" i="1" s="1"/>
  <c r="L99" i="1"/>
  <c r="N99" i="1" s="1"/>
  <c r="P99" i="1" s="1"/>
  <c r="O99" i="1"/>
  <c r="J100" i="1"/>
  <c r="K100" i="1"/>
  <c r="L100" i="1"/>
  <c r="O100" i="1" s="1"/>
  <c r="M100" i="1"/>
  <c r="J101" i="1"/>
  <c r="K101" i="1"/>
  <c r="M101" i="1" s="1"/>
  <c r="L101" i="1"/>
  <c r="O101" i="1" s="1"/>
  <c r="N101" i="1"/>
  <c r="P101" i="1" s="1"/>
  <c r="J102" i="1"/>
  <c r="K102" i="1"/>
  <c r="M102" i="1" s="1"/>
  <c r="L102" i="1"/>
  <c r="N102" i="1" s="1"/>
  <c r="P102" i="1" s="1"/>
  <c r="O102" i="1"/>
  <c r="J103" i="1"/>
  <c r="K103" i="1"/>
  <c r="M103" i="1" s="1"/>
  <c r="L103" i="1"/>
  <c r="N103" i="1" s="1"/>
  <c r="P103" i="1" s="1"/>
  <c r="O103" i="1"/>
  <c r="J104" i="1"/>
  <c r="K104" i="1"/>
  <c r="M104" i="1" s="1"/>
  <c r="L104" i="1"/>
  <c r="N104" i="1" s="1"/>
  <c r="O104" i="1"/>
  <c r="P104" i="1"/>
  <c r="J105" i="1"/>
  <c r="K105" i="1"/>
  <c r="M105" i="1" s="1"/>
  <c r="L105" i="1"/>
  <c r="J106" i="1"/>
  <c r="K106" i="1"/>
  <c r="M106" i="1" s="1"/>
  <c r="L106" i="1"/>
  <c r="J107" i="1"/>
  <c r="K107" i="1"/>
  <c r="M107" i="1" s="1"/>
  <c r="L107" i="1"/>
  <c r="N107" i="1"/>
  <c r="P107" i="1" s="1"/>
  <c r="O107" i="1"/>
  <c r="J108" i="1"/>
  <c r="K108" i="1"/>
  <c r="M108" i="1" s="1"/>
  <c r="L108" i="1"/>
  <c r="N108" i="1"/>
  <c r="P108" i="1" s="1"/>
  <c r="O108" i="1"/>
  <c r="J109" i="1"/>
  <c r="K109" i="1"/>
  <c r="M109" i="1" s="1"/>
  <c r="L109" i="1"/>
  <c r="N109" i="1"/>
  <c r="P109" i="1" s="1"/>
  <c r="O109" i="1"/>
  <c r="J110" i="1"/>
  <c r="K110" i="1"/>
  <c r="M110" i="1" s="1"/>
  <c r="L110" i="1"/>
  <c r="J111" i="1"/>
  <c r="K111" i="1"/>
  <c r="M111" i="1" s="1"/>
  <c r="L111" i="1"/>
  <c r="J112" i="1"/>
  <c r="K112" i="1"/>
  <c r="M112" i="1" s="1"/>
  <c r="L112" i="1"/>
  <c r="N112" i="1"/>
  <c r="P112" i="1" s="1"/>
  <c r="O112" i="1"/>
  <c r="J113" i="1"/>
  <c r="K113" i="1"/>
  <c r="L113" i="1"/>
  <c r="O113" i="1" s="1"/>
  <c r="M113" i="1"/>
  <c r="N113" i="1"/>
  <c r="P113" i="1" s="1"/>
  <c r="J114" i="1"/>
  <c r="K114" i="1"/>
  <c r="M114" i="1" s="1"/>
  <c r="L114" i="1"/>
  <c r="N114" i="1"/>
  <c r="P114" i="1" s="1"/>
  <c r="O114" i="1"/>
  <c r="J115" i="1"/>
  <c r="K115" i="1"/>
  <c r="M115" i="1" s="1"/>
  <c r="L115" i="1"/>
  <c r="N115" i="1" s="1"/>
  <c r="P115" i="1" s="1"/>
  <c r="J116" i="1"/>
  <c r="K116" i="1"/>
  <c r="M116" i="1" s="1"/>
  <c r="L116" i="1"/>
  <c r="N116" i="1" s="1"/>
  <c r="P116" i="1" s="1"/>
  <c r="J117" i="1"/>
  <c r="K117" i="1"/>
  <c r="M117" i="1" s="1"/>
  <c r="L117" i="1"/>
  <c r="J118" i="1"/>
  <c r="K118" i="1"/>
  <c r="L118" i="1"/>
  <c r="M118" i="1"/>
  <c r="J119" i="1"/>
  <c r="K119" i="1"/>
  <c r="L119" i="1"/>
  <c r="O119" i="1" s="1"/>
  <c r="M119" i="1"/>
  <c r="J120" i="1"/>
  <c r="K120" i="1"/>
  <c r="M120" i="1" s="1"/>
  <c r="L120" i="1"/>
  <c r="N120" i="1" s="1"/>
  <c r="P120" i="1" s="1"/>
  <c r="O120" i="1"/>
  <c r="Q120" i="1"/>
  <c r="J121" i="1"/>
  <c r="K121" i="1"/>
  <c r="M121" i="1" s="1"/>
  <c r="L121" i="1"/>
  <c r="N121" i="1" s="1"/>
  <c r="P121" i="1" s="1"/>
  <c r="O121" i="1"/>
  <c r="J122" i="1"/>
  <c r="K122" i="1"/>
  <c r="M122" i="1" s="1"/>
  <c r="L122" i="1"/>
  <c r="N122" i="1" s="1"/>
  <c r="P122" i="1" s="1"/>
  <c r="J123" i="1"/>
  <c r="K123" i="1"/>
  <c r="M123" i="1" s="1"/>
  <c r="L123" i="1"/>
  <c r="J124" i="1"/>
  <c r="K124" i="1"/>
  <c r="M124" i="1" s="1"/>
  <c r="L124" i="1"/>
  <c r="J125" i="1"/>
  <c r="K125" i="1"/>
  <c r="M125" i="1" s="1"/>
  <c r="L125" i="1"/>
  <c r="N125" i="1"/>
  <c r="P125" i="1" s="1"/>
  <c r="O125" i="1"/>
  <c r="J126" i="1"/>
  <c r="K126" i="1"/>
  <c r="M126" i="1" s="1"/>
  <c r="L126" i="1"/>
  <c r="N126" i="1"/>
  <c r="P126" i="1" s="1"/>
  <c r="O126" i="1"/>
  <c r="J127" i="1"/>
  <c r="K127" i="1"/>
  <c r="M127" i="1" s="1"/>
  <c r="L127" i="1"/>
  <c r="N127" i="1"/>
  <c r="P127" i="1" s="1"/>
  <c r="O127" i="1"/>
  <c r="J128" i="1"/>
  <c r="K128" i="1"/>
  <c r="M128" i="1" s="1"/>
  <c r="L128" i="1"/>
  <c r="J129" i="1"/>
  <c r="K129" i="1"/>
  <c r="M129" i="1" s="1"/>
  <c r="L129" i="1"/>
  <c r="N129" i="1" s="1"/>
  <c r="P129" i="1" s="1"/>
  <c r="Q129" i="1" s="1"/>
  <c r="O129" i="1"/>
  <c r="J130" i="1"/>
  <c r="K130" i="1"/>
  <c r="M130" i="1" s="1"/>
  <c r="L130" i="1"/>
  <c r="O130" i="1" s="1"/>
  <c r="N130" i="1"/>
  <c r="P130" i="1" s="1"/>
  <c r="Q130" i="1" s="1"/>
  <c r="J131" i="1"/>
  <c r="K131" i="1"/>
  <c r="M131" i="1" s="1"/>
  <c r="L131" i="1"/>
  <c r="J132" i="1"/>
  <c r="K132" i="1"/>
  <c r="M132" i="1" s="1"/>
  <c r="L132" i="1"/>
  <c r="N132" i="1" s="1"/>
  <c r="P132" i="1" s="1"/>
  <c r="J133" i="1"/>
  <c r="K133" i="1"/>
  <c r="M133" i="1" s="1"/>
  <c r="L133" i="1"/>
  <c r="N133" i="1"/>
  <c r="P133" i="1" s="1"/>
  <c r="Q133" i="1" s="1"/>
  <c r="O133" i="1"/>
  <c r="J134" i="1"/>
  <c r="K134" i="1"/>
  <c r="M134" i="1" s="1"/>
  <c r="L134" i="1"/>
  <c r="J135" i="1"/>
  <c r="K135" i="1"/>
  <c r="M135" i="1" s="1"/>
  <c r="L135" i="1"/>
  <c r="N135" i="1" s="1"/>
  <c r="O135" i="1"/>
  <c r="P135" i="1"/>
  <c r="J136" i="1"/>
  <c r="K136" i="1"/>
  <c r="M136" i="1" s="1"/>
  <c r="L136" i="1"/>
  <c r="J137" i="1"/>
  <c r="K137" i="1"/>
  <c r="M137" i="1" s="1"/>
  <c r="L137" i="1"/>
  <c r="J138" i="1"/>
  <c r="K138" i="1"/>
  <c r="M138" i="1" s="1"/>
  <c r="L138" i="1"/>
  <c r="N138" i="1" s="1"/>
  <c r="P138" i="1" s="1"/>
  <c r="J139" i="1"/>
  <c r="K139" i="1"/>
  <c r="L139" i="1"/>
  <c r="M139" i="1"/>
  <c r="N139" i="1"/>
  <c r="O139" i="1"/>
  <c r="P139" i="1"/>
  <c r="J140" i="1"/>
  <c r="K140" i="1"/>
  <c r="L140" i="1"/>
  <c r="O140" i="1" s="1"/>
  <c r="M140" i="1"/>
  <c r="N140" i="1"/>
  <c r="P140" i="1" s="1"/>
  <c r="Q140" i="1" s="1"/>
  <c r="J141" i="1"/>
  <c r="K141" i="1"/>
  <c r="L141" i="1"/>
  <c r="N141" i="1" s="1"/>
  <c r="P141" i="1" s="1"/>
  <c r="M141" i="1"/>
  <c r="J142" i="1"/>
  <c r="K142" i="1"/>
  <c r="L142" i="1"/>
  <c r="N142" i="1" s="1"/>
  <c r="P142" i="1" s="1"/>
  <c r="M142" i="1"/>
  <c r="J143" i="1"/>
  <c r="K143" i="1"/>
  <c r="M143" i="1" s="1"/>
  <c r="L143" i="1"/>
  <c r="O143" i="1" s="1"/>
  <c r="J144" i="1"/>
  <c r="K144" i="1"/>
  <c r="M144" i="1" s="1"/>
  <c r="L144" i="1"/>
  <c r="N144" i="1"/>
  <c r="O144" i="1"/>
  <c r="P144" i="1"/>
  <c r="J145" i="1"/>
  <c r="K145" i="1"/>
  <c r="M145" i="1" s="1"/>
  <c r="L145" i="1"/>
  <c r="N145" i="1" s="1"/>
  <c r="P145" i="1"/>
  <c r="J146" i="1"/>
  <c r="K146" i="1"/>
  <c r="M146" i="1" s="1"/>
  <c r="L146" i="1"/>
  <c r="O146" i="1" s="1"/>
  <c r="J147" i="1"/>
  <c r="K147" i="1"/>
  <c r="M147" i="1" s="1"/>
  <c r="L147" i="1"/>
  <c r="N147" i="1"/>
  <c r="P147" i="1" s="1"/>
  <c r="O147" i="1"/>
  <c r="J148" i="1"/>
  <c r="K148" i="1"/>
  <c r="M148" i="1" s="1"/>
  <c r="L148" i="1"/>
  <c r="O148" i="1" s="1"/>
  <c r="N148" i="1"/>
  <c r="P148" i="1" s="1"/>
  <c r="J149" i="1"/>
  <c r="K149" i="1"/>
  <c r="M149" i="1" s="1"/>
  <c r="L149" i="1"/>
  <c r="J150" i="1"/>
  <c r="K150" i="1"/>
  <c r="M150" i="1" s="1"/>
  <c r="L150" i="1"/>
  <c r="O150" i="1" s="1"/>
  <c r="J151" i="1"/>
  <c r="K151" i="1"/>
  <c r="M151" i="1" s="1"/>
  <c r="L151" i="1"/>
  <c r="N151" i="1"/>
  <c r="P151" i="1" s="1"/>
  <c r="Q151" i="1" s="1"/>
  <c r="O151" i="1"/>
  <c r="J152" i="1"/>
  <c r="K152" i="1"/>
  <c r="L152" i="1"/>
  <c r="O152" i="1" s="1"/>
  <c r="M152" i="1"/>
  <c r="N152" i="1"/>
  <c r="P152" i="1" s="1"/>
  <c r="J153" i="1"/>
  <c r="K153" i="1"/>
  <c r="M153" i="1" s="1"/>
  <c r="L153" i="1"/>
  <c r="N153" i="1" s="1"/>
  <c r="P153" i="1" s="1"/>
  <c r="J154" i="1"/>
  <c r="K154" i="1"/>
  <c r="M154" i="1" s="1"/>
  <c r="L154" i="1"/>
  <c r="J155" i="1"/>
  <c r="K155" i="1"/>
  <c r="M155" i="1" s="1"/>
  <c r="L155" i="1"/>
  <c r="O155" i="1" s="1"/>
  <c r="J156" i="1"/>
  <c r="K156" i="1"/>
  <c r="L156" i="1"/>
  <c r="O156" i="1" s="1"/>
  <c r="M156" i="1"/>
  <c r="N156" i="1"/>
  <c r="P156" i="1" s="1"/>
  <c r="J157" i="1"/>
  <c r="K157" i="1"/>
  <c r="L157" i="1"/>
  <c r="O157" i="1" s="1"/>
  <c r="M157" i="1"/>
  <c r="N157" i="1"/>
  <c r="P157" i="1"/>
  <c r="J158" i="1"/>
  <c r="K158" i="1"/>
  <c r="M158" i="1" s="1"/>
  <c r="L158" i="1"/>
  <c r="O158" i="1" s="1"/>
  <c r="J159" i="1"/>
  <c r="K159" i="1"/>
  <c r="M159" i="1" s="1"/>
  <c r="L159" i="1"/>
  <c r="O159" i="1" s="1"/>
  <c r="N159" i="1"/>
  <c r="P159" i="1" s="1"/>
  <c r="Q159" i="1" s="1"/>
  <c r="J160" i="1"/>
  <c r="K160" i="1"/>
  <c r="L160" i="1"/>
  <c r="N160" i="1" s="1"/>
  <c r="P160" i="1" s="1"/>
  <c r="Q160" i="1" s="1"/>
  <c r="M160" i="1"/>
  <c r="O160" i="1"/>
  <c r="J161" i="1"/>
  <c r="K161" i="1"/>
  <c r="L161" i="1"/>
  <c r="M161" i="1"/>
  <c r="J162" i="1"/>
  <c r="K162" i="1"/>
  <c r="M162" i="1" s="1"/>
  <c r="L162" i="1"/>
  <c r="O162" i="1" s="1"/>
  <c r="J163" i="1"/>
  <c r="K163" i="1"/>
  <c r="M163" i="1" s="1"/>
  <c r="L163" i="1"/>
  <c r="J164" i="1"/>
  <c r="K164" i="1"/>
  <c r="L164" i="1"/>
  <c r="O164" i="1" s="1"/>
  <c r="M164" i="1"/>
  <c r="N164" i="1"/>
  <c r="P164" i="1" s="1"/>
  <c r="J165" i="1"/>
  <c r="K165" i="1"/>
  <c r="L165" i="1"/>
  <c r="N165" i="1" s="1"/>
  <c r="P165" i="1" s="1"/>
  <c r="M165" i="1"/>
  <c r="J166" i="1"/>
  <c r="K166" i="1"/>
  <c r="L166" i="1"/>
  <c r="M166" i="1"/>
  <c r="N166" i="1"/>
  <c r="O166" i="1"/>
  <c r="P166" i="1"/>
  <c r="Q166" i="1" s="1"/>
  <c r="J167" i="1"/>
  <c r="K167" i="1"/>
  <c r="M167" i="1" s="1"/>
  <c r="L167" i="1"/>
  <c r="O167" i="1" s="1"/>
  <c r="J168" i="1"/>
  <c r="K168" i="1"/>
  <c r="M168" i="1" s="1"/>
  <c r="L168" i="1"/>
  <c r="N168" i="1" s="1"/>
  <c r="P168" i="1" s="1"/>
  <c r="Q168" i="1" s="1"/>
  <c r="O168" i="1"/>
  <c r="J169" i="1"/>
  <c r="K169" i="1"/>
  <c r="L169" i="1"/>
  <c r="M169" i="1"/>
  <c r="N169" i="1"/>
  <c r="P169" i="1" s="1"/>
  <c r="O169" i="1"/>
  <c r="J170" i="1"/>
  <c r="K170" i="1"/>
  <c r="M170" i="1" s="1"/>
  <c r="L170" i="1"/>
  <c r="O170" i="1" s="1"/>
  <c r="J171" i="1"/>
  <c r="K171" i="1"/>
  <c r="M171" i="1" s="1"/>
  <c r="L171" i="1"/>
  <c r="N171" i="1" s="1"/>
  <c r="P171" i="1" s="1"/>
  <c r="J172" i="1"/>
  <c r="K172" i="1"/>
  <c r="M172" i="1" s="1"/>
  <c r="L172" i="1"/>
  <c r="J173" i="1"/>
  <c r="K173" i="1"/>
  <c r="M173" i="1" s="1"/>
  <c r="L173" i="1"/>
  <c r="O173" i="1" s="1"/>
  <c r="J174" i="1"/>
  <c r="K174" i="1"/>
  <c r="M174" i="1" s="1"/>
  <c r="L174" i="1"/>
  <c r="O174" i="1" s="1"/>
  <c r="J175" i="1"/>
  <c r="K175" i="1"/>
  <c r="M175" i="1" s="1"/>
  <c r="L175" i="1"/>
  <c r="N175" i="1"/>
  <c r="P175" i="1" s="1"/>
  <c r="Q175" i="1" s="1"/>
  <c r="O175" i="1"/>
  <c r="J176" i="1"/>
  <c r="K176" i="1"/>
  <c r="M176" i="1" s="1"/>
  <c r="L176" i="1"/>
  <c r="O176" i="1" s="1"/>
  <c r="N176" i="1"/>
  <c r="P176" i="1" s="1"/>
  <c r="J177" i="1"/>
  <c r="K177" i="1"/>
  <c r="M177" i="1" s="1"/>
  <c r="L177" i="1"/>
  <c r="N177" i="1" s="1"/>
  <c r="P177" i="1" s="1"/>
  <c r="J178" i="1"/>
  <c r="K178" i="1"/>
  <c r="L178" i="1"/>
  <c r="N178" i="1" s="1"/>
  <c r="P178" i="1" s="1"/>
  <c r="Q178" i="1" s="1"/>
  <c r="M178" i="1"/>
  <c r="O178" i="1"/>
  <c r="J179" i="1"/>
  <c r="K179" i="1"/>
  <c r="M179" i="1" s="1"/>
  <c r="L179" i="1"/>
  <c r="O179" i="1" s="1"/>
  <c r="J180" i="1"/>
  <c r="K180" i="1"/>
  <c r="M180" i="1" s="1"/>
  <c r="L180" i="1"/>
  <c r="N180" i="1"/>
  <c r="P180" i="1" s="1"/>
  <c r="O180" i="1"/>
  <c r="J181" i="1"/>
  <c r="K181" i="1"/>
  <c r="M181" i="1" s="1"/>
  <c r="L181" i="1"/>
  <c r="N181" i="1" s="1"/>
  <c r="P181" i="1" s="1"/>
  <c r="J182" i="1"/>
  <c r="K182" i="1"/>
  <c r="M182" i="1" s="1"/>
  <c r="L182" i="1"/>
  <c r="O182" i="1" s="1"/>
  <c r="J183" i="1"/>
  <c r="K183" i="1"/>
  <c r="L183" i="1"/>
  <c r="N183" i="1" s="1"/>
  <c r="P183" i="1" s="1"/>
  <c r="Q183" i="1" s="1"/>
  <c r="M183" i="1"/>
  <c r="O183" i="1"/>
  <c r="J184" i="1"/>
  <c r="K184" i="1"/>
  <c r="M184" i="1" s="1"/>
  <c r="L184" i="1"/>
  <c r="N184" i="1"/>
  <c r="O184" i="1"/>
  <c r="P184" i="1"/>
  <c r="J185" i="1"/>
  <c r="K185" i="1"/>
  <c r="M185" i="1" s="1"/>
  <c r="L185" i="1"/>
  <c r="O185" i="1" s="1"/>
  <c r="J186" i="1"/>
  <c r="K186" i="1"/>
  <c r="L186" i="1"/>
  <c r="N186" i="1" s="1"/>
  <c r="M186" i="1"/>
  <c r="O186" i="1"/>
  <c r="P186" i="1"/>
  <c r="Q186" i="1" s="1"/>
  <c r="J187" i="1"/>
  <c r="K187" i="1"/>
  <c r="L187" i="1"/>
  <c r="N187" i="1" s="1"/>
  <c r="P187" i="1" s="1"/>
  <c r="Q187" i="1" s="1"/>
  <c r="M187" i="1"/>
  <c r="O187" i="1"/>
  <c r="J188" i="1"/>
  <c r="K188" i="1"/>
  <c r="L188" i="1"/>
  <c r="O188" i="1" s="1"/>
  <c r="M188" i="1"/>
  <c r="N188" i="1"/>
  <c r="P188" i="1" s="1"/>
  <c r="J189" i="1"/>
  <c r="K189" i="1"/>
  <c r="M189" i="1" s="1"/>
  <c r="L189" i="1"/>
  <c r="N189" i="1" s="1"/>
  <c r="P189" i="1" s="1"/>
  <c r="J190" i="1"/>
  <c r="K190" i="1"/>
  <c r="M190" i="1" s="1"/>
  <c r="L190" i="1"/>
  <c r="N190" i="1"/>
  <c r="P190" i="1" s="1"/>
  <c r="O190" i="1"/>
  <c r="J191" i="1"/>
  <c r="K191" i="1"/>
  <c r="M191" i="1" s="1"/>
  <c r="L191" i="1"/>
  <c r="O191" i="1" s="1"/>
  <c r="N191" i="1"/>
  <c r="P191" i="1" s="1"/>
  <c r="Q191" i="1" s="1"/>
  <c r="J192" i="1"/>
  <c r="K192" i="1"/>
  <c r="M192" i="1" s="1"/>
  <c r="L192" i="1"/>
  <c r="O192" i="1" s="1"/>
  <c r="J193" i="1"/>
  <c r="K193" i="1"/>
  <c r="M193" i="1" s="1"/>
  <c r="L193" i="1"/>
  <c r="N193" i="1"/>
  <c r="P193" i="1" s="1"/>
  <c r="O193" i="1"/>
  <c r="J194" i="1"/>
  <c r="K194" i="1"/>
  <c r="L194" i="1"/>
  <c r="O194" i="1" s="1"/>
  <c r="M194" i="1"/>
  <c r="J195" i="1"/>
  <c r="K195" i="1"/>
  <c r="M195" i="1" s="1"/>
  <c r="L195" i="1"/>
  <c r="N195" i="1" s="1"/>
  <c r="P195" i="1" s="1"/>
  <c r="J196" i="1"/>
  <c r="K196" i="1"/>
  <c r="L196" i="1"/>
  <c r="O196" i="1" s="1"/>
  <c r="M196" i="1"/>
  <c r="N196" i="1"/>
  <c r="P196" i="1"/>
  <c r="J197" i="1"/>
  <c r="K197" i="1"/>
  <c r="M197" i="1" s="1"/>
  <c r="L197" i="1"/>
  <c r="O197" i="1" s="1"/>
  <c r="J198" i="1"/>
  <c r="K198" i="1"/>
  <c r="M198" i="1" s="1"/>
  <c r="L198" i="1"/>
  <c r="N198" i="1" s="1"/>
  <c r="P198" i="1" s="1"/>
  <c r="Q198" i="1" s="1"/>
  <c r="O198" i="1"/>
  <c r="J199" i="1"/>
  <c r="K199" i="1"/>
  <c r="L199" i="1"/>
  <c r="O199" i="1" s="1"/>
  <c r="M199" i="1"/>
  <c r="N199" i="1"/>
  <c r="P199" i="1"/>
  <c r="Q199" i="1" s="1"/>
  <c r="J200" i="1"/>
  <c r="K200" i="1"/>
  <c r="M200" i="1" s="1"/>
  <c r="L200" i="1"/>
  <c r="O200" i="1" s="1"/>
  <c r="J201" i="1"/>
  <c r="K201" i="1"/>
  <c r="M201" i="1" s="1"/>
  <c r="L201" i="1"/>
  <c r="O201" i="1" s="1"/>
  <c r="N201" i="1"/>
  <c r="P201" i="1" s="1"/>
  <c r="J202" i="1"/>
  <c r="K202" i="1"/>
  <c r="L202" i="1"/>
  <c r="N202" i="1" s="1"/>
  <c r="P202" i="1" s="1"/>
  <c r="M202" i="1"/>
  <c r="O202" i="1"/>
  <c r="J203" i="1"/>
  <c r="K203" i="1"/>
  <c r="M203" i="1" s="1"/>
  <c r="L203" i="1"/>
  <c r="J204" i="1"/>
  <c r="K204" i="1"/>
  <c r="M204" i="1" s="1"/>
  <c r="L204" i="1"/>
  <c r="N204" i="1" s="1"/>
  <c r="P204" i="1" s="1"/>
  <c r="J205" i="1"/>
  <c r="K205" i="1"/>
  <c r="L205" i="1"/>
  <c r="O205" i="1" s="1"/>
  <c r="M205" i="1"/>
  <c r="N205" i="1"/>
  <c r="P205" i="1" s="1"/>
  <c r="J206" i="1"/>
  <c r="K206" i="1"/>
  <c r="L206" i="1"/>
  <c r="O206" i="1" s="1"/>
  <c r="M206" i="1"/>
  <c r="J207" i="1"/>
  <c r="K207" i="1"/>
  <c r="M207" i="1" s="1"/>
  <c r="L207" i="1"/>
  <c r="N207" i="1" s="1"/>
  <c r="P207" i="1" s="1"/>
  <c r="J208" i="1"/>
  <c r="K208" i="1"/>
  <c r="M208" i="1" s="1"/>
  <c r="L208" i="1"/>
  <c r="O208" i="1" s="1"/>
  <c r="N208" i="1"/>
  <c r="P208" i="1" s="1"/>
  <c r="J209" i="1"/>
  <c r="K209" i="1"/>
  <c r="L209" i="1"/>
  <c r="O209" i="1" s="1"/>
  <c r="M209" i="1"/>
  <c r="N209" i="1"/>
  <c r="P209" i="1" s="1"/>
  <c r="Q209" i="1" s="1"/>
  <c r="J210" i="1"/>
  <c r="K210" i="1"/>
  <c r="M210" i="1" s="1"/>
  <c r="L210" i="1"/>
  <c r="O210" i="1" s="1"/>
  <c r="J211" i="1"/>
  <c r="K211" i="1"/>
  <c r="M211" i="1" s="1"/>
  <c r="L211" i="1"/>
  <c r="N211" i="1"/>
  <c r="P211" i="1" s="1"/>
  <c r="O211" i="1"/>
  <c r="J212" i="1"/>
  <c r="K212" i="1"/>
  <c r="M212" i="1" s="1"/>
  <c r="L212" i="1"/>
  <c r="O212" i="1" s="1"/>
  <c r="N212" i="1"/>
  <c r="P212" i="1" s="1"/>
  <c r="J213" i="1"/>
  <c r="K213" i="1"/>
  <c r="M213" i="1" s="1"/>
  <c r="L213" i="1"/>
  <c r="J214" i="1"/>
  <c r="K214" i="1"/>
  <c r="M214" i="1" s="1"/>
  <c r="L214" i="1"/>
  <c r="N214" i="1"/>
  <c r="O214" i="1"/>
  <c r="P214" i="1"/>
  <c r="J215" i="1"/>
  <c r="K215" i="1"/>
  <c r="M215" i="1" s="1"/>
  <c r="L215" i="1"/>
  <c r="O215" i="1" s="1"/>
  <c r="J216" i="1"/>
  <c r="K216" i="1"/>
  <c r="M216" i="1" s="1"/>
  <c r="L216" i="1"/>
  <c r="N216" i="1"/>
  <c r="P216" i="1" s="1"/>
  <c r="O216" i="1"/>
  <c r="J217" i="1"/>
  <c r="K217" i="1"/>
  <c r="M217" i="1" s="1"/>
  <c r="L217" i="1"/>
  <c r="N217" i="1"/>
  <c r="P217" i="1" s="1"/>
  <c r="Q217" i="1" s="1"/>
  <c r="O217" i="1"/>
  <c r="J218" i="1"/>
  <c r="K218" i="1"/>
  <c r="M218" i="1" s="1"/>
  <c r="L218" i="1"/>
  <c r="O218" i="1" s="1"/>
  <c r="J219" i="1"/>
  <c r="K219" i="1"/>
  <c r="L219" i="1"/>
  <c r="N219" i="1" s="1"/>
  <c r="P219" i="1" s="1"/>
  <c r="M219" i="1"/>
  <c r="O219" i="1"/>
  <c r="J220" i="1"/>
  <c r="K220" i="1"/>
  <c r="M220" i="1" s="1"/>
  <c r="L220" i="1"/>
  <c r="N220" i="1"/>
  <c r="O220" i="1"/>
  <c r="P220" i="1"/>
  <c r="J221" i="1"/>
  <c r="K221" i="1"/>
  <c r="M221" i="1" s="1"/>
  <c r="L221" i="1"/>
  <c r="O221" i="1" s="1"/>
  <c r="J222" i="1"/>
  <c r="K222" i="1"/>
  <c r="L222" i="1"/>
  <c r="N222" i="1" s="1"/>
  <c r="P222" i="1" s="1"/>
  <c r="Q222" i="1" s="1"/>
  <c r="M222" i="1"/>
  <c r="O222" i="1"/>
  <c r="J223" i="1"/>
  <c r="K223" i="1"/>
  <c r="M223" i="1" s="1"/>
  <c r="L223" i="1"/>
  <c r="O223" i="1" s="1"/>
  <c r="N223" i="1"/>
  <c r="P223" i="1" s="1"/>
  <c r="J224" i="1"/>
  <c r="K224" i="1"/>
  <c r="M224" i="1" s="1"/>
  <c r="L224" i="1"/>
  <c r="O224" i="1" s="1"/>
  <c r="N224" i="1"/>
  <c r="P224" i="1" s="1"/>
  <c r="J225" i="1"/>
  <c r="K225" i="1"/>
  <c r="M225" i="1" s="1"/>
  <c r="L225" i="1"/>
  <c r="N225" i="1" s="1"/>
  <c r="P225" i="1" s="1"/>
  <c r="J226" i="1"/>
  <c r="K226" i="1"/>
  <c r="L226" i="1"/>
  <c r="N226" i="1" s="1"/>
  <c r="P226" i="1" s="1"/>
  <c r="Q226" i="1" s="1"/>
  <c r="M226" i="1"/>
  <c r="O226" i="1"/>
  <c r="J227" i="1"/>
  <c r="K227" i="1"/>
  <c r="M227" i="1" s="1"/>
  <c r="Q227" i="1" s="1"/>
  <c r="L227" i="1"/>
  <c r="O227" i="1" s="1"/>
  <c r="N227" i="1"/>
  <c r="P227" i="1" s="1"/>
  <c r="J228" i="1"/>
  <c r="K228" i="1"/>
  <c r="M228" i="1" s="1"/>
  <c r="L228" i="1"/>
  <c r="J229" i="1"/>
  <c r="K229" i="1"/>
  <c r="M229" i="1" s="1"/>
  <c r="L229" i="1"/>
  <c r="N229" i="1" s="1"/>
  <c r="P229" i="1" s="1"/>
  <c r="J230" i="1"/>
  <c r="K230" i="1"/>
  <c r="L230" i="1"/>
  <c r="O230" i="1" s="1"/>
  <c r="M230" i="1"/>
  <c r="J231" i="1"/>
  <c r="K231" i="1"/>
  <c r="M231" i="1" s="1"/>
  <c r="L231" i="1"/>
  <c r="O231" i="1" s="1"/>
  <c r="J232" i="1"/>
  <c r="K232" i="1"/>
  <c r="L232" i="1"/>
  <c r="N232" i="1" s="1"/>
  <c r="P232" i="1" s="1"/>
  <c r="M232" i="1"/>
  <c r="O232" i="1"/>
  <c r="J233" i="1"/>
  <c r="K233" i="1"/>
  <c r="M233" i="1" s="1"/>
  <c r="L233" i="1"/>
  <c r="J234" i="1"/>
  <c r="K234" i="1"/>
  <c r="M234" i="1" s="1"/>
  <c r="L234" i="1"/>
  <c r="O234" i="1" s="1"/>
  <c r="J235" i="1"/>
  <c r="K235" i="1"/>
  <c r="L235" i="1"/>
  <c r="O235" i="1" s="1"/>
  <c r="M235" i="1"/>
  <c r="N235" i="1"/>
  <c r="P235" i="1" s="1"/>
  <c r="J236" i="1"/>
  <c r="K236" i="1"/>
  <c r="M236" i="1" s="1"/>
  <c r="L236" i="1"/>
  <c r="O236" i="1" s="1"/>
  <c r="J237" i="1"/>
  <c r="K237" i="1"/>
  <c r="M237" i="1" s="1"/>
  <c r="L237" i="1"/>
  <c r="N237" i="1"/>
  <c r="O237" i="1"/>
  <c r="P237" i="1"/>
  <c r="J238" i="1"/>
  <c r="K238" i="1"/>
  <c r="M238" i="1" s="1"/>
  <c r="L238" i="1"/>
  <c r="O238" i="1" s="1"/>
  <c r="N238" i="1"/>
  <c r="P238" i="1" s="1"/>
  <c r="Q238" i="1" s="1"/>
  <c r="J239" i="1"/>
  <c r="K239" i="1"/>
  <c r="M239" i="1" s="1"/>
  <c r="L239" i="1"/>
  <c r="O239" i="1" s="1"/>
  <c r="N239" i="1"/>
  <c r="P239" i="1" s="1"/>
  <c r="Q239" i="1" s="1"/>
  <c r="J240" i="1"/>
  <c r="K240" i="1"/>
  <c r="L240" i="1"/>
  <c r="N240" i="1" s="1"/>
  <c r="P240" i="1" s="1"/>
  <c r="Q240" i="1" s="1"/>
  <c r="M240" i="1"/>
  <c r="O240" i="1"/>
  <c r="J241" i="1"/>
  <c r="K241" i="1"/>
  <c r="L241" i="1"/>
  <c r="O241" i="1" s="1"/>
  <c r="M241" i="1"/>
  <c r="N241" i="1"/>
  <c r="P241" i="1" s="1"/>
  <c r="J242" i="1"/>
  <c r="K242" i="1"/>
  <c r="L242" i="1"/>
  <c r="O242" i="1" s="1"/>
  <c r="M242" i="1"/>
  <c r="J243" i="1"/>
  <c r="K243" i="1"/>
  <c r="M243" i="1" s="1"/>
  <c r="L243" i="1"/>
  <c r="J244" i="1"/>
  <c r="K244" i="1"/>
  <c r="M244" i="1" s="1"/>
  <c r="L244" i="1"/>
  <c r="N244" i="1" s="1"/>
  <c r="P244" i="1" s="1"/>
  <c r="J245" i="1"/>
  <c r="K245" i="1"/>
  <c r="M245" i="1" s="1"/>
  <c r="L245" i="1"/>
  <c r="O245" i="1" s="1"/>
  <c r="N245" i="1"/>
  <c r="P245" i="1" s="1"/>
  <c r="J246" i="1"/>
  <c r="K246" i="1"/>
  <c r="M246" i="1" s="1"/>
  <c r="L246" i="1"/>
  <c r="O246" i="1" s="1"/>
  <c r="J247" i="1"/>
  <c r="K247" i="1"/>
  <c r="M247" i="1" s="1"/>
  <c r="L247" i="1"/>
  <c r="O247" i="1" s="1"/>
  <c r="N247" i="1"/>
  <c r="P247" i="1" s="1"/>
  <c r="J248" i="1"/>
  <c r="K248" i="1"/>
  <c r="L248" i="1"/>
  <c r="O248" i="1" s="1"/>
  <c r="M248" i="1"/>
  <c r="N248" i="1"/>
  <c r="P248" i="1" s="1"/>
  <c r="Q248" i="1" s="1"/>
  <c r="J249" i="1"/>
  <c r="K249" i="1"/>
  <c r="M249" i="1" s="1"/>
  <c r="L249" i="1"/>
  <c r="O249" i="1" s="1"/>
  <c r="J250" i="1"/>
  <c r="K250" i="1"/>
  <c r="M250" i="1" s="1"/>
  <c r="L250" i="1"/>
  <c r="N250" i="1"/>
  <c r="P250" i="1" s="1"/>
  <c r="O250" i="1"/>
  <c r="J251" i="1"/>
  <c r="K251" i="1"/>
  <c r="M251" i="1" s="1"/>
  <c r="L251" i="1"/>
  <c r="J252" i="1"/>
  <c r="K252" i="1"/>
  <c r="M252" i="1" s="1"/>
  <c r="L252" i="1"/>
  <c r="O252" i="1" s="1"/>
  <c r="J253" i="1"/>
  <c r="K253" i="1"/>
  <c r="L253" i="1"/>
  <c r="N253" i="1" s="1"/>
  <c r="P253" i="1" s="1"/>
  <c r="Q253" i="1" s="1"/>
  <c r="M253" i="1"/>
  <c r="O253" i="1"/>
  <c r="J254" i="1"/>
  <c r="K254" i="1"/>
  <c r="M254" i="1" s="1"/>
  <c r="L254" i="1"/>
  <c r="O254" i="1" s="1"/>
  <c r="J255" i="1"/>
  <c r="K255" i="1"/>
  <c r="M255" i="1" s="1"/>
  <c r="L255" i="1"/>
  <c r="N255" i="1" s="1"/>
  <c r="P255" i="1" s="1"/>
  <c r="J256" i="1"/>
  <c r="K256" i="1"/>
  <c r="L256" i="1"/>
  <c r="O256" i="1" s="1"/>
  <c r="M256" i="1"/>
  <c r="N256" i="1"/>
  <c r="P256" i="1" s="1"/>
  <c r="J257" i="1"/>
  <c r="K257" i="1"/>
  <c r="M257" i="1" s="1"/>
  <c r="L257" i="1"/>
  <c r="O257" i="1" s="1"/>
  <c r="J258" i="1"/>
  <c r="K258" i="1"/>
  <c r="M258" i="1" s="1"/>
  <c r="L258" i="1"/>
  <c r="N258" i="1"/>
  <c r="O258" i="1"/>
  <c r="P258" i="1"/>
  <c r="J259" i="1"/>
  <c r="K259" i="1"/>
  <c r="M259" i="1" s="1"/>
  <c r="L259" i="1"/>
  <c r="N259" i="1" s="1"/>
  <c r="P259" i="1" s="1"/>
  <c r="J260" i="1"/>
  <c r="K260" i="1"/>
  <c r="L260" i="1"/>
  <c r="M260" i="1"/>
  <c r="J261" i="1"/>
  <c r="K261" i="1"/>
  <c r="L261" i="1"/>
  <c r="N261" i="1" s="1"/>
  <c r="P261" i="1" s="1"/>
  <c r="M261" i="1"/>
  <c r="J262" i="1"/>
  <c r="K262" i="1"/>
  <c r="M262" i="1" s="1"/>
  <c r="L262" i="1"/>
  <c r="O262" i="1" s="1"/>
  <c r="J263" i="1"/>
  <c r="K263" i="1"/>
  <c r="L263" i="1"/>
  <c r="O263" i="1" s="1"/>
  <c r="M263" i="1"/>
  <c r="J264" i="1"/>
  <c r="K264" i="1"/>
  <c r="M264" i="1" s="1"/>
  <c r="L264" i="1"/>
  <c r="O264" i="1" s="1"/>
  <c r="N264" i="1"/>
  <c r="P264" i="1" s="1"/>
  <c r="J265" i="1"/>
  <c r="K265" i="1"/>
  <c r="M265" i="1" s="1"/>
  <c r="L265" i="1"/>
  <c r="O265" i="1" s="1"/>
  <c r="J266" i="1"/>
  <c r="K266" i="1"/>
  <c r="L266" i="1"/>
  <c r="O266" i="1" s="1"/>
  <c r="M266" i="1"/>
  <c r="J267" i="1"/>
  <c r="K267" i="1"/>
  <c r="L267" i="1"/>
  <c r="N267" i="1" s="1"/>
  <c r="P267" i="1" s="1"/>
  <c r="Q267" i="1" s="1"/>
  <c r="M267" i="1"/>
  <c r="O267" i="1"/>
  <c r="J268" i="1"/>
  <c r="K268" i="1"/>
  <c r="M268" i="1" s="1"/>
  <c r="L268" i="1"/>
  <c r="O268" i="1" s="1"/>
  <c r="J269" i="1"/>
  <c r="K269" i="1"/>
  <c r="L269" i="1"/>
  <c r="N269" i="1" s="1"/>
  <c r="P269" i="1" s="1"/>
  <c r="M269" i="1"/>
  <c r="J270" i="1"/>
  <c r="K270" i="1"/>
  <c r="L270" i="1"/>
  <c r="N270" i="1" s="1"/>
  <c r="P270" i="1" s="1"/>
  <c r="Q270" i="1" s="1"/>
  <c r="M270" i="1"/>
  <c r="O270" i="1"/>
  <c r="J271" i="1"/>
  <c r="K271" i="1"/>
  <c r="M271" i="1" s="1"/>
  <c r="L271" i="1"/>
  <c r="O271" i="1" s="1"/>
  <c r="J272" i="1"/>
  <c r="K272" i="1"/>
  <c r="L272" i="1"/>
  <c r="N272" i="1" s="1"/>
  <c r="P272" i="1" s="1"/>
  <c r="Q272" i="1" s="1"/>
  <c r="M272" i="1"/>
  <c r="O272" i="1"/>
  <c r="J273" i="1"/>
  <c r="K273" i="1"/>
  <c r="L273" i="1"/>
  <c r="O273" i="1" s="1"/>
  <c r="M273" i="1"/>
  <c r="N273" i="1"/>
  <c r="P273" i="1" s="1"/>
  <c r="J274" i="1"/>
  <c r="K274" i="1"/>
  <c r="M274" i="1" s="1"/>
  <c r="L274" i="1"/>
  <c r="O274" i="1" s="1"/>
  <c r="N274" i="1"/>
  <c r="P274" i="1" s="1"/>
  <c r="J275" i="1"/>
  <c r="K275" i="1"/>
  <c r="M275" i="1" s="1"/>
  <c r="L275" i="1"/>
  <c r="O275" i="1" s="1"/>
  <c r="N275" i="1"/>
  <c r="P275" i="1" s="1"/>
  <c r="J276" i="1"/>
  <c r="K276" i="1"/>
  <c r="M276" i="1" s="1"/>
  <c r="L276" i="1"/>
  <c r="O276" i="1" s="1"/>
  <c r="N276" i="1"/>
  <c r="P276" i="1" s="1"/>
  <c r="J277" i="1"/>
  <c r="K277" i="1"/>
  <c r="M277" i="1" s="1"/>
  <c r="L277" i="1"/>
  <c r="O277" i="1" s="1"/>
  <c r="J278" i="1"/>
  <c r="K278" i="1"/>
  <c r="M278" i="1" s="1"/>
  <c r="L278" i="1"/>
  <c r="N278" i="1" s="1"/>
  <c r="P278" i="1" s="1"/>
  <c r="J279" i="1"/>
  <c r="K279" i="1"/>
  <c r="M279" i="1" s="1"/>
  <c r="L279" i="1"/>
  <c r="O279" i="1" s="1"/>
  <c r="N279" i="1"/>
  <c r="P279" i="1"/>
  <c r="J280" i="1"/>
  <c r="K280" i="1"/>
  <c r="M280" i="1" s="1"/>
  <c r="L280" i="1"/>
  <c r="O280" i="1" s="1"/>
  <c r="J281" i="1"/>
  <c r="K281" i="1"/>
  <c r="M281" i="1" s="1"/>
  <c r="L281" i="1"/>
  <c r="N281" i="1" s="1"/>
  <c r="P281" i="1" s="1"/>
  <c r="J282" i="1"/>
  <c r="K282" i="1"/>
  <c r="L282" i="1"/>
  <c r="N282" i="1" s="1"/>
  <c r="P282" i="1" s="1"/>
  <c r="Q282" i="1" s="1"/>
  <c r="M282" i="1"/>
  <c r="O282" i="1"/>
  <c r="J283" i="1"/>
  <c r="K283" i="1"/>
  <c r="M283" i="1" s="1"/>
  <c r="L283" i="1"/>
  <c r="O283" i="1" s="1"/>
  <c r="N283" i="1"/>
  <c r="P283" i="1" s="1"/>
  <c r="Q283" i="1" s="1"/>
  <c r="J284" i="1"/>
  <c r="K284" i="1"/>
  <c r="M284" i="1" s="1"/>
  <c r="L284" i="1"/>
  <c r="N284" i="1" s="1"/>
  <c r="P284" i="1" s="1"/>
  <c r="J285" i="1"/>
  <c r="K285" i="1"/>
  <c r="M285" i="1" s="1"/>
  <c r="L285" i="1"/>
  <c r="N285" i="1" s="1"/>
  <c r="P285" i="1" s="1"/>
  <c r="J286" i="1"/>
  <c r="K286" i="1"/>
  <c r="M286" i="1" s="1"/>
  <c r="L286" i="1"/>
  <c r="O286" i="1" s="1"/>
  <c r="J287" i="1"/>
  <c r="K287" i="1"/>
  <c r="M287" i="1" s="1"/>
  <c r="L287" i="1"/>
  <c r="N287" i="1" s="1"/>
  <c r="P287" i="1" s="1"/>
  <c r="O287" i="1"/>
  <c r="J288" i="1"/>
  <c r="K288" i="1"/>
  <c r="M288" i="1" s="1"/>
  <c r="L288" i="1"/>
  <c r="N288" i="1"/>
  <c r="P288" i="1" s="1"/>
  <c r="O288" i="1"/>
  <c r="J289" i="1"/>
  <c r="K289" i="1"/>
  <c r="M289" i="1" s="1"/>
  <c r="L289" i="1"/>
  <c r="O289" i="1" s="1"/>
  <c r="J290" i="1"/>
  <c r="K290" i="1"/>
  <c r="M290" i="1" s="1"/>
  <c r="L290" i="1"/>
  <c r="N290" i="1" s="1"/>
  <c r="P290" i="1" s="1"/>
  <c r="J291" i="1"/>
  <c r="K291" i="1"/>
  <c r="L291" i="1"/>
  <c r="O291" i="1" s="1"/>
  <c r="M291" i="1"/>
  <c r="N291" i="1"/>
  <c r="P291" i="1" s="1"/>
  <c r="J292" i="1"/>
  <c r="K292" i="1"/>
  <c r="M292" i="1" s="1"/>
  <c r="L292" i="1"/>
  <c r="O292" i="1" s="1"/>
  <c r="J293" i="1"/>
  <c r="K293" i="1"/>
  <c r="M293" i="1" s="1"/>
  <c r="L293" i="1"/>
  <c r="N293" i="1" s="1"/>
  <c r="P293" i="1" s="1"/>
  <c r="J294" i="1"/>
  <c r="K294" i="1"/>
  <c r="M294" i="1" s="1"/>
  <c r="L294" i="1"/>
  <c r="N294" i="1" s="1"/>
  <c r="P294" i="1" s="1"/>
  <c r="J295" i="1"/>
  <c r="K295" i="1"/>
  <c r="M295" i="1" s="1"/>
  <c r="L295" i="1"/>
  <c r="O295" i="1" s="1"/>
  <c r="J296" i="1"/>
  <c r="K296" i="1"/>
  <c r="L296" i="1"/>
  <c r="N296" i="1" s="1"/>
  <c r="P296" i="1" s="1"/>
  <c r="M296" i="1"/>
  <c r="J297" i="1"/>
  <c r="K297" i="1"/>
  <c r="M297" i="1" s="1"/>
  <c r="L297" i="1"/>
  <c r="O297" i="1" s="1"/>
  <c r="N297" i="1"/>
  <c r="P297" i="1" s="1"/>
  <c r="J298" i="1"/>
  <c r="K298" i="1"/>
  <c r="M298" i="1" s="1"/>
  <c r="L298" i="1"/>
  <c r="O298" i="1" s="1"/>
  <c r="J299" i="1"/>
  <c r="K299" i="1"/>
  <c r="M299" i="1" s="1"/>
  <c r="L299" i="1"/>
  <c r="N299" i="1"/>
  <c r="P299" i="1" s="1"/>
  <c r="O299" i="1"/>
  <c r="J300" i="1"/>
  <c r="K300" i="1"/>
  <c r="M300" i="1" s="1"/>
  <c r="L300" i="1"/>
  <c r="O300" i="1" s="1"/>
  <c r="N300" i="1"/>
  <c r="P300" i="1" s="1"/>
  <c r="Q300" i="1" s="1"/>
  <c r="J301" i="1"/>
  <c r="K301" i="1"/>
  <c r="M301" i="1" s="1"/>
  <c r="L301" i="1"/>
  <c r="O301" i="1" s="1"/>
  <c r="J302" i="1"/>
  <c r="K302" i="1"/>
  <c r="M302" i="1" s="1"/>
  <c r="L302" i="1"/>
  <c r="N302" i="1" s="1"/>
  <c r="P302" i="1" s="1"/>
  <c r="O302" i="1"/>
  <c r="J303" i="1"/>
  <c r="K303" i="1"/>
  <c r="M303" i="1" s="1"/>
  <c r="L303" i="1"/>
  <c r="N303" i="1" s="1"/>
  <c r="P303" i="1" s="1"/>
  <c r="J304" i="1"/>
  <c r="K304" i="1"/>
  <c r="M304" i="1" s="1"/>
  <c r="L304" i="1"/>
  <c r="O304" i="1" s="1"/>
  <c r="J305" i="1"/>
  <c r="K305" i="1"/>
  <c r="M305" i="1" s="1"/>
  <c r="L305" i="1"/>
  <c r="N305" i="1" s="1"/>
  <c r="P305" i="1" s="1"/>
  <c r="J306" i="1"/>
  <c r="K306" i="1"/>
  <c r="L306" i="1"/>
  <c r="N306" i="1" s="1"/>
  <c r="P306" i="1" s="1"/>
  <c r="Q306" i="1" s="1"/>
  <c r="M306" i="1"/>
  <c r="O306" i="1"/>
  <c r="J307" i="1"/>
  <c r="K307" i="1"/>
  <c r="M307" i="1" s="1"/>
  <c r="L307" i="1"/>
  <c r="O307" i="1" s="1"/>
  <c r="J308" i="1"/>
  <c r="K308" i="1"/>
  <c r="L308" i="1"/>
  <c r="N308" i="1" s="1"/>
  <c r="P308" i="1" s="1"/>
  <c r="Q308" i="1" s="1"/>
  <c r="M308" i="1"/>
  <c r="O308" i="1"/>
  <c r="J309" i="1"/>
  <c r="K309" i="1"/>
  <c r="L309" i="1"/>
  <c r="O309" i="1" s="1"/>
  <c r="M309" i="1"/>
  <c r="N309" i="1"/>
  <c r="P309" i="1" s="1"/>
  <c r="J310" i="1"/>
  <c r="K310" i="1"/>
  <c r="M310" i="1" s="1"/>
  <c r="L310" i="1"/>
  <c r="O310" i="1" s="1"/>
  <c r="N310" i="1"/>
  <c r="P310" i="1" s="1"/>
  <c r="J311" i="1"/>
  <c r="K311" i="1"/>
  <c r="M311" i="1" s="1"/>
  <c r="L311" i="1"/>
  <c r="O311" i="1" s="1"/>
  <c r="N311" i="1"/>
  <c r="P311" i="1" s="1"/>
  <c r="J312" i="1"/>
  <c r="K312" i="1"/>
  <c r="M312" i="1" s="1"/>
  <c r="L312" i="1"/>
  <c r="O312" i="1" s="1"/>
  <c r="N312" i="1"/>
  <c r="P312" i="1" s="1"/>
  <c r="J313" i="1"/>
  <c r="K313" i="1"/>
  <c r="M313" i="1" s="1"/>
  <c r="L313" i="1"/>
  <c r="O313" i="1" s="1"/>
  <c r="J314" i="1"/>
  <c r="K314" i="1"/>
  <c r="M314" i="1" s="1"/>
  <c r="L314" i="1"/>
  <c r="N314" i="1" s="1"/>
  <c r="P314" i="1" s="1"/>
  <c r="J315" i="1"/>
  <c r="K315" i="1"/>
  <c r="M315" i="1" s="1"/>
  <c r="L315" i="1"/>
  <c r="O315" i="1" s="1"/>
  <c r="N315" i="1"/>
  <c r="P315" i="1"/>
  <c r="J316" i="1"/>
  <c r="K316" i="1"/>
  <c r="M316" i="1" s="1"/>
  <c r="L316" i="1"/>
  <c r="O316" i="1" s="1"/>
  <c r="J317" i="1"/>
  <c r="K317" i="1"/>
  <c r="M317" i="1" s="1"/>
  <c r="L317" i="1"/>
  <c r="N317" i="1" s="1"/>
  <c r="P317" i="1" s="1"/>
  <c r="J318" i="1"/>
  <c r="K318" i="1"/>
  <c r="L318" i="1"/>
  <c r="N318" i="1" s="1"/>
  <c r="P318" i="1" s="1"/>
  <c r="Q318" i="1" s="1"/>
  <c r="M318" i="1"/>
  <c r="O318" i="1"/>
  <c r="J319" i="1"/>
  <c r="K319" i="1"/>
  <c r="M319" i="1" s="1"/>
  <c r="L319" i="1"/>
  <c r="O319" i="1" s="1"/>
  <c r="N319" i="1"/>
  <c r="P319" i="1" s="1"/>
  <c r="Q319" i="1" s="1"/>
  <c r="J320" i="1"/>
  <c r="K320" i="1"/>
  <c r="M320" i="1" s="1"/>
  <c r="L320" i="1"/>
  <c r="N320" i="1" s="1"/>
  <c r="P320" i="1" s="1"/>
  <c r="J321" i="1"/>
  <c r="K321" i="1"/>
  <c r="M321" i="1" s="1"/>
  <c r="L321" i="1"/>
  <c r="N321" i="1" s="1"/>
  <c r="P321" i="1" s="1"/>
  <c r="J322" i="1"/>
  <c r="K322" i="1"/>
  <c r="M322" i="1" s="1"/>
  <c r="L322" i="1"/>
  <c r="O322" i="1" s="1"/>
  <c r="J323" i="1"/>
  <c r="K323" i="1"/>
  <c r="M323" i="1" s="1"/>
  <c r="L323" i="1"/>
  <c r="O323" i="1" s="1"/>
  <c r="N323" i="1"/>
  <c r="P323" i="1" s="1"/>
  <c r="J324" i="1"/>
  <c r="K324" i="1"/>
  <c r="L324" i="1"/>
  <c r="N324" i="1" s="1"/>
  <c r="P324" i="1" s="1"/>
  <c r="M324" i="1"/>
  <c r="J325" i="1"/>
  <c r="K325" i="1"/>
  <c r="M325" i="1" s="1"/>
  <c r="L325" i="1"/>
  <c r="O325" i="1" s="1"/>
  <c r="J326" i="1"/>
  <c r="K326" i="1"/>
  <c r="M326" i="1" s="1"/>
  <c r="L326" i="1"/>
  <c r="N326" i="1" s="1"/>
  <c r="P326" i="1" s="1"/>
  <c r="J327" i="1"/>
  <c r="K327" i="1"/>
  <c r="L327" i="1"/>
  <c r="M327" i="1"/>
  <c r="N327" i="1"/>
  <c r="P327" i="1" s="1"/>
  <c r="Q327" i="1" s="1"/>
  <c r="O327" i="1"/>
  <c r="J328" i="1"/>
  <c r="K328" i="1"/>
  <c r="M328" i="1" s="1"/>
  <c r="L328" i="1"/>
  <c r="O328" i="1" s="1"/>
  <c r="J329" i="1"/>
  <c r="K329" i="1"/>
  <c r="M329" i="1" s="1"/>
  <c r="L329" i="1"/>
  <c r="N329" i="1" s="1"/>
  <c r="P329" i="1" s="1"/>
  <c r="J330" i="1"/>
  <c r="K330" i="1"/>
  <c r="L330" i="1"/>
  <c r="N330" i="1" s="1"/>
  <c r="P330" i="1" s="1"/>
  <c r="M330" i="1"/>
  <c r="J331" i="1"/>
  <c r="K331" i="1"/>
  <c r="L331" i="1"/>
  <c r="O331" i="1" s="1"/>
  <c r="M331" i="1"/>
  <c r="J332" i="1"/>
  <c r="K332" i="1"/>
  <c r="M332" i="1" s="1"/>
  <c r="L332" i="1"/>
  <c r="N332" i="1" s="1"/>
  <c r="P332" i="1" s="1"/>
  <c r="J333" i="1"/>
  <c r="K333" i="1"/>
  <c r="M333" i="1" s="1"/>
  <c r="L333" i="1"/>
  <c r="N333" i="1" s="1"/>
  <c r="P333" i="1" s="1"/>
  <c r="J334" i="1"/>
  <c r="K334" i="1"/>
  <c r="M334" i="1" s="1"/>
  <c r="L334" i="1"/>
  <c r="O334" i="1" s="1"/>
  <c r="J335" i="1"/>
  <c r="K335" i="1"/>
  <c r="L335" i="1"/>
  <c r="N335" i="1" s="1"/>
  <c r="P335" i="1" s="1"/>
  <c r="M335" i="1"/>
  <c r="J336" i="1"/>
  <c r="K336" i="1"/>
  <c r="L336" i="1"/>
  <c r="N336" i="1" s="1"/>
  <c r="P336" i="1" s="1"/>
  <c r="M336" i="1"/>
  <c r="J337" i="1"/>
  <c r="K337" i="1"/>
  <c r="M337" i="1" s="1"/>
  <c r="L337" i="1"/>
  <c r="O337" i="1" s="1"/>
  <c r="J338" i="1"/>
  <c r="K338" i="1"/>
  <c r="M338" i="1" s="1"/>
  <c r="L338" i="1"/>
  <c r="N338" i="1" s="1"/>
  <c r="P338" i="1" s="1"/>
  <c r="J339" i="1"/>
  <c r="K339" i="1"/>
  <c r="M339" i="1" s="1"/>
  <c r="L339" i="1"/>
  <c r="N339" i="1" s="1"/>
  <c r="P339" i="1" s="1"/>
  <c r="J340" i="1"/>
  <c r="K340" i="1"/>
  <c r="M340" i="1" s="1"/>
  <c r="L340" i="1"/>
  <c r="O340" i="1" s="1"/>
  <c r="J341" i="1"/>
  <c r="K341" i="1"/>
  <c r="L341" i="1"/>
  <c r="M341" i="1"/>
  <c r="N341" i="1"/>
  <c r="P341" i="1" s="1"/>
  <c r="Q341" i="1" s="1"/>
  <c r="O341" i="1"/>
  <c r="J342" i="1"/>
  <c r="K342" i="1"/>
  <c r="M342" i="1" s="1"/>
  <c r="L342" i="1"/>
  <c r="N342" i="1" s="1"/>
  <c r="P342" i="1" s="1"/>
  <c r="J343" i="1"/>
  <c r="K343" i="1"/>
  <c r="L343" i="1"/>
  <c r="O343" i="1" s="1"/>
  <c r="M343" i="1"/>
  <c r="J344" i="1"/>
  <c r="K344" i="1"/>
  <c r="M344" i="1" s="1"/>
  <c r="L344" i="1"/>
  <c r="N344" i="1" s="1"/>
  <c r="P344" i="1" s="1"/>
  <c r="J345" i="1"/>
  <c r="K345" i="1"/>
  <c r="M345" i="1" s="1"/>
  <c r="L345" i="1"/>
  <c r="O345" i="1" s="1"/>
  <c r="N345" i="1"/>
  <c r="P345" i="1" s="1"/>
  <c r="J346" i="1"/>
  <c r="K346" i="1"/>
  <c r="M346" i="1" s="1"/>
  <c r="L346" i="1"/>
  <c r="O346" i="1" s="1"/>
  <c r="J347" i="1"/>
  <c r="K347" i="1"/>
  <c r="M347" i="1" s="1"/>
  <c r="L347" i="1"/>
  <c r="N347" i="1" s="1"/>
  <c r="P347" i="1" s="1"/>
  <c r="J348" i="1"/>
  <c r="K348" i="1"/>
  <c r="L348" i="1"/>
  <c r="N348" i="1" s="1"/>
  <c r="P348" i="1" s="1"/>
  <c r="M348" i="1"/>
  <c r="J349" i="1"/>
  <c r="K349" i="1"/>
  <c r="M349" i="1" s="1"/>
  <c r="L349" i="1"/>
  <c r="O349" i="1" s="1"/>
  <c r="N349" i="1"/>
  <c r="P349" i="1" s="1"/>
  <c r="J350" i="1"/>
  <c r="K350" i="1"/>
  <c r="M350" i="1" s="1"/>
  <c r="L350" i="1"/>
  <c r="O350" i="1" s="1"/>
  <c r="N350" i="1"/>
  <c r="P350" i="1" s="1"/>
  <c r="J351" i="1"/>
  <c r="K351" i="1"/>
  <c r="L351" i="1"/>
  <c r="N351" i="1" s="1"/>
  <c r="P351" i="1" s="1"/>
  <c r="Q351" i="1" s="1"/>
  <c r="M351" i="1"/>
  <c r="O351" i="1"/>
  <c r="J352" i="1"/>
  <c r="K352" i="1"/>
  <c r="M352" i="1" s="1"/>
  <c r="L352" i="1"/>
  <c r="O352" i="1" s="1"/>
  <c r="N352" i="1"/>
  <c r="P352" i="1"/>
  <c r="J353" i="1"/>
  <c r="K353" i="1"/>
  <c r="M353" i="1" s="1"/>
  <c r="L353" i="1"/>
  <c r="N353" i="1"/>
  <c r="P353" i="1" s="1"/>
  <c r="O353" i="1"/>
  <c r="J354" i="1"/>
  <c r="K354" i="1"/>
  <c r="L354" i="1"/>
  <c r="N354" i="1" s="1"/>
  <c r="P354" i="1" s="1"/>
  <c r="M354" i="1"/>
  <c r="J355" i="1"/>
  <c r="K355" i="1"/>
  <c r="M355" i="1" s="1"/>
  <c r="L355" i="1"/>
  <c r="O355" i="1" s="1"/>
  <c r="J356" i="1"/>
  <c r="K356" i="1"/>
  <c r="M356" i="1" s="1"/>
  <c r="L356" i="1"/>
  <c r="N356" i="1" s="1"/>
  <c r="P356" i="1" s="1"/>
  <c r="O356" i="1"/>
  <c r="J357" i="1"/>
  <c r="K357" i="1"/>
  <c r="L357" i="1"/>
  <c r="N357" i="1" s="1"/>
  <c r="P357" i="1" s="1"/>
  <c r="M357" i="1"/>
  <c r="J358" i="1"/>
  <c r="K358" i="1"/>
  <c r="M358" i="1" s="1"/>
  <c r="L358" i="1"/>
  <c r="O358" i="1" s="1"/>
  <c r="J359" i="1"/>
  <c r="K359" i="1"/>
  <c r="M359" i="1" s="1"/>
  <c r="L359" i="1"/>
  <c r="N359" i="1" s="1"/>
  <c r="P359" i="1" s="1"/>
  <c r="J360" i="1"/>
  <c r="K360" i="1"/>
  <c r="L360" i="1"/>
  <c r="M360" i="1"/>
  <c r="N360" i="1"/>
  <c r="P360" i="1" s="1"/>
  <c r="Q360" i="1" s="1"/>
  <c r="O360" i="1"/>
  <c r="J361" i="1"/>
  <c r="K361" i="1"/>
  <c r="M361" i="1" s="1"/>
  <c r="L361" i="1"/>
  <c r="O361" i="1" s="1"/>
  <c r="J362" i="1"/>
  <c r="K362" i="1"/>
  <c r="M362" i="1" s="1"/>
  <c r="L362" i="1"/>
  <c r="N362" i="1" s="1"/>
  <c r="P362" i="1" s="1"/>
  <c r="J363" i="1"/>
  <c r="K363" i="1"/>
  <c r="M363" i="1" s="1"/>
  <c r="L363" i="1"/>
  <c r="N363" i="1" s="1"/>
  <c r="P363" i="1" s="1"/>
  <c r="Q363" i="1" s="1"/>
  <c r="O363" i="1"/>
  <c r="J364" i="1"/>
  <c r="K364" i="1"/>
  <c r="M364" i="1" s="1"/>
  <c r="L364" i="1"/>
  <c r="O364" i="1" s="1"/>
  <c r="N364" i="1"/>
  <c r="P364" i="1" s="1"/>
  <c r="J365" i="1"/>
  <c r="K365" i="1"/>
  <c r="M365" i="1" s="1"/>
  <c r="L365" i="1"/>
  <c r="N365" i="1" s="1"/>
  <c r="P365" i="1" s="1"/>
  <c r="J366" i="1"/>
  <c r="K366" i="1"/>
  <c r="L366" i="1"/>
  <c r="N366" i="1" s="1"/>
  <c r="P366" i="1" s="1"/>
  <c r="M366" i="1"/>
  <c r="J367" i="1"/>
  <c r="K367" i="1"/>
  <c r="M367" i="1" s="1"/>
  <c r="L367" i="1"/>
  <c r="O367" i="1" s="1"/>
  <c r="J368" i="1"/>
  <c r="K368" i="1"/>
  <c r="L368" i="1"/>
  <c r="N368" i="1" s="1"/>
  <c r="P368" i="1" s="1"/>
  <c r="M368" i="1"/>
  <c r="J369" i="1"/>
  <c r="K369" i="1"/>
  <c r="M369" i="1" s="1"/>
  <c r="L369" i="1"/>
  <c r="N369" i="1" s="1"/>
  <c r="P369" i="1" s="1"/>
  <c r="J370" i="1"/>
  <c r="K370" i="1"/>
  <c r="M370" i="1" s="1"/>
  <c r="L370" i="1"/>
  <c r="O370" i="1" s="1"/>
  <c r="J371" i="1"/>
  <c r="K371" i="1"/>
  <c r="L371" i="1"/>
  <c r="O371" i="1" s="1"/>
  <c r="M371" i="1"/>
  <c r="N371" i="1"/>
  <c r="P371" i="1" s="1"/>
  <c r="J372" i="1"/>
  <c r="K372" i="1"/>
  <c r="L372" i="1"/>
  <c r="N372" i="1" s="1"/>
  <c r="P372" i="1" s="1"/>
  <c r="M372" i="1"/>
  <c r="J373" i="1"/>
  <c r="K373" i="1"/>
  <c r="M373" i="1" s="1"/>
  <c r="L373" i="1"/>
  <c r="O373" i="1" s="1"/>
  <c r="J374" i="1"/>
  <c r="K374" i="1"/>
  <c r="M374" i="1" s="1"/>
  <c r="L374" i="1"/>
  <c r="N374" i="1" s="1"/>
  <c r="P374" i="1" s="1"/>
  <c r="J375" i="1"/>
  <c r="K375" i="1"/>
  <c r="M375" i="1" s="1"/>
  <c r="L375" i="1"/>
  <c r="N375" i="1" s="1"/>
  <c r="P375" i="1" s="1"/>
  <c r="J376" i="1"/>
  <c r="K376" i="1"/>
  <c r="M376" i="1" s="1"/>
  <c r="L376" i="1"/>
  <c r="O376" i="1" s="1"/>
  <c r="J377" i="1"/>
  <c r="K377" i="1"/>
  <c r="M377" i="1" s="1"/>
  <c r="L377" i="1"/>
  <c r="N377" i="1" s="1"/>
  <c r="P377" i="1" s="1"/>
  <c r="J378" i="1"/>
  <c r="K378" i="1"/>
  <c r="L378" i="1"/>
  <c r="N378" i="1" s="1"/>
  <c r="P378" i="1" s="1"/>
  <c r="Q378" i="1" s="1"/>
  <c r="M378" i="1"/>
  <c r="O378" i="1"/>
  <c r="J379" i="1"/>
  <c r="K379" i="1"/>
  <c r="M379" i="1" s="1"/>
  <c r="L379" i="1"/>
  <c r="O379" i="1" s="1"/>
  <c r="J380" i="1"/>
  <c r="K380" i="1"/>
  <c r="M380" i="1" s="1"/>
  <c r="L380" i="1"/>
  <c r="N380" i="1" s="1"/>
  <c r="P380" i="1" s="1"/>
  <c r="J381" i="1"/>
  <c r="K381" i="1"/>
  <c r="L381" i="1"/>
  <c r="N381" i="1" s="1"/>
  <c r="P381" i="1" s="1"/>
  <c r="M381" i="1"/>
  <c r="J382" i="1"/>
  <c r="K382" i="1"/>
  <c r="M382" i="1" s="1"/>
  <c r="L382" i="1"/>
  <c r="O382" i="1" s="1"/>
  <c r="J383" i="1"/>
  <c r="K383" i="1"/>
  <c r="L383" i="1"/>
  <c r="M383" i="1"/>
  <c r="J384" i="1"/>
  <c r="K384" i="1"/>
  <c r="M384" i="1" s="1"/>
  <c r="L384" i="1"/>
  <c r="N384" i="1" s="1"/>
  <c r="P384" i="1" s="1"/>
  <c r="J385" i="1"/>
  <c r="K385" i="1"/>
  <c r="M385" i="1" s="1"/>
  <c r="L385" i="1"/>
  <c r="O385" i="1" s="1"/>
  <c r="J386" i="1"/>
  <c r="K386" i="1"/>
  <c r="M386" i="1" s="1"/>
  <c r="L386" i="1"/>
  <c r="N386" i="1" s="1"/>
  <c r="P386" i="1" s="1"/>
  <c r="J387" i="1"/>
  <c r="K387" i="1"/>
  <c r="L387" i="1"/>
  <c r="N387" i="1" s="1"/>
  <c r="P387" i="1" s="1"/>
  <c r="M387" i="1"/>
  <c r="J388" i="1"/>
  <c r="K388" i="1"/>
  <c r="M388" i="1" s="1"/>
  <c r="L388" i="1"/>
  <c r="O388" i="1" s="1"/>
  <c r="J389" i="1"/>
  <c r="K389" i="1"/>
  <c r="M389" i="1" s="1"/>
  <c r="L389" i="1"/>
  <c r="N389" i="1"/>
  <c r="P389" i="1" s="1"/>
  <c r="O389" i="1"/>
  <c r="J390" i="1"/>
  <c r="K390" i="1"/>
  <c r="L390" i="1"/>
  <c r="N390" i="1" s="1"/>
  <c r="P390" i="1" s="1"/>
  <c r="M390" i="1"/>
  <c r="J391" i="1"/>
  <c r="K391" i="1"/>
  <c r="M391" i="1" s="1"/>
  <c r="L391" i="1"/>
  <c r="O391" i="1" s="1"/>
  <c r="J392" i="1"/>
  <c r="K392" i="1"/>
  <c r="M392" i="1" s="1"/>
  <c r="L392" i="1"/>
  <c r="N392" i="1" s="1"/>
  <c r="P392" i="1" s="1"/>
  <c r="O392" i="1"/>
  <c r="J393" i="1"/>
  <c r="K393" i="1"/>
  <c r="M393" i="1" s="1"/>
  <c r="L393" i="1"/>
  <c r="N393" i="1" s="1"/>
  <c r="P393" i="1" s="1"/>
  <c r="J394" i="1"/>
  <c r="K394" i="1"/>
  <c r="M394" i="1" s="1"/>
  <c r="L394" i="1"/>
  <c r="O394" i="1" s="1"/>
  <c r="J395" i="1"/>
  <c r="K395" i="1"/>
  <c r="M395" i="1" s="1"/>
  <c r="L395" i="1"/>
  <c r="N395" i="1" s="1"/>
  <c r="P395" i="1"/>
  <c r="J396" i="1"/>
  <c r="K396" i="1"/>
  <c r="M396" i="1" s="1"/>
  <c r="L396" i="1"/>
  <c r="O396" i="1" s="1"/>
  <c r="N396" i="1"/>
  <c r="P396" i="1" s="1"/>
  <c r="J397" i="1"/>
  <c r="K397" i="1"/>
  <c r="L397" i="1"/>
  <c r="M397" i="1"/>
  <c r="J398" i="1"/>
  <c r="K398" i="1"/>
  <c r="M398" i="1" s="1"/>
  <c r="L398" i="1"/>
  <c r="N398" i="1" s="1"/>
  <c r="P398" i="1" s="1"/>
  <c r="J399" i="1"/>
  <c r="K399" i="1"/>
  <c r="L399" i="1"/>
  <c r="N399" i="1" s="1"/>
  <c r="P399" i="1" s="1"/>
  <c r="M399" i="1"/>
  <c r="O399" i="1"/>
  <c r="J400" i="1"/>
  <c r="K400" i="1"/>
  <c r="L400" i="1"/>
  <c r="O400" i="1" s="1"/>
  <c r="M400" i="1"/>
  <c r="N400" i="1"/>
  <c r="P400" i="1" s="1"/>
  <c r="J401" i="1"/>
  <c r="K401" i="1"/>
  <c r="M401" i="1" s="1"/>
  <c r="L401" i="1"/>
  <c r="J402" i="1"/>
  <c r="K402" i="1"/>
  <c r="M402" i="1" s="1"/>
  <c r="L402" i="1"/>
  <c r="N402" i="1" s="1"/>
  <c r="P402" i="1" s="1"/>
  <c r="O402" i="1"/>
  <c r="J403" i="1"/>
  <c r="K403" i="1"/>
  <c r="M403" i="1" s="1"/>
  <c r="L403" i="1"/>
  <c r="O403" i="1" s="1"/>
  <c r="J404" i="1"/>
  <c r="K404" i="1"/>
  <c r="L404" i="1"/>
  <c r="M404" i="1"/>
  <c r="J405" i="1"/>
  <c r="K405" i="1"/>
  <c r="M405" i="1" s="1"/>
  <c r="L405" i="1"/>
  <c r="J406" i="1"/>
  <c r="K406" i="1"/>
  <c r="M406" i="1" s="1"/>
  <c r="L406" i="1"/>
  <c r="N406" i="1" s="1"/>
  <c r="P406" i="1" s="1"/>
  <c r="J407" i="1"/>
  <c r="K407" i="1"/>
  <c r="L407" i="1"/>
  <c r="M407" i="1"/>
  <c r="J408" i="1"/>
  <c r="K408" i="1"/>
  <c r="M408" i="1" s="1"/>
  <c r="L408" i="1"/>
  <c r="J409" i="1"/>
  <c r="K409" i="1"/>
  <c r="M409" i="1" s="1"/>
  <c r="L409" i="1"/>
  <c r="N409" i="1" s="1"/>
  <c r="P409" i="1" s="1"/>
  <c r="J410" i="1"/>
  <c r="K410" i="1"/>
  <c r="M410" i="1" s="1"/>
  <c r="L410" i="1"/>
  <c r="J411" i="1"/>
  <c r="K411" i="1"/>
  <c r="M411" i="1" s="1"/>
  <c r="L411" i="1"/>
  <c r="J412" i="1"/>
  <c r="K412" i="1"/>
  <c r="M412" i="1" s="1"/>
  <c r="L412" i="1"/>
  <c r="N412" i="1" s="1"/>
  <c r="P412" i="1" s="1"/>
  <c r="Q412" i="1" s="1"/>
  <c r="O412" i="1"/>
  <c r="J413" i="1"/>
  <c r="K413" i="1"/>
  <c r="M413" i="1" s="1"/>
  <c r="L413" i="1"/>
  <c r="N413" i="1" s="1"/>
  <c r="P413" i="1" s="1"/>
  <c r="J414" i="1"/>
  <c r="K414" i="1"/>
  <c r="M414" i="1" s="1"/>
  <c r="L414" i="1"/>
  <c r="J415" i="1"/>
  <c r="K415" i="1"/>
  <c r="M415" i="1" s="1"/>
  <c r="L415" i="1"/>
  <c r="N415" i="1" s="1"/>
  <c r="P415" i="1" s="1"/>
  <c r="Q415" i="1" s="1"/>
  <c r="O415" i="1"/>
  <c r="J416" i="1"/>
  <c r="K416" i="1"/>
  <c r="M416" i="1" s="1"/>
  <c r="L416" i="1"/>
  <c r="N416" i="1" s="1"/>
  <c r="P416" i="1" s="1"/>
  <c r="O416" i="1"/>
  <c r="J417" i="1"/>
  <c r="K417" i="1"/>
  <c r="M417" i="1" s="1"/>
  <c r="L417" i="1"/>
  <c r="J418" i="1"/>
  <c r="K418" i="1"/>
  <c r="M418" i="1" s="1"/>
  <c r="L418" i="1"/>
  <c r="N418" i="1" s="1"/>
  <c r="P418" i="1" s="1"/>
  <c r="J419" i="1"/>
  <c r="K419" i="1"/>
  <c r="L419" i="1"/>
  <c r="N419" i="1" s="1"/>
  <c r="P419" i="1" s="1"/>
  <c r="M419" i="1"/>
  <c r="J420" i="1"/>
  <c r="K420" i="1"/>
  <c r="M420" i="1" s="1"/>
  <c r="L420" i="1"/>
  <c r="J421" i="1"/>
  <c r="K421" i="1"/>
  <c r="M421" i="1" s="1"/>
  <c r="L421" i="1"/>
  <c r="N421" i="1" s="1"/>
  <c r="P421" i="1" s="1"/>
  <c r="J422" i="1"/>
  <c r="K422" i="1"/>
  <c r="L422" i="1"/>
  <c r="N422" i="1" s="1"/>
  <c r="P422" i="1" s="1"/>
  <c r="M422" i="1"/>
  <c r="J423" i="1"/>
  <c r="K423" i="1"/>
  <c r="M423" i="1" s="1"/>
  <c r="L423" i="1"/>
  <c r="J424" i="1"/>
  <c r="K424" i="1"/>
  <c r="M424" i="1" s="1"/>
  <c r="L424" i="1"/>
  <c r="N424" i="1" s="1"/>
  <c r="P424" i="1" s="1"/>
  <c r="J425" i="1"/>
  <c r="K425" i="1"/>
  <c r="L425" i="1"/>
  <c r="N425" i="1" s="1"/>
  <c r="P425" i="1" s="1"/>
  <c r="M425" i="1"/>
  <c r="J426" i="1"/>
  <c r="K426" i="1"/>
  <c r="M426" i="1" s="1"/>
  <c r="L426" i="1"/>
  <c r="J427" i="1"/>
  <c r="K427" i="1"/>
  <c r="M427" i="1" s="1"/>
  <c r="L427" i="1"/>
  <c r="N427" i="1" s="1"/>
  <c r="P427" i="1" s="1"/>
  <c r="J428" i="1"/>
  <c r="K428" i="1"/>
  <c r="L428" i="1"/>
  <c r="N428" i="1" s="1"/>
  <c r="P428" i="1" s="1"/>
  <c r="M428" i="1"/>
  <c r="J429" i="1"/>
  <c r="K429" i="1"/>
  <c r="M429" i="1" s="1"/>
  <c r="L429" i="1"/>
  <c r="J430" i="1"/>
  <c r="K430" i="1"/>
  <c r="M430" i="1" s="1"/>
  <c r="L430" i="1"/>
  <c r="N430" i="1" s="1"/>
  <c r="P430" i="1" s="1"/>
  <c r="J431" i="1"/>
  <c r="K431" i="1"/>
  <c r="L431" i="1"/>
  <c r="N431" i="1" s="1"/>
  <c r="P431" i="1" s="1"/>
  <c r="M431" i="1"/>
  <c r="J432" i="1"/>
  <c r="K432" i="1"/>
  <c r="M432" i="1" s="1"/>
  <c r="L432" i="1"/>
  <c r="J433" i="1"/>
  <c r="K433" i="1"/>
  <c r="M433" i="1" s="1"/>
  <c r="L433" i="1"/>
  <c r="O433" i="1" s="1"/>
  <c r="J434" i="1"/>
  <c r="K434" i="1"/>
  <c r="M434" i="1" s="1"/>
  <c r="L434" i="1"/>
  <c r="N434" i="1" s="1"/>
  <c r="P434" i="1" s="1"/>
  <c r="O434" i="1"/>
  <c r="J435" i="1"/>
  <c r="K435" i="1"/>
  <c r="M435" i="1" s="1"/>
  <c r="L435" i="1"/>
  <c r="J436" i="1"/>
  <c r="K436" i="1"/>
  <c r="M436" i="1" s="1"/>
  <c r="L436" i="1"/>
  <c r="N436" i="1" s="1"/>
  <c r="P436" i="1" s="1"/>
  <c r="J437" i="1"/>
  <c r="K437" i="1"/>
  <c r="M437" i="1" s="1"/>
  <c r="L437" i="1"/>
  <c r="N437" i="1" s="1"/>
  <c r="P437" i="1" s="1"/>
  <c r="J438" i="1"/>
  <c r="K438" i="1"/>
  <c r="M438" i="1" s="1"/>
  <c r="L438" i="1"/>
  <c r="J439" i="1"/>
  <c r="K439" i="1"/>
  <c r="M439" i="1" s="1"/>
  <c r="L439" i="1"/>
  <c r="N439" i="1"/>
  <c r="P439" i="1" s="1"/>
  <c r="O439" i="1"/>
  <c r="J440" i="1"/>
  <c r="K440" i="1"/>
  <c r="M440" i="1" s="1"/>
  <c r="L440" i="1"/>
  <c r="N440" i="1"/>
  <c r="O440" i="1"/>
  <c r="P440" i="1"/>
  <c r="J441" i="1"/>
  <c r="K441" i="1"/>
  <c r="M441" i="1" s="1"/>
  <c r="L441" i="1"/>
  <c r="J442" i="1"/>
  <c r="K442" i="1"/>
  <c r="M442" i="1" s="1"/>
  <c r="L442" i="1"/>
  <c r="O442" i="1" s="1"/>
  <c r="N442" i="1"/>
  <c r="P442" i="1" s="1"/>
  <c r="J443" i="1"/>
  <c r="K443" i="1"/>
  <c r="L443" i="1"/>
  <c r="O443" i="1" s="1"/>
  <c r="M443" i="1"/>
  <c r="J444" i="1"/>
  <c r="K444" i="1"/>
  <c r="M444" i="1" s="1"/>
  <c r="L444" i="1"/>
  <c r="J445" i="1"/>
  <c r="K445" i="1"/>
  <c r="M445" i="1" s="1"/>
  <c r="L445" i="1"/>
  <c r="N445" i="1" s="1"/>
  <c r="P445" i="1" s="1"/>
  <c r="J446" i="1"/>
  <c r="K446" i="1"/>
  <c r="M446" i="1" s="1"/>
  <c r="L446" i="1"/>
  <c r="O446" i="1" s="1"/>
  <c r="N446" i="1"/>
  <c r="P446" i="1"/>
  <c r="J447" i="1"/>
  <c r="K447" i="1"/>
  <c r="M447" i="1" s="1"/>
  <c r="L447" i="1"/>
  <c r="J448" i="1"/>
  <c r="K448" i="1"/>
  <c r="M448" i="1" s="1"/>
  <c r="L448" i="1"/>
  <c r="N448" i="1" s="1"/>
  <c r="P448" i="1" s="1"/>
  <c r="J449" i="1"/>
  <c r="K449" i="1"/>
  <c r="L449" i="1"/>
  <c r="N449" i="1" s="1"/>
  <c r="P449" i="1" s="1"/>
  <c r="M449" i="1"/>
  <c r="J450" i="1"/>
  <c r="K450" i="1"/>
  <c r="M450" i="1" s="1"/>
  <c r="L450" i="1"/>
  <c r="J451" i="1"/>
  <c r="K451" i="1"/>
  <c r="M451" i="1" s="1"/>
  <c r="L451" i="1"/>
  <c r="O451" i="1" s="1"/>
  <c r="N451" i="1"/>
  <c r="P451" i="1" s="1"/>
  <c r="J452" i="1"/>
  <c r="K452" i="1"/>
  <c r="L452" i="1"/>
  <c r="O452" i="1" s="1"/>
  <c r="M452" i="1"/>
  <c r="J453" i="1"/>
  <c r="K453" i="1"/>
  <c r="M453" i="1" s="1"/>
  <c r="L453" i="1"/>
  <c r="J454" i="1"/>
  <c r="K454" i="1"/>
  <c r="M454" i="1" s="1"/>
  <c r="L454" i="1"/>
  <c r="N454" i="1" s="1"/>
  <c r="P454" i="1" s="1"/>
  <c r="J455" i="1"/>
  <c r="K455" i="1"/>
  <c r="M455" i="1" s="1"/>
  <c r="L455" i="1"/>
  <c r="O455" i="1" s="1"/>
  <c r="N455" i="1"/>
  <c r="P455" i="1"/>
  <c r="J456" i="1"/>
  <c r="K456" i="1"/>
  <c r="M456" i="1" s="1"/>
  <c r="L456" i="1"/>
  <c r="J457" i="1"/>
  <c r="K457" i="1"/>
  <c r="M457" i="1" s="1"/>
  <c r="L457" i="1"/>
  <c r="N457" i="1" s="1"/>
  <c r="P457" i="1" s="1"/>
  <c r="J458" i="1"/>
  <c r="K458" i="1"/>
  <c r="L458" i="1"/>
  <c r="N458" i="1" s="1"/>
  <c r="P458" i="1" s="1"/>
  <c r="M458" i="1"/>
  <c r="J459" i="1"/>
  <c r="K459" i="1"/>
  <c r="M459" i="1" s="1"/>
  <c r="L459" i="1"/>
  <c r="J460" i="1"/>
  <c r="K460" i="1"/>
  <c r="M460" i="1" s="1"/>
  <c r="L460" i="1"/>
  <c r="O460" i="1" s="1"/>
  <c r="N460" i="1"/>
  <c r="P460" i="1" s="1"/>
  <c r="J461" i="1"/>
  <c r="K461" i="1"/>
  <c r="L461" i="1"/>
  <c r="O461" i="1" s="1"/>
  <c r="M461" i="1"/>
  <c r="J462" i="1"/>
  <c r="K462" i="1"/>
  <c r="M462" i="1" s="1"/>
  <c r="L462" i="1"/>
  <c r="J463" i="1"/>
  <c r="K463" i="1"/>
  <c r="M463" i="1" s="1"/>
  <c r="L463" i="1"/>
  <c r="N463" i="1" s="1"/>
  <c r="P463" i="1" s="1"/>
  <c r="J464" i="1"/>
  <c r="K464" i="1"/>
  <c r="M464" i="1" s="1"/>
  <c r="L464" i="1"/>
  <c r="N464" i="1"/>
  <c r="O464" i="1"/>
  <c r="P464" i="1"/>
  <c r="Q464" i="1" s="1"/>
  <c r="J465" i="1"/>
  <c r="K465" i="1"/>
  <c r="M465" i="1" s="1"/>
  <c r="L465" i="1"/>
  <c r="J466" i="1"/>
  <c r="K466" i="1"/>
  <c r="L466" i="1"/>
  <c r="N466" i="1" s="1"/>
  <c r="P466" i="1" s="1"/>
  <c r="M466" i="1"/>
  <c r="J467" i="1"/>
  <c r="K467" i="1"/>
  <c r="L467" i="1"/>
  <c r="N467" i="1" s="1"/>
  <c r="P467" i="1" s="1"/>
  <c r="M467" i="1"/>
  <c r="J468" i="1"/>
  <c r="K468" i="1"/>
  <c r="M468" i="1" s="1"/>
  <c r="L468" i="1"/>
  <c r="J469" i="1"/>
  <c r="K469" i="1"/>
  <c r="M469" i="1" s="1"/>
  <c r="L469" i="1"/>
  <c r="N469" i="1"/>
  <c r="P469" i="1" s="1"/>
  <c r="O469" i="1"/>
  <c r="J470" i="1"/>
  <c r="K470" i="1"/>
  <c r="M470" i="1" s="1"/>
  <c r="L470" i="1"/>
  <c r="O470" i="1" s="1"/>
  <c r="J471" i="1"/>
  <c r="K471" i="1"/>
  <c r="M471" i="1" s="1"/>
  <c r="L471" i="1"/>
  <c r="J472" i="1"/>
  <c r="K472" i="1"/>
  <c r="M472" i="1" s="1"/>
  <c r="L472" i="1"/>
  <c r="N472" i="1" s="1"/>
  <c r="P472" i="1" s="1"/>
  <c r="J473" i="1"/>
  <c r="K473" i="1"/>
  <c r="L473" i="1"/>
  <c r="O473" i="1" s="1"/>
  <c r="M473" i="1"/>
  <c r="N473" i="1"/>
  <c r="P473" i="1" s="1"/>
  <c r="Q473" i="1" s="1"/>
  <c r="J474" i="1"/>
  <c r="K474" i="1"/>
  <c r="M474" i="1" s="1"/>
  <c r="L474" i="1"/>
  <c r="J475" i="1"/>
  <c r="K475" i="1"/>
  <c r="L475" i="1"/>
  <c r="N475" i="1" s="1"/>
  <c r="P475" i="1" s="1"/>
  <c r="M475" i="1"/>
  <c r="J476" i="1"/>
  <c r="K476" i="1"/>
  <c r="M476" i="1" s="1"/>
  <c r="L476" i="1"/>
  <c r="N476" i="1" s="1"/>
  <c r="P476" i="1" s="1"/>
  <c r="J477" i="1"/>
  <c r="K477" i="1"/>
  <c r="M477" i="1" s="1"/>
  <c r="L477" i="1"/>
  <c r="J478" i="1"/>
  <c r="K478" i="1"/>
  <c r="M478" i="1" s="1"/>
  <c r="L478" i="1"/>
  <c r="N478" i="1" s="1"/>
  <c r="P478" i="1" s="1"/>
  <c r="O478" i="1"/>
  <c r="J479" i="1"/>
  <c r="K479" i="1"/>
  <c r="L479" i="1"/>
  <c r="O479" i="1" s="1"/>
  <c r="M479" i="1"/>
  <c r="J480" i="1"/>
  <c r="K480" i="1"/>
  <c r="M480" i="1" s="1"/>
  <c r="L480" i="1"/>
  <c r="J481" i="1"/>
  <c r="K481" i="1"/>
  <c r="M481" i="1" s="1"/>
  <c r="L481" i="1"/>
  <c r="N481" i="1" s="1"/>
  <c r="P481" i="1" s="1"/>
  <c r="J482" i="1"/>
  <c r="K482" i="1"/>
  <c r="M482" i="1" s="1"/>
  <c r="L482" i="1"/>
  <c r="N482" i="1" s="1"/>
  <c r="P482" i="1" s="1"/>
  <c r="Q482" i="1" s="1"/>
  <c r="O482" i="1"/>
  <c r="J483" i="1"/>
  <c r="K483" i="1"/>
  <c r="M483" i="1" s="1"/>
  <c r="L483" i="1"/>
  <c r="J484" i="1"/>
  <c r="K484" i="1"/>
  <c r="L484" i="1"/>
  <c r="N484" i="1" s="1"/>
  <c r="P484" i="1" s="1"/>
  <c r="M484" i="1"/>
  <c r="J485" i="1"/>
  <c r="K485" i="1"/>
  <c r="M485" i="1" s="1"/>
  <c r="L485" i="1"/>
  <c r="N485" i="1" s="1"/>
  <c r="P485" i="1" s="1"/>
  <c r="J486" i="1"/>
  <c r="K486" i="1"/>
  <c r="M486" i="1" s="1"/>
  <c r="L486" i="1"/>
  <c r="J487" i="1"/>
  <c r="K487" i="1"/>
  <c r="M487" i="1" s="1"/>
  <c r="L487" i="1"/>
  <c r="N487" i="1" s="1"/>
  <c r="P487" i="1" s="1"/>
  <c r="O487" i="1"/>
  <c r="J488" i="1"/>
  <c r="K488" i="1"/>
  <c r="L488" i="1"/>
  <c r="O488" i="1" s="1"/>
  <c r="M488" i="1"/>
  <c r="J489" i="1"/>
  <c r="K489" i="1"/>
  <c r="M489" i="1" s="1"/>
  <c r="L489" i="1"/>
  <c r="J490" i="1"/>
  <c r="K490" i="1"/>
  <c r="M490" i="1" s="1"/>
  <c r="L490" i="1"/>
  <c r="N490" i="1" s="1"/>
  <c r="P490" i="1" s="1"/>
  <c r="J491" i="1"/>
  <c r="K491" i="1"/>
  <c r="M491" i="1" s="1"/>
  <c r="L491" i="1"/>
  <c r="N491" i="1" s="1"/>
  <c r="P491" i="1" s="1"/>
  <c r="O491" i="1"/>
  <c r="J492" i="1"/>
  <c r="K492" i="1"/>
  <c r="M492" i="1" s="1"/>
  <c r="L492" i="1"/>
  <c r="J493" i="1"/>
  <c r="K493" i="1"/>
  <c r="L493" i="1"/>
  <c r="N493" i="1" s="1"/>
  <c r="P493" i="1" s="1"/>
  <c r="M493" i="1"/>
  <c r="J494" i="1"/>
  <c r="K494" i="1"/>
  <c r="M494" i="1" s="1"/>
  <c r="L494" i="1"/>
  <c r="N494" i="1" s="1"/>
  <c r="P494" i="1" s="1"/>
  <c r="J495" i="1"/>
  <c r="K495" i="1"/>
  <c r="M495" i="1" s="1"/>
  <c r="L495" i="1"/>
  <c r="J496" i="1"/>
  <c r="K496" i="1"/>
  <c r="M496" i="1" s="1"/>
  <c r="L496" i="1"/>
  <c r="N496" i="1"/>
  <c r="O496" i="1"/>
  <c r="P496" i="1"/>
  <c r="J497" i="1"/>
  <c r="K497" i="1"/>
  <c r="L497" i="1"/>
  <c r="O497" i="1" s="1"/>
  <c r="M497" i="1"/>
  <c r="J498" i="1"/>
  <c r="K498" i="1"/>
  <c r="M498" i="1" s="1"/>
  <c r="L498" i="1"/>
  <c r="O498" i="1" s="1"/>
  <c r="N498" i="1"/>
  <c r="P498" i="1" s="1"/>
  <c r="J499" i="1"/>
  <c r="K499" i="1"/>
  <c r="M499" i="1" s="1"/>
  <c r="L499" i="1"/>
  <c r="O499" i="1" s="1"/>
  <c r="N499" i="1"/>
  <c r="P499" i="1" s="1"/>
  <c r="J500" i="1"/>
  <c r="K500" i="1"/>
  <c r="L500" i="1"/>
  <c r="N500" i="1" s="1"/>
  <c r="P500" i="1" s="1"/>
  <c r="M500" i="1"/>
  <c r="J501" i="1"/>
  <c r="K501" i="1"/>
  <c r="M501" i="1" s="1"/>
  <c r="L501" i="1"/>
  <c r="O501" i="1" s="1"/>
  <c r="N501" i="1"/>
  <c r="P501" i="1" s="1"/>
  <c r="J502" i="1"/>
  <c r="K502" i="1"/>
  <c r="L502" i="1"/>
  <c r="O502" i="1" s="1"/>
  <c r="M502" i="1"/>
  <c r="J503" i="1"/>
  <c r="K503" i="1"/>
  <c r="L503" i="1"/>
  <c r="N503" i="1" s="1"/>
  <c r="P503" i="1" s="1"/>
  <c r="M503" i="1"/>
  <c r="O503" i="1"/>
  <c r="J504" i="1"/>
  <c r="K504" i="1"/>
  <c r="M504" i="1" s="1"/>
  <c r="L504" i="1"/>
  <c r="O504" i="1" s="1"/>
  <c r="J505" i="1"/>
  <c r="K505" i="1"/>
  <c r="L505" i="1"/>
  <c r="N505" i="1" s="1"/>
  <c r="P505" i="1" s="1"/>
  <c r="M505" i="1"/>
  <c r="O505" i="1"/>
  <c r="J506" i="1"/>
  <c r="K506" i="1"/>
  <c r="L506" i="1"/>
  <c r="N506" i="1" s="1"/>
  <c r="P506" i="1" s="1"/>
  <c r="M506" i="1"/>
  <c r="O506" i="1"/>
  <c r="J507" i="1"/>
  <c r="K507" i="1"/>
  <c r="M507" i="1" s="1"/>
  <c r="L507" i="1"/>
  <c r="O507" i="1" s="1"/>
  <c r="N507" i="1"/>
  <c r="P507" i="1" s="1"/>
  <c r="Q507" i="1" s="1"/>
  <c r="J508" i="1"/>
  <c r="K508" i="1"/>
  <c r="M508" i="1" s="1"/>
  <c r="L508" i="1"/>
  <c r="N508" i="1" s="1"/>
  <c r="P508" i="1" s="1"/>
  <c r="J509" i="1"/>
  <c r="K509" i="1"/>
  <c r="M509" i="1" s="1"/>
  <c r="L509" i="1"/>
  <c r="O509" i="1" s="1"/>
  <c r="J510" i="1"/>
  <c r="K510" i="1"/>
  <c r="M510" i="1" s="1"/>
  <c r="L510" i="1"/>
  <c r="O510" i="1" s="1"/>
  <c r="J511" i="1"/>
  <c r="K511" i="1"/>
  <c r="M511" i="1" s="1"/>
  <c r="L511" i="1"/>
  <c r="O511" i="1" s="1"/>
  <c r="N511" i="1"/>
  <c r="P511" i="1" s="1"/>
  <c r="J512" i="1"/>
  <c r="K512" i="1"/>
  <c r="M512" i="1" s="1"/>
  <c r="L512" i="1"/>
  <c r="N512" i="1" s="1"/>
  <c r="P512" i="1" s="1"/>
  <c r="J513" i="1"/>
  <c r="K513" i="1"/>
  <c r="M513" i="1" s="1"/>
  <c r="L513" i="1"/>
  <c r="O513" i="1" s="1"/>
  <c r="J514" i="1"/>
  <c r="K514" i="1"/>
  <c r="L514" i="1"/>
  <c r="O514" i="1" s="1"/>
  <c r="M514" i="1"/>
  <c r="N514" i="1"/>
  <c r="P514" i="1" s="1"/>
  <c r="Q514" i="1" s="1"/>
  <c r="J515" i="1"/>
  <c r="K515" i="1"/>
  <c r="M515" i="1" s="1"/>
  <c r="L515" i="1"/>
  <c r="O515" i="1" s="1"/>
  <c r="N515" i="1"/>
  <c r="P515" i="1" s="1"/>
  <c r="J516" i="1"/>
  <c r="K516" i="1"/>
  <c r="L516" i="1"/>
  <c r="O516" i="1" s="1"/>
  <c r="M516" i="1"/>
  <c r="J517" i="1"/>
  <c r="K517" i="1"/>
  <c r="M517" i="1" s="1"/>
  <c r="L517" i="1"/>
  <c r="N517" i="1"/>
  <c r="P517" i="1" s="1"/>
  <c r="O517" i="1"/>
  <c r="J518" i="1"/>
  <c r="K518" i="1"/>
  <c r="M518" i="1" s="1"/>
  <c r="L518" i="1"/>
  <c r="N518" i="1"/>
  <c r="O518" i="1"/>
  <c r="P518" i="1"/>
  <c r="J519" i="1"/>
  <c r="K519" i="1"/>
  <c r="M519" i="1" s="1"/>
  <c r="L519" i="1"/>
  <c r="O519" i="1" s="1"/>
  <c r="N519" i="1"/>
  <c r="P519" i="1" s="1"/>
  <c r="J520" i="1"/>
  <c r="K520" i="1"/>
  <c r="M520" i="1" s="1"/>
  <c r="L520" i="1"/>
  <c r="N520" i="1" s="1"/>
  <c r="P520" i="1" s="1"/>
  <c r="J521" i="1"/>
  <c r="K521" i="1"/>
  <c r="L521" i="1"/>
  <c r="M521" i="1"/>
  <c r="N521" i="1"/>
  <c r="P521" i="1" s="1"/>
  <c r="Q521" i="1" s="1"/>
  <c r="O521" i="1"/>
  <c r="J522" i="1"/>
  <c r="K522" i="1"/>
  <c r="M522" i="1" s="1"/>
  <c r="L522" i="1"/>
  <c r="O522" i="1" s="1"/>
  <c r="J523" i="1"/>
  <c r="K523" i="1"/>
  <c r="L523" i="1"/>
  <c r="N523" i="1" s="1"/>
  <c r="P523" i="1" s="1"/>
  <c r="M523" i="1"/>
  <c r="O523" i="1"/>
  <c r="J524" i="1"/>
  <c r="K524" i="1"/>
  <c r="L524" i="1"/>
  <c r="N524" i="1" s="1"/>
  <c r="P524" i="1" s="1"/>
  <c r="M524" i="1"/>
  <c r="J525" i="1"/>
  <c r="K525" i="1"/>
  <c r="M525" i="1" s="1"/>
  <c r="L525" i="1"/>
  <c r="O525" i="1" s="1"/>
  <c r="J526" i="1"/>
  <c r="K526" i="1"/>
  <c r="L526" i="1"/>
  <c r="O526" i="1" s="1"/>
  <c r="M526" i="1"/>
  <c r="N526" i="1"/>
  <c r="P526" i="1" s="1"/>
  <c r="J527" i="1"/>
  <c r="K527" i="1"/>
  <c r="L527" i="1"/>
  <c r="N527" i="1" s="1"/>
  <c r="P527" i="1" s="1"/>
  <c r="M527" i="1"/>
  <c r="J528" i="1"/>
  <c r="K528" i="1"/>
  <c r="L528" i="1"/>
  <c r="O528" i="1" s="1"/>
  <c r="M528" i="1"/>
  <c r="N528" i="1"/>
  <c r="P528" i="1" s="1"/>
  <c r="Q528" i="1" s="1"/>
  <c r="J529" i="1"/>
  <c r="K529" i="1"/>
  <c r="L529" i="1"/>
  <c r="N529" i="1" s="1"/>
  <c r="P529" i="1" s="1"/>
  <c r="Q529" i="1" s="1"/>
  <c r="M529" i="1"/>
  <c r="O529" i="1"/>
  <c r="J530" i="1"/>
  <c r="K530" i="1"/>
  <c r="L530" i="1"/>
  <c r="O530" i="1" s="1"/>
  <c r="M530" i="1"/>
  <c r="N530" i="1"/>
  <c r="P530" i="1" s="1"/>
  <c r="J531" i="1"/>
  <c r="K531" i="1"/>
  <c r="M531" i="1" s="1"/>
  <c r="L531" i="1"/>
  <c r="O531" i="1" s="1"/>
  <c r="N531" i="1"/>
  <c r="P531" i="1" s="1"/>
  <c r="J532" i="1"/>
  <c r="K532" i="1"/>
  <c r="M532" i="1" s="1"/>
  <c r="L532" i="1"/>
  <c r="N532" i="1" s="1"/>
  <c r="P532" i="1" s="1"/>
  <c r="J533" i="1"/>
  <c r="K533" i="1"/>
  <c r="M533" i="1" s="1"/>
  <c r="L533" i="1"/>
  <c r="N533" i="1" s="1"/>
  <c r="P533" i="1" s="1"/>
  <c r="J534" i="1"/>
  <c r="K534" i="1"/>
  <c r="M534" i="1" s="1"/>
  <c r="L534" i="1"/>
  <c r="O534" i="1" s="1"/>
  <c r="J535" i="1"/>
  <c r="K535" i="1"/>
  <c r="M535" i="1" s="1"/>
  <c r="L535" i="1"/>
  <c r="N535" i="1" s="1"/>
  <c r="P535" i="1" s="1"/>
  <c r="J536" i="1"/>
  <c r="K536" i="1"/>
  <c r="M536" i="1" s="1"/>
  <c r="L536" i="1"/>
  <c r="O536" i="1" s="1"/>
  <c r="J537" i="1"/>
  <c r="K537" i="1"/>
  <c r="L537" i="1"/>
  <c r="O537" i="1" s="1"/>
  <c r="M537" i="1"/>
  <c r="J538" i="1"/>
  <c r="K538" i="1"/>
  <c r="L538" i="1"/>
  <c r="N538" i="1" s="1"/>
  <c r="P538" i="1" s="1"/>
  <c r="M538" i="1"/>
  <c r="O538" i="1"/>
  <c r="J539" i="1"/>
  <c r="K539" i="1"/>
  <c r="L539" i="1"/>
  <c r="O539" i="1" s="1"/>
  <c r="M539" i="1"/>
  <c r="J540" i="1"/>
  <c r="K540" i="1"/>
  <c r="L540" i="1"/>
  <c r="O540" i="1" s="1"/>
  <c r="M540" i="1"/>
  <c r="J541" i="1"/>
  <c r="K541" i="1"/>
  <c r="M541" i="1" s="1"/>
  <c r="L541" i="1"/>
  <c r="O541" i="1" s="1"/>
  <c r="J542" i="1"/>
  <c r="K542" i="1"/>
  <c r="M542" i="1" s="1"/>
  <c r="L542" i="1"/>
  <c r="O542" i="1" s="1"/>
  <c r="N542" i="1"/>
  <c r="P542" i="1" s="1"/>
  <c r="J543" i="1"/>
  <c r="K543" i="1"/>
  <c r="L543" i="1"/>
  <c r="M543" i="1"/>
  <c r="N543" i="1"/>
  <c r="P543" i="1" s="1"/>
  <c r="Q543" i="1" s="1"/>
  <c r="O543" i="1"/>
  <c r="J544" i="1"/>
  <c r="K544" i="1"/>
  <c r="M544" i="1" s="1"/>
  <c r="L544" i="1"/>
  <c r="O544" i="1" s="1"/>
  <c r="N544" i="1"/>
  <c r="P544" i="1" s="1"/>
  <c r="J545" i="1"/>
  <c r="K545" i="1"/>
  <c r="M545" i="1" s="1"/>
  <c r="L545" i="1"/>
  <c r="N545" i="1"/>
  <c r="P545" i="1" s="1"/>
  <c r="O545" i="1"/>
  <c r="J546" i="1"/>
  <c r="K546" i="1"/>
  <c r="M546" i="1" s="1"/>
  <c r="L546" i="1"/>
  <c r="O546" i="1" s="1"/>
  <c r="N546" i="1"/>
  <c r="P546" i="1"/>
  <c r="J547" i="1"/>
  <c r="K547" i="1"/>
  <c r="M547" i="1" s="1"/>
  <c r="L547" i="1"/>
  <c r="O547" i="1" s="1"/>
  <c r="N547" i="1"/>
  <c r="P547" i="1" s="1"/>
  <c r="J548" i="1"/>
  <c r="K548" i="1"/>
  <c r="M548" i="1" s="1"/>
  <c r="L548" i="1"/>
  <c r="N548" i="1" s="1"/>
  <c r="P548" i="1" s="1"/>
  <c r="J549" i="1"/>
  <c r="K549" i="1"/>
  <c r="M549" i="1" s="1"/>
  <c r="L549" i="1"/>
  <c r="N549" i="1" s="1"/>
  <c r="P549" i="1" s="1"/>
  <c r="J550" i="1"/>
  <c r="K550" i="1"/>
  <c r="M550" i="1" s="1"/>
  <c r="L550" i="1"/>
  <c r="O550" i="1" s="1"/>
  <c r="J551" i="1"/>
  <c r="K551" i="1"/>
  <c r="M551" i="1" s="1"/>
  <c r="L551" i="1"/>
  <c r="O551" i="1" s="1"/>
  <c r="N551" i="1"/>
  <c r="P551" i="1" s="1"/>
  <c r="J552" i="1"/>
  <c r="K552" i="1"/>
  <c r="L552" i="1"/>
  <c r="M552" i="1"/>
  <c r="N552" i="1"/>
  <c r="P552" i="1" s="1"/>
  <c r="O552" i="1"/>
  <c r="J553" i="1"/>
  <c r="K553" i="1"/>
  <c r="M553" i="1" s="1"/>
  <c r="L553" i="1"/>
  <c r="O553" i="1" s="1"/>
  <c r="J554" i="1"/>
  <c r="K554" i="1"/>
  <c r="M554" i="1" s="1"/>
  <c r="L554" i="1"/>
  <c r="N554" i="1" s="1"/>
  <c r="P554" i="1" s="1"/>
  <c r="J555" i="1"/>
  <c r="K555" i="1"/>
  <c r="M555" i="1" s="1"/>
  <c r="L555" i="1"/>
  <c r="N555" i="1" s="1"/>
  <c r="P555" i="1" s="1"/>
  <c r="Q555" i="1" s="1"/>
  <c r="O555" i="1"/>
  <c r="J556" i="1"/>
  <c r="K556" i="1"/>
  <c r="M556" i="1" s="1"/>
  <c r="L556" i="1"/>
  <c r="O556" i="1" s="1"/>
  <c r="N556" i="1"/>
  <c r="P556" i="1" s="1"/>
  <c r="J557" i="1"/>
  <c r="K557" i="1"/>
  <c r="M557" i="1" s="1"/>
  <c r="L557" i="1"/>
  <c r="N557" i="1"/>
  <c r="P557" i="1" s="1"/>
  <c r="O557" i="1"/>
  <c r="J558" i="1"/>
  <c r="K558" i="1"/>
  <c r="M558" i="1" s="1"/>
  <c r="L558" i="1"/>
  <c r="O558" i="1" s="1"/>
  <c r="N558" i="1"/>
  <c r="P558" i="1" s="1"/>
  <c r="J559" i="1"/>
  <c r="K559" i="1"/>
  <c r="M559" i="1" s="1"/>
  <c r="L559" i="1"/>
  <c r="O559" i="1" s="1"/>
  <c r="N559" i="1"/>
  <c r="P559" i="1" s="1"/>
  <c r="J560" i="1"/>
  <c r="K560" i="1"/>
  <c r="M560" i="1" s="1"/>
  <c r="L560" i="1"/>
  <c r="N560" i="1"/>
  <c r="P560" i="1" s="1"/>
  <c r="O560" i="1"/>
  <c r="J561" i="1"/>
  <c r="K561" i="1"/>
  <c r="M561" i="1" s="1"/>
  <c r="L561" i="1"/>
  <c r="N561" i="1"/>
  <c r="P561" i="1" s="1"/>
  <c r="O561" i="1"/>
  <c r="J562" i="1"/>
  <c r="K562" i="1"/>
  <c r="M562" i="1" s="1"/>
  <c r="L562" i="1"/>
  <c r="O562" i="1" s="1"/>
  <c r="N2" i="1"/>
  <c r="P2" i="1" s="1"/>
  <c r="L2" i="1"/>
  <c r="O2" i="1" s="1"/>
  <c r="K2" i="1"/>
  <c r="M2" i="1" s="1"/>
  <c r="J2" i="1"/>
  <c r="Q291" i="1" l="1"/>
  <c r="Q362" i="1"/>
  <c r="Q2" i="1"/>
  <c r="Q491" i="1"/>
  <c r="Q336" i="1"/>
  <c r="Q201" i="1"/>
  <c r="Q261" i="1"/>
  <c r="N553" i="1"/>
  <c r="P553" i="1" s="1"/>
  <c r="Q553" i="1" s="1"/>
  <c r="N539" i="1"/>
  <c r="P539" i="1" s="1"/>
  <c r="Q539" i="1" s="1"/>
  <c r="O377" i="1"/>
  <c r="O366" i="1"/>
  <c r="N331" i="1"/>
  <c r="P331" i="1" s="1"/>
  <c r="Q331" i="1" s="1"/>
  <c r="O305" i="1"/>
  <c r="O269" i="1"/>
  <c r="N194" i="1"/>
  <c r="P194" i="1" s="1"/>
  <c r="Q176" i="1"/>
  <c r="N45" i="1"/>
  <c r="P45" i="1" s="1"/>
  <c r="O45" i="1"/>
  <c r="Q42" i="1"/>
  <c r="Q38" i="1"/>
  <c r="N554" i="2"/>
  <c r="N321" i="2"/>
  <c r="Q551" i="1"/>
  <c r="Q515" i="1"/>
  <c r="Q202" i="1"/>
  <c r="N163" i="1"/>
  <c r="P163" i="1" s="1"/>
  <c r="O163" i="1"/>
  <c r="Q396" i="1"/>
  <c r="Q377" i="1"/>
  <c r="Q352" i="1"/>
  <c r="Q350" i="1"/>
  <c r="Q312" i="1"/>
  <c r="Q305" i="1"/>
  <c r="Q297" i="1"/>
  <c r="O294" i="1"/>
  <c r="Q294" i="1" s="1"/>
  <c r="Q276" i="1"/>
  <c r="Q264" i="1"/>
  <c r="N254" i="1"/>
  <c r="P254" i="1" s="1"/>
  <c r="Q254" i="1" s="1"/>
  <c r="N249" i="1"/>
  <c r="P249" i="1" s="1"/>
  <c r="Q249" i="1" s="1"/>
  <c r="O244" i="1"/>
  <c r="Q244" i="1" s="1"/>
  <c r="O149" i="1"/>
  <c r="N149" i="1"/>
  <c r="P149" i="1" s="1"/>
  <c r="Q149" i="1" s="1"/>
  <c r="N117" i="1"/>
  <c r="P117" i="1" s="1"/>
  <c r="Q117" i="1" s="1"/>
  <c r="O117" i="1"/>
  <c r="Q68" i="1"/>
  <c r="Q54" i="1"/>
  <c r="Q33" i="1"/>
  <c r="N12" i="1"/>
  <c r="P12" i="1" s="1"/>
  <c r="Q12" i="1" s="1"/>
  <c r="O12" i="1"/>
  <c r="Q9" i="1"/>
  <c r="N292" i="2"/>
  <c r="O548" i="1"/>
  <c r="Q548" i="1" s="1"/>
  <c r="Q439" i="1"/>
  <c r="O436" i="1"/>
  <c r="Q436" i="1" s="1"/>
  <c r="O387" i="1"/>
  <c r="Q387" i="1" s="1"/>
  <c r="N385" i="1"/>
  <c r="P385" i="1" s="1"/>
  <c r="Q385" i="1" s="1"/>
  <c r="O374" i="1"/>
  <c r="Q366" i="1"/>
  <c r="O339" i="1"/>
  <c r="O336" i="1"/>
  <c r="Q269" i="1"/>
  <c r="O261" i="1"/>
  <c r="Q212" i="1"/>
  <c r="Q196" i="1"/>
  <c r="O90" i="1"/>
  <c r="Q90" i="1" s="1"/>
  <c r="N71" i="1"/>
  <c r="P71" i="1" s="1"/>
  <c r="O71" i="1"/>
  <c r="Q71" i="1" s="1"/>
  <c r="Q66" i="1"/>
  <c r="N48" i="1"/>
  <c r="P48" i="1" s="1"/>
  <c r="Q48" i="1" s="1"/>
  <c r="O48" i="1"/>
  <c r="N27" i="1"/>
  <c r="P27" i="1" s="1"/>
  <c r="O27" i="1"/>
  <c r="N273" i="2"/>
  <c r="N562" i="1"/>
  <c r="P562" i="1" s="1"/>
  <c r="Q562" i="1" s="1"/>
  <c r="N550" i="1"/>
  <c r="P550" i="1" s="1"/>
  <c r="Q550" i="1" s="1"/>
  <c r="N541" i="1"/>
  <c r="P541" i="1" s="1"/>
  <c r="N502" i="1"/>
  <c r="P502" i="1" s="1"/>
  <c r="O430" i="1"/>
  <c r="Q430" i="1" s="1"/>
  <c r="O427" i="1"/>
  <c r="Q427" i="1" s="1"/>
  <c r="O421" i="1"/>
  <c r="O398" i="1"/>
  <c r="Q398" i="1" s="1"/>
  <c r="Q302" i="1"/>
  <c r="N266" i="1"/>
  <c r="P266" i="1" s="1"/>
  <c r="Q266" i="1" s="1"/>
  <c r="N230" i="1"/>
  <c r="P230" i="1" s="1"/>
  <c r="Q230" i="1" s="1"/>
  <c r="Q180" i="1"/>
  <c r="N172" i="1"/>
  <c r="P172" i="1" s="1"/>
  <c r="O172" i="1"/>
  <c r="N136" i="1"/>
  <c r="P136" i="1" s="1"/>
  <c r="O136" i="1"/>
  <c r="Q125" i="1"/>
  <c r="O122" i="1"/>
  <c r="Q122" i="1" s="1"/>
  <c r="N280" i="2"/>
  <c r="Q546" i="1"/>
  <c r="Q279" i="1"/>
  <c r="O424" i="1"/>
  <c r="Q424" i="1" s="1"/>
  <c r="Q421" i="1"/>
  <c r="O418" i="1"/>
  <c r="O409" i="1"/>
  <c r="Q409" i="1" s="1"/>
  <c r="O406" i="1"/>
  <c r="Q406" i="1" s="1"/>
  <c r="N403" i="1"/>
  <c r="P403" i="1" s="1"/>
  <c r="N376" i="1"/>
  <c r="P376" i="1" s="1"/>
  <c r="Q376" i="1" s="1"/>
  <c r="Q371" i="1"/>
  <c r="O344" i="1"/>
  <c r="Q339" i="1"/>
  <c r="N322" i="1"/>
  <c r="P322" i="1" s="1"/>
  <c r="Q322" i="1" s="1"/>
  <c r="Q309" i="1"/>
  <c r="N286" i="1"/>
  <c r="P286" i="1" s="1"/>
  <c r="Q286" i="1" s="1"/>
  <c r="Q273" i="1"/>
  <c r="N246" i="1"/>
  <c r="P246" i="1" s="1"/>
  <c r="Q241" i="1"/>
  <c r="Q214" i="1"/>
  <c r="Q194" i="1"/>
  <c r="Q188" i="1"/>
  <c r="Q157" i="1"/>
  <c r="N154" i="1"/>
  <c r="P154" i="1" s="1"/>
  <c r="O154" i="1"/>
  <c r="N62" i="1"/>
  <c r="P62" i="1" s="1"/>
  <c r="O62" i="1"/>
  <c r="Q323" i="1"/>
  <c r="Q208" i="1"/>
  <c r="Q344" i="1"/>
  <c r="Q258" i="1"/>
  <c r="Q156" i="1"/>
  <c r="Q148" i="1"/>
  <c r="O145" i="1"/>
  <c r="Q145" i="1" s="1"/>
  <c r="N84" i="1"/>
  <c r="P84" i="1" s="1"/>
  <c r="O84" i="1"/>
  <c r="O50" i="1"/>
  <c r="Q50" i="1" s="1"/>
  <c r="O23" i="1"/>
  <c r="N23" i="1"/>
  <c r="P23" i="1" s="1"/>
  <c r="Q23" i="1" s="1"/>
  <c r="O5" i="1"/>
  <c r="Q542" i="1"/>
  <c r="Q526" i="1"/>
  <c r="Q440" i="1"/>
  <c r="Q389" i="1"/>
  <c r="Q349" i="1"/>
  <c r="Q288" i="1"/>
  <c r="Q220" i="1"/>
  <c r="Q193" i="1"/>
  <c r="O161" i="1"/>
  <c r="N161" i="1"/>
  <c r="P161" i="1" s="1"/>
  <c r="Q161" i="1" s="1"/>
  <c r="Q101" i="1"/>
  <c r="N11" i="1"/>
  <c r="P11" i="1" s="1"/>
  <c r="Q11" i="1" s="1"/>
  <c r="O11" i="1"/>
  <c r="Q5" i="1"/>
  <c r="Q518" i="1"/>
  <c r="O554" i="1"/>
  <c r="Q554" i="1" s="1"/>
  <c r="Q547" i="1"/>
  <c r="Q545" i="1"/>
  <c r="N540" i="1"/>
  <c r="P540" i="1" s="1"/>
  <c r="Q540" i="1" s="1"/>
  <c r="Q538" i="1"/>
  <c r="O532" i="1"/>
  <c r="Q532" i="1" s="1"/>
  <c r="O508" i="1"/>
  <c r="Q506" i="1"/>
  <c r="O381" i="1"/>
  <c r="O362" i="1"/>
  <c r="O332" i="1"/>
  <c r="Q332" i="1" s="1"/>
  <c r="N206" i="1"/>
  <c r="P206" i="1" s="1"/>
  <c r="Q206" i="1" s="1"/>
  <c r="Q184" i="1"/>
  <c r="O171" i="1"/>
  <c r="Q43" i="1"/>
  <c r="Q558" i="1"/>
  <c r="Q345" i="1"/>
  <c r="Q315" i="1"/>
  <c r="Q247" i="1"/>
  <c r="Q552" i="1"/>
  <c r="Q561" i="1"/>
  <c r="O549" i="1"/>
  <c r="Q549" i="1" s="1"/>
  <c r="Q523" i="1"/>
  <c r="Q455" i="1"/>
  <c r="Q446" i="1"/>
  <c r="O386" i="1"/>
  <c r="Q386" i="1" s="1"/>
  <c r="O375" i="1"/>
  <c r="Q375" i="1" s="1"/>
  <c r="N367" i="1"/>
  <c r="P367" i="1" s="1"/>
  <c r="Q367" i="1" s="1"/>
  <c r="Q364" i="1"/>
  <c r="O321" i="1"/>
  <c r="Q321" i="1" s="1"/>
  <c r="O303" i="1"/>
  <c r="Q303" i="1" s="1"/>
  <c r="O285" i="1"/>
  <c r="Q285" i="1" s="1"/>
  <c r="N265" i="1"/>
  <c r="P265" i="1" s="1"/>
  <c r="Q265" i="1" s="1"/>
  <c r="Q250" i="1"/>
  <c r="Q245" i="1"/>
  <c r="Q235" i="1"/>
  <c r="O229" i="1"/>
  <c r="Q229" i="1" s="1"/>
  <c r="Q224" i="1"/>
  <c r="Q216" i="1"/>
  <c r="Q211" i="1"/>
  <c r="O204" i="1"/>
  <c r="Q204" i="1" s="1"/>
  <c r="Q190" i="1"/>
  <c r="O181" i="1"/>
  <c r="Q181" i="1" s="1"/>
  <c r="N83" i="1"/>
  <c r="P83" i="1" s="1"/>
  <c r="Q83" i="1" s="1"/>
  <c r="Q55" i="1"/>
  <c r="O22" i="1"/>
  <c r="N22" i="1"/>
  <c r="P22" i="1" s="1"/>
  <c r="N548" i="2"/>
  <c r="N535" i="2"/>
  <c r="N452" i="2"/>
  <c r="N412" i="2"/>
  <c r="N376" i="2"/>
  <c r="N213" i="2"/>
  <c r="Q503" i="1"/>
  <c r="Q498" i="1"/>
  <c r="Q381" i="1"/>
  <c r="Q353" i="1"/>
  <c r="O290" i="1"/>
  <c r="Q290" i="1" s="1"/>
  <c r="N234" i="1"/>
  <c r="P234" i="1" s="1"/>
  <c r="Q234" i="1" s="1"/>
  <c r="N173" i="1"/>
  <c r="P173" i="1" s="1"/>
  <c r="Q173" i="1" s="1"/>
  <c r="Q169" i="1"/>
  <c r="Q147" i="1"/>
  <c r="Q144" i="1"/>
  <c r="O142" i="1"/>
  <c r="Q142" i="1" s="1"/>
  <c r="Q112" i="1"/>
  <c r="O91" i="1"/>
  <c r="Q91" i="1" s="1"/>
  <c r="N77" i="1"/>
  <c r="P77" i="1" s="1"/>
  <c r="Q77" i="1" s="1"/>
  <c r="Q58" i="1"/>
  <c r="Q49" i="1"/>
  <c r="Q556" i="1"/>
  <c r="N537" i="1"/>
  <c r="P537" i="1" s="1"/>
  <c r="Q537" i="1" s="1"/>
  <c r="O527" i="1"/>
  <c r="Q527" i="1" s="1"/>
  <c r="N513" i="1"/>
  <c r="P513" i="1" s="1"/>
  <c r="N510" i="1"/>
  <c r="P510" i="1" s="1"/>
  <c r="Q510" i="1" s="1"/>
  <c r="O431" i="1"/>
  <c r="Q431" i="1" s="1"/>
  <c r="O419" i="1"/>
  <c r="Q402" i="1"/>
  <c r="N388" i="1"/>
  <c r="P388" i="1" s="1"/>
  <c r="Q388" i="1" s="1"/>
  <c r="Q356" i="1"/>
  <c r="N340" i="1"/>
  <c r="P340" i="1" s="1"/>
  <c r="Q340" i="1" s="1"/>
  <c r="O326" i="1"/>
  <c r="Q326" i="1" s="1"/>
  <c r="N242" i="1"/>
  <c r="P242" i="1" s="1"/>
  <c r="Q242" i="1" s="1"/>
  <c r="O94" i="1"/>
  <c r="Q94" i="1" s="1"/>
  <c r="Q72" i="1"/>
  <c r="Q31" i="1"/>
  <c r="O28" i="1"/>
  <c r="N28" i="1"/>
  <c r="P28" i="1" s="1"/>
  <c r="Q59" i="1"/>
  <c r="Q15" i="1"/>
  <c r="N561" i="2"/>
  <c r="N555" i="2"/>
  <c r="N552" i="2"/>
  <c r="N539" i="2"/>
  <c r="N526" i="2"/>
  <c r="N513" i="2"/>
  <c r="N478" i="2"/>
  <c r="N468" i="2"/>
  <c r="N428" i="2"/>
  <c r="N365" i="2"/>
  <c r="N330" i="2"/>
  <c r="N317" i="2"/>
  <c r="N260" i="2"/>
  <c r="N215" i="2"/>
  <c r="N208" i="2"/>
  <c r="N172" i="2"/>
  <c r="N109" i="2"/>
  <c r="N63" i="2"/>
  <c r="N45" i="2"/>
  <c r="N27" i="2"/>
  <c r="N9" i="2"/>
  <c r="N5" i="2"/>
  <c r="Q135" i="1"/>
  <c r="N529" i="2"/>
  <c r="N491" i="2"/>
  <c r="N484" i="2"/>
  <c r="N481" i="2"/>
  <c r="N375" i="2"/>
  <c r="N349" i="2"/>
  <c r="N279" i="2"/>
  <c r="N247" i="2"/>
  <c r="N234" i="2"/>
  <c r="N214" i="2"/>
  <c r="N198" i="2"/>
  <c r="N178" i="2"/>
  <c r="N162" i="2"/>
  <c r="N142" i="2"/>
  <c r="N129" i="2"/>
  <c r="N101" i="2"/>
  <c r="N94" i="2"/>
  <c r="N87" i="2"/>
  <c r="N66" i="2"/>
  <c r="N48" i="2"/>
  <c r="N30" i="2"/>
  <c r="N26" i="2"/>
  <c r="N551" i="2"/>
  <c r="N538" i="2"/>
  <c r="N519" i="2"/>
  <c r="N516" i="2"/>
  <c r="N467" i="2"/>
  <c r="N434" i="2"/>
  <c r="N358" i="2"/>
  <c r="N339" i="2"/>
  <c r="N310" i="2"/>
  <c r="N301" i="2"/>
  <c r="N211" i="2"/>
  <c r="N175" i="2"/>
  <c r="N139" i="2"/>
  <c r="N115" i="2"/>
  <c r="N104" i="2"/>
  <c r="N73" i="2"/>
  <c r="N55" i="2"/>
  <c r="N37" i="2"/>
  <c r="N19" i="2"/>
  <c r="N307" i="2"/>
  <c r="N253" i="2"/>
  <c r="N69" i="2"/>
  <c r="N51" i="2"/>
  <c r="N33" i="2"/>
  <c r="Q139" i="1"/>
  <c r="Q27" i="1"/>
  <c r="N541" i="2"/>
  <c r="N500" i="2"/>
  <c r="N473" i="2"/>
  <c r="N470" i="2"/>
  <c r="N453" i="2"/>
  <c r="N390" i="2"/>
  <c r="N348" i="2"/>
  <c r="N281" i="2"/>
  <c r="N259" i="2"/>
  <c r="N243" i="2"/>
  <c r="N217" i="2"/>
  <c r="N207" i="2"/>
  <c r="N181" i="2"/>
  <c r="N171" i="2"/>
  <c r="N145" i="2"/>
  <c r="N135" i="2"/>
  <c r="N97" i="2"/>
  <c r="N11" i="2"/>
  <c r="Q73" i="1"/>
  <c r="Q29" i="1"/>
  <c r="N550" i="2"/>
  <c r="N537" i="2"/>
  <c r="N528" i="2"/>
  <c r="N515" i="2"/>
  <c r="N496" i="2"/>
  <c r="N380" i="2"/>
  <c r="N361" i="2"/>
  <c r="N357" i="2"/>
  <c r="N354" i="2"/>
  <c r="N341" i="2"/>
  <c r="N319" i="2"/>
  <c r="N313" i="2"/>
  <c r="N284" i="2"/>
  <c r="N236" i="2"/>
  <c r="N226" i="2"/>
  <c r="N210" i="2"/>
  <c r="N190" i="2"/>
  <c r="N174" i="2"/>
  <c r="N164" i="2"/>
  <c r="N154" i="2"/>
  <c r="N148" i="2"/>
  <c r="N138" i="2"/>
  <c r="N114" i="2"/>
  <c r="N107" i="2"/>
  <c r="N79" i="2"/>
  <c r="N72" i="2"/>
  <c r="N54" i="2"/>
  <c r="N36" i="2"/>
  <c r="N18" i="2"/>
  <c r="N290" i="2"/>
  <c r="N261" i="2"/>
  <c r="N242" i="2"/>
  <c r="N206" i="2"/>
  <c r="N187" i="2"/>
  <c r="N170" i="2"/>
  <c r="N134" i="2"/>
  <c r="N124" i="2"/>
  <c r="N121" i="2"/>
  <c r="N61" i="2"/>
  <c r="N43" i="2"/>
  <c r="N25" i="2"/>
  <c r="N7" i="2"/>
  <c r="N3" i="2"/>
  <c r="Q99" i="1"/>
  <c r="Q81" i="1"/>
  <c r="Q60" i="1"/>
  <c r="Q21" i="1"/>
  <c r="Q6" i="1"/>
  <c r="N553" i="2"/>
  <c r="N399" i="2"/>
  <c r="N363" i="2"/>
  <c r="N325" i="2"/>
  <c r="N315" i="2"/>
  <c r="N271" i="2"/>
  <c r="N255" i="2"/>
  <c r="N117" i="2"/>
  <c r="N103" i="2"/>
  <c r="N57" i="2"/>
  <c r="N39" i="2"/>
  <c r="N21" i="2"/>
  <c r="Q107" i="1"/>
  <c r="Q84" i="1"/>
  <c r="Q63" i="1"/>
  <c r="Q53" i="1"/>
  <c r="N562" i="2"/>
  <c r="N543" i="2"/>
  <c r="N540" i="2"/>
  <c r="N527" i="2"/>
  <c r="N514" i="2"/>
  <c r="N489" i="2"/>
  <c r="N472" i="2"/>
  <c r="N462" i="2"/>
  <c r="N386" i="2"/>
  <c r="N373" i="2"/>
  <c r="N353" i="2"/>
  <c r="N331" i="2"/>
  <c r="N318" i="2"/>
  <c r="N312" i="2"/>
  <c r="N229" i="2"/>
  <c r="N219" i="2"/>
  <c r="N209" i="2"/>
  <c r="N193" i="2"/>
  <c r="N183" i="2"/>
  <c r="N173" i="2"/>
  <c r="N157" i="2"/>
  <c r="N137" i="2"/>
  <c r="N127" i="2"/>
  <c r="N113" i="2"/>
  <c r="N106" i="2"/>
  <c r="N78" i="2"/>
  <c r="N71" i="2"/>
  <c r="N53" i="2"/>
  <c r="N35" i="2"/>
  <c r="N17" i="2"/>
  <c r="N505" i="2"/>
  <c r="N485" i="2"/>
  <c r="N482" i="2"/>
  <c r="N465" i="2"/>
  <c r="N458" i="2"/>
  <c r="N382" i="2"/>
  <c r="N356" i="2"/>
  <c r="N286" i="2"/>
  <c r="N277" i="2"/>
  <c r="N264" i="2"/>
  <c r="N238" i="2"/>
  <c r="N222" i="2"/>
  <c r="N212" i="2"/>
  <c r="N202" i="2"/>
  <c r="N163" i="2"/>
  <c r="N123" i="2"/>
  <c r="N81" i="2"/>
  <c r="N67" i="2"/>
  <c r="N49" i="2"/>
  <c r="N31" i="2"/>
  <c r="N13" i="2"/>
  <c r="N504" i="2"/>
  <c r="N558" i="2"/>
  <c r="N545" i="2"/>
  <c r="N460" i="2"/>
  <c r="N557" i="2"/>
  <c r="N522" i="2"/>
  <c r="N410" i="2"/>
  <c r="N534" i="2"/>
  <c r="N521" i="2"/>
  <c r="N499" i="2"/>
  <c r="N479" i="2"/>
  <c r="N446" i="2"/>
  <c r="N422" i="2"/>
  <c r="N546" i="2"/>
  <c r="N533" i="2"/>
  <c r="M395" i="2"/>
  <c r="N395" i="2" s="1"/>
  <c r="N367" i="2"/>
  <c r="N329" i="2"/>
  <c r="N228" i="2"/>
  <c r="N192" i="2"/>
  <c r="N156" i="2"/>
  <c r="N126" i="2"/>
  <c r="N112" i="2"/>
  <c r="N77" i="2"/>
  <c r="N70" i="2"/>
  <c r="N52" i="2"/>
  <c r="N34" i="2"/>
  <c r="N16" i="2"/>
  <c r="N487" i="2"/>
  <c r="N492" i="2"/>
  <c r="N379" i="2"/>
  <c r="N442" i="2"/>
  <c r="N430" i="2"/>
  <c r="N418" i="2"/>
  <c r="N406" i="2"/>
  <c r="N366" i="2"/>
  <c r="N360" i="2"/>
  <c r="N322" i="2"/>
  <c r="N294" i="2"/>
  <c r="N288" i="2"/>
  <c r="N125" i="2"/>
  <c r="N108" i="2"/>
  <c r="N76" i="2"/>
  <c r="N451" i="2"/>
  <c r="N391" i="2"/>
  <c r="N40" i="2"/>
  <c r="N22" i="2"/>
  <c r="N4" i="2"/>
  <c r="N509" i="2"/>
  <c r="N445" i="2"/>
  <c r="N439" i="2"/>
  <c r="N433" i="2"/>
  <c r="N427" i="2"/>
  <c r="N421" i="2"/>
  <c r="N415" i="2"/>
  <c r="N409" i="2"/>
  <c r="N403" i="2"/>
  <c r="N397" i="2"/>
  <c r="N378" i="2"/>
  <c r="N372" i="2"/>
  <c r="N334" i="2"/>
  <c r="N306" i="2"/>
  <c r="N300" i="2"/>
  <c r="N246" i="2"/>
  <c r="N233" i="2"/>
  <c r="N197" i="2"/>
  <c r="N161" i="2"/>
  <c r="N100" i="2"/>
  <c r="N65" i="2"/>
  <c r="N47" i="2"/>
  <c r="N29" i="2"/>
  <c r="N475" i="2"/>
  <c r="N480" i="2"/>
  <c r="N450" i="2"/>
  <c r="N444" i="2"/>
  <c r="N438" i="2"/>
  <c r="N432" i="2"/>
  <c r="N426" i="2"/>
  <c r="N420" i="2"/>
  <c r="N414" i="2"/>
  <c r="N408" i="2"/>
  <c r="N402" i="2"/>
  <c r="N396" i="2"/>
  <c r="N377" i="2"/>
  <c r="N343" i="2"/>
  <c r="N305" i="2"/>
  <c r="N258" i="2"/>
  <c r="N245" i="2"/>
  <c r="N216" i="2"/>
  <c r="N180" i="2"/>
  <c r="N144" i="2"/>
  <c r="N96" i="2"/>
  <c r="N64" i="2"/>
  <c r="N46" i="2"/>
  <c r="N28" i="2"/>
  <c r="N10" i="2"/>
  <c r="N556" i="2"/>
  <c r="N544" i="2"/>
  <c r="N532" i="2"/>
  <c r="N520" i="2"/>
  <c r="N503" i="2"/>
  <c r="N498" i="2"/>
  <c r="N474" i="2"/>
  <c r="N455" i="2"/>
  <c r="N355" i="2"/>
  <c r="N130" i="2"/>
  <c r="N88" i="2"/>
  <c r="N60" i="2"/>
  <c r="N42" i="2"/>
  <c r="N24" i="2"/>
  <c r="N6" i="2"/>
  <c r="N463" i="2"/>
  <c r="N449" i="2"/>
  <c r="N443" i="2"/>
  <c r="N437" i="2"/>
  <c r="N431" i="2"/>
  <c r="N425" i="2"/>
  <c r="N419" i="2"/>
  <c r="N413" i="2"/>
  <c r="N407" i="2"/>
  <c r="N401" i="2"/>
  <c r="N370" i="2"/>
  <c r="N342" i="2"/>
  <c r="N336" i="2"/>
  <c r="N298" i="2"/>
  <c r="N270" i="2"/>
  <c r="N257" i="2"/>
  <c r="N102" i="2"/>
  <c r="N95" i="2"/>
  <c r="N383" i="2"/>
  <c r="N371" i="2"/>
  <c r="N359" i="2"/>
  <c r="N347" i="2"/>
  <c r="N335" i="2"/>
  <c r="N323" i="2"/>
  <c r="N311" i="2"/>
  <c r="N299" i="2"/>
  <c r="N287" i="2"/>
  <c r="N275" i="2"/>
  <c r="N263" i="2"/>
  <c r="N251" i="2"/>
  <c r="N239" i="2"/>
  <c r="N227" i="2"/>
  <c r="N203" i="2"/>
  <c r="N191" i="2"/>
  <c r="N179" i="2"/>
  <c r="N167" i="2"/>
  <c r="N155" i="2"/>
  <c r="N143" i="2"/>
  <c r="N119" i="2"/>
  <c r="N454" i="2"/>
  <c r="Q541" i="1"/>
  <c r="Q502" i="1"/>
  <c r="Q557" i="1"/>
  <c r="Q530" i="1"/>
  <c r="Q499" i="1"/>
  <c r="Q559" i="1"/>
  <c r="Q511" i="1"/>
  <c r="Q484" i="1"/>
  <c r="Q544" i="1"/>
  <c r="Q448" i="1"/>
  <c r="Q531" i="1"/>
  <c r="Q560" i="1"/>
  <c r="Q519" i="1"/>
  <c r="Q517" i="1"/>
  <c r="N536" i="1"/>
  <c r="P536" i="1" s="1"/>
  <c r="Q536" i="1" s="1"/>
  <c r="N525" i="1"/>
  <c r="P525" i="1" s="1"/>
  <c r="Q525" i="1" s="1"/>
  <c r="N509" i="1"/>
  <c r="P509" i="1" s="1"/>
  <c r="Q509" i="1" s="1"/>
  <c r="N497" i="1"/>
  <c r="P497" i="1" s="1"/>
  <c r="Q497" i="1" s="1"/>
  <c r="N488" i="1"/>
  <c r="P488" i="1" s="1"/>
  <c r="Q488" i="1" s="1"/>
  <c r="N479" i="1"/>
  <c r="P479" i="1" s="1"/>
  <c r="Q479" i="1" s="1"/>
  <c r="N470" i="1"/>
  <c r="P470" i="1" s="1"/>
  <c r="Q470" i="1" s="1"/>
  <c r="N461" i="1"/>
  <c r="P461" i="1" s="1"/>
  <c r="Q461" i="1" s="1"/>
  <c r="N452" i="1"/>
  <c r="P452" i="1" s="1"/>
  <c r="Q452" i="1" s="1"/>
  <c r="N443" i="1"/>
  <c r="P443" i="1" s="1"/>
  <c r="Q443" i="1" s="1"/>
  <c r="O437" i="1"/>
  <c r="Q437" i="1" s="1"/>
  <c r="N433" i="1"/>
  <c r="P433" i="1" s="1"/>
  <c r="Q433" i="1" s="1"/>
  <c r="N410" i="1"/>
  <c r="P410" i="1" s="1"/>
  <c r="Q410" i="1" s="1"/>
  <c r="O410" i="1"/>
  <c r="N405" i="1"/>
  <c r="P405" i="1" s="1"/>
  <c r="O405" i="1"/>
  <c r="Q374" i="1"/>
  <c r="N435" i="1"/>
  <c r="P435" i="1" s="1"/>
  <c r="Q435" i="1" s="1"/>
  <c r="O435" i="1"/>
  <c r="O520" i="1"/>
  <c r="Q520" i="1" s="1"/>
  <c r="O512" i="1"/>
  <c r="Q512" i="1" s="1"/>
  <c r="Q505" i="1"/>
  <c r="O500" i="1"/>
  <c r="Q500" i="1" s="1"/>
  <c r="N495" i="1"/>
  <c r="P495" i="1" s="1"/>
  <c r="Q495" i="1" s="1"/>
  <c r="O495" i="1"/>
  <c r="O493" i="1"/>
  <c r="Q493" i="1" s="1"/>
  <c r="N486" i="1"/>
  <c r="P486" i="1" s="1"/>
  <c r="O486" i="1"/>
  <c r="O484" i="1"/>
  <c r="N477" i="1"/>
  <c r="P477" i="1" s="1"/>
  <c r="O477" i="1"/>
  <c r="O475" i="1"/>
  <c r="Q475" i="1" s="1"/>
  <c r="N468" i="1"/>
  <c r="P468" i="1" s="1"/>
  <c r="O468" i="1"/>
  <c r="O466" i="1"/>
  <c r="Q466" i="1" s="1"/>
  <c r="N459" i="1"/>
  <c r="P459" i="1" s="1"/>
  <c r="Q459" i="1" s="1"/>
  <c r="O459" i="1"/>
  <c r="O457" i="1"/>
  <c r="Q457" i="1" s="1"/>
  <c r="N450" i="1"/>
  <c r="P450" i="1" s="1"/>
  <c r="O450" i="1"/>
  <c r="O448" i="1"/>
  <c r="N441" i="1"/>
  <c r="P441" i="1" s="1"/>
  <c r="O441" i="1"/>
  <c r="N417" i="1"/>
  <c r="P417" i="1" s="1"/>
  <c r="O417" i="1"/>
  <c r="N407" i="1"/>
  <c r="P407" i="1" s="1"/>
  <c r="O407" i="1"/>
  <c r="Q392" i="1"/>
  <c r="Q368" i="1"/>
  <c r="Q365" i="1"/>
  <c r="Q299" i="1"/>
  <c r="N534" i="1"/>
  <c r="P534" i="1" s="1"/>
  <c r="Q534" i="1" s="1"/>
  <c r="O428" i="1"/>
  <c r="Q428" i="1" s="1"/>
  <c r="Q399" i="1"/>
  <c r="O397" i="1"/>
  <c r="N397" i="1"/>
  <c r="P397" i="1" s="1"/>
  <c r="Q311" i="1"/>
  <c r="Q275" i="1"/>
  <c r="Q434" i="1"/>
  <c r="N426" i="1"/>
  <c r="P426" i="1" s="1"/>
  <c r="O426" i="1"/>
  <c r="Q419" i="1"/>
  <c r="N404" i="1"/>
  <c r="P404" i="1" s="1"/>
  <c r="Q404" i="1" s="1"/>
  <c r="O404" i="1"/>
  <c r="Q508" i="1"/>
  <c r="Q496" i="1"/>
  <c r="Q487" i="1"/>
  <c r="Q478" i="1"/>
  <c r="Q469" i="1"/>
  <c r="Q460" i="1"/>
  <c r="Q451" i="1"/>
  <c r="Q442" i="1"/>
  <c r="N414" i="1"/>
  <c r="P414" i="1" s="1"/>
  <c r="O414" i="1"/>
  <c r="Q513" i="1"/>
  <c r="Q501" i="1"/>
  <c r="N489" i="1"/>
  <c r="P489" i="1" s="1"/>
  <c r="O489" i="1"/>
  <c r="N480" i="1"/>
  <c r="P480" i="1" s="1"/>
  <c r="O480" i="1"/>
  <c r="N471" i="1"/>
  <c r="P471" i="1" s="1"/>
  <c r="O471" i="1"/>
  <c r="N462" i="1"/>
  <c r="P462" i="1" s="1"/>
  <c r="Q462" i="1" s="1"/>
  <c r="O462" i="1"/>
  <c r="N453" i="1"/>
  <c r="P453" i="1" s="1"/>
  <c r="O453" i="1"/>
  <c r="N444" i="1"/>
  <c r="P444" i="1" s="1"/>
  <c r="Q444" i="1" s="1"/>
  <c r="O444" i="1"/>
  <c r="N432" i="1"/>
  <c r="P432" i="1" s="1"/>
  <c r="O432" i="1"/>
  <c r="N401" i="1"/>
  <c r="P401" i="1" s="1"/>
  <c r="O401" i="1"/>
  <c r="O535" i="1"/>
  <c r="Q535" i="1" s="1"/>
  <c r="O524" i="1"/>
  <c r="Q524" i="1" s="1"/>
  <c r="O494" i="1"/>
  <c r="Q494" i="1" s="1"/>
  <c r="O485" i="1"/>
  <c r="Q485" i="1" s="1"/>
  <c r="O476" i="1"/>
  <c r="Q476" i="1" s="1"/>
  <c r="O467" i="1"/>
  <c r="Q467" i="1" s="1"/>
  <c r="O458" i="1"/>
  <c r="Q458" i="1" s="1"/>
  <c r="O449" i="1"/>
  <c r="Q449" i="1" s="1"/>
  <c r="Q418" i="1"/>
  <c r="Q416" i="1"/>
  <c r="Q403" i="1"/>
  <c r="N438" i="1"/>
  <c r="P438" i="1" s="1"/>
  <c r="O438" i="1"/>
  <c r="O425" i="1"/>
  <c r="Q425" i="1" s="1"/>
  <c r="N423" i="1"/>
  <c r="P423" i="1" s="1"/>
  <c r="O423" i="1"/>
  <c r="O413" i="1"/>
  <c r="Q413" i="1" s="1"/>
  <c r="N411" i="1"/>
  <c r="P411" i="1" s="1"/>
  <c r="O411" i="1"/>
  <c r="N516" i="1"/>
  <c r="P516" i="1" s="1"/>
  <c r="Q516" i="1" s="1"/>
  <c r="Q400" i="1"/>
  <c r="N383" i="1"/>
  <c r="P383" i="1" s="1"/>
  <c r="Q383" i="1" s="1"/>
  <c r="O383" i="1"/>
  <c r="Q380" i="1"/>
  <c r="Q287" i="1"/>
  <c r="O533" i="1"/>
  <c r="Q533" i="1" s="1"/>
  <c r="N492" i="1"/>
  <c r="P492" i="1" s="1"/>
  <c r="O492" i="1"/>
  <c r="O490" i="1"/>
  <c r="Q490" i="1" s="1"/>
  <c r="N483" i="1"/>
  <c r="P483" i="1" s="1"/>
  <c r="O483" i="1"/>
  <c r="O481" i="1"/>
  <c r="Q481" i="1" s="1"/>
  <c r="N474" i="1"/>
  <c r="P474" i="1" s="1"/>
  <c r="Q474" i="1" s="1"/>
  <c r="O474" i="1"/>
  <c r="O472" i="1"/>
  <c r="Q472" i="1" s="1"/>
  <c r="N465" i="1"/>
  <c r="P465" i="1" s="1"/>
  <c r="Q465" i="1" s="1"/>
  <c r="O465" i="1"/>
  <c r="O463" i="1"/>
  <c r="Q463" i="1" s="1"/>
  <c r="N456" i="1"/>
  <c r="P456" i="1" s="1"/>
  <c r="O456" i="1"/>
  <c r="O454" i="1"/>
  <c r="Q454" i="1" s="1"/>
  <c r="N447" i="1"/>
  <c r="P447" i="1" s="1"/>
  <c r="O447" i="1"/>
  <c r="O445" i="1"/>
  <c r="Q445" i="1" s="1"/>
  <c r="N408" i="1"/>
  <c r="P408" i="1" s="1"/>
  <c r="O408" i="1"/>
  <c r="N522" i="1"/>
  <c r="P522" i="1" s="1"/>
  <c r="Q522" i="1" s="1"/>
  <c r="N504" i="1"/>
  <c r="P504" i="1" s="1"/>
  <c r="Q504" i="1" s="1"/>
  <c r="N429" i="1"/>
  <c r="P429" i="1" s="1"/>
  <c r="O429" i="1"/>
  <c r="O422" i="1"/>
  <c r="Q422" i="1" s="1"/>
  <c r="N420" i="1"/>
  <c r="P420" i="1" s="1"/>
  <c r="O420" i="1"/>
  <c r="N307" i="1"/>
  <c r="P307" i="1" s="1"/>
  <c r="Q307" i="1" s="1"/>
  <c r="N271" i="1"/>
  <c r="P271" i="1" s="1"/>
  <c r="Q271" i="1" s="1"/>
  <c r="O395" i="1"/>
  <c r="Q395" i="1" s="1"/>
  <c r="O384" i="1"/>
  <c r="Q384" i="1" s="1"/>
  <c r="N370" i="1"/>
  <c r="P370" i="1" s="1"/>
  <c r="Q370" i="1" s="1"/>
  <c r="O359" i="1"/>
  <c r="Q359" i="1" s="1"/>
  <c r="O348" i="1"/>
  <c r="Q348" i="1" s="1"/>
  <c r="O335" i="1"/>
  <c r="Q335" i="1" s="1"/>
  <c r="O330" i="1"/>
  <c r="Q330" i="1" s="1"/>
  <c r="O320" i="1"/>
  <c r="Q320" i="1" s="1"/>
  <c r="N301" i="1"/>
  <c r="P301" i="1" s="1"/>
  <c r="Q301" i="1" s="1"/>
  <c r="O284" i="1"/>
  <c r="Q284" i="1" s="1"/>
  <c r="N263" i="1"/>
  <c r="P263" i="1" s="1"/>
  <c r="Q263" i="1" s="1"/>
  <c r="N257" i="1"/>
  <c r="P257" i="1" s="1"/>
  <c r="Q257" i="1" s="1"/>
  <c r="O255" i="1"/>
  <c r="Q255" i="1" s="1"/>
  <c r="O251" i="1"/>
  <c r="N251" i="1"/>
  <c r="P251" i="1" s="1"/>
  <c r="Q251" i="1" s="1"/>
  <c r="N236" i="1"/>
  <c r="P236" i="1" s="1"/>
  <c r="Q236" i="1" s="1"/>
  <c r="N373" i="1"/>
  <c r="P373" i="1" s="1"/>
  <c r="Q373" i="1" s="1"/>
  <c r="N343" i="1"/>
  <c r="P343" i="1" s="1"/>
  <c r="Q343" i="1" s="1"/>
  <c r="N325" i="1"/>
  <c r="P325" i="1" s="1"/>
  <c r="Q325" i="1" s="1"/>
  <c r="N316" i="1"/>
  <c r="P316" i="1" s="1"/>
  <c r="Q316" i="1" s="1"/>
  <c r="N280" i="1"/>
  <c r="P280" i="1" s="1"/>
  <c r="Q280" i="1" s="1"/>
  <c r="O390" i="1"/>
  <c r="Q390" i="1" s="1"/>
  <c r="O365" i="1"/>
  <c r="O354" i="1"/>
  <c r="Q354" i="1" s="1"/>
  <c r="O338" i="1"/>
  <c r="Q338" i="1" s="1"/>
  <c r="O333" i="1"/>
  <c r="Q333" i="1" s="1"/>
  <c r="O314" i="1"/>
  <c r="Q314" i="1" s="1"/>
  <c r="N295" i="1"/>
  <c r="P295" i="1" s="1"/>
  <c r="Q295" i="1" s="1"/>
  <c r="O278" i="1"/>
  <c r="Q278" i="1" s="1"/>
  <c r="O393" i="1"/>
  <c r="Q393" i="1" s="1"/>
  <c r="N379" i="1"/>
  <c r="P379" i="1" s="1"/>
  <c r="Q379" i="1" s="1"/>
  <c r="O368" i="1"/>
  <c r="O357" i="1"/>
  <c r="Q357" i="1" s="1"/>
  <c r="N346" i="1"/>
  <c r="P346" i="1" s="1"/>
  <c r="Q346" i="1" s="1"/>
  <c r="N328" i="1"/>
  <c r="P328" i="1" s="1"/>
  <c r="Q328" i="1" s="1"/>
  <c r="Q310" i="1"/>
  <c r="O293" i="1"/>
  <c r="Q293" i="1" s="1"/>
  <c r="Q274" i="1"/>
  <c r="Q246" i="1"/>
  <c r="N382" i="1"/>
  <c r="P382" i="1" s="1"/>
  <c r="Q382" i="1" s="1"/>
  <c r="N289" i="1"/>
  <c r="P289" i="1" s="1"/>
  <c r="Q289" i="1" s="1"/>
  <c r="Q256" i="1"/>
  <c r="N231" i="1"/>
  <c r="P231" i="1" s="1"/>
  <c r="Q231" i="1" s="1"/>
  <c r="N304" i="1"/>
  <c r="P304" i="1" s="1"/>
  <c r="Q304" i="1" s="1"/>
  <c r="N268" i="1"/>
  <c r="P268" i="1" s="1"/>
  <c r="Q268" i="1" s="1"/>
  <c r="N262" i="1"/>
  <c r="P262" i="1" s="1"/>
  <c r="Q262" i="1" s="1"/>
  <c r="Q237" i="1"/>
  <c r="O233" i="1"/>
  <c r="N233" i="1"/>
  <c r="P233" i="1" s="1"/>
  <c r="N213" i="1"/>
  <c r="P213" i="1" s="1"/>
  <c r="O213" i="1"/>
  <c r="N391" i="1"/>
  <c r="P391" i="1" s="1"/>
  <c r="Q391" i="1" s="1"/>
  <c r="O380" i="1"/>
  <c r="O369" i="1"/>
  <c r="Q369" i="1" s="1"/>
  <c r="N355" i="1"/>
  <c r="P355" i="1" s="1"/>
  <c r="Q355" i="1" s="1"/>
  <c r="N334" i="1"/>
  <c r="P334" i="1" s="1"/>
  <c r="Q334" i="1" s="1"/>
  <c r="O317" i="1"/>
  <c r="Q317" i="1" s="1"/>
  <c r="N298" i="1"/>
  <c r="P298" i="1" s="1"/>
  <c r="Q298" i="1" s="1"/>
  <c r="O281" i="1"/>
  <c r="Q281" i="1" s="1"/>
  <c r="O260" i="1"/>
  <c r="N260" i="1"/>
  <c r="P260" i="1" s="1"/>
  <c r="N252" i="1"/>
  <c r="P252" i="1" s="1"/>
  <c r="Q252" i="1" s="1"/>
  <c r="N394" i="1"/>
  <c r="P394" i="1" s="1"/>
  <c r="Q394" i="1" s="1"/>
  <c r="O372" i="1"/>
  <c r="Q372" i="1" s="1"/>
  <c r="N358" i="1"/>
  <c r="P358" i="1" s="1"/>
  <c r="Q358" i="1" s="1"/>
  <c r="O347" i="1"/>
  <c r="Q347" i="1" s="1"/>
  <c r="O342" i="1"/>
  <c r="Q342" i="1" s="1"/>
  <c r="O329" i="1"/>
  <c r="Q329" i="1" s="1"/>
  <c r="O324" i="1"/>
  <c r="Q324" i="1" s="1"/>
  <c r="N313" i="1"/>
  <c r="P313" i="1" s="1"/>
  <c r="Q313" i="1" s="1"/>
  <c r="O296" i="1"/>
  <c r="Q296" i="1" s="1"/>
  <c r="N277" i="1"/>
  <c r="P277" i="1" s="1"/>
  <c r="Q277" i="1" s="1"/>
  <c r="N243" i="1"/>
  <c r="P243" i="1" s="1"/>
  <c r="O243" i="1"/>
  <c r="O228" i="1"/>
  <c r="N228" i="1"/>
  <c r="P228" i="1" s="1"/>
  <c r="Q228" i="1" s="1"/>
  <c r="Q223" i="1"/>
  <c r="Q219" i="1"/>
  <c r="Q205" i="1"/>
  <c r="Q171" i="1"/>
  <c r="N361" i="1"/>
  <c r="P361" i="1" s="1"/>
  <c r="Q361" i="1" s="1"/>
  <c r="N337" i="1"/>
  <c r="P337" i="1" s="1"/>
  <c r="Q337" i="1" s="1"/>
  <c r="N292" i="1"/>
  <c r="P292" i="1" s="1"/>
  <c r="Q292" i="1" s="1"/>
  <c r="Q232" i="1"/>
  <c r="N221" i="1"/>
  <c r="P221" i="1" s="1"/>
  <c r="Q221" i="1" s="1"/>
  <c r="O203" i="1"/>
  <c r="N203" i="1"/>
  <c r="P203" i="1" s="1"/>
  <c r="Q153" i="1"/>
  <c r="N218" i="1"/>
  <c r="P218" i="1" s="1"/>
  <c r="Q218" i="1" s="1"/>
  <c r="N210" i="1"/>
  <c r="P210" i="1" s="1"/>
  <c r="Q210" i="1" s="1"/>
  <c r="N200" i="1"/>
  <c r="P200" i="1" s="1"/>
  <c r="Q200" i="1" s="1"/>
  <c r="N192" i="1"/>
  <c r="P192" i="1" s="1"/>
  <c r="Q192" i="1" s="1"/>
  <c r="N182" i="1"/>
  <c r="P182" i="1" s="1"/>
  <c r="Q182" i="1" s="1"/>
  <c r="N174" i="1"/>
  <c r="P174" i="1" s="1"/>
  <c r="Q174" i="1" s="1"/>
  <c r="N162" i="1"/>
  <c r="P162" i="1" s="1"/>
  <c r="Q162" i="1" s="1"/>
  <c r="N150" i="1"/>
  <c r="P150" i="1" s="1"/>
  <c r="Q150" i="1" s="1"/>
  <c r="O132" i="1"/>
  <c r="Q132" i="1" s="1"/>
  <c r="Q121" i="1"/>
  <c r="Q104" i="1"/>
  <c r="O195" i="1"/>
  <c r="Q195" i="1" s="1"/>
  <c r="O177" i="1"/>
  <c r="Q177" i="1" s="1"/>
  <c r="O123" i="1"/>
  <c r="N123" i="1"/>
  <c r="P123" i="1" s="1"/>
  <c r="Q102" i="1"/>
  <c r="Q17" i="1"/>
  <c r="N185" i="1"/>
  <c r="P185" i="1" s="1"/>
  <c r="Q185" i="1" s="1"/>
  <c r="N170" i="1"/>
  <c r="P170" i="1" s="1"/>
  <c r="Q170" i="1" s="1"/>
  <c r="O165" i="1"/>
  <c r="Q165" i="1" s="1"/>
  <c r="N158" i="1"/>
  <c r="P158" i="1" s="1"/>
  <c r="Q158" i="1" s="1"/>
  <c r="O153" i="1"/>
  <c r="N146" i="1"/>
  <c r="P146" i="1" s="1"/>
  <c r="Q146" i="1" s="1"/>
  <c r="O141" i="1"/>
  <c r="Q141" i="1" s="1"/>
  <c r="O116" i="1"/>
  <c r="Q116" i="1" s="1"/>
  <c r="Q113" i="1"/>
  <c r="Q41" i="1"/>
  <c r="Q127" i="1"/>
  <c r="O137" i="1"/>
  <c r="N137" i="1"/>
  <c r="P137" i="1" s="1"/>
  <c r="O118" i="1"/>
  <c r="N118" i="1"/>
  <c r="P118" i="1" s="1"/>
  <c r="N111" i="1"/>
  <c r="P111" i="1" s="1"/>
  <c r="O111" i="1"/>
  <c r="Q108" i="1"/>
  <c r="O131" i="1"/>
  <c r="N131" i="1"/>
  <c r="P131" i="1" s="1"/>
  <c r="N106" i="1"/>
  <c r="P106" i="1" s="1"/>
  <c r="O106" i="1"/>
  <c r="N110" i="1"/>
  <c r="P110" i="1" s="1"/>
  <c r="Q110" i="1" s="1"/>
  <c r="O110" i="1"/>
  <c r="Q164" i="1"/>
  <c r="Q152" i="1"/>
  <c r="Q103" i="1"/>
  <c r="Q80" i="1"/>
  <c r="Q20" i="1"/>
  <c r="Q8" i="1"/>
  <c r="O225" i="1"/>
  <c r="Q225" i="1" s="1"/>
  <c r="O207" i="1"/>
  <c r="Q207" i="1" s="1"/>
  <c r="O189" i="1"/>
  <c r="Q189" i="1" s="1"/>
  <c r="Q126" i="1"/>
  <c r="O105" i="1"/>
  <c r="N105" i="1"/>
  <c r="P105" i="1" s="1"/>
  <c r="O259" i="1"/>
  <c r="Q259" i="1" s="1"/>
  <c r="N215" i="1"/>
  <c r="P215" i="1" s="1"/>
  <c r="Q215" i="1" s="1"/>
  <c r="N197" i="1"/>
  <c r="P197" i="1" s="1"/>
  <c r="Q197" i="1" s="1"/>
  <c r="N179" i="1"/>
  <c r="P179" i="1" s="1"/>
  <c r="Q179" i="1" s="1"/>
  <c r="O138" i="1"/>
  <c r="Q138" i="1" s="1"/>
  <c r="N124" i="1"/>
  <c r="P124" i="1" s="1"/>
  <c r="O124" i="1"/>
  <c r="N119" i="1"/>
  <c r="P119" i="1" s="1"/>
  <c r="Q119" i="1" s="1"/>
  <c r="Q114" i="1"/>
  <c r="N167" i="1"/>
  <c r="P167" i="1" s="1"/>
  <c r="Q167" i="1" s="1"/>
  <c r="N155" i="1"/>
  <c r="P155" i="1" s="1"/>
  <c r="Q155" i="1" s="1"/>
  <c r="N143" i="1"/>
  <c r="P143" i="1" s="1"/>
  <c r="Q143" i="1" s="1"/>
  <c r="O134" i="1"/>
  <c r="N134" i="1"/>
  <c r="P134" i="1" s="1"/>
  <c r="N128" i="1"/>
  <c r="P128" i="1" s="1"/>
  <c r="O128" i="1"/>
  <c r="Q109" i="1"/>
  <c r="N100" i="1"/>
  <c r="P100" i="1" s="1"/>
  <c r="Q100" i="1" s="1"/>
  <c r="N87" i="1"/>
  <c r="P87" i="1" s="1"/>
  <c r="Q87" i="1" s="1"/>
  <c r="N82" i="1"/>
  <c r="P82" i="1" s="1"/>
  <c r="Q82" i="1" s="1"/>
  <c r="N69" i="1"/>
  <c r="P69" i="1" s="1"/>
  <c r="Q69" i="1" s="1"/>
  <c r="N64" i="1"/>
  <c r="P64" i="1" s="1"/>
  <c r="Q64" i="1" s="1"/>
  <c r="N51" i="1"/>
  <c r="P51" i="1" s="1"/>
  <c r="Q51" i="1" s="1"/>
  <c r="N39" i="1"/>
  <c r="P39" i="1" s="1"/>
  <c r="Q39" i="1" s="1"/>
  <c r="N10" i="1"/>
  <c r="P10" i="1" s="1"/>
  <c r="O10" i="1"/>
  <c r="O98" i="1"/>
  <c r="Q98" i="1" s="1"/>
  <c r="N4" i="1"/>
  <c r="P4" i="1" s="1"/>
  <c r="O4" i="1"/>
  <c r="O93" i="1"/>
  <c r="Q93" i="1" s="1"/>
  <c r="O88" i="1"/>
  <c r="Q88" i="1" s="1"/>
  <c r="O75" i="1"/>
  <c r="Q75" i="1" s="1"/>
  <c r="O70" i="1"/>
  <c r="Q70" i="1" s="1"/>
  <c r="O57" i="1"/>
  <c r="Q57" i="1" s="1"/>
  <c r="O52" i="1"/>
  <c r="Q52" i="1" s="1"/>
  <c r="O47" i="1"/>
  <c r="Q47" i="1" s="1"/>
  <c r="O35" i="1"/>
  <c r="Q35" i="1" s="1"/>
  <c r="N19" i="1"/>
  <c r="P19" i="1" s="1"/>
  <c r="O19" i="1"/>
  <c r="N40" i="1"/>
  <c r="P40" i="1" s="1"/>
  <c r="Q40" i="1" s="1"/>
  <c r="O26" i="1"/>
  <c r="Q26" i="1" s="1"/>
  <c r="N13" i="1"/>
  <c r="P13" i="1" s="1"/>
  <c r="O13" i="1"/>
  <c r="Q22" i="1"/>
  <c r="N7" i="1"/>
  <c r="P7" i="1" s="1"/>
  <c r="O7" i="1"/>
  <c r="O115" i="1"/>
  <c r="Q115" i="1" s="1"/>
  <c r="O97" i="1"/>
  <c r="Q97" i="1" s="1"/>
  <c r="O79" i="1"/>
  <c r="Q79" i="1" s="1"/>
  <c r="O61" i="1"/>
  <c r="Q61" i="1" s="1"/>
  <c r="O41" i="1"/>
  <c r="O92" i="1"/>
  <c r="Q92" i="1" s="1"/>
  <c r="O74" i="1"/>
  <c r="Q74" i="1" s="1"/>
  <c r="O56" i="1"/>
  <c r="Q56" i="1" s="1"/>
  <c r="N46" i="1"/>
  <c r="P46" i="1" s="1"/>
  <c r="Q46" i="1" s="1"/>
  <c r="N34" i="1"/>
  <c r="P34" i="1" s="1"/>
  <c r="Q34" i="1" s="1"/>
  <c r="N25" i="1"/>
  <c r="P25" i="1" s="1"/>
  <c r="Q25" i="1" s="1"/>
  <c r="N16" i="1"/>
  <c r="P16" i="1" s="1"/>
  <c r="O16" i="1"/>
  <c r="O14" i="1"/>
  <c r="Q14" i="1" s="1"/>
  <c r="Q450" i="1" l="1"/>
  <c r="Q453" i="1"/>
  <c r="Q45" i="1"/>
  <c r="Q243" i="1"/>
  <c r="Q233" i="1"/>
  <c r="Q136" i="1"/>
  <c r="Q429" i="1"/>
  <c r="Q486" i="1"/>
  <c r="Q7" i="1"/>
  <c r="Q172" i="1"/>
  <c r="Q163" i="1"/>
  <c r="Q438" i="1"/>
  <c r="Q471" i="1"/>
  <c r="Q407" i="1"/>
  <c r="Q417" i="1"/>
  <c r="Q28" i="1"/>
  <c r="Q62" i="1"/>
  <c r="Q4" i="1"/>
  <c r="Q154" i="1"/>
  <c r="Q16" i="1"/>
  <c r="Q137" i="1"/>
  <c r="Q260" i="1"/>
  <c r="Q213" i="1"/>
  <c r="Q408" i="1"/>
  <c r="Q423" i="1"/>
  <c r="Q106" i="1"/>
  <c r="Q420" i="1"/>
  <c r="Q414" i="1"/>
  <c r="Q397" i="1"/>
  <c r="Q405" i="1"/>
  <c r="Q13" i="1"/>
  <c r="Q105" i="1"/>
  <c r="Q131" i="1"/>
  <c r="Q123" i="1"/>
  <c r="Q447" i="1"/>
  <c r="Q483" i="1"/>
  <c r="Q468" i="1"/>
  <c r="Q426" i="1"/>
  <c r="Q456" i="1"/>
  <c r="Q492" i="1"/>
  <c r="Q401" i="1"/>
  <c r="Q480" i="1"/>
  <c r="Q441" i="1"/>
  <c r="Q477" i="1"/>
  <c r="Q19" i="1"/>
  <c r="Q10" i="1"/>
  <c r="Q128" i="1"/>
  <c r="Q124" i="1"/>
  <c r="Q111" i="1"/>
  <c r="Q203" i="1"/>
  <c r="Q411" i="1"/>
  <c r="Q432" i="1"/>
  <c r="Q489" i="1"/>
  <c r="Q134" i="1"/>
  <c r="Q11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E70F5E-CB29-9A40-8B8C-07156D198D82}" name="ACCTRAN" type="6" refreshedVersion="7" background="1" saveData="1">
    <textPr sourceFile="/Users/everss/Dropbox/Turtle DPhil Project MAC/Projects I - ongoing/Plastomenus description/Phylogeny/Character_optimization/ACCTRAN.txt" delimited="0" thousands="'">
      <textFields count="9">
        <textField/>
        <textField position="7"/>
        <textField position="11"/>
        <textField position="39"/>
        <textField position="48"/>
        <textField position="56"/>
        <textField position="63"/>
        <textField position="66"/>
        <textField position="70"/>
      </textFields>
    </textPr>
  </connection>
  <connection id="2" xr16:uid="{A4BB6FB8-7BBB-3145-8B57-E279F867A676}" name="ACCTRAN1" type="6" refreshedVersion="7" background="1" saveData="1">
    <textPr sourceFile="/Users/everss/Dropbox/Turtle DPhil Project MAC/Projects I - ongoing/Plastomenus description/Phylogeny/Character_optimization/ACCTRAN.txt" delimited="0" thousands="'">
      <textFields count="9">
        <textField/>
        <textField position="7"/>
        <textField position="11"/>
        <textField position="39"/>
        <textField position="48"/>
        <textField position="56"/>
        <textField position="63"/>
        <textField position="66"/>
        <textField position="70"/>
      </textFields>
    </textPr>
  </connection>
</connections>
</file>

<file path=xl/sharedStrings.xml><?xml version="1.0" encoding="utf-8"?>
<sst xmlns="http://schemas.openxmlformats.org/spreadsheetml/2006/main" count="3382" uniqueCount="86">
  <si>
    <t>Node_original</t>
  </si>
  <si>
    <t>Node_changed</t>
  </si>
  <si>
    <t>Character</t>
  </si>
  <si>
    <t>Steps</t>
  </si>
  <si>
    <t>CI</t>
  </si>
  <si>
    <t>State_plesiomorphic</t>
  </si>
  <si>
    <t>State_apomorphic</t>
  </si>
  <si>
    <t>Optimization</t>
  </si>
  <si>
    <t>node_77</t>
  </si>
  <si>
    <t>Adocus lineolatus</t>
  </si>
  <si>
    <t>Unambiguous</t>
  </si>
  <si>
    <t>node_76</t>
  </si>
  <si>
    <t>ACCTRAN</t>
  </si>
  <si>
    <t>Carettochelys insculpta</t>
  </si>
  <si>
    <t>node_75</t>
  </si>
  <si>
    <t>node_71</t>
  </si>
  <si>
    <t>node_70</t>
  </si>
  <si>
    <t>node_56</t>
  </si>
  <si>
    <t>node_49</t>
  </si>
  <si>
    <t>node_44</t>
  </si>
  <si>
    <t>node_43</t>
  </si>
  <si>
    <t>node_40</t>
  </si>
  <si>
    <t>Cyclanorbis elegans</t>
  </si>
  <si>
    <t>Cyclanorbis senegalensis</t>
  </si>
  <si>
    <t>node_42</t>
  </si>
  <si>
    <t>node_41</t>
  </si>
  <si>
    <t>Cycloderma aubryi</t>
  </si>
  <si>
    <t>Cycloderma frenatum</t>
  </si>
  <si>
    <t>Lissemys punctata</t>
  </si>
  <si>
    <t>Axestemys infernalis</t>
  </si>
  <si>
    <t>node_48</t>
  </si>
  <si>
    <t>node_47</t>
  </si>
  <si>
    <t>node_46</t>
  </si>
  <si>
    <t>node_45</t>
  </si>
  <si>
    <t>Hutchemys rememdium</t>
  </si>
  <si>
    <t>Hutchemys arctochelys</t>
  </si>
  <si>
    <t>Hutchemys tetanetron</t>
  </si>
  <si>
    <t>Hutchemys sterea</t>
  </si>
  <si>
    <t>node_55</t>
  </si>
  <si>
    <t>node_50</t>
  </si>
  <si>
    <t>Atoposemys superstes</t>
  </si>
  <si>
    <t>node_54</t>
  </si>
  <si>
    <t>Gilmoremys gettyspherensis</t>
  </si>
  <si>
    <t>node_53</t>
  </si>
  <si>
    <t>Gilmoremys lancensis</t>
  </si>
  <si>
    <t>node_52</t>
  </si>
  <si>
    <t>node_51</t>
  </si>
  <si>
    <t>Plastomenus thomasi</t>
  </si>
  <si>
    <t>Plastomenus joycei</t>
  </si>
  <si>
    <t>Plastomenus vegetus</t>
  </si>
  <si>
    <t>node_69</t>
  </si>
  <si>
    <t>node_58</t>
  </si>
  <si>
    <t>Trionyx triunguis</t>
  </si>
  <si>
    <t>node_57</t>
  </si>
  <si>
    <t>Chitra indica</t>
  </si>
  <si>
    <t>Pelochelys bibroni</t>
  </si>
  <si>
    <t>node_68</t>
  </si>
  <si>
    <t>node_61</t>
  </si>
  <si>
    <t>Rafetus euphraticus</t>
  </si>
  <si>
    <t>node_60</t>
  </si>
  <si>
    <t>node_59</t>
  </si>
  <si>
    <t>Apalone ferox</t>
  </si>
  <si>
    <t>Apalone spinifera</t>
  </si>
  <si>
    <t>Apalone mutica</t>
  </si>
  <si>
    <t>node_67</t>
  </si>
  <si>
    <t>node_66</t>
  </si>
  <si>
    <t>node_65</t>
  </si>
  <si>
    <t>Dogania subplanus</t>
  </si>
  <si>
    <t>node_64</t>
  </si>
  <si>
    <t>node_63</t>
  </si>
  <si>
    <t>node_62</t>
  </si>
  <si>
    <t>Nilssonia formosus</t>
  </si>
  <si>
    <t>Nilssonia hurum</t>
  </si>
  <si>
    <t>Nilssonia gangetica</t>
  </si>
  <si>
    <t>Amyda cartilaginea</t>
  </si>
  <si>
    <t>Palea steindachneri</t>
  </si>
  <si>
    <t>Pelodiscus sinensis</t>
  </si>
  <si>
    <t>Gobiapalone orlovi</t>
  </si>
  <si>
    <t>node_74</t>
  </si>
  <si>
    <t>node_73</t>
  </si>
  <si>
    <t>node_72</t>
  </si>
  <si>
    <t>Kuhnemys maortuensis</t>
  </si>
  <si>
    <t>DELTRAN</t>
  </si>
  <si>
    <t>Helopanoplia distincta</t>
  </si>
  <si>
    <t>Aspideretoides foveatus</t>
  </si>
  <si>
    <t>Perochelys lamadongensis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</si>
</sst>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CCTRAN" connectionId="1" xr16:uid="{6D3F7CA7-C12C-534F-8277-843020726A9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CCTRAN" connectionId="2" xr16:uid="{0A78A3E2-D025-2947-8460-6C8C0413B67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7842-9598-554E-9A8B-32FC4899FB81}">
  <dimension ref="A1:Q562"/>
  <sheetViews>
    <sheetView workbookViewId="0">
      <selection activeCell="Q1" sqref="Q1:Q1048576"/>
    </sheetView>
  </sheetViews>
  <sheetFormatPr baseColWidth="10" defaultRowHeight="16" x14ac:dyDescent="0.2"/>
  <cols>
    <col min="9" max="9" width="16.33203125" customWidth="1"/>
    <col min="11" max="11" width="19.6640625" customWidth="1"/>
    <col min="12" max="12" width="15.1640625" customWidth="1"/>
    <col min="13" max="13" width="3.5" customWidth="1"/>
    <col min="14" max="14" width="3.1640625" customWidth="1"/>
    <col min="15" max="15" width="5.33203125" customWidth="1"/>
    <col min="16" max="16" width="4.6640625" customWidth="1"/>
    <col min="17" max="17" width="49" customWidth="1"/>
  </cols>
  <sheetData>
    <row r="1" spans="1:17" x14ac:dyDescent="0.2">
      <c r="B1" s="1" t="s">
        <v>0</v>
      </c>
      <c r="C1" s="1" t="s">
        <v>1</v>
      </c>
      <c r="D1" s="2" t="s">
        <v>2</v>
      </c>
      <c r="E1" s="2" t="s">
        <v>3</v>
      </c>
      <c r="F1" s="2" t="s">
        <v>4</v>
      </c>
      <c r="G1" s="1" t="s">
        <v>5</v>
      </c>
      <c r="H1" s="1" t="s">
        <v>6</v>
      </c>
      <c r="I1" s="1" t="s">
        <v>7</v>
      </c>
    </row>
    <row r="2" spans="1:17" x14ac:dyDescent="0.2">
      <c r="A2">
        <v>1</v>
      </c>
      <c r="B2" t="s">
        <v>8</v>
      </c>
      <c r="C2" t="s">
        <v>9</v>
      </c>
      <c r="D2">
        <v>49</v>
      </c>
      <c r="E2">
        <v>1</v>
      </c>
      <c r="F2">
        <v>0.5</v>
      </c>
      <c r="G2">
        <v>0</v>
      </c>
      <c r="H2">
        <v>2</v>
      </c>
      <c r="I2" t="s">
        <v>10</v>
      </c>
      <c r="J2" t="str">
        <f>CONCATENATE("CH",D2,": ",G2,"-&gt;",H2)</f>
        <v>CH49: 0-&gt;2</v>
      </c>
      <c r="K2" t="str">
        <f xml:space="preserve"> IF(C2=C1,"",C2)</f>
        <v>Adocus lineolatus</v>
      </c>
      <c r="L2" t="str">
        <f xml:space="preserve"> IF(I2=I1, IF(C2=C1,"",I2),I2)</f>
        <v>Unambiguous</v>
      </c>
      <c r="M2" t="str">
        <f>IF(K2="","","§")</f>
        <v>§</v>
      </c>
      <c r="N2" t="str">
        <f xml:space="preserve"> IF(L2="","",": ")</f>
        <v xml:space="preserve">: </v>
      </c>
      <c r="O2" t="str">
        <f xml:space="preserve"> IF(L2="","","%%")</f>
        <v>%%</v>
      </c>
      <c r="P2" t="str">
        <f>IF(N2="","","$")</f>
        <v>$</v>
      </c>
      <c r="Q2" t="str">
        <f xml:space="preserve"> CONCATENATE(P2,K2,N2,M2,L2,N2,O2,J2,", ")</f>
        <v xml:space="preserve">$Adocus lineolatus: §Unambiguous: %%CH49: 0-&gt;2, </v>
      </c>
    </row>
    <row r="3" spans="1:17" x14ac:dyDescent="0.2">
      <c r="A3">
        <v>1</v>
      </c>
      <c r="B3" t="s">
        <v>8</v>
      </c>
      <c r="C3" t="s">
        <v>9</v>
      </c>
      <c r="D3">
        <v>56</v>
      </c>
      <c r="E3">
        <v>1</v>
      </c>
      <c r="F3">
        <v>0.25</v>
      </c>
      <c r="G3">
        <v>1</v>
      </c>
      <c r="H3">
        <v>2</v>
      </c>
      <c r="I3" t="s">
        <v>10</v>
      </c>
      <c r="J3" t="str">
        <f t="shared" ref="J3:J66" si="0">CONCATENATE("CH",D3,": ",G3,"-&gt;",H3)</f>
        <v>CH56: 1-&gt;2</v>
      </c>
      <c r="K3" t="str">
        <f t="shared" ref="K3:K66" si="1" xml:space="preserve"> IF(C3=C2,"",C3)</f>
        <v/>
      </c>
      <c r="L3" t="str">
        <f t="shared" ref="L3:L66" si="2" xml:space="preserve"> IF(I3=I2, IF(C3=C2,"",I3),I3)</f>
        <v/>
      </c>
      <c r="M3" t="str">
        <f t="shared" ref="M3:M66" si="3">IF(K3="","","§")</f>
        <v/>
      </c>
      <c r="N3" t="str">
        <f t="shared" ref="N3:N66" si="4" xml:space="preserve"> IF(L3="","",": ")</f>
        <v/>
      </c>
      <c r="O3" t="str">
        <f t="shared" ref="O3:O66" si="5" xml:space="preserve"> IF(L3="","","%%")</f>
        <v/>
      </c>
      <c r="P3" t="str">
        <f t="shared" ref="P3:P66" si="6">IF(N3="","","$")</f>
        <v/>
      </c>
      <c r="Q3" t="str">
        <f t="shared" ref="Q3:Q66" si="7" xml:space="preserve"> CONCATENATE(P3,K3,N3,M3,L3,N3,O3,J3,", ")</f>
        <v xml:space="preserve">CH56: 1-&gt;2, </v>
      </c>
    </row>
    <row r="4" spans="1:17" x14ac:dyDescent="0.2">
      <c r="A4">
        <v>1</v>
      </c>
      <c r="B4" t="s">
        <v>8</v>
      </c>
      <c r="C4" t="s">
        <v>9</v>
      </c>
      <c r="D4">
        <v>81</v>
      </c>
      <c r="E4">
        <v>1</v>
      </c>
      <c r="F4">
        <v>0.5</v>
      </c>
      <c r="G4">
        <v>0</v>
      </c>
      <c r="H4">
        <v>1</v>
      </c>
      <c r="I4" t="s">
        <v>10</v>
      </c>
      <c r="J4" t="str">
        <f t="shared" si="0"/>
        <v>CH81: 0-&gt;1</v>
      </c>
      <c r="K4" t="str">
        <f t="shared" si="1"/>
        <v/>
      </c>
      <c r="L4" t="str">
        <f t="shared" si="2"/>
        <v/>
      </c>
      <c r="M4" t="str">
        <f t="shared" si="3"/>
        <v/>
      </c>
      <c r="N4" t="str">
        <f t="shared" si="4"/>
        <v/>
      </c>
      <c r="O4" t="str">
        <f t="shared" si="5"/>
        <v/>
      </c>
      <c r="P4" t="str">
        <f t="shared" si="6"/>
        <v/>
      </c>
      <c r="Q4" t="str">
        <f t="shared" si="7"/>
        <v xml:space="preserve">CH81: 0-&gt;1, </v>
      </c>
    </row>
    <row r="5" spans="1:17" x14ac:dyDescent="0.2">
      <c r="A5">
        <v>1</v>
      </c>
      <c r="B5" t="s">
        <v>8</v>
      </c>
      <c r="C5" t="s">
        <v>9</v>
      </c>
      <c r="D5">
        <v>100</v>
      </c>
      <c r="E5">
        <v>1</v>
      </c>
      <c r="F5">
        <v>0.5</v>
      </c>
      <c r="G5">
        <v>0</v>
      </c>
      <c r="H5">
        <v>1</v>
      </c>
      <c r="I5" t="s">
        <v>10</v>
      </c>
      <c r="J5" t="str">
        <f t="shared" si="0"/>
        <v>CH100: 0-&gt;1</v>
      </c>
      <c r="K5" t="str">
        <f t="shared" si="1"/>
        <v/>
      </c>
      <c r="L5" t="str">
        <f t="shared" si="2"/>
        <v/>
      </c>
      <c r="M5" t="str">
        <f t="shared" si="3"/>
        <v/>
      </c>
      <c r="N5" t="str">
        <f t="shared" si="4"/>
        <v/>
      </c>
      <c r="O5" t="str">
        <f t="shared" si="5"/>
        <v/>
      </c>
      <c r="P5" t="str">
        <f t="shared" si="6"/>
        <v/>
      </c>
      <c r="Q5" t="str">
        <f t="shared" si="7"/>
        <v xml:space="preserve">CH100: 0-&gt;1, </v>
      </c>
    </row>
    <row r="6" spans="1:17" x14ac:dyDescent="0.2">
      <c r="A6">
        <v>1</v>
      </c>
      <c r="B6" t="s">
        <v>8</v>
      </c>
      <c r="C6" t="s">
        <v>9</v>
      </c>
      <c r="D6">
        <v>103</v>
      </c>
      <c r="E6">
        <v>1</v>
      </c>
      <c r="F6">
        <v>0.5</v>
      </c>
      <c r="G6">
        <v>0</v>
      </c>
      <c r="H6">
        <v>1</v>
      </c>
      <c r="I6" t="s">
        <v>10</v>
      </c>
      <c r="J6" t="str">
        <f t="shared" si="0"/>
        <v>CH103: 0-&gt;1</v>
      </c>
      <c r="K6" t="str">
        <f t="shared" si="1"/>
        <v/>
      </c>
      <c r="L6" t="str">
        <f t="shared" si="2"/>
        <v/>
      </c>
      <c r="M6" t="str">
        <f t="shared" si="3"/>
        <v/>
      </c>
      <c r="N6" t="str">
        <f t="shared" si="4"/>
        <v/>
      </c>
      <c r="O6" t="str">
        <f t="shared" si="5"/>
        <v/>
      </c>
      <c r="P6" t="str">
        <f t="shared" si="6"/>
        <v/>
      </c>
      <c r="Q6" t="str">
        <f t="shared" si="7"/>
        <v xml:space="preserve">CH103: 0-&gt;1, </v>
      </c>
    </row>
    <row r="7" spans="1:17" x14ac:dyDescent="0.2">
      <c r="A7">
        <v>1</v>
      </c>
      <c r="B7" t="s">
        <v>8</v>
      </c>
      <c r="C7" t="s">
        <v>9</v>
      </c>
      <c r="D7">
        <v>114</v>
      </c>
      <c r="E7">
        <v>1</v>
      </c>
      <c r="F7">
        <v>1</v>
      </c>
      <c r="G7">
        <v>0</v>
      </c>
      <c r="H7">
        <v>1</v>
      </c>
      <c r="I7" t="s">
        <v>10</v>
      </c>
      <c r="J7" t="str">
        <f t="shared" si="0"/>
        <v>CH114: 0-&gt;1</v>
      </c>
      <c r="K7" t="str">
        <f t="shared" si="1"/>
        <v/>
      </c>
      <c r="L7" t="str">
        <f t="shared" si="2"/>
        <v/>
      </c>
      <c r="M7" t="str">
        <f t="shared" si="3"/>
        <v/>
      </c>
      <c r="N7" t="str">
        <f t="shared" si="4"/>
        <v/>
      </c>
      <c r="O7" t="str">
        <f t="shared" si="5"/>
        <v/>
      </c>
      <c r="P7" t="str">
        <f t="shared" si="6"/>
        <v/>
      </c>
      <c r="Q7" t="str">
        <f t="shared" si="7"/>
        <v xml:space="preserve">CH114: 0-&gt;1, </v>
      </c>
    </row>
    <row r="8" spans="1:17" x14ac:dyDescent="0.2">
      <c r="A8">
        <v>1</v>
      </c>
      <c r="B8" t="s">
        <v>8</v>
      </c>
      <c r="C8" t="s">
        <v>9</v>
      </c>
      <c r="D8">
        <v>115</v>
      </c>
      <c r="E8">
        <v>1</v>
      </c>
      <c r="F8">
        <v>0.5</v>
      </c>
      <c r="G8">
        <v>0</v>
      </c>
      <c r="H8">
        <v>1</v>
      </c>
      <c r="I8" t="s">
        <v>10</v>
      </c>
      <c r="J8" t="str">
        <f t="shared" si="0"/>
        <v>CH115: 0-&gt;1</v>
      </c>
      <c r="K8" t="str">
        <f t="shared" si="1"/>
        <v/>
      </c>
      <c r="L8" t="str">
        <f t="shared" si="2"/>
        <v/>
      </c>
      <c r="M8" t="str">
        <f t="shared" si="3"/>
        <v/>
      </c>
      <c r="N8" t="str">
        <f t="shared" si="4"/>
        <v/>
      </c>
      <c r="O8" t="str">
        <f t="shared" si="5"/>
        <v/>
      </c>
      <c r="P8" t="str">
        <f t="shared" si="6"/>
        <v/>
      </c>
      <c r="Q8" t="str">
        <f t="shared" si="7"/>
        <v xml:space="preserve">CH115: 0-&gt;1, </v>
      </c>
    </row>
    <row r="9" spans="1:17" x14ac:dyDescent="0.2">
      <c r="A9">
        <v>2</v>
      </c>
      <c r="B9" t="s">
        <v>8</v>
      </c>
      <c r="C9" t="s">
        <v>11</v>
      </c>
      <c r="D9">
        <v>5</v>
      </c>
      <c r="E9">
        <v>1</v>
      </c>
      <c r="F9">
        <v>0.75</v>
      </c>
      <c r="G9">
        <v>1</v>
      </c>
      <c r="H9">
        <v>2</v>
      </c>
      <c r="I9" t="s">
        <v>82</v>
      </c>
      <c r="J9" t="str">
        <f t="shared" si="0"/>
        <v>CH5: 1-&gt;2</v>
      </c>
      <c r="K9" t="str">
        <f t="shared" si="1"/>
        <v>node_76</v>
      </c>
      <c r="L9" t="str">
        <f t="shared" si="2"/>
        <v>DELTRAN</v>
      </c>
      <c r="M9" t="str">
        <f t="shared" si="3"/>
        <v>§</v>
      </c>
      <c r="N9" t="str">
        <f t="shared" si="4"/>
        <v xml:space="preserve">: </v>
      </c>
      <c r="O9" t="str">
        <f t="shared" si="5"/>
        <v>%%</v>
      </c>
      <c r="P9" t="str">
        <f t="shared" si="6"/>
        <v>$</v>
      </c>
      <c r="Q9" t="str">
        <f t="shared" si="7"/>
        <v xml:space="preserve">$node_76: §DELTRAN: %%CH5: 1-&gt;2, </v>
      </c>
    </row>
    <row r="10" spans="1:17" x14ac:dyDescent="0.2">
      <c r="A10">
        <v>2</v>
      </c>
      <c r="B10" t="s">
        <v>8</v>
      </c>
      <c r="C10" t="s">
        <v>11</v>
      </c>
      <c r="D10">
        <v>65</v>
      </c>
      <c r="E10">
        <v>1</v>
      </c>
      <c r="F10">
        <v>0.5</v>
      </c>
      <c r="G10">
        <v>1</v>
      </c>
      <c r="H10">
        <v>2</v>
      </c>
      <c r="I10" t="s">
        <v>82</v>
      </c>
      <c r="J10" t="str">
        <f t="shared" si="0"/>
        <v>CH65: 1-&gt;2</v>
      </c>
      <c r="K10" t="str">
        <f t="shared" si="1"/>
        <v/>
      </c>
      <c r="L10" t="str">
        <f t="shared" si="2"/>
        <v/>
      </c>
      <c r="M10" t="str">
        <f t="shared" si="3"/>
        <v/>
      </c>
      <c r="N10" t="str">
        <f t="shared" si="4"/>
        <v/>
      </c>
      <c r="O10" t="str">
        <f t="shared" si="5"/>
        <v/>
      </c>
      <c r="P10" t="str">
        <f t="shared" si="6"/>
        <v/>
      </c>
      <c r="Q10" t="str">
        <f t="shared" si="7"/>
        <v xml:space="preserve">CH65: 1-&gt;2, </v>
      </c>
    </row>
    <row r="11" spans="1:17" x14ac:dyDescent="0.2">
      <c r="A11">
        <v>2</v>
      </c>
      <c r="B11" t="s">
        <v>8</v>
      </c>
      <c r="C11" t="s">
        <v>11</v>
      </c>
      <c r="D11">
        <v>113</v>
      </c>
      <c r="E11">
        <v>1</v>
      </c>
      <c r="F11">
        <v>0.33300000000000002</v>
      </c>
      <c r="G11">
        <v>0</v>
      </c>
      <c r="H11">
        <v>1</v>
      </c>
      <c r="I11" t="s">
        <v>82</v>
      </c>
      <c r="J11" t="str">
        <f t="shared" si="0"/>
        <v>CH113: 0-&gt;1</v>
      </c>
      <c r="K11" t="str">
        <f t="shared" si="1"/>
        <v/>
      </c>
      <c r="L11" t="str">
        <f t="shared" si="2"/>
        <v/>
      </c>
      <c r="M11" t="str">
        <f t="shared" si="3"/>
        <v/>
      </c>
      <c r="N11" t="str">
        <f t="shared" si="4"/>
        <v/>
      </c>
      <c r="O11" t="str">
        <f t="shared" si="5"/>
        <v/>
      </c>
      <c r="P11" t="str">
        <f t="shared" si="6"/>
        <v/>
      </c>
      <c r="Q11" t="str">
        <f t="shared" si="7"/>
        <v xml:space="preserve">CH113: 0-&gt;1, </v>
      </c>
    </row>
    <row r="12" spans="1:17" x14ac:dyDescent="0.2">
      <c r="A12">
        <v>2</v>
      </c>
      <c r="B12" t="s">
        <v>8</v>
      </c>
      <c r="C12" t="s">
        <v>11</v>
      </c>
      <c r="D12">
        <v>5</v>
      </c>
      <c r="E12">
        <v>1</v>
      </c>
      <c r="F12">
        <v>0.75</v>
      </c>
      <c r="G12">
        <v>1</v>
      </c>
      <c r="H12">
        <v>2</v>
      </c>
      <c r="I12" t="s">
        <v>12</v>
      </c>
      <c r="J12" t="str">
        <f t="shared" si="0"/>
        <v>CH5: 1-&gt;2</v>
      </c>
      <c r="K12" t="str">
        <f t="shared" si="1"/>
        <v/>
      </c>
      <c r="L12" t="str">
        <f t="shared" si="2"/>
        <v>ACCTRAN</v>
      </c>
      <c r="M12" t="str">
        <f t="shared" si="3"/>
        <v/>
      </c>
      <c r="N12" t="str">
        <f t="shared" si="4"/>
        <v xml:space="preserve">: </v>
      </c>
      <c r="O12" t="str">
        <f t="shared" si="5"/>
        <v>%%</v>
      </c>
      <c r="P12" t="str">
        <f t="shared" si="6"/>
        <v>$</v>
      </c>
      <c r="Q12" t="str">
        <f t="shared" si="7"/>
        <v xml:space="preserve">$: ACCTRAN: %%CH5: 1-&gt;2, </v>
      </c>
    </row>
    <row r="13" spans="1:17" x14ac:dyDescent="0.2">
      <c r="A13">
        <v>2</v>
      </c>
      <c r="B13" t="s">
        <v>8</v>
      </c>
      <c r="C13" t="s">
        <v>11</v>
      </c>
      <c r="D13">
        <v>48</v>
      </c>
      <c r="E13">
        <v>1</v>
      </c>
      <c r="F13">
        <v>0.16700000000000001</v>
      </c>
      <c r="G13">
        <v>1</v>
      </c>
      <c r="H13">
        <v>2</v>
      </c>
      <c r="I13" t="s">
        <v>12</v>
      </c>
      <c r="J13" t="str">
        <f t="shared" si="0"/>
        <v>CH48: 1-&gt;2</v>
      </c>
      <c r="K13" t="str">
        <f t="shared" si="1"/>
        <v/>
      </c>
      <c r="L13" t="str">
        <f t="shared" si="2"/>
        <v/>
      </c>
      <c r="M13" t="str">
        <f t="shared" si="3"/>
        <v/>
      </c>
      <c r="N13" t="str">
        <f t="shared" si="4"/>
        <v/>
      </c>
      <c r="O13" t="str">
        <f t="shared" si="5"/>
        <v/>
      </c>
      <c r="P13" t="str">
        <f t="shared" si="6"/>
        <v/>
      </c>
      <c r="Q13" t="str">
        <f t="shared" si="7"/>
        <v xml:space="preserve">CH48: 1-&gt;2, </v>
      </c>
    </row>
    <row r="14" spans="1:17" x14ac:dyDescent="0.2">
      <c r="A14">
        <v>2</v>
      </c>
      <c r="B14" t="s">
        <v>8</v>
      </c>
      <c r="C14" t="s">
        <v>11</v>
      </c>
      <c r="D14">
        <v>65</v>
      </c>
      <c r="E14">
        <v>1</v>
      </c>
      <c r="F14">
        <v>0.5</v>
      </c>
      <c r="G14">
        <v>1</v>
      </c>
      <c r="H14">
        <v>2</v>
      </c>
      <c r="I14" t="s">
        <v>12</v>
      </c>
      <c r="J14" t="str">
        <f t="shared" si="0"/>
        <v>CH65: 1-&gt;2</v>
      </c>
      <c r="K14" t="str">
        <f t="shared" si="1"/>
        <v/>
      </c>
      <c r="L14" t="str">
        <f t="shared" si="2"/>
        <v/>
      </c>
      <c r="M14" t="str">
        <f t="shared" si="3"/>
        <v/>
      </c>
      <c r="N14" t="str">
        <f t="shared" si="4"/>
        <v/>
      </c>
      <c r="O14" t="str">
        <f t="shared" si="5"/>
        <v/>
      </c>
      <c r="P14" t="str">
        <f t="shared" si="6"/>
        <v/>
      </c>
      <c r="Q14" t="str">
        <f t="shared" si="7"/>
        <v xml:space="preserve">CH65: 1-&gt;2, </v>
      </c>
    </row>
    <row r="15" spans="1:17" x14ac:dyDescent="0.2">
      <c r="A15">
        <v>2</v>
      </c>
      <c r="B15" t="s">
        <v>8</v>
      </c>
      <c r="C15" t="s">
        <v>11</v>
      </c>
      <c r="D15">
        <v>68</v>
      </c>
      <c r="E15">
        <v>1</v>
      </c>
      <c r="F15">
        <v>0.33300000000000002</v>
      </c>
      <c r="G15">
        <v>1</v>
      </c>
      <c r="H15">
        <v>2</v>
      </c>
      <c r="I15" t="s">
        <v>12</v>
      </c>
      <c r="J15" t="str">
        <f t="shared" si="0"/>
        <v>CH68: 1-&gt;2</v>
      </c>
      <c r="K15" t="str">
        <f t="shared" si="1"/>
        <v/>
      </c>
      <c r="L15" t="str">
        <f t="shared" si="2"/>
        <v/>
      </c>
      <c r="M15" t="str">
        <f t="shared" si="3"/>
        <v/>
      </c>
      <c r="N15" t="str">
        <f t="shared" si="4"/>
        <v/>
      </c>
      <c r="O15" t="str">
        <f t="shared" si="5"/>
        <v/>
      </c>
      <c r="P15" t="str">
        <f t="shared" si="6"/>
        <v/>
      </c>
      <c r="Q15" t="str">
        <f t="shared" si="7"/>
        <v xml:space="preserve">CH68: 1-&gt;2, </v>
      </c>
    </row>
    <row r="16" spans="1:17" x14ac:dyDescent="0.2">
      <c r="A16">
        <v>2</v>
      </c>
      <c r="B16" t="s">
        <v>8</v>
      </c>
      <c r="C16" t="s">
        <v>11</v>
      </c>
      <c r="D16">
        <v>99</v>
      </c>
      <c r="E16">
        <v>1</v>
      </c>
      <c r="F16">
        <v>0.66700000000000004</v>
      </c>
      <c r="G16">
        <v>0</v>
      </c>
      <c r="H16">
        <v>1</v>
      </c>
      <c r="I16" t="s">
        <v>12</v>
      </c>
      <c r="J16" t="str">
        <f t="shared" si="0"/>
        <v>CH99: 0-&gt;1</v>
      </c>
      <c r="K16" t="str">
        <f t="shared" si="1"/>
        <v/>
      </c>
      <c r="L16" t="str">
        <f t="shared" si="2"/>
        <v/>
      </c>
      <c r="M16" t="str">
        <f t="shared" si="3"/>
        <v/>
      </c>
      <c r="N16" t="str">
        <f t="shared" si="4"/>
        <v/>
      </c>
      <c r="O16" t="str">
        <f t="shared" si="5"/>
        <v/>
      </c>
      <c r="P16" t="str">
        <f t="shared" si="6"/>
        <v/>
      </c>
      <c r="Q16" t="str">
        <f t="shared" si="7"/>
        <v xml:space="preserve">CH99: 0-&gt;1, </v>
      </c>
    </row>
    <row r="17" spans="1:17" x14ac:dyDescent="0.2">
      <c r="A17">
        <v>2</v>
      </c>
      <c r="B17" t="s">
        <v>8</v>
      </c>
      <c r="C17" t="s">
        <v>11</v>
      </c>
      <c r="D17">
        <v>113</v>
      </c>
      <c r="E17">
        <v>1</v>
      </c>
      <c r="F17">
        <v>0.33300000000000002</v>
      </c>
      <c r="G17">
        <v>0</v>
      </c>
      <c r="H17">
        <v>1</v>
      </c>
      <c r="I17" t="s">
        <v>12</v>
      </c>
      <c r="J17" t="str">
        <f t="shared" si="0"/>
        <v>CH113: 0-&gt;1</v>
      </c>
      <c r="K17" t="str">
        <f t="shared" si="1"/>
        <v/>
      </c>
      <c r="L17" t="str">
        <f t="shared" si="2"/>
        <v/>
      </c>
      <c r="M17" t="str">
        <f t="shared" si="3"/>
        <v/>
      </c>
      <c r="N17" t="str">
        <f t="shared" si="4"/>
        <v/>
      </c>
      <c r="O17" t="str">
        <f t="shared" si="5"/>
        <v/>
      </c>
      <c r="P17" t="str">
        <f t="shared" si="6"/>
        <v/>
      </c>
      <c r="Q17" t="str">
        <f t="shared" si="7"/>
        <v xml:space="preserve">CH113: 0-&gt;1, </v>
      </c>
    </row>
    <row r="18" spans="1:17" x14ac:dyDescent="0.2">
      <c r="A18">
        <v>3</v>
      </c>
      <c r="B18" t="s">
        <v>11</v>
      </c>
      <c r="C18" t="s">
        <v>13</v>
      </c>
      <c r="D18">
        <v>18</v>
      </c>
      <c r="E18">
        <v>1</v>
      </c>
      <c r="F18">
        <v>0.36399999999999999</v>
      </c>
      <c r="G18">
        <v>2</v>
      </c>
      <c r="H18">
        <v>3</v>
      </c>
      <c r="I18" t="s">
        <v>10</v>
      </c>
      <c r="J18" t="str">
        <f t="shared" si="0"/>
        <v>CH18: 2-&gt;3</v>
      </c>
      <c r="K18" t="str">
        <f t="shared" si="1"/>
        <v>Carettochelys insculpta</v>
      </c>
      <c r="L18" t="str">
        <f t="shared" si="2"/>
        <v>Unambiguous</v>
      </c>
      <c r="M18" t="str">
        <f t="shared" si="3"/>
        <v>§</v>
      </c>
      <c r="N18" t="str">
        <f t="shared" si="4"/>
        <v xml:space="preserve">: </v>
      </c>
      <c r="O18" t="str">
        <f t="shared" si="5"/>
        <v>%%</v>
      </c>
      <c r="P18" t="str">
        <f t="shared" si="6"/>
        <v>$</v>
      </c>
      <c r="Q18" t="str">
        <f t="shared" si="7"/>
        <v xml:space="preserve">$Carettochelys insculpta: §Unambiguous: %%CH18: 2-&gt;3, </v>
      </c>
    </row>
    <row r="19" spans="1:17" x14ac:dyDescent="0.2">
      <c r="A19">
        <v>3</v>
      </c>
      <c r="B19" t="s">
        <v>11</v>
      </c>
      <c r="C19" t="s">
        <v>13</v>
      </c>
      <c r="D19">
        <v>22</v>
      </c>
      <c r="E19">
        <v>1</v>
      </c>
      <c r="F19">
        <v>0.4</v>
      </c>
      <c r="G19">
        <v>1</v>
      </c>
      <c r="H19">
        <v>2</v>
      </c>
      <c r="I19" t="s">
        <v>10</v>
      </c>
      <c r="J19" t="str">
        <f t="shared" si="0"/>
        <v>CH22: 1-&gt;2</v>
      </c>
      <c r="K19" t="str">
        <f t="shared" si="1"/>
        <v/>
      </c>
      <c r="L19" t="str">
        <f t="shared" si="2"/>
        <v/>
      </c>
      <c r="M19" t="str">
        <f t="shared" si="3"/>
        <v/>
      </c>
      <c r="N19" t="str">
        <f t="shared" si="4"/>
        <v/>
      </c>
      <c r="O19" t="str">
        <f t="shared" si="5"/>
        <v/>
      </c>
      <c r="P19" t="str">
        <f t="shared" si="6"/>
        <v/>
      </c>
      <c r="Q19" t="str">
        <f t="shared" si="7"/>
        <v xml:space="preserve">CH22: 1-&gt;2, </v>
      </c>
    </row>
    <row r="20" spans="1:17" x14ac:dyDescent="0.2">
      <c r="A20">
        <v>3</v>
      </c>
      <c r="B20" t="s">
        <v>11</v>
      </c>
      <c r="C20" t="s">
        <v>13</v>
      </c>
      <c r="D20">
        <v>33</v>
      </c>
      <c r="E20">
        <v>1</v>
      </c>
      <c r="F20">
        <v>0.33300000000000002</v>
      </c>
      <c r="G20">
        <v>1</v>
      </c>
      <c r="H20">
        <v>2</v>
      </c>
      <c r="I20" t="s">
        <v>10</v>
      </c>
      <c r="J20" t="str">
        <f t="shared" si="0"/>
        <v>CH33: 1-&gt;2</v>
      </c>
      <c r="K20" t="str">
        <f t="shared" si="1"/>
        <v/>
      </c>
      <c r="L20" t="str">
        <f t="shared" si="2"/>
        <v/>
      </c>
      <c r="M20" t="str">
        <f t="shared" si="3"/>
        <v/>
      </c>
      <c r="N20" t="str">
        <f t="shared" si="4"/>
        <v/>
      </c>
      <c r="O20" t="str">
        <f t="shared" si="5"/>
        <v/>
      </c>
      <c r="P20" t="str">
        <f t="shared" si="6"/>
        <v/>
      </c>
      <c r="Q20" t="str">
        <f t="shared" si="7"/>
        <v xml:space="preserve">CH33: 1-&gt;2, </v>
      </c>
    </row>
    <row r="21" spans="1:17" x14ac:dyDescent="0.2">
      <c r="A21">
        <v>3</v>
      </c>
      <c r="B21" t="s">
        <v>11</v>
      </c>
      <c r="C21" t="s">
        <v>13</v>
      </c>
      <c r="D21">
        <v>38</v>
      </c>
      <c r="E21">
        <v>1</v>
      </c>
      <c r="F21">
        <v>0.2</v>
      </c>
      <c r="G21">
        <v>1</v>
      </c>
      <c r="H21">
        <v>2</v>
      </c>
      <c r="I21" t="s">
        <v>10</v>
      </c>
      <c r="J21" t="str">
        <f t="shared" si="0"/>
        <v>CH38: 1-&gt;2</v>
      </c>
      <c r="K21" t="str">
        <f t="shared" si="1"/>
        <v/>
      </c>
      <c r="L21" t="str">
        <f t="shared" si="2"/>
        <v/>
      </c>
      <c r="M21" t="str">
        <f t="shared" si="3"/>
        <v/>
      </c>
      <c r="N21" t="str">
        <f t="shared" si="4"/>
        <v/>
      </c>
      <c r="O21" t="str">
        <f t="shared" si="5"/>
        <v/>
      </c>
      <c r="P21" t="str">
        <f t="shared" si="6"/>
        <v/>
      </c>
      <c r="Q21" t="str">
        <f t="shared" si="7"/>
        <v xml:space="preserve">CH38: 1-&gt;2, </v>
      </c>
    </row>
    <row r="22" spans="1:17" x14ac:dyDescent="0.2">
      <c r="A22">
        <v>3</v>
      </c>
      <c r="B22" t="s">
        <v>11</v>
      </c>
      <c r="C22" t="s">
        <v>13</v>
      </c>
      <c r="D22">
        <v>63</v>
      </c>
      <c r="E22">
        <v>1</v>
      </c>
      <c r="F22">
        <v>0.2</v>
      </c>
      <c r="G22">
        <v>1</v>
      </c>
      <c r="H22">
        <v>0</v>
      </c>
      <c r="I22" t="s">
        <v>10</v>
      </c>
      <c r="J22" t="str">
        <f t="shared" si="0"/>
        <v>CH63: 1-&gt;0</v>
      </c>
      <c r="K22" t="str">
        <f t="shared" si="1"/>
        <v/>
      </c>
      <c r="L22" t="str">
        <f t="shared" si="2"/>
        <v/>
      </c>
      <c r="M22" t="str">
        <f t="shared" si="3"/>
        <v/>
      </c>
      <c r="N22" t="str">
        <f t="shared" si="4"/>
        <v/>
      </c>
      <c r="O22" t="str">
        <f t="shared" si="5"/>
        <v/>
      </c>
      <c r="P22" t="str">
        <f t="shared" si="6"/>
        <v/>
      </c>
      <c r="Q22" t="str">
        <f t="shared" si="7"/>
        <v xml:space="preserve">CH63: 1-&gt;0, </v>
      </c>
    </row>
    <row r="23" spans="1:17" x14ac:dyDescent="0.2">
      <c r="A23">
        <v>3</v>
      </c>
      <c r="B23" t="s">
        <v>11</v>
      </c>
      <c r="C23" t="s">
        <v>13</v>
      </c>
      <c r="D23">
        <v>64</v>
      </c>
      <c r="E23">
        <v>1</v>
      </c>
      <c r="F23">
        <v>0.33300000000000002</v>
      </c>
      <c r="G23">
        <v>1</v>
      </c>
      <c r="H23">
        <v>2</v>
      </c>
      <c r="I23" t="s">
        <v>10</v>
      </c>
      <c r="J23" t="str">
        <f t="shared" si="0"/>
        <v>CH64: 1-&gt;2</v>
      </c>
      <c r="K23" t="str">
        <f t="shared" si="1"/>
        <v/>
      </c>
      <c r="L23" t="str">
        <f t="shared" si="2"/>
        <v/>
      </c>
      <c r="M23" t="str">
        <f t="shared" si="3"/>
        <v/>
      </c>
      <c r="N23" t="str">
        <f t="shared" si="4"/>
        <v/>
      </c>
      <c r="O23" t="str">
        <f t="shared" si="5"/>
        <v/>
      </c>
      <c r="P23" t="str">
        <f t="shared" si="6"/>
        <v/>
      </c>
      <c r="Q23" t="str">
        <f t="shared" si="7"/>
        <v xml:space="preserve">CH64: 1-&gt;2, </v>
      </c>
    </row>
    <row r="24" spans="1:17" x14ac:dyDescent="0.2">
      <c r="A24">
        <v>3</v>
      </c>
      <c r="B24" t="s">
        <v>11</v>
      </c>
      <c r="C24" t="s">
        <v>13</v>
      </c>
      <c r="D24">
        <v>95</v>
      </c>
      <c r="E24">
        <v>1</v>
      </c>
      <c r="F24">
        <v>0.33300000000000002</v>
      </c>
      <c r="G24">
        <v>1</v>
      </c>
      <c r="H24">
        <v>0</v>
      </c>
      <c r="I24" t="s">
        <v>10</v>
      </c>
      <c r="J24" t="str">
        <f t="shared" si="0"/>
        <v>CH95: 1-&gt;0</v>
      </c>
      <c r="K24" t="str">
        <f t="shared" si="1"/>
        <v/>
      </c>
      <c r="L24" t="str">
        <f t="shared" si="2"/>
        <v/>
      </c>
      <c r="M24" t="str">
        <f t="shared" si="3"/>
        <v/>
      </c>
      <c r="N24" t="str">
        <f t="shared" si="4"/>
        <v/>
      </c>
      <c r="O24" t="str">
        <f t="shared" si="5"/>
        <v/>
      </c>
      <c r="P24" t="str">
        <f t="shared" si="6"/>
        <v/>
      </c>
      <c r="Q24" t="str">
        <f t="shared" si="7"/>
        <v xml:space="preserve">CH95: 1-&gt;0, </v>
      </c>
    </row>
    <row r="25" spans="1:17" x14ac:dyDescent="0.2">
      <c r="A25">
        <v>3</v>
      </c>
      <c r="B25" t="s">
        <v>11</v>
      </c>
      <c r="C25" t="s">
        <v>13</v>
      </c>
      <c r="D25">
        <v>108</v>
      </c>
      <c r="E25">
        <v>1</v>
      </c>
      <c r="F25">
        <v>0.182</v>
      </c>
      <c r="G25">
        <v>1</v>
      </c>
      <c r="H25">
        <v>2</v>
      </c>
      <c r="I25" t="s">
        <v>10</v>
      </c>
      <c r="J25" t="str">
        <f t="shared" si="0"/>
        <v>CH108: 1-&gt;2</v>
      </c>
      <c r="K25" t="str">
        <f t="shared" si="1"/>
        <v/>
      </c>
      <c r="L25" t="str">
        <f t="shared" si="2"/>
        <v/>
      </c>
      <c r="M25" t="str">
        <f t="shared" si="3"/>
        <v/>
      </c>
      <c r="N25" t="str">
        <f t="shared" si="4"/>
        <v/>
      </c>
      <c r="O25" t="str">
        <f t="shared" si="5"/>
        <v/>
      </c>
      <c r="P25" t="str">
        <f t="shared" si="6"/>
        <v/>
      </c>
      <c r="Q25" t="str">
        <f t="shared" si="7"/>
        <v xml:space="preserve">CH108: 1-&gt;2, </v>
      </c>
    </row>
    <row r="26" spans="1:17" x14ac:dyDescent="0.2">
      <c r="A26">
        <v>3</v>
      </c>
      <c r="B26" t="s">
        <v>11</v>
      </c>
      <c r="C26" t="s">
        <v>13</v>
      </c>
      <c r="D26">
        <v>109</v>
      </c>
      <c r="E26">
        <v>1</v>
      </c>
      <c r="F26">
        <v>0.28599999999999998</v>
      </c>
      <c r="G26">
        <v>1</v>
      </c>
      <c r="H26">
        <v>0</v>
      </c>
      <c r="I26" t="s">
        <v>10</v>
      </c>
      <c r="J26" t="str">
        <f t="shared" si="0"/>
        <v>CH109: 1-&gt;0</v>
      </c>
      <c r="K26" t="str">
        <f t="shared" si="1"/>
        <v/>
      </c>
      <c r="L26" t="str">
        <f t="shared" si="2"/>
        <v/>
      </c>
      <c r="M26" t="str">
        <f t="shared" si="3"/>
        <v/>
      </c>
      <c r="N26" t="str">
        <f t="shared" si="4"/>
        <v/>
      </c>
      <c r="O26" t="str">
        <f t="shared" si="5"/>
        <v/>
      </c>
      <c r="P26" t="str">
        <f t="shared" si="6"/>
        <v/>
      </c>
      <c r="Q26" t="str">
        <f t="shared" si="7"/>
        <v xml:space="preserve">CH109: 1-&gt;0, </v>
      </c>
    </row>
    <row r="27" spans="1:17" x14ac:dyDescent="0.2">
      <c r="A27">
        <v>3</v>
      </c>
      <c r="B27" t="s">
        <v>11</v>
      </c>
      <c r="C27" t="s">
        <v>13</v>
      </c>
      <c r="D27">
        <v>110</v>
      </c>
      <c r="E27">
        <v>1</v>
      </c>
      <c r="F27">
        <v>0.33300000000000002</v>
      </c>
      <c r="G27">
        <v>1</v>
      </c>
      <c r="H27">
        <v>2</v>
      </c>
      <c r="I27" t="s">
        <v>10</v>
      </c>
      <c r="J27" t="str">
        <f t="shared" si="0"/>
        <v>CH110: 1-&gt;2</v>
      </c>
      <c r="K27" t="str">
        <f t="shared" si="1"/>
        <v/>
      </c>
      <c r="L27" t="str">
        <f t="shared" si="2"/>
        <v/>
      </c>
      <c r="M27" t="str">
        <f t="shared" si="3"/>
        <v/>
      </c>
      <c r="N27" t="str">
        <f t="shared" si="4"/>
        <v/>
      </c>
      <c r="O27" t="str">
        <f t="shared" si="5"/>
        <v/>
      </c>
      <c r="P27" t="str">
        <f t="shared" si="6"/>
        <v/>
      </c>
      <c r="Q27" t="str">
        <f t="shared" si="7"/>
        <v xml:space="preserve">CH110: 1-&gt;2, </v>
      </c>
    </row>
    <row r="28" spans="1:17" x14ac:dyDescent="0.2">
      <c r="A28">
        <v>3</v>
      </c>
      <c r="B28" t="s">
        <v>11</v>
      </c>
      <c r="C28" t="s">
        <v>13</v>
      </c>
      <c r="D28">
        <v>48</v>
      </c>
      <c r="E28">
        <v>1</v>
      </c>
      <c r="F28">
        <v>0.16700000000000001</v>
      </c>
      <c r="G28">
        <v>1</v>
      </c>
      <c r="H28">
        <v>2</v>
      </c>
      <c r="I28" t="s">
        <v>82</v>
      </c>
      <c r="J28" t="str">
        <f t="shared" si="0"/>
        <v>CH48: 1-&gt;2</v>
      </c>
      <c r="K28" t="str">
        <f t="shared" si="1"/>
        <v/>
      </c>
      <c r="L28" t="str">
        <f t="shared" si="2"/>
        <v>DELTRAN</v>
      </c>
      <c r="M28" t="str">
        <f t="shared" si="3"/>
        <v/>
      </c>
      <c r="N28" t="str">
        <f t="shared" si="4"/>
        <v xml:space="preserve">: </v>
      </c>
      <c r="O28" t="str">
        <f t="shared" si="5"/>
        <v>%%</v>
      </c>
      <c r="P28" t="str">
        <f t="shared" si="6"/>
        <v>$</v>
      </c>
      <c r="Q28" t="str">
        <f t="shared" si="7"/>
        <v xml:space="preserve">$: DELTRAN: %%CH48: 1-&gt;2, </v>
      </c>
    </row>
    <row r="29" spans="1:17" x14ac:dyDescent="0.2">
      <c r="A29">
        <v>3</v>
      </c>
      <c r="B29" t="s">
        <v>11</v>
      </c>
      <c r="C29" t="s">
        <v>13</v>
      </c>
      <c r="D29">
        <v>68</v>
      </c>
      <c r="E29">
        <v>1</v>
      </c>
      <c r="F29">
        <v>0.33300000000000002</v>
      </c>
      <c r="G29">
        <v>1</v>
      </c>
      <c r="H29">
        <v>2</v>
      </c>
      <c r="I29" t="s">
        <v>82</v>
      </c>
      <c r="J29" t="str">
        <f t="shared" si="0"/>
        <v>CH68: 1-&gt;2</v>
      </c>
      <c r="K29" t="str">
        <f t="shared" si="1"/>
        <v/>
      </c>
      <c r="L29" t="str">
        <f t="shared" si="2"/>
        <v/>
      </c>
      <c r="M29" t="str">
        <f t="shared" si="3"/>
        <v/>
      </c>
      <c r="N29" t="str">
        <f t="shared" si="4"/>
        <v/>
      </c>
      <c r="O29" t="str">
        <f t="shared" si="5"/>
        <v/>
      </c>
      <c r="P29" t="str">
        <f t="shared" si="6"/>
        <v/>
      </c>
      <c r="Q29" t="str">
        <f t="shared" si="7"/>
        <v xml:space="preserve">CH68: 1-&gt;2, </v>
      </c>
    </row>
    <row r="30" spans="1:17" x14ac:dyDescent="0.2">
      <c r="A30">
        <v>3</v>
      </c>
      <c r="B30" t="s">
        <v>11</v>
      </c>
      <c r="C30" t="s">
        <v>13</v>
      </c>
      <c r="D30">
        <v>99</v>
      </c>
      <c r="E30">
        <v>1</v>
      </c>
      <c r="F30">
        <v>0.66700000000000004</v>
      </c>
      <c r="G30">
        <v>0</v>
      </c>
      <c r="H30">
        <v>1</v>
      </c>
      <c r="I30" t="s">
        <v>82</v>
      </c>
      <c r="J30" t="str">
        <f t="shared" si="0"/>
        <v>CH99: 0-&gt;1</v>
      </c>
      <c r="K30" t="str">
        <f t="shared" si="1"/>
        <v/>
      </c>
      <c r="L30" t="str">
        <f t="shared" si="2"/>
        <v/>
      </c>
      <c r="M30" t="str">
        <f t="shared" si="3"/>
        <v/>
      </c>
      <c r="N30" t="str">
        <f t="shared" si="4"/>
        <v/>
      </c>
      <c r="O30" t="str">
        <f t="shared" si="5"/>
        <v/>
      </c>
      <c r="P30" t="str">
        <f t="shared" si="6"/>
        <v/>
      </c>
      <c r="Q30" t="str">
        <f t="shared" si="7"/>
        <v xml:space="preserve">CH99: 0-&gt;1, </v>
      </c>
    </row>
    <row r="31" spans="1:17" x14ac:dyDescent="0.2">
      <c r="A31">
        <v>4</v>
      </c>
      <c r="B31" t="s">
        <v>11</v>
      </c>
      <c r="C31" t="s">
        <v>14</v>
      </c>
      <c r="D31">
        <v>1</v>
      </c>
      <c r="E31">
        <v>2</v>
      </c>
      <c r="F31">
        <v>0.154</v>
      </c>
      <c r="G31">
        <v>2</v>
      </c>
      <c r="H31">
        <v>4</v>
      </c>
      <c r="I31" t="s">
        <v>10</v>
      </c>
      <c r="J31" t="str">
        <f t="shared" si="0"/>
        <v>CH1: 2-&gt;4</v>
      </c>
      <c r="K31" t="str">
        <f t="shared" si="1"/>
        <v>node_75</v>
      </c>
      <c r="L31" t="str">
        <f t="shared" si="2"/>
        <v>Unambiguous</v>
      </c>
      <c r="M31" t="str">
        <f t="shared" si="3"/>
        <v>§</v>
      </c>
      <c r="N31" t="str">
        <f t="shared" si="4"/>
        <v xml:space="preserve">: </v>
      </c>
      <c r="O31" t="str">
        <f t="shared" si="5"/>
        <v>%%</v>
      </c>
      <c r="P31" t="str">
        <f t="shared" si="6"/>
        <v>$</v>
      </c>
      <c r="Q31" t="str">
        <f t="shared" si="7"/>
        <v xml:space="preserve">$node_75: §Unambiguous: %%CH1: 2-&gt;4, </v>
      </c>
    </row>
    <row r="32" spans="1:17" x14ac:dyDescent="0.2">
      <c r="A32">
        <v>4</v>
      </c>
      <c r="B32" t="s">
        <v>11</v>
      </c>
      <c r="C32" t="s">
        <v>14</v>
      </c>
      <c r="D32">
        <v>5</v>
      </c>
      <c r="E32">
        <v>2</v>
      </c>
      <c r="F32">
        <v>0.75</v>
      </c>
      <c r="G32">
        <v>2</v>
      </c>
      <c r="H32">
        <v>4</v>
      </c>
      <c r="I32" t="s">
        <v>10</v>
      </c>
      <c r="J32" t="str">
        <f t="shared" si="0"/>
        <v>CH5: 2-&gt;4</v>
      </c>
      <c r="K32" t="str">
        <f t="shared" si="1"/>
        <v/>
      </c>
      <c r="L32" t="str">
        <f t="shared" si="2"/>
        <v/>
      </c>
      <c r="M32" t="str">
        <f t="shared" si="3"/>
        <v/>
      </c>
      <c r="N32" t="str">
        <f t="shared" si="4"/>
        <v/>
      </c>
      <c r="O32" t="str">
        <f t="shared" si="5"/>
        <v/>
      </c>
      <c r="P32" t="str">
        <f t="shared" si="6"/>
        <v/>
      </c>
      <c r="Q32" t="str">
        <f t="shared" si="7"/>
        <v xml:space="preserve">CH5: 2-&gt;4, </v>
      </c>
    </row>
    <row r="33" spans="1:17" x14ac:dyDescent="0.2">
      <c r="A33">
        <v>4</v>
      </c>
      <c r="B33" t="s">
        <v>11</v>
      </c>
      <c r="C33" t="s">
        <v>14</v>
      </c>
      <c r="D33">
        <v>16</v>
      </c>
      <c r="E33">
        <v>1</v>
      </c>
      <c r="F33">
        <v>0.33300000000000002</v>
      </c>
      <c r="G33">
        <v>3</v>
      </c>
      <c r="H33">
        <v>2</v>
      </c>
      <c r="I33" t="s">
        <v>10</v>
      </c>
      <c r="J33" t="str">
        <f t="shared" si="0"/>
        <v>CH16: 3-&gt;2</v>
      </c>
      <c r="K33" t="str">
        <f t="shared" si="1"/>
        <v/>
      </c>
      <c r="L33" t="str">
        <f t="shared" si="2"/>
        <v/>
      </c>
      <c r="M33" t="str">
        <f t="shared" si="3"/>
        <v/>
      </c>
      <c r="N33" t="str">
        <f t="shared" si="4"/>
        <v/>
      </c>
      <c r="O33" t="str">
        <f t="shared" si="5"/>
        <v/>
      </c>
      <c r="P33" t="str">
        <f t="shared" si="6"/>
        <v/>
      </c>
      <c r="Q33" t="str">
        <f t="shared" si="7"/>
        <v xml:space="preserve">CH16: 3-&gt;2, </v>
      </c>
    </row>
    <row r="34" spans="1:17" x14ac:dyDescent="0.2">
      <c r="A34">
        <v>4</v>
      </c>
      <c r="B34" t="s">
        <v>11</v>
      </c>
      <c r="C34" t="s">
        <v>14</v>
      </c>
      <c r="D34">
        <v>20</v>
      </c>
      <c r="E34">
        <v>1</v>
      </c>
      <c r="F34">
        <v>0.222</v>
      </c>
      <c r="G34">
        <v>1</v>
      </c>
      <c r="H34">
        <v>2</v>
      </c>
      <c r="I34" t="s">
        <v>10</v>
      </c>
      <c r="J34" t="str">
        <f t="shared" si="0"/>
        <v>CH20: 1-&gt;2</v>
      </c>
      <c r="K34" t="str">
        <f t="shared" si="1"/>
        <v/>
      </c>
      <c r="L34" t="str">
        <f t="shared" si="2"/>
        <v/>
      </c>
      <c r="M34" t="str">
        <f t="shared" si="3"/>
        <v/>
      </c>
      <c r="N34" t="str">
        <f t="shared" si="4"/>
        <v/>
      </c>
      <c r="O34" t="str">
        <f t="shared" si="5"/>
        <v/>
      </c>
      <c r="P34" t="str">
        <f t="shared" si="6"/>
        <v/>
      </c>
      <c r="Q34" t="str">
        <f t="shared" si="7"/>
        <v xml:space="preserve">CH20: 1-&gt;2, </v>
      </c>
    </row>
    <row r="35" spans="1:17" x14ac:dyDescent="0.2">
      <c r="A35">
        <v>4</v>
      </c>
      <c r="B35" t="s">
        <v>11</v>
      </c>
      <c r="C35" t="s">
        <v>14</v>
      </c>
      <c r="D35">
        <v>75</v>
      </c>
      <c r="E35">
        <v>1</v>
      </c>
      <c r="F35">
        <v>0.33300000000000002</v>
      </c>
      <c r="G35">
        <v>1</v>
      </c>
      <c r="H35">
        <v>0</v>
      </c>
      <c r="I35" t="s">
        <v>10</v>
      </c>
      <c r="J35" t="str">
        <f t="shared" si="0"/>
        <v>CH75: 1-&gt;0</v>
      </c>
      <c r="K35" t="str">
        <f t="shared" si="1"/>
        <v/>
      </c>
      <c r="L35" t="str">
        <f t="shared" si="2"/>
        <v/>
      </c>
      <c r="M35" t="str">
        <f t="shared" si="3"/>
        <v/>
      </c>
      <c r="N35" t="str">
        <f t="shared" si="4"/>
        <v/>
      </c>
      <c r="O35" t="str">
        <f t="shared" si="5"/>
        <v/>
      </c>
      <c r="P35" t="str">
        <f t="shared" si="6"/>
        <v/>
      </c>
      <c r="Q35" t="str">
        <f t="shared" si="7"/>
        <v xml:space="preserve">CH75: 1-&gt;0, </v>
      </c>
    </row>
    <row r="36" spans="1:17" x14ac:dyDescent="0.2">
      <c r="A36">
        <v>4</v>
      </c>
      <c r="B36" t="s">
        <v>11</v>
      </c>
      <c r="C36" t="s">
        <v>14</v>
      </c>
      <c r="D36">
        <v>84</v>
      </c>
      <c r="E36">
        <v>1</v>
      </c>
      <c r="F36">
        <v>0.25</v>
      </c>
      <c r="G36">
        <v>1</v>
      </c>
      <c r="H36">
        <v>0</v>
      </c>
      <c r="I36" t="s">
        <v>10</v>
      </c>
      <c r="J36" t="str">
        <f t="shared" si="0"/>
        <v>CH84: 1-&gt;0</v>
      </c>
      <c r="K36" t="str">
        <f t="shared" si="1"/>
        <v/>
      </c>
      <c r="L36" t="str">
        <f t="shared" si="2"/>
        <v/>
      </c>
      <c r="M36" t="str">
        <f t="shared" si="3"/>
        <v/>
      </c>
      <c r="N36" t="str">
        <f t="shared" si="4"/>
        <v/>
      </c>
      <c r="O36" t="str">
        <f t="shared" si="5"/>
        <v/>
      </c>
      <c r="P36" t="str">
        <f t="shared" si="6"/>
        <v/>
      </c>
      <c r="Q36" t="str">
        <f t="shared" si="7"/>
        <v xml:space="preserve">CH84: 1-&gt;0, </v>
      </c>
    </row>
    <row r="37" spans="1:17" x14ac:dyDescent="0.2">
      <c r="A37">
        <v>4</v>
      </c>
      <c r="B37" t="s">
        <v>11</v>
      </c>
      <c r="C37" t="s">
        <v>14</v>
      </c>
      <c r="D37">
        <v>85</v>
      </c>
      <c r="E37">
        <v>1</v>
      </c>
      <c r="F37">
        <v>0.25</v>
      </c>
      <c r="G37">
        <v>1</v>
      </c>
      <c r="H37">
        <v>0</v>
      </c>
      <c r="I37" t="s">
        <v>10</v>
      </c>
      <c r="J37" t="str">
        <f t="shared" si="0"/>
        <v>CH85: 1-&gt;0</v>
      </c>
      <c r="K37" t="str">
        <f t="shared" si="1"/>
        <v/>
      </c>
      <c r="L37" t="str">
        <f t="shared" si="2"/>
        <v/>
      </c>
      <c r="M37" t="str">
        <f t="shared" si="3"/>
        <v/>
      </c>
      <c r="N37" t="str">
        <f t="shared" si="4"/>
        <v/>
      </c>
      <c r="O37" t="str">
        <f t="shared" si="5"/>
        <v/>
      </c>
      <c r="P37" t="str">
        <f t="shared" si="6"/>
        <v/>
      </c>
      <c r="Q37" t="str">
        <f t="shared" si="7"/>
        <v xml:space="preserve">CH85: 1-&gt;0, </v>
      </c>
    </row>
    <row r="38" spans="1:17" x14ac:dyDescent="0.2">
      <c r="A38">
        <v>4</v>
      </c>
      <c r="B38" t="s">
        <v>11</v>
      </c>
      <c r="C38" t="s">
        <v>14</v>
      </c>
      <c r="D38">
        <v>98</v>
      </c>
      <c r="E38">
        <v>1</v>
      </c>
      <c r="F38">
        <v>0.16700000000000001</v>
      </c>
      <c r="G38">
        <v>0</v>
      </c>
      <c r="H38">
        <v>1</v>
      </c>
      <c r="I38" t="s">
        <v>10</v>
      </c>
      <c r="J38" t="str">
        <f t="shared" si="0"/>
        <v>CH98: 0-&gt;1</v>
      </c>
      <c r="K38" t="str">
        <f t="shared" si="1"/>
        <v/>
      </c>
      <c r="L38" t="str">
        <f t="shared" si="2"/>
        <v/>
      </c>
      <c r="M38" t="str">
        <f t="shared" si="3"/>
        <v/>
      </c>
      <c r="N38" t="str">
        <f t="shared" si="4"/>
        <v/>
      </c>
      <c r="O38" t="str">
        <f t="shared" si="5"/>
        <v/>
      </c>
      <c r="P38" t="str">
        <f t="shared" si="6"/>
        <v/>
      </c>
      <c r="Q38" t="str">
        <f t="shared" si="7"/>
        <v xml:space="preserve">CH98: 0-&gt;1, </v>
      </c>
    </row>
    <row r="39" spans="1:17" x14ac:dyDescent="0.2">
      <c r="A39">
        <v>4</v>
      </c>
      <c r="B39" t="s">
        <v>11</v>
      </c>
      <c r="C39" t="s">
        <v>14</v>
      </c>
      <c r="D39">
        <v>7</v>
      </c>
      <c r="E39">
        <v>1</v>
      </c>
      <c r="F39">
        <v>0.33300000000000002</v>
      </c>
      <c r="G39">
        <v>1</v>
      </c>
      <c r="H39">
        <v>2</v>
      </c>
      <c r="I39" t="s">
        <v>12</v>
      </c>
      <c r="J39" t="str">
        <f t="shared" si="0"/>
        <v>CH7: 1-&gt;2</v>
      </c>
      <c r="K39" t="str">
        <f t="shared" si="1"/>
        <v/>
      </c>
      <c r="L39" t="str">
        <f t="shared" si="2"/>
        <v>ACCTRAN</v>
      </c>
      <c r="M39" t="str">
        <f t="shared" si="3"/>
        <v/>
      </c>
      <c r="N39" t="str">
        <f t="shared" si="4"/>
        <v xml:space="preserve">: </v>
      </c>
      <c r="O39" t="str">
        <f t="shared" si="5"/>
        <v>%%</v>
      </c>
      <c r="P39" t="str">
        <f t="shared" si="6"/>
        <v>$</v>
      </c>
      <c r="Q39" t="str">
        <f t="shared" si="7"/>
        <v xml:space="preserve">$: ACCTRAN: %%CH7: 1-&gt;2, </v>
      </c>
    </row>
    <row r="40" spans="1:17" x14ac:dyDescent="0.2">
      <c r="A40">
        <v>4</v>
      </c>
      <c r="B40" t="s">
        <v>11</v>
      </c>
      <c r="C40" t="s">
        <v>14</v>
      </c>
      <c r="D40">
        <v>31</v>
      </c>
      <c r="E40">
        <v>1</v>
      </c>
      <c r="F40">
        <v>0.182</v>
      </c>
      <c r="G40">
        <v>1</v>
      </c>
      <c r="H40">
        <v>2</v>
      </c>
      <c r="I40" t="s">
        <v>12</v>
      </c>
      <c r="J40" t="str">
        <f t="shared" si="0"/>
        <v>CH31: 1-&gt;2</v>
      </c>
      <c r="K40" t="str">
        <f t="shared" si="1"/>
        <v/>
      </c>
      <c r="L40" t="str">
        <f t="shared" si="2"/>
        <v/>
      </c>
      <c r="M40" t="str">
        <f t="shared" si="3"/>
        <v/>
      </c>
      <c r="N40" t="str">
        <f t="shared" si="4"/>
        <v/>
      </c>
      <c r="O40" t="str">
        <f t="shared" si="5"/>
        <v/>
      </c>
      <c r="P40" t="str">
        <f t="shared" si="6"/>
        <v/>
      </c>
      <c r="Q40" t="str">
        <f t="shared" si="7"/>
        <v xml:space="preserve">CH31: 1-&gt;2, </v>
      </c>
    </row>
    <row r="41" spans="1:17" x14ac:dyDescent="0.2">
      <c r="A41">
        <v>4</v>
      </c>
      <c r="B41" t="s">
        <v>11</v>
      </c>
      <c r="C41" t="s">
        <v>14</v>
      </c>
      <c r="D41">
        <v>40</v>
      </c>
      <c r="E41">
        <v>2</v>
      </c>
      <c r="F41">
        <v>0.5</v>
      </c>
      <c r="G41">
        <v>1</v>
      </c>
      <c r="H41">
        <v>3</v>
      </c>
      <c r="I41" t="s">
        <v>12</v>
      </c>
      <c r="J41" t="str">
        <f t="shared" si="0"/>
        <v>CH40: 1-&gt;3</v>
      </c>
      <c r="K41" t="str">
        <f t="shared" si="1"/>
        <v/>
      </c>
      <c r="L41" t="str">
        <f t="shared" si="2"/>
        <v/>
      </c>
      <c r="M41" t="str">
        <f t="shared" si="3"/>
        <v/>
      </c>
      <c r="N41" t="str">
        <f t="shared" si="4"/>
        <v/>
      </c>
      <c r="O41" t="str">
        <f t="shared" si="5"/>
        <v/>
      </c>
      <c r="P41" t="str">
        <f t="shared" si="6"/>
        <v/>
      </c>
      <c r="Q41" t="str">
        <f t="shared" si="7"/>
        <v xml:space="preserve">CH40: 1-&gt;3, </v>
      </c>
    </row>
    <row r="42" spans="1:17" x14ac:dyDescent="0.2">
      <c r="A42">
        <v>4</v>
      </c>
      <c r="B42" t="s">
        <v>11</v>
      </c>
      <c r="C42" t="s">
        <v>14</v>
      </c>
      <c r="D42">
        <v>67</v>
      </c>
      <c r="E42">
        <v>1</v>
      </c>
      <c r="F42">
        <v>0.2</v>
      </c>
      <c r="G42">
        <v>2</v>
      </c>
      <c r="H42">
        <v>1</v>
      </c>
      <c r="I42" t="s">
        <v>12</v>
      </c>
      <c r="J42" t="str">
        <f t="shared" si="0"/>
        <v>CH67: 2-&gt;1</v>
      </c>
      <c r="K42" t="str">
        <f t="shared" si="1"/>
        <v/>
      </c>
      <c r="L42" t="str">
        <f t="shared" si="2"/>
        <v/>
      </c>
      <c r="M42" t="str">
        <f t="shared" si="3"/>
        <v/>
      </c>
      <c r="N42" t="str">
        <f t="shared" si="4"/>
        <v/>
      </c>
      <c r="O42" t="str">
        <f t="shared" si="5"/>
        <v/>
      </c>
      <c r="P42" t="str">
        <f t="shared" si="6"/>
        <v/>
      </c>
      <c r="Q42" t="str">
        <f t="shared" si="7"/>
        <v xml:space="preserve">CH67: 2-&gt;1, </v>
      </c>
    </row>
    <row r="43" spans="1:17" x14ac:dyDescent="0.2">
      <c r="A43">
        <v>4</v>
      </c>
      <c r="B43" t="s">
        <v>11</v>
      </c>
      <c r="C43" t="s">
        <v>14</v>
      </c>
      <c r="D43">
        <v>102</v>
      </c>
      <c r="E43">
        <v>1</v>
      </c>
      <c r="F43">
        <v>0.222</v>
      </c>
      <c r="G43">
        <v>0</v>
      </c>
      <c r="H43">
        <v>1</v>
      </c>
      <c r="I43" t="s">
        <v>12</v>
      </c>
      <c r="J43" t="str">
        <f t="shared" si="0"/>
        <v>CH102: 0-&gt;1</v>
      </c>
      <c r="K43" t="str">
        <f t="shared" si="1"/>
        <v/>
      </c>
      <c r="L43" t="str">
        <f t="shared" si="2"/>
        <v/>
      </c>
      <c r="M43" t="str">
        <f t="shared" si="3"/>
        <v/>
      </c>
      <c r="N43" t="str">
        <f t="shared" si="4"/>
        <v/>
      </c>
      <c r="O43" t="str">
        <f t="shared" si="5"/>
        <v/>
      </c>
      <c r="P43" t="str">
        <f t="shared" si="6"/>
        <v/>
      </c>
      <c r="Q43" t="str">
        <f t="shared" si="7"/>
        <v xml:space="preserve">CH102: 0-&gt;1, </v>
      </c>
    </row>
    <row r="44" spans="1:17" x14ac:dyDescent="0.2">
      <c r="A44">
        <v>4</v>
      </c>
      <c r="B44" t="s">
        <v>11</v>
      </c>
      <c r="C44" t="s">
        <v>14</v>
      </c>
      <c r="D44">
        <v>111</v>
      </c>
      <c r="E44">
        <v>1</v>
      </c>
      <c r="F44">
        <v>0.5</v>
      </c>
      <c r="G44">
        <v>1</v>
      </c>
      <c r="H44">
        <v>0</v>
      </c>
      <c r="I44" t="s">
        <v>12</v>
      </c>
      <c r="J44" t="str">
        <f t="shared" si="0"/>
        <v>CH111: 1-&gt;0</v>
      </c>
      <c r="K44" t="str">
        <f t="shared" si="1"/>
        <v/>
      </c>
      <c r="L44" t="str">
        <f t="shared" si="2"/>
        <v/>
      </c>
      <c r="M44" t="str">
        <f t="shared" si="3"/>
        <v/>
      </c>
      <c r="N44" t="str">
        <f t="shared" si="4"/>
        <v/>
      </c>
      <c r="O44" t="str">
        <f t="shared" si="5"/>
        <v/>
      </c>
      <c r="P44" t="str">
        <f t="shared" si="6"/>
        <v/>
      </c>
      <c r="Q44" t="str">
        <f t="shared" si="7"/>
        <v xml:space="preserve">CH111: 1-&gt;0, </v>
      </c>
    </row>
    <row r="45" spans="1:17" x14ac:dyDescent="0.2">
      <c r="A45">
        <v>5</v>
      </c>
      <c r="B45" t="s">
        <v>14</v>
      </c>
      <c r="C45" t="s">
        <v>15</v>
      </c>
      <c r="D45">
        <v>3</v>
      </c>
      <c r="E45">
        <v>1</v>
      </c>
      <c r="F45">
        <v>0.4</v>
      </c>
      <c r="G45">
        <v>1</v>
      </c>
      <c r="H45">
        <v>2</v>
      </c>
      <c r="I45" t="s">
        <v>10</v>
      </c>
      <c r="J45" t="str">
        <f t="shared" si="0"/>
        <v>CH3: 1-&gt;2</v>
      </c>
      <c r="K45" t="str">
        <f t="shared" si="1"/>
        <v>node_71</v>
      </c>
      <c r="L45" t="str">
        <f t="shared" si="2"/>
        <v>Unambiguous</v>
      </c>
      <c r="M45" t="str">
        <f t="shared" si="3"/>
        <v>§</v>
      </c>
      <c r="N45" t="str">
        <f t="shared" si="4"/>
        <v xml:space="preserve">: </v>
      </c>
      <c r="O45" t="str">
        <f t="shared" si="5"/>
        <v>%%</v>
      </c>
      <c r="P45" t="str">
        <f t="shared" si="6"/>
        <v>$</v>
      </c>
      <c r="Q45" t="str">
        <f t="shared" si="7"/>
        <v xml:space="preserve">$node_71: §Unambiguous: %%CH3: 1-&gt;2, </v>
      </c>
    </row>
    <row r="46" spans="1:17" x14ac:dyDescent="0.2">
      <c r="A46">
        <v>5</v>
      </c>
      <c r="B46" t="s">
        <v>14</v>
      </c>
      <c r="C46" t="s">
        <v>15</v>
      </c>
      <c r="D46">
        <v>10</v>
      </c>
      <c r="E46">
        <v>1</v>
      </c>
      <c r="F46">
        <v>1</v>
      </c>
      <c r="G46">
        <v>0</v>
      </c>
      <c r="H46">
        <v>1</v>
      </c>
      <c r="I46" t="s">
        <v>82</v>
      </c>
      <c r="J46" t="str">
        <f t="shared" si="0"/>
        <v>CH10: 0-&gt;1</v>
      </c>
      <c r="K46" t="str">
        <f t="shared" si="1"/>
        <v/>
      </c>
      <c r="L46" t="str">
        <f t="shared" si="2"/>
        <v>DELTRAN</v>
      </c>
      <c r="M46" t="str">
        <f t="shared" si="3"/>
        <v/>
      </c>
      <c r="N46" t="str">
        <f t="shared" si="4"/>
        <v xml:space="preserve">: </v>
      </c>
      <c r="O46" t="str">
        <f t="shared" si="5"/>
        <v>%%</v>
      </c>
      <c r="P46" t="str">
        <f t="shared" si="6"/>
        <v>$</v>
      </c>
      <c r="Q46" t="str">
        <f t="shared" si="7"/>
        <v xml:space="preserve">$: DELTRAN: %%CH10: 0-&gt;1, </v>
      </c>
    </row>
    <row r="47" spans="1:17" x14ac:dyDescent="0.2">
      <c r="A47">
        <v>5</v>
      </c>
      <c r="B47" t="s">
        <v>14</v>
      </c>
      <c r="C47" t="s">
        <v>15</v>
      </c>
      <c r="D47">
        <v>31</v>
      </c>
      <c r="E47">
        <v>1</v>
      </c>
      <c r="F47">
        <v>0.182</v>
      </c>
      <c r="G47">
        <v>1</v>
      </c>
      <c r="H47">
        <v>2</v>
      </c>
      <c r="I47" t="s">
        <v>82</v>
      </c>
      <c r="J47" t="str">
        <f t="shared" si="0"/>
        <v>CH31: 1-&gt;2</v>
      </c>
      <c r="K47" t="str">
        <f t="shared" si="1"/>
        <v/>
      </c>
      <c r="L47" t="str">
        <f t="shared" si="2"/>
        <v/>
      </c>
      <c r="M47" t="str">
        <f t="shared" si="3"/>
        <v/>
      </c>
      <c r="N47" t="str">
        <f t="shared" si="4"/>
        <v/>
      </c>
      <c r="O47" t="str">
        <f t="shared" si="5"/>
        <v/>
      </c>
      <c r="P47" t="str">
        <f t="shared" si="6"/>
        <v/>
      </c>
      <c r="Q47" t="str">
        <f t="shared" si="7"/>
        <v xml:space="preserve">CH31: 1-&gt;2, </v>
      </c>
    </row>
    <row r="48" spans="1:17" x14ac:dyDescent="0.2">
      <c r="A48">
        <v>5</v>
      </c>
      <c r="B48" t="s">
        <v>14</v>
      </c>
      <c r="C48" t="s">
        <v>15</v>
      </c>
      <c r="D48">
        <v>40</v>
      </c>
      <c r="E48">
        <v>2</v>
      </c>
      <c r="F48">
        <v>0.5</v>
      </c>
      <c r="G48">
        <v>1</v>
      </c>
      <c r="H48">
        <v>3</v>
      </c>
      <c r="I48" t="s">
        <v>82</v>
      </c>
      <c r="J48" t="str">
        <f t="shared" si="0"/>
        <v>CH40: 1-&gt;3</v>
      </c>
      <c r="K48" t="str">
        <f t="shared" si="1"/>
        <v/>
      </c>
      <c r="L48" t="str">
        <f t="shared" si="2"/>
        <v/>
      </c>
      <c r="M48" t="str">
        <f t="shared" si="3"/>
        <v/>
      </c>
      <c r="N48" t="str">
        <f t="shared" si="4"/>
        <v/>
      </c>
      <c r="O48" t="str">
        <f t="shared" si="5"/>
        <v/>
      </c>
      <c r="P48" t="str">
        <f t="shared" si="6"/>
        <v/>
      </c>
      <c r="Q48" t="str">
        <f t="shared" si="7"/>
        <v xml:space="preserve">CH40: 1-&gt;3, </v>
      </c>
    </row>
    <row r="49" spans="1:17" x14ac:dyDescent="0.2">
      <c r="A49">
        <v>5</v>
      </c>
      <c r="B49" t="s">
        <v>14</v>
      </c>
      <c r="C49" t="s">
        <v>15</v>
      </c>
      <c r="D49">
        <v>67</v>
      </c>
      <c r="E49">
        <v>1</v>
      </c>
      <c r="F49">
        <v>0.2</v>
      </c>
      <c r="G49">
        <v>2</v>
      </c>
      <c r="H49">
        <v>1</v>
      </c>
      <c r="I49" t="s">
        <v>82</v>
      </c>
      <c r="J49" t="str">
        <f t="shared" si="0"/>
        <v>CH67: 2-&gt;1</v>
      </c>
      <c r="K49" t="str">
        <f t="shared" si="1"/>
        <v/>
      </c>
      <c r="L49" t="str">
        <f t="shared" si="2"/>
        <v/>
      </c>
      <c r="M49" t="str">
        <f t="shared" si="3"/>
        <v/>
      </c>
      <c r="N49" t="str">
        <f t="shared" si="4"/>
        <v/>
      </c>
      <c r="O49" t="str">
        <f t="shared" si="5"/>
        <v/>
      </c>
      <c r="P49" t="str">
        <f t="shared" si="6"/>
        <v/>
      </c>
      <c r="Q49" t="str">
        <f t="shared" si="7"/>
        <v xml:space="preserve">CH67: 2-&gt;1, </v>
      </c>
    </row>
    <row r="50" spans="1:17" x14ac:dyDescent="0.2">
      <c r="A50">
        <v>5</v>
      </c>
      <c r="B50" t="s">
        <v>14</v>
      </c>
      <c r="C50" t="s">
        <v>15</v>
      </c>
      <c r="D50">
        <v>86</v>
      </c>
      <c r="E50">
        <v>1</v>
      </c>
      <c r="F50">
        <v>1</v>
      </c>
      <c r="G50">
        <v>0</v>
      </c>
      <c r="H50">
        <v>1</v>
      </c>
      <c r="I50" t="s">
        <v>82</v>
      </c>
      <c r="J50" t="str">
        <f t="shared" si="0"/>
        <v>CH86: 0-&gt;1</v>
      </c>
      <c r="K50" t="str">
        <f t="shared" si="1"/>
        <v/>
      </c>
      <c r="L50" t="str">
        <f t="shared" si="2"/>
        <v/>
      </c>
      <c r="M50" t="str">
        <f t="shared" si="3"/>
        <v/>
      </c>
      <c r="N50" t="str">
        <f t="shared" si="4"/>
        <v/>
      </c>
      <c r="O50" t="str">
        <f t="shared" si="5"/>
        <v/>
      </c>
      <c r="P50" t="str">
        <f t="shared" si="6"/>
        <v/>
      </c>
      <c r="Q50" t="str">
        <f t="shared" si="7"/>
        <v xml:space="preserve">CH86: 0-&gt;1, </v>
      </c>
    </row>
    <row r="51" spans="1:17" x14ac:dyDescent="0.2">
      <c r="A51">
        <v>5</v>
      </c>
      <c r="B51" t="s">
        <v>14</v>
      </c>
      <c r="C51" t="s">
        <v>15</v>
      </c>
      <c r="D51">
        <v>87</v>
      </c>
      <c r="E51">
        <v>1</v>
      </c>
      <c r="F51">
        <v>0.5</v>
      </c>
      <c r="G51">
        <v>0</v>
      </c>
      <c r="H51">
        <v>1</v>
      </c>
      <c r="I51" t="s">
        <v>82</v>
      </c>
      <c r="J51" t="str">
        <f t="shared" si="0"/>
        <v>CH87: 0-&gt;1</v>
      </c>
      <c r="K51" t="str">
        <f t="shared" si="1"/>
        <v/>
      </c>
      <c r="L51" t="str">
        <f t="shared" si="2"/>
        <v/>
      </c>
      <c r="M51" t="str">
        <f t="shared" si="3"/>
        <v/>
      </c>
      <c r="N51" t="str">
        <f t="shared" si="4"/>
        <v/>
      </c>
      <c r="O51" t="str">
        <f t="shared" si="5"/>
        <v/>
      </c>
      <c r="P51" t="str">
        <f t="shared" si="6"/>
        <v/>
      </c>
      <c r="Q51" t="str">
        <f t="shared" si="7"/>
        <v xml:space="preserve">CH87: 0-&gt;1, </v>
      </c>
    </row>
    <row r="52" spans="1:17" x14ac:dyDescent="0.2">
      <c r="A52">
        <v>5</v>
      </c>
      <c r="B52" t="s">
        <v>14</v>
      </c>
      <c r="C52" t="s">
        <v>15</v>
      </c>
      <c r="D52">
        <v>102</v>
      </c>
      <c r="E52">
        <v>1</v>
      </c>
      <c r="F52">
        <v>0.222</v>
      </c>
      <c r="G52">
        <v>0</v>
      </c>
      <c r="H52">
        <v>1</v>
      </c>
      <c r="I52" t="s">
        <v>82</v>
      </c>
      <c r="J52" t="str">
        <f t="shared" si="0"/>
        <v>CH102: 0-&gt;1</v>
      </c>
      <c r="K52" t="str">
        <f t="shared" si="1"/>
        <v/>
      </c>
      <c r="L52" t="str">
        <f t="shared" si="2"/>
        <v/>
      </c>
      <c r="M52" t="str">
        <f t="shared" si="3"/>
        <v/>
      </c>
      <c r="N52" t="str">
        <f t="shared" si="4"/>
        <v/>
      </c>
      <c r="O52" t="str">
        <f t="shared" si="5"/>
        <v/>
      </c>
      <c r="P52" t="str">
        <f t="shared" si="6"/>
        <v/>
      </c>
      <c r="Q52" t="str">
        <f t="shared" si="7"/>
        <v xml:space="preserve">CH102: 0-&gt;1, </v>
      </c>
    </row>
    <row r="53" spans="1:17" x14ac:dyDescent="0.2">
      <c r="A53">
        <v>5</v>
      </c>
      <c r="B53" t="s">
        <v>14</v>
      </c>
      <c r="C53" t="s">
        <v>15</v>
      </c>
      <c r="D53">
        <v>111</v>
      </c>
      <c r="E53">
        <v>1</v>
      </c>
      <c r="F53">
        <v>0.5</v>
      </c>
      <c r="G53">
        <v>1</v>
      </c>
      <c r="H53">
        <v>0</v>
      </c>
      <c r="I53" t="s">
        <v>82</v>
      </c>
      <c r="J53" t="str">
        <f t="shared" si="0"/>
        <v>CH111: 1-&gt;0</v>
      </c>
      <c r="K53" t="str">
        <f t="shared" si="1"/>
        <v/>
      </c>
      <c r="L53" t="str">
        <f t="shared" si="2"/>
        <v/>
      </c>
      <c r="M53" t="str">
        <f t="shared" si="3"/>
        <v/>
      </c>
      <c r="N53" t="str">
        <f t="shared" si="4"/>
        <v/>
      </c>
      <c r="O53" t="str">
        <f t="shared" si="5"/>
        <v/>
      </c>
      <c r="P53" t="str">
        <f t="shared" si="6"/>
        <v/>
      </c>
      <c r="Q53" t="str">
        <f t="shared" si="7"/>
        <v xml:space="preserve">CH111: 1-&gt;0, </v>
      </c>
    </row>
    <row r="54" spans="1:17" x14ac:dyDescent="0.2">
      <c r="A54">
        <v>5</v>
      </c>
      <c r="B54" t="s">
        <v>14</v>
      </c>
      <c r="C54" t="s">
        <v>15</v>
      </c>
      <c r="D54">
        <v>10</v>
      </c>
      <c r="E54">
        <v>1</v>
      </c>
      <c r="F54">
        <v>1</v>
      </c>
      <c r="G54">
        <v>0</v>
      </c>
      <c r="H54">
        <v>1</v>
      </c>
      <c r="I54" t="s">
        <v>12</v>
      </c>
      <c r="J54" t="str">
        <f t="shared" si="0"/>
        <v>CH10: 0-&gt;1</v>
      </c>
      <c r="K54" t="str">
        <f t="shared" si="1"/>
        <v/>
      </c>
      <c r="L54" t="str">
        <f t="shared" si="2"/>
        <v>ACCTRAN</v>
      </c>
      <c r="M54" t="str">
        <f t="shared" si="3"/>
        <v/>
      </c>
      <c r="N54" t="str">
        <f t="shared" si="4"/>
        <v xml:space="preserve">: </v>
      </c>
      <c r="O54" t="str">
        <f t="shared" si="5"/>
        <v>%%</v>
      </c>
      <c r="P54" t="str">
        <f t="shared" si="6"/>
        <v>$</v>
      </c>
      <c r="Q54" t="str">
        <f t="shared" si="7"/>
        <v xml:space="preserve">$: ACCTRAN: %%CH10: 0-&gt;1, </v>
      </c>
    </row>
    <row r="55" spans="1:17" x14ac:dyDescent="0.2">
      <c r="A55">
        <v>5</v>
      </c>
      <c r="B55" t="s">
        <v>14</v>
      </c>
      <c r="C55" t="s">
        <v>15</v>
      </c>
      <c r="D55">
        <v>86</v>
      </c>
      <c r="E55">
        <v>1</v>
      </c>
      <c r="F55">
        <v>1</v>
      </c>
      <c r="G55">
        <v>0</v>
      </c>
      <c r="H55">
        <v>1</v>
      </c>
      <c r="I55" t="s">
        <v>12</v>
      </c>
      <c r="J55" t="str">
        <f t="shared" si="0"/>
        <v>CH86: 0-&gt;1</v>
      </c>
      <c r="K55" t="str">
        <f t="shared" si="1"/>
        <v/>
      </c>
      <c r="L55" t="str">
        <f t="shared" si="2"/>
        <v/>
      </c>
      <c r="M55" t="str">
        <f t="shared" si="3"/>
        <v/>
      </c>
      <c r="N55" t="str">
        <f t="shared" si="4"/>
        <v/>
      </c>
      <c r="O55" t="str">
        <f t="shared" si="5"/>
        <v/>
      </c>
      <c r="P55" t="str">
        <f t="shared" si="6"/>
        <v/>
      </c>
      <c r="Q55" t="str">
        <f t="shared" si="7"/>
        <v xml:space="preserve">CH86: 0-&gt;1, </v>
      </c>
    </row>
    <row r="56" spans="1:17" x14ac:dyDescent="0.2">
      <c r="A56">
        <v>5</v>
      </c>
      <c r="B56" t="s">
        <v>14</v>
      </c>
      <c r="C56" t="s">
        <v>15</v>
      </c>
      <c r="D56">
        <v>87</v>
      </c>
      <c r="E56">
        <v>1</v>
      </c>
      <c r="F56">
        <v>0.5</v>
      </c>
      <c r="G56">
        <v>0</v>
      </c>
      <c r="H56">
        <v>1</v>
      </c>
      <c r="I56" t="s">
        <v>12</v>
      </c>
      <c r="J56" t="str">
        <f t="shared" si="0"/>
        <v>CH87: 0-&gt;1</v>
      </c>
      <c r="K56" t="str">
        <f t="shared" si="1"/>
        <v/>
      </c>
      <c r="L56" t="str">
        <f t="shared" si="2"/>
        <v/>
      </c>
      <c r="M56" t="str">
        <f t="shared" si="3"/>
        <v/>
      </c>
      <c r="N56" t="str">
        <f t="shared" si="4"/>
        <v/>
      </c>
      <c r="O56" t="str">
        <f t="shared" si="5"/>
        <v/>
      </c>
      <c r="P56" t="str">
        <f t="shared" si="6"/>
        <v/>
      </c>
      <c r="Q56" t="str">
        <f t="shared" si="7"/>
        <v xml:space="preserve">CH87: 0-&gt;1, </v>
      </c>
    </row>
    <row r="57" spans="1:17" x14ac:dyDescent="0.2">
      <c r="A57">
        <v>5</v>
      </c>
      <c r="B57" t="s">
        <v>14</v>
      </c>
      <c r="C57" t="s">
        <v>15</v>
      </c>
      <c r="D57">
        <v>88</v>
      </c>
      <c r="E57">
        <v>1</v>
      </c>
      <c r="F57">
        <v>1</v>
      </c>
      <c r="G57">
        <v>0</v>
      </c>
      <c r="H57">
        <v>1</v>
      </c>
      <c r="I57" t="s">
        <v>12</v>
      </c>
      <c r="J57" t="str">
        <f t="shared" si="0"/>
        <v>CH88: 0-&gt;1</v>
      </c>
      <c r="K57" t="str">
        <f t="shared" si="1"/>
        <v/>
      </c>
      <c r="L57" t="str">
        <f t="shared" si="2"/>
        <v/>
      </c>
      <c r="M57" t="str">
        <f t="shared" si="3"/>
        <v/>
      </c>
      <c r="N57" t="str">
        <f t="shared" si="4"/>
        <v/>
      </c>
      <c r="O57" t="str">
        <f t="shared" si="5"/>
        <v/>
      </c>
      <c r="P57" t="str">
        <f t="shared" si="6"/>
        <v/>
      </c>
      <c r="Q57" t="str">
        <f t="shared" si="7"/>
        <v xml:space="preserve">CH88: 0-&gt;1, </v>
      </c>
    </row>
    <row r="58" spans="1:17" x14ac:dyDescent="0.2">
      <c r="A58">
        <v>6</v>
      </c>
      <c r="B58" t="s">
        <v>15</v>
      </c>
      <c r="C58" t="s">
        <v>16</v>
      </c>
      <c r="D58">
        <v>11</v>
      </c>
      <c r="E58">
        <v>1</v>
      </c>
      <c r="F58">
        <v>0.33300000000000002</v>
      </c>
      <c r="G58">
        <v>0</v>
      </c>
      <c r="H58">
        <v>1</v>
      </c>
      <c r="I58" t="s">
        <v>10</v>
      </c>
      <c r="J58" t="str">
        <f t="shared" si="0"/>
        <v>CH11: 0-&gt;1</v>
      </c>
      <c r="K58" t="str">
        <f t="shared" si="1"/>
        <v>node_70</v>
      </c>
      <c r="L58" t="str">
        <f t="shared" si="2"/>
        <v>Unambiguous</v>
      </c>
      <c r="M58" t="str">
        <f t="shared" si="3"/>
        <v>§</v>
      </c>
      <c r="N58" t="str">
        <f t="shared" si="4"/>
        <v xml:space="preserve">: </v>
      </c>
      <c r="O58" t="str">
        <f t="shared" si="5"/>
        <v>%%</v>
      </c>
      <c r="P58" t="str">
        <f t="shared" si="6"/>
        <v>$</v>
      </c>
      <c r="Q58" t="str">
        <f t="shared" si="7"/>
        <v xml:space="preserve">$node_70: §Unambiguous: %%CH11: 0-&gt;1, </v>
      </c>
    </row>
    <row r="59" spans="1:17" x14ac:dyDescent="0.2">
      <c r="A59">
        <v>6</v>
      </c>
      <c r="B59" t="s">
        <v>15</v>
      </c>
      <c r="C59" t="s">
        <v>16</v>
      </c>
      <c r="D59">
        <v>88</v>
      </c>
      <c r="E59">
        <v>1</v>
      </c>
      <c r="F59">
        <v>1</v>
      </c>
      <c r="G59">
        <v>0</v>
      </c>
      <c r="H59">
        <v>1</v>
      </c>
      <c r="I59" t="s">
        <v>82</v>
      </c>
      <c r="J59" t="str">
        <f t="shared" si="0"/>
        <v>CH88: 0-&gt;1</v>
      </c>
      <c r="K59" t="str">
        <f t="shared" si="1"/>
        <v/>
      </c>
      <c r="L59" t="str">
        <f t="shared" si="2"/>
        <v>DELTRAN</v>
      </c>
      <c r="M59" t="str">
        <f t="shared" si="3"/>
        <v/>
      </c>
      <c r="N59" t="str">
        <f t="shared" si="4"/>
        <v xml:space="preserve">: </v>
      </c>
      <c r="O59" t="str">
        <f t="shared" si="5"/>
        <v>%%</v>
      </c>
      <c r="P59" t="str">
        <f t="shared" si="6"/>
        <v>$</v>
      </c>
      <c r="Q59" t="str">
        <f t="shared" si="7"/>
        <v xml:space="preserve">$: DELTRAN: %%CH88: 0-&gt;1, </v>
      </c>
    </row>
    <row r="60" spans="1:17" x14ac:dyDescent="0.2">
      <c r="A60">
        <v>6</v>
      </c>
      <c r="B60" t="s">
        <v>15</v>
      </c>
      <c r="C60" t="s">
        <v>16</v>
      </c>
      <c r="D60">
        <v>7</v>
      </c>
      <c r="E60">
        <v>1</v>
      </c>
      <c r="F60">
        <v>0.33300000000000002</v>
      </c>
      <c r="G60">
        <v>2</v>
      </c>
      <c r="H60">
        <v>1</v>
      </c>
      <c r="I60" t="s">
        <v>12</v>
      </c>
      <c r="J60" t="str">
        <f t="shared" si="0"/>
        <v>CH7: 2-&gt;1</v>
      </c>
      <c r="K60" t="str">
        <f t="shared" si="1"/>
        <v/>
      </c>
      <c r="L60" t="str">
        <f t="shared" si="2"/>
        <v>ACCTRAN</v>
      </c>
      <c r="M60" t="str">
        <f t="shared" si="3"/>
        <v/>
      </c>
      <c r="N60" t="str">
        <f t="shared" si="4"/>
        <v xml:space="preserve">: </v>
      </c>
      <c r="O60" t="str">
        <f t="shared" si="5"/>
        <v>%%</v>
      </c>
      <c r="P60" t="str">
        <f t="shared" si="6"/>
        <v>$</v>
      </c>
      <c r="Q60" t="str">
        <f t="shared" si="7"/>
        <v xml:space="preserve">$: ACCTRAN: %%CH7: 2-&gt;1, </v>
      </c>
    </row>
    <row r="61" spans="1:17" x14ac:dyDescent="0.2">
      <c r="A61">
        <v>6</v>
      </c>
      <c r="B61" t="s">
        <v>15</v>
      </c>
      <c r="C61" t="s">
        <v>16</v>
      </c>
      <c r="D61">
        <v>34</v>
      </c>
      <c r="E61">
        <v>1</v>
      </c>
      <c r="F61">
        <v>0.25</v>
      </c>
      <c r="G61">
        <v>1</v>
      </c>
      <c r="H61">
        <v>2</v>
      </c>
      <c r="I61" t="s">
        <v>12</v>
      </c>
      <c r="J61" t="str">
        <f t="shared" si="0"/>
        <v>CH34: 1-&gt;2</v>
      </c>
      <c r="K61" t="str">
        <f t="shared" si="1"/>
        <v/>
      </c>
      <c r="L61" t="str">
        <f t="shared" si="2"/>
        <v/>
      </c>
      <c r="M61" t="str">
        <f t="shared" si="3"/>
        <v/>
      </c>
      <c r="N61" t="str">
        <f t="shared" si="4"/>
        <v/>
      </c>
      <c r="O61" t="str">
        <f t="shared" si="5"/>
        <v/>
      </c>
      <c r="P61" t="str">
        <f t="shared" si="6"/>
        <v/>
      </c>
      <c r="Q61" t="str">
        <f t="shared" si="7"/>
        <v xml:space="preserve">CH34: 1-&gt;2, </v>
      </c>
    </row>
    <row r="62" spans="1:17" x14ac:dyDescent="0.2">
      <c r="A62">
        <v>6</v>
      </c>
      <c r="B62" t="s">
        <v>15</v>
      </c>
      <c r="C62" t="s">
        <v>16</v>
      </c>
      <c r="D62">
        <v>35</v>
      </c>
      <c r="E62">
        <v>1</v>
      </c>
      <c r="F62">
        <v>0.16700000000000001</v>
      </c>
      <c r="G62">
        <v>1</v>
      </c>
      <c r="H62">
        <v>2</v>
      </c>
      <c r="I62" t="s">
        <v>12</v>
      </c>
      <c r="J62" t="str">
        <f t="shared" si="0"/>
        <v>CH35: 1-&gt;2</v>
      </c>
      <c r="K62" t="str">
        <f t="shared" si="1"/>
        <v/>
      </c>
      <c r="L62" t="str">
        <f t="shared" si="2"/>
        <v/>
      </c>
      <c r="M62" t="str">
        <f t="shared" si="3"/>
        <v/>
      </c>
      <c r="N62" t="str">
        <f t="shared" si="4"/>
        <v/>
      </c>
      <c r="O62" t="str">
        <f t="shared" si="5"/>
        <v/>
      </c>
      <c r="P62" t="str">
        <f t="shared" si="6"/>
        <v/>
      </c>
      <c r="Q62" t="str">
        <f t="shared" si="7"/>
        <v xml:space="preserve">CH35: 1-&gt;2, </v>
      </c>
    </row>
    <row r="63" spans="1:17" x14ac:dyDescent="0.2">
      <c r="A63">
        <v>6</v>
      </c>
      <c r="B63" t="s">
        <v>15</v>
      </c>
      <c r="C63" t="s">
        <v>16</v>
      </c>
      <c r="D63">
        <v>101</v>
      </c>
      <c r="E63">
        <v>1</v>
      </c>
      <c r="F63">
        <v>0.33300000000000002</v>
      </c>
      <c r="G63">
        <v>0</v>
      </c>
      <c r="H63">
        <v>1</v>
      </c>
      <c r="I63" t="s">
        <v>12</v>
      </c>
      <c r="J63" t="str">
        <f t="shared" si="0"/>
        <v>CH101: 0-&gt;1</v>
      </c>
      <c r="K63" t="str">
        <f t="shared" si="1"/>
        <v/>
      </c>
      <c r="L63" t="str">
        <f t="shared" si="2"/>
        <v/>
      </c>
      <c r="M63" t="str">
        <f t="shared" si="3"/>
        <v/>
      </c>
      <c r="N63" t="str">
        <f t="shared" si="4"/>
        <v/>
      </c>
      <c r="O63" t="str">
        <f t="shared" si="5"/>
        <v/>
      </c>
      <c r="P63" t="str">
        <f t="shared" si="6"/>
        <v/>
      </c>
      <c r="Q63" t="str">
        <f t="shared" si="7"/>
        <v xml:space="preserve">CH101: 0-&gt;1, </v>
      </c>
    </row>
    <row r="64" spans="1:17" x14ac:dyDescent="0.2">
      <c r="A64">
        <v>7</v>
      </c>
      <c r="B64" t="s">
        <v>16</v>
      </c>
      <c r="C64" t="s">
        <v>17</v>
      </c>
      <c r="D64">
        <v>4</v>
      </c>
      <c r="E64">
        <v>1</v>
      </c>
      <c r="F64">
        <v>0.33300000000000002</v>
      </c>
      <c r="G64">
        <v>2</v>
      </c>
      <c r="H64">
        <v>1</v>
      </c>
      <c r="I64" t="s">
        <v>10</v>
      </c>
      <c r="J64" t="str">
        <f t="shared" si="0"/>
        <v>CH4: 2-&gt;1</v>
      </c>
      <c r="K64" t="str">
        <f t="shared" si="1"/>
        <v>node_56</v>
      </c>
      <c r="L64" t="str">
        <f t="shared" si="2"/>
        <v>Unambiguous</v>
      </c>
      <c r="M64" t="str">
        <f t="shared" si="3"/>
        <v>§</v>
      </c>
      <c r="N64" t="str">
        <f t="shared" si="4"/>
        <v xml:space="preserve">: </v>
      </c>
      <c r="O64" t="str">
        <f t="shared" si="5"/>
        <v>%%</v>
      </c>
      <c r="P64" t="str">
        <f t="shared" si="6"/>
        <v>$</v>
      </c>
      <c r="Q64" t="str">
        <f t="shared" si="7"/>
        <v xml:space="preserve">$node_56: §Unambiguous: %%CH4: 2-&gt;1, </v>
      </c>
    </row>
    <row r="65" spans="1:17" x14ac:dyDescent="0.2">
      <c r="A65">
        <v>7</v>
      </c>
      <c r="B65" t="s">
        <v>16</v>
      </c>
      <c r="C65" t="s">
        <v>17</v>
      </c>
      <c r="D65">
        <v>19</v>
      </c>
      <c r="E65">
        <v>1</v>
      </c>
      <c r="F65">
        <v>0.4</v>
      </c>
      <c r="G65">
        <v>3</v>
      </c>
      <c r="H65">
        <v>2</v>
      </c>
      <c r="I65" t="s">
        <v>10</v>
      </c>
      <c r="J65" t="str">
        <f t="shared" si="0"/>
        <v>CH19: 3-&gt;2</v>
      </c>
      <c r="K65" t="str">
        <f t="shared" si="1"/>
        <v/>
      </c>
      <c r="L65" t="str">
        <f t="shared" si="2"/>
        <v/>
      </c>
      <c r="M65" t="str">
        <f t="shared" si="3"/>
        <v/>
      </c>
      <c r="N65" t="str">
        <f t="shared" si="4"/>
        <v/>
      </c>
      <c r="O65" t="str">
        <f t="shared" si="5"/>
        <v/>
      </c>
      <c r="P65" t="str">
        <f t="shared" si="6"/>
        <v/>
      </c>
      <c r="Q65" t="str">
        <f t="shared" si="7"/>
        <v xml:space="preserve">CH19: 3-&gt;2, </v>
      </c>
    </row>
    <row r="66" spans="1:17" x14ac:dyDescent="0.2">
      <c r="A66">
        <v>7</v>
      </c>
      <c r="B66" t="s">
        <v>16</v>
      </c>
      <c r="C66" t="s">
        <v>17</v>
      </c>
      <c r="D66">
        <v>20</v>
      </c>
      <c r="E66">
        <v>1</v>
      </c>
      <c r="F66">
        <v>0.222</v>
      </c>
      <c r="G66">
        <v>2</v>
      </c>
      <c r="H66">
        <v>1</v>
      </c>
      <c r="I66" t="s">
        <v>10</v>
      </c>
      <c r="J66" t="str">
        <f t="shared" si="0"/>
        <v>CH20: 2-&gt;1</v>
      </c>
      <c r="K66" t="str">
        <f t="shared" si="1"/>
        <v/>
      </c>
      <c r="L66" t="str">
        <f t="shared" si="2"/>
        <v/>
      </c>
      <c r="M66" t="str">
        <f t="shared" si="3"/>
        <v/>
      </c>
      <c r="N66" t="str">
        <f t="shared" si="4"/>
        <v/>
      </c>
      <c r="O66" t="str">
        <f t="shared" si="5"/>
        <v/>
      </c>
      <c r="P66" t="str">
        <f t="shared" si="6"/>
        <v/>
      </c>
      <c r="Q66" t="str">
        <f t="shared" si="7"/>
        <v xml:space="preserve">CH20: 2-&gt;1, </v>
      </c>
    </row>
    <row r="67" spans="1:17" x14ac:dyDescent="0.2">
      <c r="A67">
        <v>7</v>
      </c>
      <c r="B67" t="s">
        <v>16</v>
      </c>
      <c r="C67" t="s">
        <v>17</v>
      </c>
      <c r="D67">
        <v>77</v>
      </c>
      <c r="E67">
        <v>1</v>
      </c>
      <c r="F67">
        <v>0.66700000000000004</v>
      </c>
      <c r="G67">
        <v>0</v>
      </c>
      <c r="H67">
        <v>1</v>
      </c>
      <c r="I67" t="s">
        <v>10</v>
      </c>
      <c r="J67" t="str">
        <f t="shared" ref="J67:J130" si="8">CONCATENATE("CH",D67,": ",G67,"-&gt;",H67)</f>
        <v>CH77: 0-&gt;1</v>
      </c>
      <c r="K67" t="str">
        <f t="shared" ref="K67:K130" si="9" xml:space="preserve"> IF(C67=C66,"",C67)</f>
        <v/>
      </c>
      <c r="L67" t="str">
        <f t="shared" ref="L67:L130" si="10" xml:space="preserve"> IF(I67=I66, IF(C67=C66,"",I67),I67)</f>
        <v/>
      </c>
      <c r="M67" t="str">
        <f t="shared" ref="M67:M130" si="11">IF(K67="","","§")</f>
        <v/>
      </c>
      <c r="N67" t="str">
        <f t="shared" ref="N67:N130" si="12" xml:space="preserve"> IF(L67="","",": ")</f>
        <v/>
      </c>
      <c r="O67" t="str">
        <f t="shared" ref="O67:O130" si="13" xml:space="preserve"> IF(L67="","","%%")</f>
        <v/>
      </c>
      <c r="P67" t="str">
        <f t="shared" ref="P67:P130" si="14">IF(N67="","","$")</f>
        <v/>
      </c>
      <c r="Q67" t="str">
        <f t="shared" ref="Q67:Q130" si="15" xml:space="preserve"> CONCATENATE(P67,K67,N67,M67,L67,N67,O67,J67,", ")</f>
        <v xml:space="preserve">CH77: 0-&gt;1, </v>
      </c>
    </row>
    <row r="68" spans="1:17" x14ac:dyDescent="0.2">
      <c r="A68">
        <v>7</v>
      </c>
      <c r="B68" t="s">
        <v>16</v>
      </c>
      <c r="C68" t="s">
        <v>17</v>
      </c>
      <c r="D68">
        <v>85</v>
      </c>
      <c r="E68">
        <v>1</v>
      </c>
      <c r="F68">
        <v>0.25</v>
      </c>
      <c r="G68">
        <v>0</v>
      </c>
      <c r="H68">
        <v>1</v>
      </c>
      <c r="I68" t="s">
        <v>10</v>
      </c>
      <c r="J68" t="str">
        <f t="shared" si="8"/>
        <v>CH85: 0-&gt;1</v>
      </c>
      <c r="K68" t="str">
        <f t="shared" si="9"/>
        <v/>
      </c>
      <c r="L68" t="str">
        <f t="shared" si="10"/>
        <v/>
      </c>
      <c r="M68" t="str">
        <f t="shared" si="11"/>
        <v/>
      </c>
      <c r="N68" t="str">
        <f t="shared" si="12"/>
        <v/>
      </c>
      <c r="O68" t="str">
        <f t="shared" si="13"/>
        <v/>
      </c>
      <c r="P68" t="str">
        <f t="shared" si="14"/>
        <v/>
      </c>
      <c r="Q68" t="str">
        <f t="shared" si="15"/>
        <v xml:space="preserve">CH85: 0-&gt;1, </v>
      </c>
    </row>
    <row r="69" spans="1:17" x14ac:dyDescent="0.2">
      <c r="A69">
        <v>7</v>
      </c>
      <c r="B69" t="s">
        <v>16</v>
      </c>
      <c r="C69" t="s">
        <v>17</v>
      </c>
      <c r="D69">
        <v>34</v>
      </c>
      <c r="E69">
        <v>1</v>
      </c>
      <c r="F69">
        <v>0.25</v>
      </c>
      <c r="G69">
        <v>1</v>
      </c>
      <c r="H69">
        <v>2</v>
      </c>
      <c r="I69" t="s">
        <v>82</v>
      </c>
      <c r="J69" t="str">
        <f t="shared" si="8"/>
        <v>CH34: 1-&gt;2</v>
      </c>
      <c r="K69" t="str">
        <f t="shared" si="9"/>
        <v/>
      </c>
      <c r="L69" t="str">
        <f t="shared" si="10"/>
        <v>DELTRAN</v>
      </c>
      <c r="M69" t="str">
        <f t="shared" si="11"/>
        <v/>
      </c>
      <c r="N69" t="str">
        <f t="shared" si="12"/>
        <v xml:space="preserve">: </v>
      </c>
      <c r="O69" t="str">
        <f t="shared" si="13"/>
        <v>%%</v>
      </c>
      <c r="P69" t="str">
        <f t="shared" si="14"/>
        <v>$</v>
      </c>
      <c r="Q69" t="str">
        <f t="shared" si="15"/>
        <v xml:space="preserve">$: DELTRAN: %%CH34: 1-&gt;2, </v>
      </c>
    </row>
    <row r="70" spans="1:17" x14ac:dyDescent="0.2">
      <c r="A70">
        <v>7</v>
      </c>
      <c r="B70" t="s">
        <v>16</v>
      </c>
      <c r="C70" t="s">
        <v>17</v>
      </c>
      <c r="D70">
        <v>35</v>
      </c>
      <c r="E70">
        <v>1</v>
      </c>
      <c r="F70">
        <v>0.16700000000000001</v>
      </c>
      <c r="G70">
        <v>1</v>
      </c>
      <c r="H70">
        <v>2</v>
      </c>
      <c r="I70" t="s">
        <v>82</v>
      </c>
      <c r="J70" t="str">
        <f t="shared" si="8"/>
        <v>CH35: 1-&gt;2</v>
      </c>
      <c r="K70" t="str">
        <f t="shared" si="9"/>
        <v/>
      </c>
      <c r="L70" t="str">
        <f t="shared" si="10"/>
        <v/>
      </c>
      <c r="M70" t="str">
        <f t="shared" si="11"/>
        <v/>
      </c>
      <c r="N70" t="str">
        <f t="shared" si="12"/>
        <v/>
      </c>
      <c r="O70" t="str">
        <f t="shared" si="13"/>
        <v/>
      </c>
      <c r="P70" t="str">
        <f t="shared" si="14"/>
        <v/>
      </c>
      <c r="Q70" t="str">
        <f t="shared" si="15"/>
        <v xml:space="preserve">CH35: 1-&gt;2, </v>
      </c>
    </row>
    <row r="71" spans="1:17" x14ac:dyDescent="0.2">
      <c r="A71">
        <v>7</v>
      </c>
      <c r="B71" t="s">
        <v>16</v>
      </c>
      <c r="C71" t="s">
        <v>17</v>
      </c>
      <c r="D71">
        <v>48</v>
      </c>
      <c r="E71">
        <v>1</v>
      </c>
      <c r="F71">
        <v>0.16700000000000001</v>
      </c>
      <c r="G71">
        <v>1</v>
      </c>
      <c r="H71">
        <v>2</v>
      </c>
      <c r="I71" t="s">
        <v>82</v>
      </c>
      <c r="J71" t="str">
        <f t="shared" si="8"/>
        <v>CH48: 1-&gt;2</v>
      </c>
      <c r="K71" t="str">
        <f t="shared" si="9"/>
        <v/>
      </c>
      <c r="L71" t="str">
        <f t="shared" si="10"/>
        <v/>
      </c>
      <c r="M71" t="str">
        <f t="shared" si="11"/>
        <v/>
      </c>
      <c r="N71" t="str">
        <f t="shared" si="12"/>
        <v/>
      </c>
      <c r="O71" t="str">
        <f t="shared" si="13"/>
        <v/>
      </c>
      <c r="P71" t="str">
        <f t="shared" si="14"/>
        <v/>
      </c>
      <c r="Q71" t="str">
        <f t="shared" si="15"/>
        <v xml:space="preserve">CH48: 1-&gt;2, </v>
      </c>
    </row>
    <row r="72" spans="1:17" x14ac:dyDescent="0.2">
      <c r="A72">
        <v>7</v>
      </c>
      <c r="B72" t="s">
        <v>16</v>
      </c>
      <c r="C72" t="s">
        <v>17</v>
      </c>
      <c r="D72">
        <v>29</v>
      </c>
      <c r="E72">
        <v>1</v>
      </c>
      <c r="F72">
        <v>0.16700000000000001</v>
      </c>
      <c r="G72">
        <v>1</v>
      </c>
      <c r="H72">
        <v>2</v>
      </c>
      <c r="I72" t="s">
        <v>12</v>
      </c>
      <c r="J72" t="str">
        <f t="shared" si="8"/>
        <v>CH29: 1-&gt;2</v>
      </c>
      <c r="K72" t="str">
        <f t="shared" si="9"/>
        <v/>
      </c>
      <c r="L72" t="str">
        <f t="shared" si="10"/>
        <v>ACCTRAN</v>
      </c>
      <c r="M72" t="str">
        <f t="shared" si="11"/>
        <v/>
      </c>
      <c r="N72" t="str">
        <f t="shared" si="12"/>
        <v xml:space="preserve">: </v>
      </c>
      <c r="O72" t="str">
        <f t="shared" si="13"/>
        <v>%%</v>
      </c>
      <c r="P72" t="str">
        <f t="shared" si="14"/>
        <v>$</v>
      </c>
      <c r="Q72" t="str">
        <f t="shared" si="15"/>
        <v xml:space="preserve">$: ACCTRAN: %%CH29: 1-&gt;2, </v>
      </c>
    </row>
    <row r="73" spans="1:17" x14ac:dyDescent="0.2">
      <c r="A73">
        <v>7</v>
      </c>
      <c r="B73" t="s">
        <v>16</v>
      </c>
      <c r="C73" t="s">
        <v>17</v>
      </c>
      <c r="D73">
        <v>38</v>
      </c>
      <c r="E73">
        <v>1</v>
      </c>
      <c r="F73">
        <v>0.2</v>
      </c>
      <c r="G73">
        <v>1</v>
      </c>
      <c r="H73">
        <v>2</v>
      </c>
      <c r="I73" t="s">
        <v>12</v>
      </c>
      <c r="J73" t="str">
        <f t="shared" si="8"/>
        <v>CH38: 1-&gt;2</v>
      </c>
      <c r="K73" t="str">
        <f t="shared" si="9"/>
        <v/>
      </c>
      <c r="L73" t="str">
        <f t="shared" si="10"/>
        <v/>
      </c>
      <c r="M73" t="str">
        <f t="shared" si="11"/>
        <v/>
      </c>
      <c r="N73" t="str">
        <f t="shared" si="12"/>
        <v/>
      </c>
      <c r="O73" t="str">
        <f t="shared" si="13"/>
        <v/>
      </c>
      <c r="P73" t="str">
        <f t="shared" si="14"/>
        <v/>
      </c>
      <c r="Q73" t="str">
        <f t="shared" si="15"/>
        <v xml:space="preserve">CH38: 1-&gt;2, </v>
      </c>
    </row>
    <row r="74" spans="1:17" x14ac:dyDescent="0.2">
      <c r="A74">
        <v>7</v>
      </c>
      <c r="B74" t="s">
        <v>16</v>
      </c>
      <c r="C74" t="s">
        <v>17</v>
      </c>
      <c r="D74">
        <v>49</v>
      </c>
      <c r="E74">
        <v>1</v>
      </c>
      <c r="F74">
        <v>0.5</v>
      </c>
      <c r="G74">
        <v>0</v>
      </c>
      <c r="H74">
        <v>1</v>
      </c>
      <c r="I74" t="s">
        <v>12</v>
      </c>
      <c r="J74" t="str">
        <f t="shared" si="8"/>
        <v>CH49: 0-&gt;1</v>
      </c>
      <c r="K74" t="str">
        <f t="shared" si="9"/>
        <v/>
      </c>
      <c r="L74" t="str">
        <f t="shared" si="10"/>
        <v/>
      </c>
      <c r="M74" t="str">
        <f t="shared" si="11"/>
        <v/>
      </c>
      <c r="N74" t="str">
        <f t="shared" si="12"/>
        <v/>
      </c>
      <c r="O74" t="str">
        <f t="shared" si="13"/>
        <v/>
      </c>
      <c r="P74" t="str">
        <f t="shared" si="14"/>
        <v/>
      </c>
      <c r="Q74" t="str">
        <f t="shared" si="15"/>
        <v xml:space="preserve">CH49: 0-&gt;1, </v>
      </c>
    </row>
    <row r="75" spans="1:17" x14ac:dyDescent="0.2">
      <c r="A75">
        <v>7</v>
      </c>
      <c r="B75" t="s">
        <v>16</v>
      </c>
      <c r="C75" t="s">
        <v>17</v>
      </c>
      <c r="D75">
        <v>63</v>
      </c>
      <c r="E75">
        <v>1</v>
      </c>
      <c r="F75">
        <v>0.2</v>
      </c>
      <c r="G75">
        <v>1</v>
      </c>
      <c r="H75">
        <v>0</v>
      </c>
      <c r="I75" t="s">
        <v>12</v>
      </c>
      <c r="J75" t="str">
        <f t="shared" si="8"/>
        <v>CH63: 1-&gt;0</v>
      </c>
      <c r="K75" t="str">
        <f t="shared" si="9"/>
        <v/>
      </c>
      <c r="L75" t="str">
        <f t="shared" si="10"/>
        <v/>
      </c>
      <c r="M75" t="str">
        <f t="shared" si="11"/>
        <v/>
      </c>
      <c r="N75" t="str">
        <f t="shared" si="12"/>
        <v/>
      </c>
      <c r="O75" t="str">
        <f t="shared" si="13"/>
        <v/>
      </c>
      <c r="P75" t="str">
        <f t="shared" si="14"/>
        <v/>
      </c>
      <c r="Q75" t="str">
        <f t="shared" si="15"/>
        <v xml:space="preserve">CH63: 1-&gt;0, </v>
      </c>
    </row>
    <row r="76" spans="1:17" x14ac:dyDescent="0.2">
      <c r="A76">
        <v>7</v>
      </c>
      <c r="B76" t="s">
        <v>16</v>
      </c>
      <c r="C76" t="s">
        <v>17</v>
      </c>
      <c r="D76">
        <v>68</v>
      </c>
      <c r="E76">
        <v>1</v>
      </c>
      <c r="F76">
        <v>0.33300000000000002</v>
      </c>
      <c r="G76">
        <v>2</v>
      </c>
      <c r="H76">
        <v>1</v>
      </c>
      <c r="I76" t="s">
        <v>12</v>
      </c>
      <c r="J76" t="str">
        <f t="shared" si="8"/>
        <v>CH68: 2-&gt;1</v>
      </c>
      <c r="K76" t="str">
        <f t="shared" si="9"/>
        <v/>
      </c>
      <c r="L76" t="str">
        <f t="shared" si="10"/>
        <v/>
      </c>
      <c r="M76" t="str">
        <f t="shared" si="11"/>
        <v/>
      </c>
      <c r="N76" t="str">
        <f t="shared" si="12"/>
        <v/>
      </c>
      <c r="O76" t="str">
        <f t="shared" si="13"/>
        <v/>
      </c>
      <c r="P76" t="str">
        <f t="shared" si="14"/>
        <v/>
      </c>
      <c r="Q76" t="str">
        <f t="shared" si="15"/>
        <v xml:space="preserve">CH68: 2-&gt;1, </v>
      </c>
    </row>
    <row r="77" spans="1:17" x14ac:dyDescent="0.2">
      <c r="A77">
        <v>7</v>
      </c>
      <c r="B77" t="s">
        <v>16</v>
      </c>
      <c r="C77" t="s">
        <v>17</v>
      </c>
      <c r="D77">
        <v>76</v>
      </c>
      <c r="E77">
        <v>1</v>
      </c>
      <c r="F77">
        <v>0.5</v>
      </c>
      <c r="G77">
        <v>0</v>
      </c>
      <c r="H77">
        <v>1</v>
      </c>
      <c r="I77" t="s">
        <v>12</v>
      </c>
      <c r="J77" t="str">
        <f t="shared" si="8"/>
        <v>CH76: 0-&gt;1</v>
      </c>
      <c r="K77" t="str">
        <f t="shared" si="9"/>
        <v/>
      </c>
      <c r="L77" t="str">
        <f t="shared" si="10"/>
        <v/>
      </c>
      <c r="M77" t="str">
        <f t="shared" si="11"/>
        <v/>
      </c>
      <c r="N77" t="str">
        <f t="shared" si="12"/>
        <v/>
      </c>
      <c r="O77" t="str">
        <f t="shared" si="13"/>
        <v/>
      </c>
      <c r="P77" t="str">
        <f t="shared" si="14"/>
        <v/>
      </c>
      <c r="Q77" t="str">
        <f t="shared" si="15"/>
        <v xml:space="preserve">CH76: 0-&gt;1, </v>
      </c>
    </row>
    <row r="78" spans="1:17" x14ac:dyDescent="0.2">
      <c r="A78">
        <v>7</v>
      </c>
      <c r="B78" t="s">
        <v>16</v>
      </c>
      <c r="C78" t="s">
        <v>17</v>
      </c>
      <c r="D78">
        <v>79</v>
      </c>
      <c r="E78">
        <v>1</v>
      </c>
      <c r="F78">
        <v>0.25</v>
      </c>
      <c r="G78">
        <v>2</v>
      </c>
      <c r="H78">
        <v>1</v>
      </c>
      <c r="I78" t="s">
        <v>12</v>
      </c>
      <c r="J78" t="str">
        <f t="shared" si="8"/>
        <v>CH79: 2-&gt;1</v>
      </c>
      <c r="K78" t="str">
        <f t="shared" si="9"/>
        <v/>
      </c>
      <c r="L78" t="str">
        <f t="shared" si="10"/>
        <v/>
      </c>
      <c r="M78" t="str">
        <f t="shared" si="11"/>
        <v/>
      </c>
      <c r="N78" t="str">
        <f t="shared" si="12"/>
        <v/>
      </c>
      <c r="O78" t="str">
        <f t="shared" si="13"/>
        <v/>
      </c>
      <c r="P78" t="str">
        <f t="shared" si="14"/>
        <v/>
      </c>
      <c r="Q78" t="str">
        <f t="shared" si="15"/>
        <v xml:space="preserve">CH79: 2-&gt;1, </v>
      </c>
    </row>
    <row r="79" spans="1:17" x14ac:dyDescent="0.2">
      <c r="A79">
        <v>7</v>
      </c>
      <c r="B79" t="s">
        <v>16</v>
      </c>
      <c r="C79" t="s">
        <v>17</v>
      </c>
      <c r="D79">
        <v>99</v>
      </c>
      <c r="E79">
        <v>1</v>
      </c>
      <c r="F79">
        <v>0.66700000000000004</v>
      </c>
      <c r="G79">
        <v>1</v>
      </c>
      <c r="H79">
        <v>0</v>
      </c>
      <c r="I79" t="s">
        <v>12</v>
      </c>
      <c r="J79" t="str">
        <f t="shared" si="8"/>
        <v>CH99: 1-&gt;0</v>
      </c>
      <c r="K79" t="str">
        <f t="shared" si="9"/>
        <v/>
      </c>
      <c r="L79" t="str">
        <f t="shared" si="10"/>
        <v/>
      </c>
      <c r="M79" t="str">
        <f t="shared" si="11"/>
        <v/>
      </c>
      <c r="N79" t="str">
        <f t="shared" si="12"/>
        <v/>
      </c>
      <c r="O79" t="str">
        <f t="shared" si="13"/>
        <v/>
      </c>
      <c r="P79" t="str">
        <f t="shared" si="14"/>
        <v/>
      </c>
      <c r="Q79" t="str">
        <f t="shared" si="15"/>
        <v xml:space="preserve">CH99: 1-&gt;0, </v>
      </c>
    </row>
    <row r="80" spans="1:17" x14ac:dyDescent="0.2">
      <c r="A80">
        <v>7</v>
      </c>
      <c r="B80" t="s">
        <v>16</v>
      </c>
      <c r="C80" t="s">
        <v>17</v>
      </c>
      <c r="D80">
        <v>105</v>
      </c>
      <c r="E80">
        <v>1</v>
      </c>
      <c r="F80">
        <v>0.5</v>
      </c>
      <c r="G80">
        <v>1</v>
      </c>
      <c r="H80">
        <v>0</v>
      </c>
      <c r="I80" t="s">
        <v>12</v>
      </c>
      <c r="J80" t="str">
        <f t="shared" si="8"/>
        <v>CH105: 1-&gt;0</v>
      </c>
      <c r="K80" t="str">
        <f t="shared" si="9"/>
        <v/>
      </c>
      <c r="L80" t="str">
        <f t="shared" si="10"/>
        <v/>
      </c>
      <c r="M80" t="str">
        <f t="shared" si="11"/>
        <v/>
      </c>
      <c r="N80" t="str">
        <f t="shared" si="12"/>
        <v/>
      </c>
      <c r="O80" t="str">
        <f t="shared" si="13"/>
        <v/>
      </c>
      <c r="P80" t="str">
        <f t="shared" si="14"/>
        <v/>
      </c>
      <c r="Q80" t="str">
        <f t="shared" si="15"/>
        <v xml:space="preserve">CH105: 1-&gt;0, </v>
      </c>
    </row>
    <row r="81" spans="1:17" x14ac:dyDescent="0.2">
      <c r="A81">
        <v>7</v>
      </c>
      <c r="B81" t="s">
        <v>16</v>
      </c>
      <c r="C81" t="s">
        <v>17</v>
      </c>
      <c r="D81">
        <v>106</v>
      </c>
      <c r="E81">
        <v>1</v>
      </c>
      <c r="F81">
        <v>0.33300000000000002</v>
      </c>
      <c r="G81">
        <v>0</v>
      </c>
      <c r="H81">
        <v>1</v>
      </c>
      <c r="I81" t="s">
        <v>12</v>
      </c>
      <c r="J81" t="str">
        <f t="shared" si="8"/>
        <v>CH106: 0-&gt;1</v>
      </c>
      <c r="K81" t="str">
        <f t="shared" si="9"/>
        <v/>
      </c>
      <c r="L81" t="str">
        <f t="shared" si="10"/>
        <v/>
      </c>
      <c r="M81" t="str">
        <f t="shared" si="11"/>
        <v/>
      </c>
      <c r="N81" t="str">
        <f t="shared" si="12"/>
        <v/>
      </c>
      <c r="O81" t="str">
        <f t="shared" si="13"/>
        <v/>
      </c>
      <c r="P81" t="str">
        <f t="shared" si="14"/>
        <v/>
      </c>
      <c r="Q81" t="str">
        <f t="shared" si="15"/>
        <v xml:space="preserve">CH106: 0-&gt;1, </v>
      </c>
    </row>
    <row r="82" spans="1:17" x14ac:dyDescent="0.2">
      <c r="A82">
        <v>8</v>
      </c>
      <c r="B82" t="s">
        <v>17</v>
      </c>
      <c r="C82" t="s">
        <v>18</v>
      </c>
      <c r="D82">
        <v>24</v>
      </c>
      <c r="E82">
        <v>1</v>
      </c>
      <c r="F82">
        <v>0.33300000000000002</v>
      </c>
      <c r="G82">
        <v>2</v>
      </c>
      <c r="H82">
        <v>1</v>
      </c>
      <c r="I82" t="s">
        <v>10</v>
      </c>
      <c r="J82" t="str">
        <f t="shared" si="8"/>
        <v>CH24: 2-&gt;1</v>
      </c>
      <c r="K82" t="str">
        <f t="shared" si="9"/>
        <v>node_49</v>
      </c>
      <c r="L82" t="str">
        <f t="shared" si="10"/>
        <v>Unambiguous</v>
      </c>
      <c r="M82" t="str">
        <f t="shared" si="11"/>
        <v>§</v>
      </c>
      <c r="N82" t="str">
        <f t="shared" si="12"/>
        <v xml:space="preserve">: </v>
      </c>
      <c r="O82" t="str">
        <f t="shared" si="13"/>
        <v>%%</v>
      </c>
      <c r="P82" t="str">
        <f t="shared" si="14"/>
        <v>$</v>
      </c>
      <c r="Q82" t="str">
        <f t="shared" si="15"/>
        <v xml:space="preserve">$node_49: §Unambiguous: %%CH24: 2-&gt;1, </v>
      </c>
    </row>
    <row r="83" spans="1:17" x14ac:dyDescent="0.2">
      <c r="A83">
        <v>8</v>
      </c>
      <c r="B83" t="s">
        <v>17</v>
      </c>
      <c r="C83" t="s">
        <v>18</v>
      </c>
      <c r="D83">
        <v>79</v>
      </c>
      <c r="E83">
        <v>1</v>
      </c>
      <c r="F83">
        <v>0.25</v>
      </c>
      <c r="G83">
        <v>2</v>
      </c>
      <c r="H83">
        <v>1</v>
      </c>
      <c r="I83" t="s">
        <v>82</v>
      </c>
      <c r="J83" t="str">
        <f t="shared" si="8"/>
        <v>CH79: 2-&gt;1</v>
      </c>
      <c r="K83" t="str">
        <f t="shared" si="9"/>
        <v/>
      </c>
      <c r="L83" t="str">
        <f t="shared" si="10"/>
        <v>DELTRAN</v>
      </c>
      <c r="M83" t="str">
        <f t="shared" si="11"/>
        <v/>
      </c>
      <c r="N83" t="str">
        <f t="shared" si="12"/>
        <v xml:space="preserve">: </v>
      </c>
      <c r="O83" t="str">
        <f t="shared" si="13"/>
        <v>%%</v>
      </c>
      <c r="P83" t="str">
        <f t="shared" si="14"/>
        <v>$</v>
      </c>
      <c r="Q83" t="str">
        <f t="shared" si="15"/>
        <v xml:space="preserve">$: DELTRAN: %%CH79: 2-&gt;1, </v>
      </c>
    </row>
    <row r="84" spans="1:17" x14ac:dyDescent="0.2">
      <c r="A84">
        <v>8</v>
      </c>
      <c r="B84" t="s">
        <v>17</v>
      </c>
      <c r="C84" t="s">
        <v>18</v>
      </c>
      <c r="D84">
        <v>8</v>
      </c>
      <c r="E84">
        <v>1</v>
      </c>
      <c r="F84">
        <v>0.16700000000000001</v>
      </c>
      <c r="G84">
        <v>0</v>
      </c>
      <c r="H84">
        <v>1</v>
      </c>
      <c r="I84" t="s">
        <v>12</v>
      </c>
      <c r="J84" t="str">
        <f t="shared" si="8"/>
        <v>CH8: 0-&gt;1</v>
      </c>
      <c r="K84" t="str">
        <f t="shared" si="9"/>
        <v/>
      </c>
      <c r="L84" t="str">
        <f t="shared" si="10"/>
        <v>ACCTRAN</v>
      </c>
      <c r="M84" t="str">
        <f t="shared" si="11"/>
        <v/>
      </c>
      <c r="N84" t="str">
        <f t="shared" si="12"/>
        <v xml:space="preserve">: </v>
      </c>
      <c r="O84" t="str">
        <f t="shared" si="13"/>
        <v>%%</v>
      </c>
      <c r="P84" t="str">
        <f t="shared" si="14"/>
        <v>$</v>
      </c>
      <c r="Q84" t="str">
        <f t="shared" si="15"/>
        <v xml:space="preserve">$: ACCTRAN: %%CH8: 0-&gt;1, </v>
      </c>
    </row>
    <row r="85" spans="1:17" x14ac:dyDescent="0.2">
      <c r="A85">
        <v>8</v>
      </c>
      <c r="B85" t="s">
        <v>17</v>
      </c>
      <c r="C85" t="s">
        <v>18</v>
      </c>
      <c r="D85">
        <v>9</v>
      </c>
      <c r="E85">
        <v>1</v>
      </c>
      <c r="F85">
        <v>0.1</v>
      </c>
      <c r="G85">
        <v>0</v>
      </c>
      <c r="H85">
        <v>1</v>
      </c>
      <c r="I85" t="s">
        <v>12</v>
      </c>
      <c r="J85" t="str">
        <f t="shared" si="8"/>
        <v>CH9: 0-&gt;1</v>
      </c>
      <c r="K85" t="str">
        <f t="shared" si="9"/>
        <v/>
      </c>
      <c r="L85" t="str">
        <f t="shared" si="10"/>
        <v/>
      </c>
      <c r="M85" t="str">
        <f t="shared" si="11"/>
        <v/>
      </c>
      <c r="N85" t="str">
        <f t="shared" si="12"/>
        <v/>
      </c>
      <c r="O85" t="str">
        <f t="shared" si="13"/>
        <v/>
      </c>
      <c r="P85" t="str">
        <f t="shared" si="14"/>
        <v/>
      </c>
      <c r="Q85" t="str">
        <f t="shared" si="15"/>
        <v xml:space="preserve">CH9: 0-&gt;1, </v>
      </c>
    </row>
    <row r="86" spans="1:17" x14ac:dyDescent="0.2">
      <c r="A86">
        <v>8</v>
      </c>
      <c r="B86" t="s">
        <v>17</v>
      </c>
      <c r="C86" t="s">
        <v>18</v>
      </c>
      <c r="D86">
        <v>15</v>
      </c>
      <c r="E86">
        <v>1</v>
      </c>
      <c r="F86">
        <v>0.5</v>
      </c>
      <c r="G86">
        <v>1</v>
      </c>
      <c r="H86">
        <v>2</v>
      </c>
      <c r="I86" t="s">
        <v>12</v>
      </c>
      <c r="J86" t="str">
        <f t="shared" si="8"/>
        <v>CH15: 1-&gt;2</v>
      </c>
      <c r="K86" t="str">
        <f t="shared" si="9"/>
        <v/>
      </c>
      <c r="L86" t="str">
        <f t="shared" si="10"/>
        <v/>
      </c>
      <c r="M86" t="str">
        <f t="shared" si="11"/>
        <v/>
      </c>
      <c r="N86" t="str">
        <f t="shared" si="12"/>
        <v/>
      </c>
      <c r="O86" t="str">
        <f t="shared" si="13"/>
        <v/>
      </c>
      <c r="P86" t="str">
        <f t="shared" si="14"/>
        <v/>
      </c>
      <c r="Q86" t="str">
        <f t="shared" si="15"/>
        <v xml:space="preserve">CH15: 1-&gt;2, </v>
      </c>
    </row>
    <row r="87" spans="1:17" x14ac:dyDescent="0.2">
      <c r="A87">
        <v>8</v>
      </c>
      <c r="B87" t="s">
        <v>17</v>
      </c>
      <c r="C87" t="s">
        <v>18</v>
      </c>
      <c r="D87">
        <v>31</v>
      </c>
      <c r="E87">
        <v>1</v>
      </c>
      <c r="F87">
        <v>0.182</v>
      </c>
      <c r="G87">
        <v>2</v>
      </c>
      <c r="H87">
        <v>1</v>
      </c>
      <c r="I87" t="s">
        <v>12</v>
      </c>
      <c r="J87" t="str">
        <f t="shared" si="8"/>
        <v>CH31: 2-&gt;1</v>
      </c>
      <c r="K87" t="str">
        <f t="shared" si="9"/>
        <v/>
      </c>
      <c r="L87" t="str">
        <f t="shared" si="10"/>
        <v/>
      </c>
      <c r="M87" t="str">
        <f t="shared" si="11"/>
        <v/>
      </c>
      <c r="N87" t="str">
        <f t="shared" si="12"/>
        <v/>
      </c>
      <c r="O87" t="str">
        <f t="shared" si="13"/>
        <v/>
      </c>
      <c r="P87" t="str">
        <f t="shared" si="14"/>
        <v/>
      </c>
      <c r="Q87" t="str">
        <f t="shared" si="15"/>
        <v xml:space="preserve">CH31: 2-&gt;1, </v>
      </c>
    </row>
    <row r="88" spans="1:17" x14ac:dyDescent="0.2">
      <c r="A88">
        <v>8</v>
      </c>
      <c r="B88" t="s">
        <v>17</v>
      </c>
      <c r="C88" t="s">
        <v>18</v>
      </c>
      <c r="D88">
        <v>39</v>
      </c>
      <c r="E88">
        <v>1</v>
      </c>
      <c r="F88">
        <v>1</v>
      </c>
      <c r="G88">
        <v>0</v>
      </c>
      <c r="H88">
        <v>1</v>
      </c>
      <c r="I88" t="s">
        <v>12</v>
      </c>
      <c r="J88" t="str">
        <f t="shared" si="8"/>
        <v>CH39: 0-&gt;1</v>
      </c>
      <c r="K88" t="str">
        <f t="shared" si="9"/>
        <v/>
      </c>
      <c r="L88" t="str">
        <f t="shared" si="10"/>
        <v/>
      </c>
      <c r="M88" t="str">
        <f t="shared" si="11"/>
        <v/>
      </c>
      <c r="N88" t="str">
        <f t="shared" si="12"/>
        <v/>
      </c>
      <c r="O88" t="str">
        <f t="shared" si="13"/>
        <v/>
      </c>
      <c r="P88" t="str">
        <f t="shared" si="14"/>
        <v/>
      </c>
      <c r="Q88" t="str">
        <f t="shared" si="15"/>
        <v xml:space="preserve">CH39: 0-&gt;1, </v>
      </c>
    </row>
    <row r="89" spans="1:17" x14ac:dyDescent="0.2">
      <c r="A89">
        <v>8</v>
      </c>
      <c r="B89" t="s">
        <v>17</v>
      </c>
      <c r="C89" t="s">
        <v>18</v>
      </c>
      <c r="D89">
        <v>47</v>
      </c>
      <c r="E89">
        <v>1</v>
      </c>
      <c r="F89">
        <v>0.33300000000000002</v>
      </c>
      <c r="G89">
        <v>1</v>
      </c>
      <c r="H89">
        <v>2</v>
      </c>
      <c r="I89" t="s">
        <v>12</v>
      </c>
      <c r="J89" t="str">
        <f t="shared" si="8"/>
        <v>CH47: 1-&gt;2</v>
      </c>
      <c r="K89" t="str">
        <f t="shared" si="9"/>
        <v/>
      </c>
      <c r="L89" t="str">
        <f t="shared" si="10"/>
        <v/>
      </c>
      <c r="M89" t="str">
        <f t="shared" si="11"/>
        <v/>
      </c>
      <c r="N89" t="str">
        <f t="shared" si="12"/>
        <v/>
      </c>
      <c r="O89" t="str">
        <f t="shared" si="13"/>
        <v/>
      </c>
      <c r="P89" t="str">
        <f t="shared" si="14"/>
        <v/>
      </c>
      <c r="Q89" t="str">
        <f t="shared" si="15"/>
        <v xml:space="preserve">CH47: 1-&gt;2, </v>
      </c>
    </row>
    <row r="90" spans="1:17" x14ac:dyDescent="0.2">
      <c r="A90">
        <v>8</v>
      </c>
      <c r="B90" t="s">
        <v>17</v>
      </c>
      <c r="C90" t="s">
        <v>18</v>
      </c>
      <c r="D90">
        <v>51</v>
      </c>
      <c r="E90">
        <v>1</v>
      </c>
      <c r="F90">
        <v>0.5</v>
      </c>
      <c r="G90">
        <v>1</v>
      </c>
      <c r="H90">
        <v>2</v>
      </c>
      <c r="I90" t="s">
        <v>12</v>
      </c>
      <c r="J90" t="str">
        <f t="shared" si="8"/>
        <v>CH51: 1-&gt;2</v>
      </c>
      <c r="K90" t="str">
        <f t="shared" si="9"/>
        <v/>
      </c>
      <c r="L90" t="str">
        <f t="shared" si="10"/>
        <v/>
      </c>
      <c r="M90" t="str">
        <f t="shared" si="11"/>
        <v/>
      </c>
      <c r="N90" t="str">
        <f t="shared" si="12"/>
        <v/>
      </c>
      <c r="O90" t="str">
        <f t="shared" si="13"/>
        <v/>
      </c>
      <c r="P90" t="str">
        <f t="shared" si="14"/>
        <v/>
      </c>
      <c r="Q90" t="str">
        <f t="shared" si="15"/>
        <v xml:space="preserve">CH51: 1-&gt;2, </v>
      </c>
    </row>
    <row r="91" spans="1:17" x14ac:dyDescent="0.2">
      <c r="A91">
        <v>8</v>
      </c>
      <c r="B91" t="s">
        <v>17</v>
      </c>
      <c r="C91" t="s">
        <v>18</v>
      </c>
      <c r="D91">
        <v>52</v>
      </c>
      <c r="E91">
        <v>1</v>
      </c>
      <c r="F91">
        <v>0.25</v>
      </c>
      <c r="G91">
        <v>3</v>
      </c>
      <c r="H91">
        <v>1</v>
      </c>
      <c r="I91" t="s">
        <v>12</v>
      </c>
      <c r="J91" t="str">
        <f t="shared" si="8"/>
        <v>CH52: 3-&gt;1</v>
      </c>
      <c r="K91" t="str">
        <f t="shared" si="9"/>
        <v/>
      </c>
      <c r="L91" t="str">
        <f t="shared" si="10"/>
        <v/>
      </c>
      <c r="M91" t="str">
        <f t="shared" si="11"/>
        <v/>
      </c>
      <c r="N91" t="str">
        <f t="shared" si="12"/>
        <v/>
      </c>
      <c r="O91" t="str">
        <f t="shared" si="13"/>
        <v/>
      </c>
      <c r="P91" t="str">
        <f t="shared" si="14"/>
        <v/>
      </c>
      <c r="Q91" t="str">
        <f t="shared" si="15"/>
        <v xml:space="preserve">CH52: 3-&gt;1, </v>
      </c>
    </row>
    <row r="92" spans="1:17" x14ac:dyDescent="0.2">
      <c r="A92">
        <v>8</v>
      </c>
      <c r="B92" t="s">
        <v>17</v>
      </c>
      <c r="C92" t="s">
        <v>18</v>
      </c>
      <c r="D92">
        <v>61</v>
      </c>
      <c r="E92">
        <v>1</v>
      </c>
      <c r="F92">
        <v>1</v>
      </c>
      <c r="G92">
        <v>1</v>
      </c>
      <c r="H92">
        <v>2</v>
      </c>
      <c r="I92" t="s">
        <v>12</v>
      </c>
      <c r="J92" t="str">
        <f t="shared" si="8"/>
        <v>CH61: 1-&gt;2</v>
      </c>
      <c r="K92" t="str">
        <f t="shared" si="9"/>
        <v/>
      </c>
      <c r="L92" t="str">
        <f t="shared" si="10"/>
        <v/>
      </c>
      <c r="M92" t="str">
        <f t="shared" si="11"/>
        <v/>
      </c>
      <c r="N92" t="str">
        <f t="shared" si="12"/>
        <v/>
      </c>
      <c r="O92" t="str">
        <f t="shared" si="13"/>
        <v/>
      </c>
      <c r="P92" t="str">
        <f t="shared" si="14"/>
        <v/>
      </c>
      <c r="Q92" t="str">
        <f t="shared" si="15"/>
        <v xml:space="preserve">CH61: 1-&gt;2, </v>
      </c>
    </row>
    <row r="93" spans="1:17" x14ac:dyDescent="0.2">
      <c r="A93">
        <v>8</v>
      </c>
      <c r="B93" t="s">
        <v>17</v>
      </c>
      <c r="C93" t="s">
        <v>18</v>
      </c>
      <c r="D93">
        <v>89</v>
      </c>
      <c r="E93">
        <v>1</v>
      </c>
      <c r="F93">
        <v>0.2</v>
      </c>
      <c r="G93">
        <v>0</v>
      </c>
      <c r="H93">
        <v>1</v>
      </c>
      <c r="I93" t="s">
        <v>12</v>
      </c>
      <c r="J93" t="str">
        <f t="shared" si="8"/>
        <v>CH89: 0-&gt;1</v>
      </c>
      <c r="K93" t="str">
        <f t="shared" si="9"/>
        <v/>
      </c>
      <c r="L93" t="str">
        <f t="shared" si="10"/>
        <v/>
      </c>
      <c r="M93" t="str">
        <f t="shared" si="11"/>
        <v/>
      </c>
      <c r="N93" t="str">
        <f t="shared" si="12"/>
        <v/>
      </c>
      <c r="O93" t="str">
        <f t="shared" si="13"/>
        <v/>
      </c>
      <c r="P93" t="str">
        <f t="shared" si="14"/>
        <v/>
      </c>
      <c r="Q93" t="str">
        <f t="shared" si="15"/>
        <v xml:space="preserve">CH89: 0-&gt;1, </v>
      </c>
    </row>
    <row r="94" spans="1:17" x14ac:dyDescent="0.2">
      <c r="A94">
        <v>8</v>
      </c>
      <c r="B94" t="s">
        <v>17</v>
      </c>
      <c r="C94" t="s">
        <v>18</v>
      </c>
      <c r="D94">
        <v>92</v>
      </c>
      <c r="E94">
        <v>1</v>
      </c>
      <c r="F94">
        <v>1</v>
      </c>
      <c r="G94">
        <v>1</v>
      </c>
      <c r="H94">
        <v>0</v>
      </c>
      <c r="I94" t="s">
        <v>12</v>
      </c>
      <c r="J94" t="str">
        <f t="shared" si="8"/>
        <v>CH92: 1-&gt;0</v>
      </c>
      <c r="K94" t="str">
        <f t="shared" si="9"/>
        <v/>
      </c>
      <c r="L94" t="str">
        <f t="shared" si="10"/>
        <v/>
      </c>
      <c r="M94" t="str">
        <f t="shared" si="11"/>
        <v/>
      </c>
      <c r="N94" t="str">
        <f t="shared" si="12"/>
        <v/>
      </c>
      <c r="O94" t="str">
        <f t="shared" si="13"/>
        <v/>
      </c>
      <c r="P94" t="str">
        <f t="shared" si="14"/>
        <v/>
      </c>
      <c r="Q94" t="str">
        <f t="shared" si="15"/>
        <v xml:space="preserve">CH92: 1-&gt;0, </v>
      </c>
    </row>
    <row r="95" spans="1:17" x14ac:dyDescent="0.2">
      <c r="A95">
        <v>9</v>
      </c>
      <c r="B95" t="s">
        <v>18</v>
      </c>
      <c r="C95" t="s">
        <v>19</v>
      </c>
      <c r="D95">
        <v>31</v>
      </c>
      <c r="E95">
        <v>1</v>
      </c>
      <c r="F95">
        <v>0.182</v>
      </c>
      <c r="G95">
        <v>2</v>
      </c>
      <c r="H95">
        <v>1</v>
      </c>
      <c r="I95" t="s">
        <v>82</v>
      </c>
      <c r="J95" t="str">
        <f t="shared" si="8"/>
        <v>CH31: 2-&gt;1</v>
      </c>
      <c r="K95" t="str">
        <f t="shared" si="9"/>
        <v>node_44</v>
      </c>
      <c r="L95" t="str">
        <f t="shared" si="10"/>
        <v>DELTRAN</v>
      </c>
      <c r="M95" t="str">
        <f t="shared" si="11"/>
        <v>§</v>
      </c>
      <c r="N95" t="str">
        <f t="shared" si="12"/>
        <v xml:space="preserve">: </v>
      </c>
      <c r="O95" t="str">
        <f t="shared" si="13"/>
        <v>%%</v>
      </c>
      <c r="P95" t="str">
        <f t="shared" si="14"/>
        <v>$</v>
      </c>
      <c r="Q95" t="str">
        <f t="shared" si="15"/>
        <v xml:space="preserve">$node_44: §DELTRAN: %%CH31: 2-&gt;1, </v>
      </c>
    </row>
    <row r="96" spans="1:17" x14ac:dyDescent="0.2">
      <c r="A96">
        <v>9</v>
      </c>
      <c r="B96" t="s">
        <v>18</v>
      </c>
      <c r="C96" t="s">
        <v>19</v>
      </c>
      <c r="D96">
        <v>63</v>
      </c>
      <c r="E96">
        <v>1</v>
      </c>
      <c r="F96">
        <v>0.2</v>
      </c>
      <c r="G96">
        <v>1</v>
      </c>
      <c r="H96">
        <v>0</v>
      </c>
      <c r="I96" t="s">
        <v>82</v>
      </c>
      <c r="J96" t="str">
        <f t="shared" si="8"/>
        <v>CH63: 1-&gt;0</v>
      </c>
      <c r="K96" t="str">
        <f t="shared" si="9"/>
        <v/>
      </c>
      <c r="L96" t="str">
        <f t="shared" si="10"/>
        <v/>
      </c>
      <c r="M96" t="str">
        <f t="shared" si="11"/>
        <v/>
      </c>
      <c r="N96" t="str">
        <f t="shared" si="12"/>
        <v/>
      </c>
      <c r="O96" t="str">
        <f t="shared" si="13"/>
        <v/>
      </c>
      <c r="P96" t="str">
        <f t="shared" si="14"/>
        <v/>
      </c>
      <c r="Q96" t="str">
        <f t="shared" si="15"/>
        <v xml:space="preserve">CH63: 1-&gt;0, </v>
      </c>
    </row>
    <row r="97" spans="1:17" x14ac:dyDescent="0.2">
      <c r="A97">
        <v>9</v>
      </c>
      <c r="B97" t="s">
        <v>18</v>
      </c>
      <c r="C97" t="s">
        <v>19</v>
      </c>
      <c r="D97">
        <v>101</v>
      </c>
      <c r="E97">
        <v>1</v>
      </c>
      <c r="F97">
        <v>0.33300000000000002</v>
      </c>
      <c r="G97">
        <v>0</v>
      </c>
      <c r="H97">
        <v>1</v>
      </c>
      <c r="I97" t="s">
        <v>82</v>
      </c>
      <c r="J97" t="str">
        <f t="shared" si="8"/>
        <v>CH101: 0-&gt;1</v>
      </c>
      <c r="K97" t="str">
        <f t="shared" si="9"/>
        <v/>
      </c>
      <c r="L97" t="str">
        <f t="shared" si="10"/>
        <v/>
      </c>
      <c r="M97" t="str">
        <f t="shared" si="11"/>
        <v/>
      </c>
      <c r="N97" t="str">
        <f t="shared" si="12"/>
        <v/>
      </c>
      <c r="O97" t="str">
        <f t="shared" si="13"/>
        <v/>
      </c>
      <c r="P97" t="str">
        <f t="shared" si="14"/>
        <v/>
      </c>
      <c r="Q97" t="str">
        <f t="shared" si="15"/>
        <v xml:space="preserve">CH101: 0-&gt;1, </v>
      </c>
    </row>
    <row r="98" spans="1:17" x14ac:dyDescent="0.2">
      <c r="A98">
        <v>9</v>
      </c>
      <c r="B98" t="s">
        <v>18</v>
      </c>
      <c r="C98" t="s">
        <v>19</v>
      </c>
      <c r="D98">
        <v>76</v>
      </c>
      <c r="E98">
        <v>1</v>
      </c>
      <c r="F98">
        <v>0.5</v>
      </c>
      <c r="G98">
        <v>1</v>
      </c>
      <c r="H98">
        <v>0</v>
      </c>
      <c r="I98" t="s">
        <v>12</v>
      </c>
      <c r="J98" t="str">
        <f t="shared" si="8"/>
        <v>CH76: 1-&gt;0</v>
      </c>
      <c r="K98" t="str">
        <f t="shared" si="9"/>
        <v/>
      </c>
      <c r="L98" t="str">
        <f t="shared" si="10"/>
        <v>ACCTRAN</v>
      </c>
      <c r="M98" t="str">
        <f t="shared" si="11"/>
        <v/>
      </c>
      <c r="N98" t="str">
        <f t="shared" si="12"/>
        <v xml:space="preserve">: </v>
      </c>
      <c r="O98" t="str">
        <f t="shared" si="13"/>
        <v>%%</v>
      </c>
      <c r="P98" t="str">
        <f t="shared" si="14"/>
        <v>$</v>
      </c>
      <c r="Q98" t="str">
        <f t="shared" si="15"/>
        <v xml:space="preserve">$: ACCTRAN: %%CH76: 1-&gt;0, </v>
      </c>
    </row>
    <row r="99" spans="1:17" x14ac:dyDescent="0.2">
      <c r="A99">
        <v>10</v>
      </c>
      <c r="B99" t="s">
        <v>19</v>
      </c>
      <c r="C99" t="s">
        <v>20</v>
      </c>
      <c r="D99">
        <v>1</v>
      </c>
      <c r="E99">
        <v>2</v>
      </c>
      <c r="F99">
        <v>0.154</v>
      </c>
      <c r="G99">
        <v>4</v>
      </c>
      <c r="H99">
        <v>2</v>
      </c>
      <c r="I99" t="s">
        <v>10</v>
      </c>
      <c r="J99" t="str">
        <f t="shared" si="8"/>
        <v>CH1: 4-&gt;2</v>
      </c>
      <c r="K99" t="str">
        <f t="shared" si="9"/>
        <v>node_43</v>
      </c>
      <c r="L99" t="str">
        <f t="shared" si="10"/>
        <v>Unambiguous</v>
      </c>
      <c r="M99" t="str">
        <f t="shared" si="11"/>
        <v>§</v>
      </c>
      <c r="N99" t="str">
        <f t="shared" si="12"/>
        <v xml:space="preserve">: </v>
      </c>
      <c r="O99" t="str">
        <f t="shared" si="13"/>
        <v>%%</v>
      </c>
      <c r="P99" t="str">
        <f t="shared" si="14"/>
        <v>$</v>
      </c>
      <c r="Q99" t="str">
        <f t="shared" si="15"/>
        <v xml:space="preserve">$node_43: §Unambiguous: %%CH1: 4-&gt;2, </v>
      </c>
    </row>
    <row r="100" spans="1:17" x14ac:dyDescent="0.2">
      <c r="A100">
        <v>10</v>
      </c>
      <c r="B100" t="s">
        <v>19</v>
      </c>
      <c r="C100" t="s">
        <v>20</v>
      </c>
      <c r="D100">
        <v>13</v>
      </c>
      <c r="E100">
        <v>1</v>
      </c>
      <c r="F100">
        <v>1</v>
      </c>
      <c r="G100">
        <v>1</v>
      </c>
      <c r="H100">
        <v>2</v>
      </c>
      <c r="I100" t="s">
        <v>10</v>
      </c>
      <c r="J100" t="str">
        <f t="shared" si="8"/>
        <v>CH13: 1-&gt;2</v>
      </c>
      <c r="K100" t="str">
        <f t="shared" si="9"/>
        <v/>
      </c>
      <c r="L100" t="str">
        <f t="shared" si="10"/>
        <v/>
      </c>
      <c r="M100" t="str">
        <f t="shared" si="11"/>
        <v/>
      </c>
      <c r="N100" t="str">
        <f t="shared" si="12"/>
        <v/>
      </c>
      <c r="O100" t="str">
        <f t="shared" si="13"/>
        <v/>
      </c>
      <c r="P100" t="str">
        <f t="shared" si="14"/>
        <v/>
      </c>
      <c r="Q100" t="str">
        <f t="shared" si="15"/>
        <v xml:space="preserve">CH13: 1-&gt;2, </v>
      </c>
    </row>
    <row r="101" spans="1:17" x14ac:dyDescent="0.2">
      <c r="A101">
        <v>10</v>
      </c>
      <c r="B101" t="s">
        <v>19</v>
      </c>
      <c r="C101" t="s">
        <v>20</v>
      </c>
      <c r="D101">
        <v>66</v>
      </c>
      <c r="E101">
        <v>1</v>
      </c>
      <c r="F101">
        <v>0.33300000000000002</v>
      </c>
      <c r="G101">
        <v>1</v>
      </c>
      <c r="H101">
        <v>2</v>
      </c>
      <c r="I101" t="s">
        <v>10</v>
      </c>
      <c r="J101" t="str">
        <f t="shared" si="8"/>
        <v>CH66: 1-&gt;2</v>
      </c>
      <c r="K101" t="str">
        <f t="shared" si="9"/>
        <v/>
      </c>
      <c r="L101" t="str">
        <f t="shared" si="10"/>
        <v/>
      </c>
      <c r="M101" t="str">
        <f t="shared" si="11"/>
        <v/>
      </c>
      <c r="N101" t="str">
        <f t="shared" si="12"/>
        <v/>
      </c>
      <c r="O101" t="str">
        <f t="shared" si="13"/>
        <v/>
      </c>
      <c r="P101" t="str">
        <f t="shared" si="14"/>
        <v/>
      </c>
      <c r="Q101" t="str">
        <f t="shared" si="15"/>
        <v xml:space="preserve">CH66: 1-&gt;2, </v>
      </c>
    </row>
    <row r="102" spans="1:17" x14ac:dyDescent="0.2">
      <c r="A102">
        <v>10</v>
      </c>
      <c r="B102" t="s">
        <v>19</v>
      </c>
      <c r="C102" t="s">
        <v>20</v>
      </c>
      <c r="D102">
        <v>110</v>
      </c>
      <c r="E102">
        <v>1</v>
      </c>
      <c r="F102">
        <v>0.33300000000000002</v>
      </c>
      <c r="G102">
        <v>1</v>
      </c>
      <c r="H102">
        <v>0</v>
      </c>
      <c r="I102" t="s">
        <v>10</v>
      </c>
      <c r="J102" t="str">
        <f t="shared" si="8"/>
        <v>CH110: 1-&gt;0</v>
      </c>
      <c r="K102" t="str">
        <f t="shared" si="9"/>
        <v/>
      </c>
      <c r="L102" t="str">
        <f t="shared" si="10"/>
        <v/>
      </c>
      <c r="M102" t="str">
        <f t="shared" si="11"/>
        <v/>
      </c>
      <c r="N102" t="str">
        <f t="shared" si="12"/>
        <v/>
      </c>
      <c r="O102" t="str">
        <f t="shared" si="13"/>
        <v/>
      </c>
      <c r="P102" t="str">
        <f t="shared" si="14"/>
        <v/>
      </c>
      <c r="Q102" t="str">
        <f t="shared" si="15"/>
        <v xml:space="preserve">CH110: 1-&gt;0, </v>
      </c>
    </row>
    <row r="103" spans="1:17" x14ac:dyDescent="0.2">
      <c r="A103">
        <v>10</v>
      </c>
      <c r="B103" t="s">
        <v>19</v>
      </c>
      <c r="C103" t="s">
        <v>20</v>
      </c>
      <c r="D103">
        <v>15</v>
      </c>
      <c r="E103">
        <v>1</v>
      </c>
      <c r="F103">
        <v>0.5</v>
      </c>
      <c r="G103">
        <v>1</v>
      </c>
      <c r="H103">
        <v>2</v>
      </c>
      <c r="I103" t="s">
        <v>82</v>
      </c>
      <c r="J103" t="str">
        <f t="shared" si="8"/>
        <v>CH15: 1-&gt;2</v>
      </c>
      <c r="K103" t="str">
        <f t="shared" si="9"/>
        <v/>
      </c>
      <c r="L103" t="str">
        <f t="shared" si="10"/>
        <v>DELTRAN</v>
      </c>
      <c r="M103" t="str">
        <f t="shared" si="11"/>
        <v/>
      </c>
      <c r="N103" t="str">
        <f t="shared" si="12"/>
        <v xml:space="preserve">: </v>
      </c>
      <c r="O103" t="str">
        <f t="shared" si="13"/>
        <v>%%</v>
      </c>
      <c r="P103" t="str">
        <f t="shared" si="14"/>
        <v>$</v>
      </c>
      <c r="Q103" t="str">
        <f t="shared" si="15"/>
        <v xml:space="preserve">$: DELTRAN: %%CH15: 1-&gt;2, </v>
      </c>
    </row>
    <row r="104" spans="1:17" x14ac:dyDescent="0.2">
      <c r="A104">
        <v>10</v>
      </c>
      <c r="B104" t="s">
        <v>19</v>
      </c>
      <c r="C104" t="s">
        <v>20</v>
      </c>
      <c r="D104">
        <v>29</v>
      </c>
      <c r="E104">
        <v>1</v>
      </c>
      <c r="F104">
        <v>0.16700000000000001</v>
      </c>
      <c r="G104">
        <v>1</v>
      </c>
      <c r="H104">
        <v>2</v>
      </c>
      <c r="I104" t="s">
        <v>82</v>
      </c>
      <c r="J104" t="str">
        <f t="shared" si="8"/>
        <v>CH29: 1-&gt;2</v>
      </c>
      <c r="K104" t="str">
        <f t="shared" si="9"/>
        <v/>
      </c>
      <c r="L104" t="str">
        <f t="shared" si="10"/>
        <v/>
      </c>
      <c r="M104" t="str">
        <f t="shared" si="11"/>
        <v/>
      </c>
      <c r="N104" t="str">
        <f t="shared" si="12"/>
        <v/>
      </c>
      <c r="O104" t="str">
        <f t="shared" si="13"/>
        <v/>
      </c>
      <c r="P104" t="str">
        <f t="shared" si="14"/>
        <v/>
      </c>
      <c r="Q104" t="str">
        <f t="shared" si="15"/>
        <v xml:space="preserve">CH29: 1-&gt;2, </v>
      </c>
    </row>
    <row r="105" spans="1:17" x14ac:dyDescent="0.2">
      <c r="A105">
        <v>10</v>
      </c>
      <c r="B105" t="s">
        <v>19</v>
      </c>
      <c r="C105" t="s">
        <v>20</v>
      </c>
      <c r="D105">
        <v>38</v>
      </c>
      <c r="E105">
        <v>1</v>
      </c>
      <c r="F105">
        <v>0.2</v>
      </c>
      <c r="G105">
        <v>1</v>
      </c>
      <c r="H105">
        <v>2</v>
      </c>
      <c r="I105" t="s">
        <v>82</v>
      </c>
      <c r="J105" t="str">
        <f t="shared" si="8"/>
        <v>CH38: 1-&gt;2</v>
      </c>
      <c r="K105" t="str">
        <f t="shared" si="9"/>
        <v/>
      </c>
      <c r="L105" t="str">
        <f t="shared" si="10"/>
        <v/>
      </c>
      <c r="M105" t="str">
        <f t="shared" si="11"/>
        <v/>
      </c>
      <c r="N105" t="str">
        <f t="shared" si="12"/>
        <v/>
      </c>
      <c r="O105" t="str">
        <f t="shared" si="13"/>
        <v/>
      </c>
      <c r="P105" t="str">
        <f t="shared" si="14"/>
        <v/>
      </c>
      <c r="Q105" t="str">
        <f t="shared" si="15"/>
        <v xml:space="preserve">CH38: 1-&gt;2, </v>
      </c>
    </row>
    <row r="106" spans="1:17" x14ac:dyDescent="0.2">
      <c r="A106">
        <v>10</v>
      </c>
      <c r="B106" t="s">
        <v>19</v>
      </c>
      <c r="C106" t="s">
        <v>20</v>
      </c>
      <c r="D106">
        <v>39</v>
      </c>
      <c r="E106">
        <v>1</v>
      </c>
      <c r="F106">
        <v>1</v>
      </c>
      <c r="G106">
        <v>0</v>
      </c>
      <c r="H106">
        <v>1</v>
      </c>
      <c r="I106" t="s">
        <v>82</v>
      </c>
      <c r="J106" t="str">
        <f t="shared" si="8"/>
        <v>CH39: 0-&gt;1</v>
      </c>
      <c r="K106" t="str">
        <f t="shared" si="9"/>
        <v/>
      </c>
      <c r="L106" t="str">
        <f t="shared" si="10"/>
        <v/>
      </c>
      <c r="M106" t="str">
        <f t="shared" si="11"/>
        <v/>
      </c>
      <c r="N106" t="str">
        <f t="shared" si="12"/>
        <v/>
      </c>
      <c r="O106" t="str">
        <f t="shared" si="13"/>
        <v/>
      </c>
      <c r="P106" t="str">
        <f t="shared" si="14"/>
        <v/>
      </c>
      <c r="Q106" t="str">
        <f t="shared" si="15"/>
        <v xml:space="preserve">CH39: 0-&gt;1, </v>
      </c>
    </row>
    <row r="107" spans="1:17" x14ac:dyDescent="0.2">
      <c r="A107">
        <v>10</v>
      </c>
      <c r="B107" t="s">
        <v>19</v>
      </c>
      <c r="C107" t="s">
        <v>20</v>
      </c>
      <c r="D107">
        <v>52</v>
      </c>
      <c r="E107">
        <v>1</v>
      </c>
      <c r="F107">
        <v>0.25</v>
      </c>
      <c r="G107">
        <v>3</v>
      </c>
      <c r="H107">
        <v>1</v>
      </c>
      <c r="I107" t="s">
        <v>82</v>
      </c>
      <c r="J107" t="str">
        <f t="shared" si="8"/>
        <v>CH52: 3-&gt;1</v>
      </c>
      <c r="K107" t="str">
        <f t="shared" si="9"/>
        <v/>
      </c>
      <c r="L107" t="str">
        <f t="shared" si="10"/>
        <v/>
      </c>
      <c r="M107" t="str">
        <f t="shared" si="11"/>
        <v/>
      </c>
      <c r="N107" t="str">
        <f t="shared" si="12"/>
        <v/>
      </c>
      <c r="O107" t="str">
        <f t="shared" si="13"/>
        <v/>
      </c>
      <c r="P107" t="str">
        <f t="shared" si="14"/>
        <v/>
      </c>
      <c r="Q107" t="str">
        <f t="shared" si="15"/>
        <v xml:space="preserve">CH52: 3-&gt;1, </v>
      </c>
    </row>
    <row r="108" spans="1:17" x14ac:dyDescent="0.2">
      <c r="A108">
        <v>10</v>
      </c>
      <c r="B108" t="s">
        <v>19</v>
      </c>
      <c r="C108" t="s">
        <v>20</v>
      </c>
      <c r="D108">
        <v>61</v>
      </c>
      <c r="E108">
        <v>1</v>
      </c>
      <c r="F108">
        <v>1</v>
      </c>
      <c r="G108">
        <v>1</v>
      </c>
      <c r="H108">
        <v>2</v>
      </c>
      <c r="I108" t="s">
        <v>82</v>
      </c>
      <c r="J108" t="str">
        <f t="shared" si="8"/>
        <v>CH61: 1-&gt;2</v>
      </c>
      <c r="K108" t="str">
        <f t="shared" si="9"/>
        <v/>
      </c>
      <c r="L108" t="str">
        <f t="shared" si="10"/>
        <v/>
      </c>
      <c r="M108" t="str">
        <f t="shared" si="11"/>
        <v/>
      </c>
      <c r="N108" t="str">
        <f t="shared" si="12"/>
        <v/>
      </c>
      <c r="O108" t="str">
        <f t="shared" si="13"/>
        <v/>
      </c>
      <c r="P108" t="str">
        <f t="shared" si="14"/>
        <v/>
      </c>
      <c r="Q108" t="str">
        <f t="shared" si="15"/>
        <v xml:space="preserve">CH61: 1-&gt;2, </v>
      </c>
    </row>
    <row r="109" spans="1:17" x14ac:dyDescent="0.2">
      <c r="A109">
        <v>10</v>
      </c>
      <c r="B109" t="s">
        <v>19</v>
      </c>
      <c r="C109" t="s">
        <v>20</v>
      </c>
      <c r="D109">
        <v>92</v>
      </c>
      <c r="E109">
        <v>1</v>
      </c>
      <c r="F109">
        <v>1</v>
      </c>
      <c r="G109">
        <v>1</v>
      </c>
      <c r="H109">
        <v>0</v>
      </c>
      <c r="I109" t="s">
        <v>82</v>
      </c>
      <c r="J109" t="str">
        <f t="shared" si="8"/>
        <v>CH92: 1-&gt;0</v>
      </c>
      <c r="K109" t="str">
        <f t="shared" si="9"/>
        <v/>
      </c>
      <c r="L109" t="str">
        <f t="shared" si="10"/>
        <v/>
      </c>
      <c r="M109" t="str">
        <f t="shared" si="11"/>
        <v/>
      </c>
      <c r="N109" t="str">
        <f t="shared" si="12"/>
        <v/>
      </c>
      <c r="O109" t="str">
        <f t="shared" si="13"/>
        <v/>
      </c>
      <c r="P109" t="str">
        <f t="shared" si="14"/>
        <v/>
      </c>
      <c r="Q109" t="str">
        <f t="shared" si="15"/>
        <v xml:space="preserve">CH92: 1-&gt;0, </v>
      </c>
    </row>
    <row r="110" spans="1:17" x14ac:dyDescent="0.2">
      <c r="A110">
        <v>10</v>
      </c>
      <c r="B110" t="s">
        <v>19</v>
      </c>
      <c r="C110" t="s">
        <v>20</v>
      </c>
      <c r="D110">
        <v>105</v>
      </c>
      <c r="E110">
        <v>1</v>
      </c>
      <c r="F110">
        <v>0.5</v>
      </c>
      <c r="G110">
        <v>1</v>
      </c>
      <c r="H110">
        <v>0</v>
      </c>
      <c r="I110" t="s">
        <v>82</v>
      </c>
      <c r="J110" t="str">
        <f t="shared" si="8"/>
        <v>CH105: 1-&gt;0</v>
      </c>
      <c r="K110" t="str">
        <f t="shared" si="9"/>
        <v/>
      </c>
      <c r="L110" t="str">
        <f t="shared" si="10"/>
        <v/>
      </c>
      <c r="M110" t="str">
        <f t="shared" si="11"/>
        <v/>
      </c>
      <c r="N110" t="str">
        <f t="shared" si="12"/>
        <v/>
      </c>
      <c r="O110" t="str">
        <f t="shared" si="13"/>
        <v/>
      </c>
      <c r="P110" t="str">
        <f t="shared" si="14"/>
        <v/>
      </c>
      <c r="Q110" t="str">
        <f t="shared" si="15"/>
        <v xml:space="preserve">CH105: 1-&gt;0, </v>
      </c>
    </row>
    <row r="111" spans="1:17" x14ac:dyDescent="0.2">
      <c r="A111">
        <v>10</v>
      </c>
      <c r="B111" t="s">
        <v>19</v>
      </c>
      <c r="C111" t="s">
        <v>20</v>
      </c>
      <c r="D111">
        <v>23</v>
      </c>
      <c r="E111">
        <v>1</v>
      </c>
      <c r="F111">
        <v>0.25</v>
      </c>
      <c r="G111">
        <v>2</v>
      </c>
      <c r="H111">
        <v>1</v>
      </c>
      <c r="I111" t="s">
        <v>12</v>
      </c>
      <c r="J111" t="str">
        <f t="shared" si="8"/>
        <v>CH23: 2-&gt;1</v>
      </c>
      <c r="K111" t="str">
        <f t="shared" si="9"/>
        <v/>
      </c>
      <c r="L111" t="str">
        <f t="shared" si="10"/>
        <v>ACCTRAN</v>
      </c>
      <c r="M111" t="str">
        <f t="shared" si="11"/>
        <v/>
      </c>
      <c r="N111" t="str">
        <f t="shared" si="12"/>
        <v xml:space="preserve">: </v>
      </c>
      <c r="O111" t="str">
        <f t="shared" si="13"/>
        <v>%%</v>
      </c>
      <c r="P111" t="str">
        <f t="shared" si="14"/>
        <v>$</v>
      </c>
      <c r="Q111" t="str">
        <f t="shared" si="15"/>
        <v xml:space="preserve">$: ACCTRAN: %%CH23: 2-&gt;1, </v>
      </c>
    </row>
    <row r="112" spans="1:17" x14ac:dyDescent="0.2">
      <c r="A112">
        <v>10</v>
      </c>
      <c r="B112" t="s">
        <v>19</v>
      </c>
      <c r="C112" t="s">
        <v>20</v>
      </c>
      <c r="D112">
        <v>85</v>
      </c>
      <c r="E112">
        <v>1</v>
      </c>
      <c r="F112">
        <v>0.25</v>
      </c>
      <c r="G112">
        <v>1</v>
      </c>
      <c r="H112">
        <v>0</v>
      </c>
      <c r="I112" t="s">
        <v>12</v>
      </c>
      <c r="J112" t="str">
        <f t="shared" si="8"/>
        <v>CH85: 1-&gt;0</v>
      </c>
      <c r="K112" t="str">
        <f t="shared" si="9"/>
        <v/>
      </c>
      <c r="L112" t="str">
        <f t="shared" si="10"/>
        <v/>
      </c>
      <c r="M112" t="str">
        <f t="shared" si="11"/>
        <v/>
      </c>
      <c r="N112" t="str">
        <f t="shared" si="12"/>
        <v/>
      </c>
      <c r="O112" t="str">
        <f t="shared" si="13"/>
        <v/>
      </c>
      <c r="P112" t="str">
        <f t="shared" si="14"/>
        <v/>
      </c>
      <c r="Q112" t="str">
        <f t="shared" si="15"/>
        <v xml:space="preserve">CH85: 1-&gt;0, </v>
      </c>
    </row>
    <row r="113" spans="1:17" x14ac:dyDescent="0.2">
      <c r="A113">
        <v>11</v>
      </c>
      <c r="B113" t="s">
        <v>20</v>
      </c>
      <c r="C113" t="s">
        <v>21</v>
      </c>
      <c r="D113">
        <v>37</v>
      </c>
      <c r="E113">
        <v>1</v>
      </c>
      <c r="F113">
        <v>0.66700000000000004</v>
      </c>
      <c r="G113">
        <v>2</v>
      </c>
      <c r="H113">
        <v>3</v>
      </c>
      <c r="I113" t="s">
        <v>10</v>
      </c>
      <c r="J113" t="str">
        <f t="shared" si="8"/>
        <v>CH37: 2-&gt;3</v>
      </c>
      <c r="K113" t="str">
        <f t="shared" si="9"/>
        <v>node_40</v>
      </c>
      <c r="L113" t="str">
        <f t="shared" si="10"/>
        <v>Unambiguous</v>
      </c>
      <c r="M113" t="str">
        <f t="shared" si="11"/>
        <v>§</v>
      </c>
      <c r="N113" t="str">
        <f t="shared" si="12"/>
        <v xml:space="preserve">: </v>
      </c>
      <c r="O113" t="str">
        <f t="shared" si="13"/>
        <v>%%</v>
      </c>
      <c r="P113" t="str">
        <f t="shared" si="14"/>
        <v>$</v>
      </c>
      <c r="Q113" t="str">
        <f t="shared" si="15"/>
        <v xml:space="preserve">$node_40: §Unambiguous: %%CH37: 2-&gt;3, </v>
      </c>
    </row>
    <row r="114" spans="1:17" x14ac:dyDescent="0.2">
      <c r="A114">
        <v>11</v>
      </c>
      <c r="B114" t="s">
        <v>20</v>
      </c>
      <c r="C114" t="s">
        <v>21</v>
      </c>
      <c r="D114">
        <v>67</v>
      </c>
      <c r="E114">
        <v>1</v>
      </c>
      <c r="F114">
        <v>0.2</v>
      </c>
      <c r="G114">
        <v>1</v>
      </c>
      <c r="H114">
        <v>2</v>
      </c>
      <c r="I114" t="s">
        <v>10</v>
      </c>
      <c r="J114" t="str">
        <f t="shared" si="8"/>
        <v>CH67: 1-&gt;2</v>
      </c>
      <c r="K114" t="str">
        <f t="shared" si="9"/>
        <v/>
      </c>
      <c r="L114" t="str">
        <f t="shared" si="10"/>
        <v/>
      </c>
      <c r="M114" t="str">
        <f t="shared" si="11"/>
        <v/>
      </c>
      <c r="N114" t="str">
        <f t="shared" si="12"/>
        <v/>
      </c>
      <c r="O114" t="str">
        <f t="shared" si="13"/>
        <v/>
      </c>
      <c r="P114" t="str">
        <f t="shared" si="14"/>
        <v/>
      </c>
      <c r="Q114" t="str">
        <f t="shared" si="15"/>
        <v xml:space="preserve">CH67: 1-&gt;2, </v>
      </c>
    </row>
    <row r="115" spans="1:17" x14ac:dyDescent="0.2">
      <c r="A115">
        <v>11</v>
      </c>
      <c r="B115" t="s">
        <v>20</v>
      </c>
      <c r="C115" t="s">
        <v>21</v>
      </c>
      <c r="D115">
        <v>51</v>
      </c>
      <c r="E115">
        <v>1</v>
      </c>
      <c r="F115">
        <v>0.5</v>
      </c>
      <c r="G115">
        <v>1</v>
      </c>
      <c r="H115">
        <v>2</v>
      </c>
      <c r="I115" t="s">
        <v>82</v>
      </c>
      <c r="J115" t="str">
        <f t="shared" si="8"/>
        <v>CH51: 1-&gt;2</v>
      </c>
      <c r="K115" t="str">
        <f t="shared" si="9"/>
        <v/>
      </c>
      <c r="L115" t="str">
        <f t="shared" si="10"/>
        <v>DELTRAN</v>
      </c>
      <c r="M115" t="str">
        <f t="shared" si="11"/>
        <v/>
      </c>
      <c r="N115" t="str">
        <f t="shared" si="12"/>
        <v xml:space="preserve">: </v>
      </c>
      <c r="O115" t="str">
        <f t="shared" si="13"/>
        <v>%%</v>
      </c>
      <c r="P115" t="str">
        <f t="shared" si="14"/>
        <v>$</v>
      </c>
      <c r="Q115" t="str">
        <f t="shared" si="15"/>
        <v xml:space="preserve">$: DELTRAN: %%CH51: 1-&gt;2, </v>
      </c>
    </row>
    <row r="116" spans="1:17" x14ac:dyDescent="0.2">
      <c r="A116">
        <v>11</v>
      </c>
      <c r="B116" t="s">
        <v>20</v>
      </c>
      <c r="C116" t="s">
        <v>21</v>
      </c>
      <c r="D116">
        <v>85</v>
      </c>
      <c r="E116">
        <v>1</v>
      </c>
      <c r="F116">
        <v>0.25</v>
      </c>
      <c r="G116">
        <v>1</v>
      </c>
      <c r="H116">
        <v>0</v>
      </c>
      <c r="I116" t="s">
        <v>82</v>
      </c>
      <c r="J116" t="str">
        <f t="shared" si="8"/>
        <v>CH85: 1-&gt;0</v>
      </c>
      <c r="K116" t="str">
        <f t="shared" si="9"/>
        <v/>
      </c>
      <c r="L116" t="str">
        <f t="shared" si="10"/>
        <v/>
      </c>
      <c r="M116" t="str">
        <f t="shared" si="11"/>
        <v/>
      </c>
      <c r="N116" t="str">
        <f t="shared" si="12"/>
        <v/>
      </c>
      <c r="O116" t="str">
        <f t="shared" si="13"/>
        <v/>
      </c>
      <c r="P116" t="str">
        <f t="shared" si="14"/>
        <v/>
      </c>
      <c r="Q116" t="str">
        <f t="shared" si="15"/>
        <v xml:space="preserve">CH85: 1-&gt;0, </v>
      </c>
    </row>
    <row r="117" spans="1:17" x14ac:dyDescent="0.2">
      <c r="A117">
        <v>11</v>
      </c>
      <c r="B117" t="s">
        <v>20</v>
      </c>
      <c r="C117" t="s">
        <v>21</v>
      </c>
      <c r="D117">
        <v>19</v>
      </c>
      <c r="E117">
        <v>1</v>
      </c>
      <c r="F117">
        <v>0.4</v>
      </c>
      <c r="G117">
        <v>2</v>
      </c>
      <c r="H117">
        <v>1</v>
      </c>
      <c r="I117" t="s">
        <v>12</v>
      </c>
      <c r="J117" t="str">
        <f t="shared" si="8"/>
        <v>CH19: 2-&gt;1</v>
      </c>
      <c r="K117" t="str">
        <f t="shared" si="9"/>
        <v/>
      </c>
      <c r="L117" t="str">
        <f t="shared" si="10"/>
        <v>ACCTRAN</v>
      </c>
      <c r="M117" t="str">
        <f t="shared" si="11"/>
        <v/>
      </c>
      <c r="N117" t="str">
        <f t="shared" si="12"/>
        <v xml:space="preserve">: </v>
      </c>
      <c r="O117" t="str">
        <f t="shared" si="13"/>
        <v>%%</v>
      </c>
      <c r="P117" t="str">
        <f t="shared" si="14"/>
        <v>$</v>
      </c>
      <c r="Q117" t="str">
        <f t="shared" si="15"/>
        <v xml:space="preserve">$: ACCTRAN: %%CH19: 2-&gt;1, </v>
      </c>
    </row>
    <row r="118" spans="1:17" x14ac:dyDescent="0.2">
      <c r="A118">
        <v>12</v>
      </c>
      <c r="B118" t="s">
        <v>21</v>
      </c>
      <c r="C118" t="s">
        <v>22</v>
      </c>
      <c r="D118">
        <v>11</v>
      </c>
      <c r="E118">
        <v>1</v>
      </c>
      <c r="F118">
        <v>0.33300000000000002</v>
      </c>
      <c r="G118">
        <v>1</v>
      </c>
      <c r="H118">
        <v>0</v>
      </c>
      <c r="I118" t="s">
        <v>10</v>
      </c>
      <c r="J118" t="str">
        <f t="shared" si="8"/>
        <v>CH11: 1-&gt;0</v>
      </c>
      <c r="K118" t="str">
        <f t="shared" si="9"/>
        <v>Cyclanorbis elegans</v>
      </c>
      <c r="L118" t="str">
        <f t="shared" si="10"/>
        <v>Unambiguous</v>
      </c>
      <c r="M118" t="str">
        <f t="shared" si="11"/>
        <v>§</v>
      </c>
      <c r="N118" t="str">
        <f t="shared" si="12"/>
        <v xml:space="preserve">: </v>
      </c>
      <c r="O118" t="str">
        <f t="shared" si="13"/>
        <v>%%</v>
      </c>
      <c r="P118" t="str">
        <f t="shared" si="14"/>
        <v>$</v>
      </c>
      <c r="Q118" t="str">
        <f t="shared" si="15"/>
        <v xml:space="preserve">$Cyclanorbis elegans: §Unambiguous: %%CH11: 1-&gt;0, </v>
      </c>
    </row>
    <row r="119" spans="1:17" x14ac:dyDescent="0.2">
      <c r="A119">
        <v>12</v>
      </c>
      <c r="B119" t="s">
        <v>21</v>
      </c>
      <c r="C119" t="s">
        <v>22</v>
      </c>
      <c r="D119">
        <v>24</v>
      </c>
      <c r="E119">
        <v>1</v>
      </c>
      <c r="F119">
        <v>0.33300000000000002</v>
      </c>
      <c r="G119">
        <v>1</v>
      </c>
      <c r="H119">
        <v>2</v>
      </c>
      <c r="I119" t="s">
        <v>10</v>
      </c>
      <c r="J119" t="str">
        <f t="shared" si="8"/>
        <v>CH24: 1-&gt;2</v>
      </c>
      <c r="K119" t="str">
        <f t="shared" si="9"/>
        <v/>
      </c>
      <c r="L119" t="str">
        <f t="shared" si="10"/>
        <v/>
      </c>
      <c r="M119" t="str">
        <f t="shared" si="11"/>
        <v/>
      </c>
      <c r="N119" t="str">
        <f t="shared" si="12"/>
        <v/>
      </c>
      <c r="O119" t="str">
        <f t="shared" si="13"/>
        <v/>
      </c>
      <c r="P119" t="str">
        <f t="shared" si="14"/>
        <v/>
      </c>
      <c r="Q119" t="str">
        <f t="shared" si="15"/>
        <v xml:space="preserve">CH24: 1-&gt;2, </v>
      </c>
    </row>
    <row r="120" spans="1:17" x14ac:dyDescent="0.2">
      <c r="A120">
        <v>12</v>
      </c>
      <c r="B120" t="s">
        <v>21</v>
      </c>
      <c r="C120" t="s">
        <v>22</v>
      </c>
      <c r="D120">
        <v>32</v>
      </c>
      <c r="E120">
        <v>1</v>
      </c>
      <c r="F120">
        <v>1</v>
      </c>
      <c r="G120">
        <v>1</v>
      </c>
      <c r="H120">
        <v>2</v>
      </c>
      <c r="I120" t="s">
        <v>10</v>
      </c>
      <c r="J120" t="str">
        <f t="shared" si="8"/>
        <v>CH32: 1-&gt;2</v>
      </c>
      <c r="K120" t="str">
        <f t="shared" si="9"/>
        <v/>
      </c>
      <c r="L120" t="str">
        <f t="shared" si="10"/>
        <v/>
      </c>
      <c r="M120" t="str">
        <f t="shared" si="11"/>
        <v/>
      </c>
      <c r="N120" t="str">
        <f t="shared" si="12"/>
        <v/>
      </c>
      <c r="O120" t="str">
        <f t="shared" si="13"/>
        <v/>
      </c>
      <c r="P120" t="str">
        <f t="shared" si="14"/>
        <v/>
      </c>
      <c r="Q120" t="str">
        <f t="shared" si="15"/>
        <v xml:space="preserve">CH32: 1-&gt;2, </v>
      </c>
    </row>
    <row r="121" spans="1:17" x14ac:dyDescent="0.2">
      <c r="A121">
        <v>12</v>
      </c>
      <c r="B121" t="s">
        <v>21</v>
      </c>
      <c r="C121" t="s">
        <v>22</v>
      </c>
      <c r="D121">
        <v>52</v>
      </c>
      <c r="E121">
        <v>1</v>
      </c>
      <c r="F121">
        <v>0.25</v>
      </c>
      <c r="G121">
        <v>1</v>
      </c>
      <c r="H121">
        <v>2</v>
      </c>
      <c r="I121" t="s">
        <v>10</v>
      </c>
      <c r="J121" t="str">
        <f t="shared" si="8"/>
        <v>CH52: 1-&gt;2</v>
      </c>
      <c r="K121" t="str">
        <f t="shared" si="9"/>
        <v/>
      </c>
      <c r="L121" t="str">
        <f t="shared" si="10"/>
        <v/>
      </c>
      <c r="M121" t="str">
        <f t="shared" si="11"/>
        <v/>
      </c>
      <c r="N121" t="str">
        <f t="shared" si="12"/>
        <v/>
      </c>
      <c r="O121" t="str">
        <f t="shared" si="13"/>
        <v/>
      </c>
      <c r="P121" t="str">
        <f t="shared" si="14"/>
        <v/>
      </c>
      <c r="Q121" t="str">
        <f t="shared" si="15"/>
        <v xml:space="preserve">CH52: 1-&gt;2, </v>
      </c>
    </row>
    <row r="122" spans="1:17" x14ac:dyDescent="0.2">
      <c r="A122">
        <v>12</v>
      </c>
      <c r="B122" t="s">
        <v>21</v>
      </c>
      <c r="C122" t="s">
        <v>22</v>
      </c>
      <c r="D122">
        <v>55</v>
      </c>
      <c r="E122">
        <v>1</v>
      </c>
      <c r="F122">
        <v>0.25</v>
      </c>
      <c r="G122">
        <v>1</v>
      </c>
      <c r="H122">
        <v>2</v>
      </c>
      <c r="I122" t="s">
        <v>10</v>
      </c>
      <c r="J122" t="str">
        <f t="shared" si="8"/>
        <v>CH55: 1-&gt;2</v>
      </c>
      <c r="K122" t="str">
        <f t="shared" si="9"/>
        <v/>
      </c>
      <c r="L122" t="str">
        <f t="shared" si="10"/>
        <v/>
      </c>
      <c r="M122" t="str">
        <f t="shared" si="11"/>
        <v/>
      </c>
      <c r="N122" t="str">
        <f t="shared" si="12"/>
        <v/>
      </c>
      <c r="O122" t="str">
        <f t="shared" si="13"/>
        <v/>
      </c>
      <c r="P122" t="str">
        <f t="shared" si="14"/>
        <v/>
      </c>
      <c r="Q122" t="str">
        <f t="shared" si="15"/>
        <v xml:space="preserve">CH55: 1-&gt;2, </v>
      </c>
    </row>
    <row r="123" spans="1:17" x14ac:dyDescent="0.2">
      <c r="A123">
        <v>12</v>
      </c>
      <c r="B123" t="s">
        <v>21</v>
      </c>
      <c r="C123" t="s">
        <v>22</v>
      </c>
      <c r="D123">
        <v>102</v>
      </c>
      <c r="E123">
        <v>1</v>
      </c>
      <c r="F123">
        <v>0.222</v>
      </c>
      <c r="G123">
        <v>1</v>
      </c>
      <c r="H123">
        <v>0</v>
      </c>
      <c r="I123" t="s">
        <v>10</v>
      </c>
      <c r="J123" t="str">
        <f t="shared" si="8"/>
        <v>CH102: 1-&gt;0</v>
      </c>
      <c r="K123" t="str">
        <f t="shared" si="9"/>
        <v/>
      </c>
      <c r="L123" t="str">
        <f t="shared" si="10"/>
        <v/>
      </c>
      <c r="M123" t="str">
        <f t="shared" si="11"/>
        <v/>
      </c>
      <c r="N123" t="str">
        <f t="shared" si="12"/>
        <v/>
      </c>
      <c r="O123" t="str">
        <f t="shared" si="13"/>
        <v/>
      </c>
      <c r="P123" t="str">
        <f t="shared" si="14"/>
        <v/>
      </c>
      <c r="Q123" t="str">
        <f t="shared" si="15"/>
        <v xml:space="preserve">CH102: 1-&gt;0, </v>
      </c>
    </row>
    <row r="124" spans="1:17" x14ac:dyDescent="0.2">
      <c r="A124">
        <v>12</v>
      </c>
      <c r="B124" t="s">
        <v>21</v>
      </c>
      <c r="C124" t="s">
        <v>22</v>
      </c>
      <c r="D124">
        <v>108</v>
      </c>
      <c r="E124">
        <v>1</v>
      </c>
      <c r="F124">
        <v>0.182</v>
      </c>
      <c r="G124">
        <v>1</v>
      </c>
      <c r="H124">
        <v>2</v>
      </c>
      <c r="I124" t="s">
        <v>10</v>
      </c>
      <c r="J124" t="str">
        <f t="shared" si="8"/>
        <v>CH108: 1-&gt;2</v>
      </c>
      <c r="K124" t="str">
        <f t="shared" si="9"/>
        <v/>
      </c>
      <c r="L124" t="str">
        <f t="shared" si="10"/>
        <v/>
      </c>
      <c r="M124" t="str">
        <f t="shared" si="11"/>
        <v/>
      </c>
      <c r="N124" t="str">
        <f t="shared" si="12"/>
        <v/>
      </c>
      <c r="O124" t="str">
        <f t="shared" si="13"/>
        <v/>
      </c>
      <c r="P124" t="str">
        <f t="shared" si="14"/>
        <v/>
      </c>
      <c r="Q124" t="str">
        <f t="shared" si="15"/>
        <v xml:space="preserve">CH108: 1-&gt;2, </v>
      </c>
    </row>
    <row r="125" spans="1:17" x14ac:dyDescent="0.2">
      <c r="A125">
        <v>12</v>
      </c>
      <c r="B125" t="s">
        <v>21</v>
      </c>
      <c r="C125" t="s">
        <v>22</v>
      </c>
      <c r="D125">
        <v>1</v>
      </c>
      <c r="E125">
        <v>1</v>
      </c>
      <c r="F125">
        <v>0.154</v>
      </c>
      <c r="G125">
        <v>3</v>
      </c>
      <c r="H125">
        <v>2</v>
      </c>
      <c r="I125" t="s">
        <v>82</v>
      </c>
      <c r="J125" t="str">
        <f t="shared" si="8"/>
        <v>CH1: 3-&gt;2</v>
      </c>
      <c r="K125" t="str">
        <f t="shared" si="9"/>
        <v/>
      </c>
      <c r="L125" t="str">
        <f t="shared" si="10"/>
        <v>DELTRAN</v>
      </c>
      <c r="M125" t="str">
        <f t="shared" si="11"/>
        <v/>
      </c>
      <c r="N125" t="str">
        <f t="shared" si="12"/>
        <v xml:space="preserve">: </v>
      </c>
      <c r="O125" t="str">
        <f t="shared" si="13"/>
        <v>%%</v>
      </c>
      <c r="P125" t="str">
        <f t="shared" si="14"/>
        <v>$</v>
      </c>
      <c r="Q125" t="str">
        <f t="shared" si="15"/>
        <v xml:space="preserve">$: DELTRAN: %%CH1: 3-&gt;2, </v>
      </c>
    </row>
    <row r="126" spans="1:17" x14ac:dyDescent="0.2">
      <c r="A126">
        <v>12</v>
      </c>
      <c r="B126" t="s">
        <v>21</v>
      </c>
      <c r="C126" t="s">
        <v>22</v>
      </c>
      <c r="D126">
        <v>19</v>
      </c>
      <c r="E126">
        <v>1</v>
      </c>
      <c r="F126">
        <v>0.4</v>
      </c>
      <c r="G126">
        <v>2</v>
      </c>
      <c r="H126">
        <v>1</v>
      </c>
      <c r="I126" t="s">
        <v>82</v>
      </c>
      <c r="J126" t="str">
        <f t="shared" si="8"/>
        <v>CH19: 2-&gt;1</v>
      </c>
      <c r="K126" t="str">
        <f t="shared" si="9"/>
        <v/>
      </c>
      <c r="L126" t="str">
        <f t="shared" si="10"/>
        <v/>
      </c>
      <c r="M126" t="str">
        <f t="shared" si="11"/>
        <v/>
      </c>
      <c r="N126" t="str">
        <f t="shared" si="12"/>
        <v/>
      </c>
      <c r="O126" t="str">
        <f t="shared" si="13"/>
        <v/>
      </c>
      <c r="P126" t="str">
        <f t="shared" si="14"/>
        <v/>
      </c>
      <c r="Q126" t="str">
        <f t="shared" si="15"/>
        <v xml:space="preserve">CH19: 2-&gt;1, </v>
      </c>
    </row>
    <row r="127" spans="1:17" x14ac:dyDescent="0.2">
      <c r="A127">
        <v>12</v>
      </c>
      <c r="B127" t="s">
        <v>21</v>
      </c>
      <c r="C127" t="s">
        <v>22</v>
      </c>
      <c r="D127">
        <v>8</v>
      </c>
      <c r="E127">
        <v>1</v>
      </c>
      <c r="F127">
        <v>0.16700000000000001</v>
      </c>
      <c r="G127">
        <v>1</v>
      </c>
      <c r="H127">
        <v>0</v>
      </c>
      <c r="I127" t="s">
        <v>12</v>
      </c>
      <c r="J127" t="str">
        <f t="shared" si="8"/>
        <v>CH8: 1-&gt;0</v>
      </c>
      <c r="K127" t="str">
        <f t="shared" si="9"/>
        <v/>
      </c>
      <c r="L127" t="str">
        <f t="shared" si="10"/>
        <v>ACCTRAN</v>
      </c>
      <c r="M127" t="str">
        <f t="shared" si="11"/>
        <v/>
      </c>
      <c r="N127" t="str">
        <f t="shared" si="12"/>
        <v xml:space="preserve">: </v>
      </c>
      <c r="O127" t="str">
        <f t="shared" si="13"/>
        <v>%%</v>
      </c>
      <c r="P127" t="str">
        <f t="shared" si="14"/>
        <v>$</v>
      </c>
      <c r="Q127" t="str">
        <f t="shared" si="15"/>
        <v xml:space="preserve">$: ACCTRAN: %%CH8: 1-&gt;0, </v>
      </c>
    </row>
    <row r="128" spans="1:17" x14ac:dyDescent="0.2">
      <c r="A128">
        <v>12</v>
      </c>
      <c r="B128" t="s">
        <v>21</v>
      </c>
      <c r="C128" t="s">
        <v>22</v>
      </c>
      <c r="D128">
        <v>9</v>
      </c>
      <c r="E128">
        <v>1</v>
      </c>
      <c r="F128">
        <v>0.1</v>
      </c>
      <c r="G128">
        <v>1</v>
      </c>
      <c r="H128">
        <v>0</v>
      </c>
      <c r="I128" t="s">
        <v>12</v>
      </c>
      <c r="J128" t="str">
        <f t="shared" si="8"/>
        <v>CH9: 1-&gt;0</v>
      </c>
      <c r="K128" t="str">
        <f t="shared" si="9"/>
        <v/>
      </c>
      <c r="L128" t="str">
        <f t="shared" si="10"/>
        <v/>
      </c>
      <c r="M128" t="str">
        <f t="shared" si="11"/>
        <v/>
      </c>
      <c r="N128" t="str">
        <f t="shared" si="12"/>
        <v/>
      </c>
      <c r="O128" t="str">
        <f t="shared" si="13"/>
        <v/>
      </c>
      <c r="P128" t="str">
        <f t="shared" si="14"/>
        <v/>
      </c>
      <c r="Q128" t="str">
        <f t="shared" si="15"/>
        <v xml:space="preserve">CH9: 1-&gt;0, </v>
      </c>
    </row>
    <row r="129" spans="1:17" x14ac:dyDescent="0.2">
      <c r="A129">
        <v>12</v>
      </c>
      <c r="B129" t="s">
        <v>21</v>
      </c>
      <c r="C129" t="s">
        <v>22</v>
      </c>
      <c r="D129">
        <v>23</v>
      </c>
      <c r="E129">
        <v>1</v>
      </c>
      <c r="F129">
        <v>0.25</v>
      </c>
      <c r="G129">
        <v>1</v>
      </c>
      <c r="H129">
        <v>2</v>
      </c>
      <c r="I129" t="s">
        <v>12</v>
      </c>
      <c r="J129" t="str">
        <f t="shared" si="8"/>
        <v>CH23: 1-&gt;2</v>
      </c>
      <c r="K129" t="str">
        <f t="shared" si="9"/>
        <v/>
      </c>
      <c r="L129" t="str">
        <f t="shared" si="10"/>
        <v/>
      </c>
      <c r="M129" t="str">
        <f t="shared" si="11"/>
        <v/>
      </c>
      <c r="N129" t="str">
        <f t="shared" si="12"/>
        <v/>
      </c>
      <c r="O129" t="str">
        <f t="shared" si="13"/>
        <v/>
      </c>
      <c r="P129" t="str">
        <f t="shared" si="14"/>
        <v/>
      </c>
      <c r="Q129" t="str">
        <f t="shared" si="15"/>
        <v xml:space="preserve">CH23: 1-&gt;2, </v>
      </c>
    </row>
    <row r="130" spans="1:17" x14ac:dyDescent="0.2">
      <c r="A130">
        <v>12</v>
      </c>
      <c r="B130" t="s">
        <v>21</v>
      </c>
      <c r="C130" t="s">
        <v>22</v>
      </c>
      <c r="D130">
        <v>47</v>
      </c>
      <c r="E130">
        <v>1</v>
      </c>
      <c r="F130">
        <v>0.33300000000000002</v>
      </c>
      <c r="G130">
        <v>2</v>
      </c>
      <c r="H130">
        <v>1</v>
      </c>
      <c r="I130" t="s">
        <v>12</v>
      </c>
      <c r="J130" t="str">
        <f t="shared" si="8"/>
        <v>CH47: 2-&gt;1</v>
      </c>
      <c r="K130" t="str">
        <f t="shared" si="9"/>
        <v/>
      </c>
      <c r="L130" t="str">
        <f t="shared" si="10"/>
        <v/>
      </c>
      <c r="M130" t="str">
        <f t="shared" si="11"/>
        <v/>
      </c>
      <c r="N130" t="str">
        <f t="shared" si="12"/>
        <v/>
      </c>
      <c r="O130" t="str">
        <f t="shared" si="13"/>
        <v/>
      </c>
      <c r="P130" t="str">
        <f t="shared" si="14"/>
        <v/>
      </c>
      <c r="Q130" t="str">
        <f t="shared" si="15"/>
        <v xml:space="preserve">CH47: 2-&gt;1, </v>
      </c>
    </row>
    <row r="131" spans="1:17" x14ac:dyDescent="0.2">
      <c r="A131">
        <v>12</v>
      </c>
      <c r="B131" t="s">
        <v>21</v>
      </c>
      <c r="C131" t="s">
        <v>22</v>
      </c>
      <c r="D131">
        <v>89</v>
      </c>
      <c r="E131">
        <v>1</v>
      </c>
      <c r="F131">
        <v>0.2</v>
      </c>
      <c r="G131">
        <v>1</v>
      </c>
      <c r="H131">
        <v>0</v>
      </c>
      <c r="I131" t="s">
        <v>12</v>
      </c>
      <c r="J131" t="str">
        <f t="shared" ref="J131:J194" si="16">CONCATENATE("CH",D131,": ",G131,"-&gt;",H131)</f>
        <v>CH89: 1-&gt;0</v>
      </c>
      <c r="K131" t="str">
        <f t="shared" ref="K131:K194" si="17" xml:space="preserve"> IF(C131=C130,"",C131)</f>
        <v/>
      </c>
      <c r="L131" t="str">
        <f t="shared" ref="L131:L194" si="18" xml:space="preserve"> IF(I131=I130, IF(C131=C130,"",I131),I131)</f>
        <v/>
      </c>
      <c r="M131" t="str">
        <f t="shared" ref="M131:M194" si="19">IF(K131="","","§")</f>
        <v/>
      </c>
      <c r="N131" t="str">
        <f t="shared" ref="N131:N194" si="20" xml:space="preserve"> IF(L131="","",": ")</f>
        <v/>
      </c>
      <c r="O131" t="str">
        <f t="shared" ref="O131:O194" si="21" xml:space="preserve"> IF(L131="","","%%")</f>
        <v/>
      </c>
      <c r="P131" t="str">
        <f t="shared" ref="P131:P194" si="22">IF(N131="","","$")</f>
        <v/>
      </c>
      <c r="Q131" t="str">
        <f t="shared" ref="Q131:Q194" si="23" xml:space="preserve"> CONCATENATE(P131,K131,N131,M131,L131,N131,O131,J131,", ")</f>
        <v xml:space="preserve">CH89: 1-&gt;0, </v>
      </c>
    </row>
    <row r="132" spans="1:17" x14ac:dyDescent="0.2">
      <c r="A132">
        <v>13</v>
      </c>
      <c r="B132" t="s">
        <v>21</v>
      </c>
      <c r="C132" t="s">
        <v>23</v>
      </c>
      <c r="D132">
        <v>6</v>
      </c>
      <c r="E132">
        <v>1</v>
      </c>
      <c r="F132">
        <v>0.5</v>
      </c>
      <c r="G132">
        <v>1</v>
      </c>
      <c r="H132">
        <v>2</v>
      </c>
      <c r="I132" t="s">
        <v>10</v>
      </c>
      <c r="J132" t="str">
        <f t="shared" si="16"/>
        <v>CH6: 1-&gt;2</v>
      </c>
      <c r="K132" t="str">
        <f t="shared" si="17"/>
        <v>Cyclanorbis senegalensis</v>
      </c>
      <c r="L132" t="str">
        <f t="shared" si="18"/>
        <v>Unambiguous</v>
      </c>
      <c r="M132" t="str">
        <f t="shared" si="19"/>
        <v>§</v>
      </c>
      <c r="N132" t="str">
        <f t="shared" si="20"/>
        <v xml:space="preserve">: </v>
      </c>
      <c r="O132" t="str">
        <f t="shared" si="21"/>
        <v>%%</v>
      </c>
      <c r="P132" t="str">
        <f t="shared" si="22"/>
        <v>$</v>
      </c>
      <c r="Q132" t="str">
        <f t="shared" si="23"/>
        <v xml:space="preserve">$Cyclanorbis senegalensis: §Unambiguous: %%CH6: 1-&gt;2, </v>
      </c>
    </row>
    <row r="133" spans="1:17" x14ac:dyDescent="0.2">
      <c r="A133">
        <v>13</v>
      </c>
      <c r="B133" t="s">
        <v>21</v>
      </c>
      <c r="C133" t="s">
        <v>23</v>
      </c>
      <c r="D133">
        <v>12</v>
      </c>
      <c r="E133">
        <v>1</v>
      </c>
      <c r="F133">
        <v>1</v>
      </c>
      <c r="G133">
        <v>0</v>
      </c>
      <c r="H133">
        <v>1</v>
      </c>
      <c r="I133" t="s">
        <v>10</v>
      </c>
      <c r="J133" t="str">
        <f t="shared" si="16"/>
        <v>CH12: 0-&gt;1</v>
      </c>
      <c r="K133" t="str">
        <f t="shared" si="17"/>
        <v/>
      </c>
      <c r="L133" t="str">
        <f t="shared" si="18"/>
        <v/>
      </c>
      <c r="M133" t="str">
        <f t="shared" si="19"/>
        <v/>
      </c>
      <c r="N133" t="str">
        <f t="shared" si="20"/>
        <v/>
      </c>
      <c r="O133" t="str">
        <f t="shared" si="21"/>
        <v/>
      </c>
      <c r="P133" t="str">
        <f t="shared" si="22"/>
        <v/>
      </c>
      <c r="Q133" t="str">
        <f t="shared" si="23"/>
        <v xml:space="preserve">CH12: 0-&gt;1, </v>
      </c>
    </row>
    <row r="134" spans="1:17" x14ac:dyDescent="0.2">
      <c r="A134">
        <v>13</v>
      </c>
      <c r="B134" t="s">
        <v>21</v>
      </c>
      <c r="C134" t="s">
        <v>23</v>
      </c>
      <c r="D134">
        <v>16</v>
      </c>
      <c r="E134">
        <v>1</v>
      </c>
      <c r="F134">
        <v>0.33300000000000002</v>
      </c>
      <c r="G134">
        <v>2</v>
      </c>
      <c r="H134">
        <v>3</v>
      </c>
      <c r="I134" t="s">
        <v>10</v>
      </c>
      <c r="J134" t="str">
        <f t="shared" si="16"/>
        <v>CH16: 2-&gt;3</v>
      </c>
      <c r="K134" t="str">
        <f t="shared" si="17"/>
        <v/>
      </c>
      <c r="L134" t="str">
        <f t="shared" si="18"/>
        <v/>
      </c>
      <c r="M134" t="str">
        <f t="shared" si="19"/>
        <v/>
      </c>
      <c r="N134" t="str">
        <f t="shared" si="20"/>
        <v/>
      </c>
      <c r="O134" t="str">
        <f t="shared" si="21"/>
        <v/>
      </c>
      <c r="P134" t="str">
        <f t="shared" si="22"/>
        <v/>
      </c>
      <c r="Q134" t="str">
        <f t="shared" si="23"/>
        <v xml:space="preserve">CH16: 2-&gt;3, </v>
      </c>
    </row>
    <row r="135" spans="1:17" x14ac:dyDescent="0.2">
      <c r="A135">
        <v>13</v>
      </c>
      <c r="B135" t="s">
        <v>21</v>
      </c>
      <c r="C135" t="s">
        <v>23</v>
      </c>
      <c r="D135">
        <v>18</v>
      </c>
      <c r="E135">
        <v>2</v>
      </c>
      <c r="F135">
        <v>0.36399999999999999</v>
      </c>
      <c r="G135">
        <v>2</v>
      </c>
      <c r="H135">
        <v>4</v>
      </c>
      <c r="I135" t="s">
        <v>10</v>
      </c>
      <c r="J135" t="str">
        <f t="shared" si="16"/>
        <v>CH18: 2-&gt;4</v>
      </c>
      <c r="K135" t="str">
        <f t="shared" si="17"/>
        <v/>
      </c>
      <c r="L135" t="str">
        <f t="shared" si="18"/>
        <v/>
      </c>
      <c r="M135" t="str">
        <f t="shared" si="19"/>
        <v/>
      </c>
      <c r="N135" t="str">
        <f t="shared" si="20"/>
        <v/>
      </c>
      <c r="O135" t="str">
        <f t="shared" si="21"/>
        <v/>
      </c>
      <c r="P135" t="str">
        <f t="shared" si="22"/>
        <v/>
      </c>
      <c r="Q135" t="str">
        <f t="shared" si="23"/>
        <v xml:space="preserve">CH18: 2-&gt;4, </v>
      </c>
    </row>
    <row r="136" spans="1:17" x14ac:dyDescent="0.2">
      <c r="A136">
        <v>13</v>
      </c>
      <c r="B136" t="s">
        <v>21</v>
      </c>
      <c r="C136" t="s">
        <v>23</v>
      </c>
      <c r="D136">
        <v>30</v>
      </c>
      <c r="E136">
        <v>1</v>
      </c>
      <c r="F136">
        <v>0.33300000000000002</v>
      </c>
      <c r="G136">
        <v>1</v>
      </c>
      <c r="H136">
        <v>2</v>
      </c>
      <c r="I136" t="s">
        <v>10</v>
      </c>
      <c r="J136" t="str">
        <f t="shared" si="16"/>
        <v>CH30: 1-&gt;2</v>
      </c>
      <c r="K136" t="str">
        <f t="shared" si="17"/>
        <v/>
      </c>
      <c r="L136" t="str">
        <f t="shared" si="18"/>
        <v/>
      </c>
      <c r="M136" t="str">
        <f t="shared" si="19"/>
        <v/>
      </c>
      <c r="N136" t="str">
        <f t="shared" si="20"/>
        <v/>
      </c>
      <c r="O136" t="str">
        <f t="shared" si="21"/>
        <v/>
      </c>
      <c r="P136" t="str">
        <f t="shared" si="22"/>
        <v/>
      </c>
      <c r="Q136" t="str">
        <f t="shared" si="23"/>
        <v xml:space="preserve">CH30: 1-&gt;2, </v>
      </c>
    </row>
    <row r="137" spans="1:17" x14ac:dyDescent="0.2">
      <c r="A137">
        <v>13</v>
      </c>
      <c r="B137" t="s">
        <v>21</v>
      </c>
      <c r="C137" t="s">
        <v>23</v>
      </c>
      <c r="D137">
        <v>31</v>
      </c>
      <c r="E137">
        <v>1</v>
      </c>
      <c r="F137">
        <v>0.182</v>
      </c>
      <c r="G137">
        <v>1</v>
      </c>
      <c r="H137">
        <v>2</v>
      </c>
      <c r="I137" t="s">
        <v>10</v>
      </c>
      <c r="J137" t="str">
        <f t="shared" si="16"/>
        <v>CH31: 1-&gt;2</v>
      </c>
      <c r="K137" t="str">
        <f t="shared" si="17"/>
        <v/>
      </c>
      <c r="L137" t="str">
        <f t="shared" si="18"/>
        <v/>
      </c>
      <c r="M137" t="str">
        <f t="shared" si="19"/>
        <v/>
      </c>
      <c r="N137" t="str">
        <f t="shared" si="20"/>
        <v/>
      </c>
      <c r="O137" t="str">
        <f t="shared" si="21"/>
        <v/>
      </c>
      <c r="P137" t="str">
        <f t="shared" si="22"/>
        <v/>
      </c>
      <c r="Q137" t="str">
        <f t="shared" si="23"/>
        <v xml:space="preserve">CH31: 1-&gt;2, </v>
      </c>
    </row>
    <row r="138" spans="1:17" x14ac:dyDescent="0.2">
      <c r="A138">
        <v>13</v>
      </c>
      <c r="B138" t="s">
        <v>21</v>
      </c>
      <c r="C138" t="s">
        <v>23</v>
      </c>
      <c r="D138">
        <v>34</v>
      </c>
      <c r="E138">
        <v>1</v>
      </c>
      <c r="F138">
        <v>0.25</v>
      </c>
      <c r="G138">
        <v>2</v>
      </c>
      <c r="H138">
        <v>1</v>
      </c>
      <c r="I138" t="s">
        <v>10</v>
      </c>
      <c r="J138" t="str">
        <f t="shared" si="16"/>
        <v>CH34: 2-&gt;1</v>
      </c>
      <c r="K138" t="str">
        <f t="shared" si="17"/>
        <v/>
      </c>
      <c r="L138" t="str">
        <f t="shared" si="18"/>
        <v/>
      </c>
      <c r="M138" t="str">
        <f t="shared" si="19"/>
        <v/>
      </c>
      <c r="N138" t="str">
        <f t="shared" si="20"/>
        <v/>
      </c>
      <c r="O138" t="str">
        <f t="shared" si="21"/>
        <v/>
      </c>
      <c r="P138" t="str">
        <f t="shared" si="22"/>
        <v/>
      </c>
      <c r="Q138" t="str">
        <f t="shared" si="23"/>
        <v xml:space="preserve">CH34: 2-&gt;1, </v>
      </c>
    </row>
    <row r="139" spans="1:17" x14ac:dyDescent="0.2">
      <c r="A139">
        <v>13</v>
      </c>
      <c r="B139" t="s">
        <v>21</v>
      </c>
      <c r="C139" t="s">
        <v>23</v>
      </c>
      <c r="D139">
        <v>35</v>
      </c>
      <c r="E139">
        <v>1</v>
      </c>
      <c r="F139">
        <v>0.16700000000000001</v>
      </c>
      <c r="G139">
        <v>2</v>
      </c>
      <c r="H139">
        <v>1</v>
      </c>
      <c r="I139" t="s">
        <v>10</v>
      </c>
      <c r="J139" t="str">
        <f t="shared" si="16"/>
        <v>CH35: 2-&gt;1</v>
      </c>
      <c r="K139" t="str">
        <f t="shared" si="17"/>
        <v/>
      </c>
      <c r="L139" t="str">
        <f t="shared" si="18"/>
        <v/>
      </c>
      <c r="M139" t="str">
        <f t="shared" si="19"/>
        <v/>
      </c>
      <c r="N139" t="str">
        <f t="shared" si="20"/>
        <v/>
      </c>
      <c r="O139" t="str">
        <f t="shared" si="21"/>
        <v/>
      </c>
      <c r="P139" t="str">
        <f t="shared" si="22"/>
        <v/>
      </c>
      <c r="Q139" t="str">
        <f t="shared" si="23"/>
        <v xml:space="preserve">CH35: 2-&gt;1, </v>
      </c>
    </row>
    <row r="140" spans="1:17" x14ac:dyDescent="0.2">
      <c r="A140">
        <v>13</v>
      </c>
      <c r="B140" t="s">
        <v>21</v>
      </c>
      <c r="C140" t="s">
        <v>23</v>
      </c>
      <c r="D140">
        <v>64</v>
      </c>
      <c r="E140">
        <v>1</v>
      </c>
      <c r="F140">
        <v>0.33300000000000002</v>
      </c>
      <c r="G140">
        <v>1</v>
      </c>
      <c r="H140">
        <v>2</v>
      </c>
      <c r="I140" t="s">
        <v>10</v>
      </c>
      <c r="J140" t="str">
        <f t="shared" si="16"/>
        <v>CH64: 1-&gt;2</v>
      </c>
      <c r="K140" t="str">
        <f t="shared" si="17"/>
        <v/>
      </c>
      <c r="L140" t="str">
        <f t="shared" si="18"/>
        <v/>
      </c>
      <c r="M140" t="str">
        <f t="shared" si="19"/>
        <v/>
      </c>
      <c r="N140" t="str">
        <f t="shared" si="20"/>
        <v/>
      </c>
      <c r="O140" t="str">
        <f t="shared" si="21"/>
        <v/>
      </c>
      <c r="P140" t="str">
        <f t="shared" si="22"/>
        <v/>
      </c>
      <c r="Q140" t="str">
        <f t="shared" si="23"/>
        <v xml:space="preserve">CH64: 1-&gt;2, </v>
      </c>
    </row>
    <row r="141" spans="1:17" x14ac:dyDescent="0.2">
      <c r="A141">
        <v>13</v>
      </c>
      <c r="B141" t="s">
        <v>21</v>
      </c>
      <c r="C141" t="s">
        <v>23</v>
      </c>
      <c r="D141">
        <v>79</v>
      </c>
      <c r="E141">
        <v>1</v>
      </c>
      <c r="F141">
        <v>0.25</v>
      </c>
      <c r="G141">
        <v>1</v>
      </c>
      <c r="H141">
        <v>2</v>
      </c>
      <c r="I141" t="s">
        <v>10</v>
      </c>
      <c r="J141" t="str">
        <f t="shared" si="16"/>
        <v>CH79: 1-&gt;2</v>
      </c>
      <c r="K141" t="str">
        <f t="shared" si="17"/>
        <v/>
      </c>
      <c r="L141" t="str">
        <f t="shared" si="18"/>
        <v/>
      </c>
      <c r="M141" t="str">
        <f t="shared" si="19"/>
        <v/>
      </c>
      <c r="N141" t="str">
        <f t="shared" si="20"/>
        <v/>
      </c>
      <c r="O141" t="str">
        <f t="shared" si="21"/>
        <v/>
      </c>
      <c r="P141" t="str">
        <f t="shared" si="22"/>
        <v/>
      </c>
      <c r="Q141" t="str">
        <f t="shared" si="23"/>
        <v xml:space="preserve">CH79: 1-&gt;2, </v>
      </c>
    </row>
    <row r="142" spans="1:17" x14ac:dyDescent="0.2">
      <c r="A142">
        <v>13</v>
      </c>
      <c r="B142" t="s">
        <v>21</v>
      </c>
      <c r="C142" t="s">
        <v>23</v>
      </c>
      <c r="D142">
        <v>90</v>
      </c>
      <c r="E142">
        <v>1</v>
      </c>
      <c r="F142">
        <v>0.28599999999999998</v>
      </c>
      <c r="G142">
        <v>0</v>
      </c>
      <c r="H142">
        <v>2</v>
      </c>
      <c r="I142" t="s">
        <v>10</v>
      </c>
      <c r="J142" t="str">
        <f t="shared" si="16"/>
        <v>CH90: 0-&gt;2</v>
      </c>
      <c r="K142" t="str">
        <f t="shared" si="17"/>
        <v/>
      </c>
      <c r="L142" t="str">
        <f t="shared" si="18"/>
        <v/>
      </c>
      <c r="M142" t="str">
        <f t="shared" si="19"/>
        <v/>
      </c>
      <c r="N142" t="str">
        <f t="shared" si="20"/>
        <v/>
      </c>
      <c r="O142" t="str">
        <f t="shared" si="21"/>
        <v/>
      </c>
      <c r="P142" t="str">
        <f t="shared" si="22"/>
        <v/>
      </c>
      <c r="Q142" t="str">
        <f t="shared" si="23"/>
        <v xml:space="preserve">CH90: 0-&gt;2, </v>
      </c>
    </row>
    <row r="143" spans="1:17" x14ac:dyDescent="0.2">
      <c r="A143">
        <v>13</v>
      </c>
      <c r="B143" t="s">
        <v>21</v>
      </c>
      <c r="C143" t="s">
        <v>23</v>
      </c>
      <c r="D143">
        <v>8</v>
      </c>
      <c r="E143">
        <v>1</v>
      </c>
      <c r="F143">
        <v>0.16700000000000001</v>
      </c>
      <c r="G143">
        <v>0</v>
      </c>
      <c r="H143">
        <v>1</v>
      </c>
      <c r="I143" t="s">
        <v>82</v>
      </c>
      <c r="J143" t="str">
        <f t="shared" si="16"/>
        <v>CH8: 0-&gt;1</v>
      </c>
      <c r="K143" t="str">
        <f t="shared" si="17"/>
        <v/>
      </c>
      <c r="L143" t="str">
        <f t="shared" si="18"/>
        <v>DELTRAN</v>
      </c>
      <c r="M143" t="str">
        <f t="shared" si="19"/>
        <v/>
      </c>
      <c r="N143" t="str">
        <f t="shared" si="20"/>
        <v xml:space="preserve">: </v>
      </c>
      <c r="O143" t="str">
        <f t="shared" si="21"/>
        <v>%%</v>
      </c>
      <c r="P143" t="str">
        <f t="shared" si="22"/>
        <v>$</v>
      </c>
      <c r="Q143" t="str">
        <f t="shared" si="23"/>
        <v xml:space="preserve">$: DELTRAN: %%CH8: 0-&gt;1, </v>
      </c>
    </row>
    <row r="144" spans="1:17" x14ac:dyDescent="0.2">
      <c r="A144">
        <v>13</v>
      </c>
      <c r="B144" t="s">
        <v>21</v>
      </c>
      <c r="C144" t="s">
        <v>23</v>
      </c>
      <c r="D144">
        <v>9</v>
      </c>
      <c r="E144">
        <v>1</v>
      </c>
      <c r="F144">
        <v>0.1</v>
      </c>
      <c r="G144">
        <v>0</v>
      </c>
      <c r="H144">
        <v>1</v>
      </c>
      <c r="I144" t="s">
        <v>82</v>
      </c>
      <c r="J144" t="str">
        <f t="shared" si="16"/>
        <v>CH9: 0-&gt;1</v>
      </c>
      <c r="K144" t="str">
        <f t="shared" si="17"/>
        <v/>
      </c>
      <c r="L144" t="str">
        <f t="shared" si="18"/>
        <v/>
      </c>
      <c r="M144" t="str">
        <f t="shared" si="19"/>
        <v/>
      </c>
      <c r="N144" t="str">
        <f t="shared" si="20"/>
        <v/>
      </c>
      <c r="O144" t="str">
        <f t="shared" si="21"/>
        <v/>
      </c>
      <c r="P144" t="str">
        <f t="shared" si="22"/>
        <v/>
      </c>
      <c r="Q144" t="str">
        <f t="shared" si="23"/>
        <v xml:space="preserve">CH9: 0-&gt;1, </v>
      </c>
    </row>
    <row r="145" spans="1:17" x14ac:dyDescent="0.2">
      <c r="A145">
        <v>13</v>
      </c>
      <c r="B145" t="s">
        <v>21</v>
      </c>
      <c r="C145" t="s">
        <v>23</v>
      </c>
      <c r="D145">
        <v>23</v>
      </c>
      <c r="E145">
        <v>1</v>
      </c>
      <c r="F145">
        <v>0.25</v>
      </c>
      <c r="G145">
        <v>2</v>
      </c>
      <c r="H145">
        <v>1</v>
      </c>
      <c r="I145" t="s">
        <v>82</v>
      </c>
      <c r="J145" t="str">
        <f t="shared" si="16"/>
        <v>CH23: 2-&gt;1</v>
      </c>
      <c r="K145" t="str">
        <f t="shared" si="17"/>
        <v/>
      </c>
      <c r="L145" t="str">
        <f t="shared" si="18"/>
        <v/>
      </c>
      <c r="M145" t="str">
        <f t="shared" si="19"/>
        <v/>
      </c>
      <c r="N145" t="str">
        <f t="shared" si="20"/>
        <v/>
      </c>
      <c r="O145" t="str">
        <f t="shared" si="21"/>
        <v/>
      </c>
      <c r="P145" t="str">
        <f t="shared" si="22"/>
        <v/>
      </c>
      <c r="Q145" t="str">
        <f t="shared" si="23"/>
        <v xml:space="preserve">CH23: 2-&gt;1, </v>
      </c>
    </row>
    <row r="146" spans="1:17" x14ac:dyDescent="0.2">
      <c r="A146">
        <v>13</v>
      </c>
      <c r="B146" t="s">
        <v>21</v>
      </c>
      <c r="C146" t="s">
        <v>23</v>
      </c>
      <c r="D146">
        <v>47</v>
      </c>
      <c r="E146">
        <v>1</v>
      </c>
      <c r="F146">
        <v>0.33300000000000002</v>
      </c>
      <c r="G146">
        <v>1</v>
      </c>
      <c r="H146">
        <v>2</v>
      </c>
      <c r="I146" t="s">
        <v>82</v>
      </c>
      <c r="J146" t="str">
        <f t="shared" si="16"/>
        <v>CH47: 1-&gt;2</v>
      </c>
      <c r="K146" t="str">
        <f t="shared" si="17"/>
        <v/>
      </c>
      <c r="L146" t="str">
        <f t="shared" si="18"/>
        <v/>
      </c>
      <c r="M146" t="str">
        <f t="shared" si="19"/>
        <v/>
      </c>
      <c r="N146" t="str">
        <f t="shared" si="20"/>
        <v/>
      </c>
      <c r="O146" t="str">
        <f t="shared" si="21"/>
        <v/>
      </c>
      <c r="P146" t="str">
        <f t="shared" si="22"/>
        <v/>
      </c>
      <c r="Q146" t="str">
        <f t="shared" si="23"/>
        <v xml:space="preserve">CH47: 1-&gt;2, </v>
      </c>
    </row>
    <row r="147" spans="1:17" x14ac:dyDescent="0.2">
      <c r="A147">
        <v>13</v>
      </c>
      <c r="B147" t="s">
        <v>21</v>
      </c>
      <c r="C147" t="s">
        <v>23</v>
      </c>
      <c r="D147">
        <v>89</v>
      </c>
      <c r="E147">
        <v>1</v>
      </c>
      <c r="F147">
        <v>0.2</v>
      </c>
      <c r="G147">
        <v>0</v>
      </c>
      <c r="H147">
        <v>1</v>
      </c>
      <c r="I147" t="s">
        <v>82</v>
      </c>
      <c r="J147" t="str">
        <f t="shared" si="16"/>
        <v>CH89: 0-&gt;1</v>
      </c>
      <c r="K147" t="str">
        <f t="shared" si="17"/>
        <v/>
      </c>
      <c r="L147" t="str">
        <f t="shared" si="18"/>
        <v/>
      </c>
      <c r="M147" t="str">
        <f t="shared" si="19"/>
        <v/>
      </c>
      <c r="N147" t="str">
        <f t="shared" si="20"/>
        <v/>
      </c>
      <c r="O147" t="str">
        <f t="shared" si="21"/>
        <v/>
      </c>
      <c r="P147" t="str">
        <f t="shared" si="22"/>
        <v/>
      </c>
      <c r="Q147" t="str">
        <f t="shared" si="23"/>
        <v xml:space="preserve">CH89: 0-&gt;1, </v>
      </c>
    </row>
    <row r="148" spans="1:17" x14ac:dyDescent="0.2">
      <c r="A148">
        <v>13</v>
      </c>
      <c r="B148" t="s">
        <v>21</v>
      </c>
      <c r="C148" t="s">
        <v>23</v>
      </c>
      <c r="D148">
        <v>106</v>
      </c>
      <c r="E148">
        <v>1</v>
      </c>
      <c r="F148">
        <v>0.33300000000000002</v>
      </c>
      <c r="G148">
        <v>0</v>
      </c>
      <c r="H148">
        <v>1</v>
      </c>
      <c r="I148" t="s">
        <v>82</v>
      </c>
      <c r="J148" t="str">
        <f t="shared" si="16"/>
        <v>CH106: 0-&gt;1</v>
      </c>
      <c r="K148" t="str">
        <f t="shared" si="17"/>
        <v/>
      </c>
      <c r="L148" t="str">
        <f t="shared" si="18"/>
        <v/>
      </c>
      <c r="M148" t="str">
        <f t="shared" si="19"/>
        <v/>
      </c>
      <c r="N148" t="str">
        <f t="shared" si="20"/>
        <v/>
      </c>
      <c r="O148" t="str">
        <f t="shared" si="21"/>
        <v/>
      </c>
      <c r="P148" t="str">
        <f t="shared" si="22"/>
        <v/>
      </c>
      <c r="Q148" t="str">
        <f t="shared" si="23"/>
        <v xml:space="preserve">CH106: 0-&gt;1, </v>
      </c>
    </row>
    <row r="149" spans="1:17" x14ac:dyDescent="0.2">
      <c r="A149">
        <v>13</v>
      </c>
      <c r="B149" t="s">
        <v>21</v>
      </c>
      <c r="C149" t="s">
        <v>23</v>
      </c>
      <c r="D149">
        <v>1</v>
      </c>
      <c r="E149">
        <v>1</v>
      </c>
      <c r="F149">
        <v>0.154</v>
      </c>
      <c r="G149">
        <v>2</v>
      </c>
      <c r="H149">
        <v>3</v>
      </c>
      <c r="I149" t="s">
        <v>12</v>
      </c>
      <c r="J149" t="str">
        <f t="shared" si="16"/>
        <v>CH1: 2-&gt;3</v>
      </c>
      <c r="K149" t="str">
        <f t="shared" si="17"/>
        <v/>
      </c>
      <c r="L149" t="str">
        <f t="shared" si="18"/>
        <v>ACCTRAN</v>
      </c>
      <c r="M149" t="str">
        <f t="shared" si="19"/>
        <v/>
      </c>
      <c r="N149" t="str">
        <f t="shared" si="20"/>
        <v xml:space="preserve">: </v>
      </c>
      <c r="O149" t="str">
        <f t="shared" si="21"/>
        <v>%%</v>
      </c>
      <c r="P149" t="str">
        <f t="shared" si="22"/>
        <v>$</v>
      </c>
      <c r="Q149" t="str">
        <f t="shared" si="23"/>
        <v xml:space="preserve">$: ACCTRAN: %%CH1: 2-&gt;3, </v>
      </c>
    </row>
    <row r="150" spans="1:17" x14ac:dyDescent="0.2">
      <c r="A150">
        <v>14</v>
      </c>
      <c r="B150" t="s">
        <v>20</v>
      </c>
      <c r="C150" t="s">
        <v>24</v>
      </c>
      <c r="D150">
        <v>2</v>
      </c>
      <c r="E150">
        <v>1</v>
      </c>
      <c r="F150">
        <v>1</v>
      </c>
      <c r="G150">
        <v>2</v>
      </c>
      <c r="H150">
        <v>1</v>
      </c>
      <c r="I150" t="s">
        <v>10</v>
      </c>
      <c r="J150" t="str">
        <f t="shared" si="16"/>
        <v>CH2: 2-&gt;1</v>
      </c>
      <c r="K150" t="str">
        <f t="shared" si="17"/>
        <v>node_42</v>
      </c>
      <c r="L150" t="str">
        <f t="shared" si="18"/>
        <v>Unambiguous</v>
      </c>
      <c r="M150" t="str">
        <f t="shared" si="19"/>
        <v>§</v>
      </c>
      <c r="N150" t="str">
        <f t="shared" si="20"/>
        <v xml:space="preserve">: </v>
      </c>
      <c r="O150" t="str">
        <f t="shared" si="21"/>
        <v>%%</v>
      </c>
      <c r="P150" t="str">
        <f t="shared" si="22"/>
        <v>$</v>
      </c>
      <c r="Q150" t="str">
        <f t="shared" si="23"/>
        <v xml:space="preserve">$node_42: §Unambiguous: %%CH2: 2-&gt;1, </v>
      </c>
    </row>
    <row r="151" spans="1:17" x14ac:dyDescent="0.2">
      <c r="A151">
        <v>14</v>
      </c>
      <c r="B151" t="s">
        <v>20</v>
      </c>
      <c r="C151" t="s">
        <v>24</v>
      </c>
      <c r="D151">
        <v>21</v>
      </c>
      <c r="E151">
        <v>1</v>
      </c>
      <c r="F151">
        <v>0.5</v>
      </c>
      <c r="G151">
        <v>1</v>
      </c>
      <c r="H151">
        <v>2</v>
      </c>
      <c r="I151" t="s">
        <v>10</v>
      </c>
      <c r="J151" t="str">
        <f t="shared" si="16"/>
        <v>CH21: 1-&gt;2</v>
      </c>
      <c r="K151" t="str">
        <f t="shared" si="17"/>
        <v/>
      </c>
      <c r="L151" t="str">
        <f t="shared" si="18"/>
        <v/>
      </c>
      <c r="M151" t="str">
        <f t="shared" si="19"/>
        <v/>
      </c>
      <c r="N151" t="str">
        <f t="shared" si="20"/>
        <v/>
      </c>
      <c r="O151" t="str">
        <f t="shared" si="21"/>
        <v/>
      </c>
      <c r="P151" t="str">
        <f t="shared" si="22"/>
        <v/>
      </c>
      <c r="Q151" t="str">
        <f t="shared" si="23"/>
        <v xml:space="preserve">CH21: 1-&gt;2, </v>
      </c>
    </row>
    <row r="152" spans="1:17" x14ac:dyDescent="0.2">
      <c r="A152">
        <v>14</v>
      </c>
      <c r="B152" t="s">
        <v>20</v>
      </c>
      <c r="C152" t="s">
        <v>24</v>
      </c>
      <c r="D152">
        <v>26</v>
      </c>
      <c r="E152">
        <v>1</v>
      </c>
      <c r="F152">
        <v>1</v>
      </c>
      <c r="G152">
        <v>1</v>
      </c>
      <c r="H152">
        <v>2</v>
      </c>
      <c r="I152" t="s">
        <v>10</v>
      </c>
      <c r="J152" t="str">
        <f t="shared" si="16"/>
        <v>CH26: 1-&gt;2</v>
      </c>
      <c r="K152" t="str">
        <f t="shared" si="17"/>
        <v/>
      </c>
      <c r="L152" t="str">
        <f t="shared" si="18"/>
        <v/>
      </c>
      <c r="M152" t="str">
        <f t="shared" si="19"/>
        <v/>
      </c>
      <c r="N152" t="str">
        <f t="shared" si="20"/>
        <v/>
      </c>
      <c r="O152" t="str">
        <f t="shared" si="21"/>
        <v/>
      </c>
      <c r="P152" t="str">
        <f t="shared" si="22"/>
        <v/>
      </c>
      <c r="Q152" t="str">
        <f t="shared" si="23"/>
        <v xml:space="preserve">CH26: 1-&gt;2, </v>
      </c>
    </row>
    <row r="153" spans="1:17" x14ac:dyDescent="0.2">
      <c r="A153">
        <v>14</v>
      </c>
      <c r="B153" t="s">
        <v>20</v>
      </c>
      <c r="C153" t="s">
        <v>24</v>
      </c>
      <c r="D153">
        <v>65</v>
      </c>
      <c r="E153">
        <v>1</v>
      </c>
      <c r="F153">
        <v>0.5</v>
      </c>
      <c r="G153">
        <v>2</v>
      </c>
      <c r="H153">
        <v>1</v>
      </c>
      <c r="I153" t="s">
        <v>10</v>
      </c>
      <c r="J153" t="str">
        <f t="shared" si="16"/>
        <v>CH65: 2-&gt;1</v>
      </c>
      <c r="K153" t="str">
        <f t="shared" si="17"/>
        <v/>
      </c>
      <c r="L153" t="str">
        <f t="shared" si="18"/>
        <v/>
      </c>
      <c r="M153" t="str">
        <f t="shared" si="19"/>
        <v/>
      </c>
      <c r="N153" t="str">
        <f t="shared" si="20"/>
        <v/>
      </c>
      <c r="O153" t="str">
        <f t="shared" si="21"/>
        <v/>
      </c>
      <c r="P153" t="str">
        <f t="shared" si="22"/>
        <v/>
      </c>
      <c r="Q153" t="str">
        <f t="shared" si="23"/>
        <v xml:space="preserve">CH65: 2-&gt;1, </v>
      </c>
    </row>
    <row r="154" spans="1:17" x14ac:dyDescent="0.2">
      <c r="A154">
        <v>14</v>
      </c>
      <c r="B154" t="s">
        <v>20</v>
      </c>
      <c r="C154" t="s">
        <v>24</v>
      </c>
      <c r="D154">
        <v>1</v>
      </c>
      <c r="E154">
        <v>1</v>
      </c>
      <c r="F154">
        <v>0.154</v>
      </c>
      <c r="G154">
        <v>3</v>
      </c>
      <c r="H154">
        <v>2</v>
      </c>
      <c r="I154" t="s">
        <v>82</v>
      </c>
      <c r="J154" t="str">
        <f t="shared" si="16"/>
        <v>CH1: 3-&gt;2</v>
      </c>
      <c r="K154" t="str">
        <f t="shared" si="17"/>
        <v/>
      </c>
      <c r="L154" t="str">
        <f t="shared" si="18"/>
        <v>DELTRAN</v>
      </c>
      <c r="M154" t="str">
        <f t="shared" si="19"/>
        <v/>
      </c>
      <c r="N154" t="str">
        <f t="shared" si="20"/>
        <v xml:space="preserve">: </v>
      </c>
      <c r="O154" t="str">
        <f t="shared" si="21"/>
        <v>%%</v>
      </c>
      <c r="P154" t="str">
        <f t="shared" si="22"/>
        <v>$</v>
      </c>
      <c r="Q154" t="str">
        <f t="shared" si="23"/>
        <v xml:space="preserve">$: DELTRAN: %%CH1: 3-&gt;2, </v>
      </c>
    </row>
    <row r="155" spans="1:17" x14ac:dyDescent="0.2">
      <c r="A155">
        <v>14</v>
      </c>
      <c r="B155" t="s">
        <v>20</v>
      </c>
      <c r="C155" t="s">
        <v>24</v>
      </c>
      <c r="D155">
        <v>8</v>
      </c>
      <c r="E155">
        <v>1</v>
      </c>
      <c r="F155">
        <v>0.16700000000000001</v>
      </c>
      <c r="G155">
        <v>0</v>
      </c>
      <c r="H155">
        <v>1</v>
      </c>
      <c r="I155" t="s">
        <v>82</v>
      </c>
      <c r="J155" t="str">
        <f t="shared" si="16"/>
        <v>CH8: 0-&gt;1</v>
      </c>
      <c r="K155" t="str">
        <f t="shared" si="17"/>
        <v/>
      </c>
      <c r="L155" t="str">
        <f t="shared" si="18"/>
        <v/>
      </c>
      <c r="M155" t="str">
        <f t="shared" si="19"/>
        <v/>
      </c>
      <c r="N155" t="str">
        <f t="shared" si="20"/>
        <v/>
      </c>
      <c r="O155" t="str">
        <f t="shared" si="21"/>
        <v/>
      </c>
      <c r="P155" t="str">
        <f t="shared" si="22"/>
        <v/>
      </c>
      <c r="Q155" t="str">
        <f t="shared" si="23"/>
        <v xml:space="preserve">CH8: 0-&gt;1, </v>
      </c>
    </row>
    <row r="156" spans="1:17" x14ac:dyDescent="0.2">
      <c r="A156">
        <v>14</v>
      </c>
      <c r="B156" t="s">
        <v>20</v>
      </c>
      <c r="C156" t="s">
        <v>24</v>
      </c>
      <c r="D156">
        <v>9</v>
      </c>
      <c r="E156">
        <v>1</v>
      </c>
      <c r="F156">
        <v>0.1</v>
      </c>
      <c r="G156">
        <v>0</v>
      </c>
      <c r="H156">
        <v>1</v>
      </c>
      <c r="I156" t="s">
        <v>82</v>
      </c>
      <c r="J156" t="str">
        <f t="shared" si="16"/>
        <v>CH9: 0-&gt;1</v>
      </c>
      <c r="K156" t="str">
        <f t="shared" si="17"/>
        <v/>
      </c>
      <c r="L156" t="str">
        <f t="shared" si="18"/>
        <v/>
      </c>
      <c r="M156" t="str">
        <f t="shared" si="19"/>
        <v/>
      </c>
      <c r="N156" t="str">
        <f t="shared" si="20"/>
        <v/>
      </c>
      <c r="O156" t="str">
        <f t="shared" si="21"/>
        <v/>
      </c>
      <c r="P156" t="str">
        <f t="shared" si="22"/>
        <v/>
      </c>
      <c r="Q156" t="str">
        <f t="shared" si="23"/>
        <v xml:space="preserve">CH9: 0-&gt;1, </v>
      </c>
    </row>
    <row r="157" spans="1:17" x14ac:dyDescent="0.2">
      <c r="A157">
        <v>14</v>
      </c>
      <c r="B157" t="s">
        <v>20</v>
      </c>
      <c r="C157" t="s">
        <v>24</v>
      </c>
      <c r="D157">
        <v>23</v>
      </c>
      <c r="E157">
        <v>1</v>
      </c>
      <c r="F157">
        <v>0.25</v>
      </c>
      <c r="G157">
        <v>2</v>
      </c>
      <c r="H157">
        <v>1</v>
      </c>
      <c r="I157" t="s">
        <v>82</v>
      </c>
      <c r="J157" t="str">
        <f t="shared" si="16"/>
        <v>CH23: 2-&gt;1</v>
      </c>
      <c r="K157" t="str">
        <f t="shared" si="17"/>
        <v/>
      </c>
      <c r="L157" t="str">
        <f t="shared" si="18"/>
        <v/>
      </c>
      <c r="M157" t="str">
        <f t="shared" si="19"/>
        <v/>
      </c>
      <c r="N157" t="str">
        <f t="shared" si="20"/>
        <v/>
      </c>
      <c r="O157" t="str">
        <f t="shared" si="21"/>
        <v/>
      </c>
      <c r="P157" t="str">
        <f t="shared" si="22"/>
        <v/>
      </c>
      <c r="Q157" t="str">
        <f t="shared" si="23"/>
        <v xml:space="preserve">CH23: 2-&gt;1, </v>
      </c>
    </row>
    <row r="158" spans="1:17" x14ac:dyDescent="0.2">
      <c r="A158">
        <v>14</v>
      </c>
      <c r="B158" t="s">
        <v>20</v>
      </c>
      <c r="C158" t="s">
        <v>24</v>
      </c>
      <c r="D158">
        <v>89</v>
      </c>
      <c r="E158">
        <v>1</v>
      </c>
      <c r="F158">
        <v>0.2</v>
      </c>
      <c r="G158">
        <v>0</v>
      </c>
      <c r="H158">
        <v>1</v>
      </c>
      <c r="I158" t="s">
        <v>82</v>
      </c>
      <c r="J158" t="str">
        <f t="shared" si="16"/>
        <v>CH89: 0-&gt;1</v>
      </c>
      <c r="K158" t="str">
        <f t="shared" si="17"/>
        <v/>
      </c>
      <c r="L158" t="str">
        <f t="shared" si="18"/>
        <v/>
      </c>
      <c r="M158" t="str">
        <f t="shared" si="19"/>
        <v/>
      </c>
      <c r="N158" t="str">
        <f t="shared" si="20"/>
        <v/>
      </c>
      <c r="O158" t="str">
        <f t="shared" si="21"/>
        <v/>
      </c>
      <c r="P158" t="str">
        <f t="shared" si="22"/>
        <v/>
      </c>
      <c r="Q158" t="str">
        <f t="shared" si="23"/>
        <v xml:space="preserve">CH89: 0-&gt;1, </v>
      </c>
    </row>
    <row r="159" spans="1:17" x14ac:dyDescent="0.2">
      <c r="A159">
        <v>14</v>
      </c>
      <c r="B159" t="s">
        <v>20</v>
      </c>
      <c r="C159" t="s">
        <v>24</v>
      </c>
      <c r="D159">
        <v>3</v>
      </c>
      <c r="E159">
        <v>1</v>
      </c>
      <c r="F159">
        <v>0.4</v>
      </c>
      <c r="G159">
        <v>2</v>
      </c>
      <c r="H159">
        <v>1</v>
      </c>
      <c r="I159" t="s">
        <v>12</v>
      </c>
      <c r="J159" t="str">
        <f t="shared" si="16"/>
        <v>CH3: 2-&gt;1</v>
      </c>
      <c r="K159" t="str">
        <f t="shared" si="17"/>
        <v/>
      </c>
      <c r="L159" t="str">
        <f t="shared" si="18"/>
        <v>ACCTRAN</v>
      </c>
      <c r="M159" t="str">
        <f t="shared" si="19"/>
        <v/>
      </c>
      <c r="N159" t="str">
        <f t="shared" si="20"/>
        <v xml:space="preserve">: </v>
      </c>
      <c r="O159" t="str">
        <f t="shared" si="21"/>
        <v>%%</v>
      </c>
      <c r="P159" t="str">
        <f t="shared" si="22"/>
        <v>$</v>
      </c>
      <c r="Q159" t="str">
        <f t="shared" si="23"/>
        <v xml:space="preserve">$: ACCTRAN: %%CH3: 2-&gt;1, </v>
      </c>
    </row>
    <row r="160" spans="1:17" x14ac:dyDescent="0.2">
      <c r="A160">
        <v>14</v>
      </c>
      <c r="B160" t="s">
        <v>20</v>
      </c>
      <c r="C160" t="s">
        <v>24</v>
      </c>
      <c r="D160">
        <v>14</v>
      </c>
      <c r="E160">
        <v>1</v>
      </c>
      <c r="F160">
        <v>0.2</v>
      </c>
      <c r="G160">
        <v>1</v>
      </c>
      <c r="H160">
        <v>2</v>
      </c>
      <c r="I160" t="s">
        <v>12</v>
      </c>
      <c r="J160" t="str">
        <f t="shared" si="16"/>
        <v>CH14: 1-&gt;2</v>
      </c>
      <c r="K160" t="str">
        <f t="shared" si="17"/>
        <v/>
      </c>
      <c r="L160" t="str">
        <f t="shared" si="18"/>
        <v/>
      </c>
      <c r="M160" t="str">
        <f t="shared" si="19"/>
        <v/>
      </c>
      <c r="N160" t="str">
        <f t="shared" si="20"/>
        <v/>
      </c>
      <c r="O160" t="str">
        <f t="shared" si="21"/>
        <v/>
      </c>
      <c r="P160" t="str">
        <f t="shared" si="22"/>
        <v/>
      </c>
      <c r="Q160" t="str">
        <f t="shared" si="23"/>
        <v xml:space="preserve">CH14: 1-&gt;2, </v>
      </c>
    </row>
    <row r="161" spans="1:17" x14ac:dyDescent="0.2">
      <c r="A161">
        <v>15</v>
      </c>
      <c r="B161" t="s">
        <v>24</v>
      </c>
      <c r="C161" t="s">
        <v>25</v>
      </c>
      <c r="D161">
        <v>30</v>
      </c>
      <c r="E161">
        <v>1</v>
      </c>
      <c r="F161">
        <v>0.33300000000000002</v>
      </c>
      <c r="G161">
        <v>1</v>
      </c>
      <c r="H161">
        <v>2</v>
      </c>
      <c r="I161" t="s">
        <v>10</v>
      </c>
      <c r="J161" t="str">
        <f t="shared" si="16"/>
        <v>CH30: 1-&gt;2</v>
      </c>
      <c r="K161" t="str">
        <f t="shared" si="17"/>
        <v>node_41</v>
      </c>
      <c r="L161" t="str">
        <f t="shared" si="18"/>
        <v>Unambiguous</v>
      </c>
      <c r="M161" t="str">
        <f t="shared" si="19"/>
        <v>§</v>
      </c>
      <c r="N161" t="str">
        <f t="shared" si="20"/>
        <v xml:space="preserve">: </v>
      </c>
      <c r="O161" t="str">
        <f t="shared" si="21"/>
        <v>%%</v>
      </c>
      <c r="P161" t="str">
        <f t="shared" si="22"/>
        <v>$</v>
      </c>
      <c r="Q161" t="str">
        <f t="shared" si="23"/>
        <v xml:space="preserve">$node_41: §Unambiguous: %%CH30: 1-&gt;2, </v>
      </c>
    </row>
    <row r="162" spans="1:17" x14ac:dyDescent="0.2">
      <c r="A162">
        <v>15</v>
      </c>
      <c r="B162" t="s">
        <v>24</v>
      </c>
      <c r="C162" t="s">
        <v>25</v>
      </c>
      <c r="D162">
        <v>37</v>
      </c>
      <c r="E162">
        <v>1</v>
      </c>
      <c r="F162">
        <v>0.66700000000000004</v>
      </c>
      <c r="G162">
        <v>2</v>
      </c>
      <c r="H162">
        <v>4</v>
      </c>
      <c r="I162" t="s">
        <v>10</v>
      </c>
      <c r="J162" t="str">
        <f t="shared" si="16"/>
        <v>CH37: 2-&gt;4</v>
      </c>
      <c r="K162" t="str">
        <f t="shared" si="17"/>
        <v/>
      </c>
      <c r="L162" t="str">
        <f t="shared" si="18"/>
        <v/>
      </c>
      <c r="M162" t="str">
        <f t="shared" si="19"/>
        <v/>
      </c>
      <c r="N162" t="str">
        <f t="shared" si="20"/>
        <v/>
      </c>
      <c r="O162" t="str">
        <f t="shared" si="21"/>
        <v/>
      </c>
      <c r="P162" t="str">
        <f t="shared" si="22"/>
        <v/>
      </c>
      <c r="Q162" t="str">
        <f t="shared" si="23"/>
        <v xml:space="preserve">CH37: 2-&gt;4, </v>
      </c>
    </row>
    <row r="163" spans="1:17" x14ac:dyDescent="0.2">
      <c r="A163">
        <v>15</v>
      </c>
      <c r="B163" t="s">
        <v>24</v>
      </c>
      <c r="C163" t="s">
        <v>25</v>
      </c>
      <c r="D163">
        <v>57</v>
      </c>
      <c r="E163">
        <v>1</v>
      </c>
      <c r="F163">
        <v>0.5</v>
      </c>
      <c r="G163">
        <v>1</v>
      </c>
      <c r="H163">
        <v>2</v>
      </c>
      <c r="I163" t="s">
        <v>10</v>
      </c>
      <c r="J163" t="str">
        <f t="shared" si="16"/>
        <v>CH57: 1-&gt;2</v>
      </c>
      <c r="K163" t="str">
        <f t="shared" si="17"/>
        <v/>
      </c>
      <c r="L163" t="str">
        <f t="shared" si="18"/>
        <v/>
      </c>
      <c r="M163" t="str">
        <f t="shared" si="19"/>
        <v/>
      </c>
      <c r="N163" t="str">
        <f t="shared" si="20"/>
        <v/>
      </c>
      <c r="O163" t="str">
        <f t="shared" si="21"/>
        <v/>
      </c>
      <c r="P163" t="str">
        <f t="shared" si="22"/>
        <v/>
      </c>
      <c r="Q163" t="str">
        <f t="shared" si="23"/>
        <v xml:space="preserve">CH57: 1-&gt;2, </v>
      </c>
    </row>
    <row r="164" spans="1:17" x14ac:dyDescent="0.2">
      <c r="A164">
        <v>15</v>
      </c>
      <c r="B164" t="s">
        <v>24</v>
      </c>
      <c r="C164" t="s">
        <v>25</v>
      </c>
      <c r="D164">
        <v>64</v>
      </c>
      <c r="E164">
        <v>1</v>
      </c>
      <c r="F164">
        <v>0.33300000000000002</v>
      </c>
      <c r="G164">
        <v>1</v>
      </c>
      <c r="H164">
        <v>2</v>
      </c>
      <c r="I164" t="s">
        <v>10</v>
      </c>
      <c r="J164" t="str">
        <f t="shared" si="16"/>
        <v>CH64: 1-&gt;2</v>
      </c>
      <c r="K164" t="str">
        <f t="shared" si="17"/>
        <v/>
      </c>
      <c r="L164" t="str">
        <f t="shared" si="18"/>
        <v/>
      </c>
      <c r="M164" t="str">
        <f t="shared" si="19"/>
        <v/>
      </c>
      <c r="N164" t="str">
        <f t="shared" si="20"/>
        <v/>
      </c>
      <c r="O164" t="str">
        <f t="shared" si="21"/>
        <v/>
      </c>
      <c r="P164" t="str">
        <f t="shared" si="22"/>
        <v/>
      </c>
      <c r="Q164" t="str">
        <f t="shared" si="23"/>
        <v xml:space="preserve">CH64: 1-&gt;2, </v>
      </c>
    </row>
    <row r="165" spans="1:17" x14ac:dyDescent="0.2">
      <c r="A165">
        <v>15</v>
      </c>
      <c r="B165" t="s">
        <v>24</v>
      </c>
      <c r="C165" t="s">
        <v>25</v>
      </c>
      <c r="D165">
        <v>102</v>
      </c>
      <c r="E165">
        <v>1</v>
      </c>
      <c r="F165">
        <v>0.222</v>
      </c>
      <c r="G165">
        <v>1</v>
      </c>
      <c r="H165">
        <v>0</v>
      </c>
      <c r="I165" t="s">
        <v>10</v>
      </c>
      <c r="J165" t="str">
        <f t="shared" si="16"/>
        <v>CH102: 1-&gt;0</v>
      </c>
      <c r="K165" t="str">
        <f t="shared" si="17"/>
        <v/>
      </c>
      <c r="L165" t="str">
        <f t="shared" si="18"/>
        <v/>
      </c>
      <c r="M165" t="str">
        <f t="shared" si="19"/>
        <v/>
      </c>
      <c r="N165" t="str">
        <f t="shared" si="20"/>
        <v/>
      </c>
      <c r="O165" t="str">
        <f t="shared" si="21"/>
        <v/>
      </c>
      <c r="P165" t="str">
        <f t="shared" si="22"/>
        <v/>
      </c>
      <c r="Q165" t="str">
        <f t="shared" si="23"/>
        <v xml:space="preserve">CH102: 1-&gt;0, </v>
      </c>
    </row>
    <row r="166" spans="1:17" x14ac:dyDescent="0.2">
      <c r="A166">
        <v>15</v>
      </c>
      <c r="B166" t="s">
        <v>24</v>
      </c>
      <c r="C166" t="s">
        <v>25</v>
      </c>
      <c r="D166">
        <v>109</v>
      </c>
      <c r="E166">
        <v>1</v>
      </c>
      <c r="F166">
        <v>0.28599999999999998</v>
      </c>
      <c r="G166">
        <v>1</v>
      </c>
      <c r="H166">
        <v>0</v>
      </c>
      <c r="I166" t="s">
        <v>10</v>
      </c>
      <c r="J166" t="str">
        <f t="shared" si="16"/>
        <v>CH109: 1-&gt;0</v>
      </c>
      <c r="K166" t="str">
        <f t="shared" si="17"/>
        <v/>
      </c>
      <c r="L166" t="str">
        <f t="shared" si="18"/>
        <v/>
      </c>
      <c r="M166" t="str">
        <f t="shared" si="19"/>
        <v/>
      </c>
      <c r="N166" t="str">
        <f t="shared" si="20"/>
        <v/>
      </c>
      <c r="O166" t="str">
        <f t="shared" si="21"/>
        <v/>
      </c>
      <c r="P166" t="str">
        <f t="shared" si="22"/>
        <v/>
      </c>
      <c r="Q166" t="str">
        <f t="shared" si="23"/>
        <v xml:space="preserve">CH109: 1-&gt;0, </v>
      </c>
    </row>
    <row r="167" spans="1:17" x14ac:dyDescent="0.2">
      <c r="A167">
        <v>15</v>
      </c>
      <c r="B167" t="s">
        <v>24</v>
      </c>
      <c r="C167" t="s">
        <v>25</v>
      </c>
      <c r="D167">
        <v>51</v>
      </c>
      <c r="E167">
        <v>1</v>
      </c>
      <c r="F167">
        <v>0.5</v>
      </c>
      <c r="G167">
        <v>1</v>
      </c>
      <c r="H167">
        <v>2</v>
      </c>
      <c r="I167" t="s">
        <v>82</v>
      </c>
      <c r="J167" t="str">
        <f t="shared" si="16"/>
        <v>CH51: 1-&gt;2</v>
      </c>
      <c r="K167" t="str">
        <f t="shared" si="17"/>
        <v/>
      </c>
      <c r="L167" t="str">
        <f t="shared" si="18"/>
        <v>DELTRAN</v>
      </c>
      <c r="M167" t="str">
        <f t="shared" si="19"/>
        <v/>
      </c>
      <c r="N167" t="str">
        <f t="shared" si="20"/>
        <v xml:space="preserve">: </v>
      </c>
      <c r="O167" t="str">
        <f t="shared" si="21"/>
        <v>%%</v>
      </c>
      <c r="P167" t="str">
        <f t="shared" si="22"/>
        <v>$</v>
      </c>
      <c r="Q167" t="str">
        <f t="shared" si="23"/>
        <v xml:space="preserve">$: DELTRAN: %%CH51: 1-&gt;2, </v>
      </c>
    </row>
    <row r="168" spans="1:17" x14ac:dyDescent="0.2">
      <c r="A168">
        <v>15</v>
      </c>
      <c r="B168" t="s">
        <v>24</v>
      </c>
      <c r="C168" t="s">
        <v>25</v>
      </c>
      <c r="D168">
        <v>85</v>
      </c>
      <c r="E168">
        <v>1</v>
      </c>
      <c r="F168">
        <v>0.25</v>
      </c>
      <c r="G168">
        <v>1</v>
      </c>
      <c r="H168">
        <v>0</v>
      </c>
      <c r="I168" t="s">
        <v>82</v>
      </c>
      <c r="J168" t="str">
        <f t="shared" si="16"/>
        <v>CH85: 1-&gt;0</v>
      </c>
      <c r="K168" t="str">
        <f t="shared" si="17"/>
        <v/>
      </c>
      <c r="L168" t="str">
        <f t="shared" si="18"/>
        <v/>
      </c>
      <c r="M168" t="str">
        <f t="shared" si="19"/>
        <v/>
      </c>
      <c r="N168" t="str">
        <f t="shared" si="20"/>
        <v/>
      </c>
      <c r="O168" t="str">
        <f t="shared" si="21"/>
        <v/>
      </c>
      <c r="P168" t="str">
        <f t="shared" si="22"/>
        <v/>
      </c>
      <c r="Q168" t="str">
        <f t="shared" si="23"/>
        <v xml:space="preserve">CH85: 1-&gt;0, </v>
      </c>
    </row>
    <row r="169" spans="1:17" x14ac:dyDescent="0.2">
      <c r="A169">
        <v>15</v>
      </c>
      <c r="B169" t="s">
        <v>24</v>
      </c>
      <c r="C169" t="s">
        <v>25</v>
      </c>
      <c r="D169">
        <v>98</v>
      </c>
      <c r="E169">
        <v>1</v>
      </c>
      <c r="F169">
        <v>0.16700000000000001</v>
      </c>
      <c r="G169">
        <v>1</v>
      </c>
      <c r="H169">
        <v>0</v>
      </c>
      <c r="I169" t="s">
        <v>12</v>
      </c>
      <c r="J169" t="str">
        <f t="shared" si="16"/>
        <v>CH98: 1-&gt;0</v>
      </c>
      <c r="K169" t="str">
        <f t="shared" si="17"/>
        <v/>
      </c>
      <c r="L169" t="str">
        <f t="shared" si="18"/>
        <v>ACCTRAN</v>
      </c>
      <c r="M169" t="str">
        <f t="shared" si="19"/>
        <v/>
      </c>
      <c r="N169" t="str">
        <f t="shared" si="20"/>
        <v xml:space="preserve">: </v>
      </c>
      <c r="O169" t="str">
        <f t="shared" si="21"/>
        <v>%%</v>
      </c>
      <c r="P169" t="str">
        <f t="shared" si="22"/>
        <v>$</v>
      </c>
      <c r="Q169" t="str">
        <f t="shared" si="23"/>
        <v xml:space="preserve">$: ACCTRAN: %%CH98: 1-&gt;0, </v>
      </c>
    </row>
    <row r="170" spans="1:17" x14ac:dyDescent="0.2">
      <c r="A170">
        <v>15</v>
      </c>
      <c r="B170" t="s">
        <v>24</v>
      </c>
      <c r="C170" t="s">
        <v>25</v>
      </c>
      <c r="D170">
        <v>106</v>
      </c>
      <c r="E170">
        <v>1</v>
      </c>
      <c r="F170">
        <v>0.33300000000000002</v>
      </c>
      <c r="G170">
        <v>1</v>
      </c>
      <c r="H170">
        <v>0</v>
      </c>
      <c r="I170" t="s">
        <v>12</v>
      </c>
      <c r="J170" t="str">
        <f t="shared" si="16"/>
        <v>CH106: 1-&gt;0</v>
      </c>
      <c r="K170" t="str">
        <f t="shared" si="17"/>
        <v/>
      </c>
      <c r="L170" t="str">
        <f t="shared" si="18"/>
        <v/>
      </c>
      <c r="M170" t="str">
        <f t="shared" si="19"/>
        <v/>
      </c>
      <c r="N170" t="str">
        <f t="shared" si="20"/>
        <v/>
      </c>
      <c r="O170" t="str">
        <f t="shared" si="21"/>
        <v/>
      </c>
      <c r="P170" t="str">
        <f t="shared" si="22"/>
        <v/>
      </c>
      <c r="Q170" t="str">
        <f t="shared" si="23"/>
        <v xml:space="preserve">CH106: 1-&gt;0, </v>
      </c>
    </row>
    <row r="171" spans="1:17" x14ac:dyDescent="0.2">
      <c r="A171">
        <v>15</v>
      </c>
      <c r="B171" t="s">
        <v>24</v>
      </c>
      <c r="C171" t="s">
        <v>25</v>
      </c>
      <c r="D171">
        <v>113</v>
      </c>
      <c r="E171">
        <v>1</v>
      </c>
      <c r="F171">
        <v>0.33300000000000002</v>
      </c>
      <c r="G171">
        <v>1</v>
      </c>
      <c r="H171">
        <v>0</v>
      </c>
      <c r="I171" t="s">
        <v>12</v>
      </c>
      <c r="J171" t="str">
        <f t="shared" si="16"/>
        <v>CH113: 1-&gt;0</v>
      </c>
      <c r="K171" t="str">
        <f t="shared" si="17"/>
        <v/>
      </c>
      <c r="L171" t="str">
        <f t="shared" si="18"/>
        <v/>
      </c>
      <c r="M171" t="str">
        <f t="shared" si="19"/>
        <v/>
      </c>
      <c r="N171" t="str">
        <f t="shared" si="20"/>
        <v/>
      </c>
      <c r="O171" t="str">
        <f t="shared" si="21"/>
        <v/>
      </c>
      <c r="P171" t="str">
        <f t="shared" si="22"/>
        <v/>
      </c>
      <c r="Q171" t="str">
        <f t="shared" si="23"/>
        <v xml:space="preserve">CH113: 1-&gt;0, </v>
      </c>
    </row>
    <row r="172" spans="1:17" x14ac:dyDescent="0.2">
      <c r="A172">
        <v>16</v>
      </c>
      <c r="B172" t="s">
        <v>25</v>
      </c>
      <c r="C172" t="s">
        <v>26</v>
      </c>
      <c r="D172">
        <v>19</v>
      </c>
      <c r="E172">
        <v>1</v>
      </c>
      <c r="F172">
        <v>0.4</v>
      </c>
      <c r="G172">
        <v>2</v>
      </c>
      <c r="H172">
        <v>1</v>
      </c>
      <c r="I172" t="s">
        <v>10</v>
      </c>
      <c r="J172" t="str">
        <f t="shared" si="16"/>
        <v>CH19: 2-&gt;1</v>
      </c>
      <c r="K172" t="str">
        <f t="shared" si="17"/>
        <v>Cycloderma aubryi</v>
      </c>
      <c r="L172" t="str">
        <f t="shared" si="18"/>
        <v>Unambiguous</v>
      </c>
      <c r="M172" t="str">
        <f t="shared" si="19"/>
        <v>§</v>
      </c>
      <c r="N172" t="str">
        <f t="shared" si="20"/>
        <v xml:space="preserve">: </v>
      </c>
      <c r="O172" t="str">
        <f t="shared" si="21"/>
        <v>%%</v>
      </c>
      <c r="P172" t="str">
        <f t="shared" si="22"/>
        <v>$</v>
      </c>
      <c r="Q172" t="str">
        <f t="shared" si="23"/>
        <v xml:space="preserve">$Cycloderma aubryi: §Unambiguous: %%CH19: 2-&gt;1, </v>
      </c>
    </row>
    <row r="173" spans="1:17" x14ac:dyDescent="0.2">
      <c r="A173">
        <v>16</v>
      </c>
      <c r="B173" t="s">
        <v>25</v>
      </c>
      <c r="C173" t="s">
        <v>26</v>
      </c>
      <c r="D173">
        <v>31</v>
      </c>
      <c r="E173">
        <v>1</v>
      </c>
      <c r="F173">
        <v>0.182</v>
      </c>
      <c r="G173">
        <v>1</v>
      </c>
      <c r="H173">
        <v>2</v>
      </c>
      <c r="I173" t="s">
        <v>10</v>
      </c>
      <c r="J173" t="str">
        <f t="shared" si="16"/>
        <v>CH31: 1-&gt;2</v>
      </c>
      <c r="K173" t="str">
        <f t="shared" si="17"/>
        <v/>
      </c>
      <c r="L173" t="str">
        <f t="shared" si="18"/>
        <v/>
      </c>
      <c r="M173" t="str">
        <f t="shared" si="19"/>
        <v/>
      </c>
      <c r="N173" t="str">
        <f t="shared" si="20"/>
        <v/>
      </c>
      <c r="O173" t="str">
        <f t="shared" si="21"/>
        <v/>
      </c>
      <c r="P173" t="str">
        <f t="shared" si="22"/>
        <v/>
      </c>
      <c r="Q173" t="str">
        <f t="shared" si="23"/>
        <v xml:space="preserve">CH31: 1-&gt;2, </v>
      </c>
    </row>
    <row r="174" spans="1:17" x14ac:dyDescent="0.2">
      <c r="A174">
        <v>16</v>
      </c>
      <c r="B174" t="s">
        <v>25</v>
      </c>
      <c r="C174" t="s">
        <v>26</v>
      </c>
      <c r="D174">
        <v>46</v>
      </c>
      <c r="E174">
        <v>1</v>
      </c>
      <c r="F174">
        <v>1</v>
      </c>
      <c r="G174">
        <v>1</v>
      </c>
      <c r="H174">
        <v>2</v>
      </c>
      <c r="I174" t="s">
        <v>10</v>
      </c>
      <c r="J174" t="str">
        <f t="shared" si="16"/>
        <v>CH46: 1-&gt;2</v>
      </c>
      <c r="K174" t="str">
        <f t="shared" si="17"/>
        <v/>
      </c>
      <c r="L174" t="str">
        <f t="shared" si="18"/>
        <v/>
      </c>
      <c r="M174" t="str">
        <f t="shared" si="19"/>
        <v/>
      </c>
      <c r="N174" t="str">
        <f t="shared" si="20"/>
        <v/>
      </c>
      <c r="O174" t="str">
        <f t="shared" si="21"/>
        <v/>
      </c>
      <c r="P174" t="str">
        <f t="shared" si="22"/>
        <v/>
      </c>
      <c r="Q174" t="str">
        <f t="shared" si="23"/>
        <v xml:space="preserve">CH46: 1-&gt;2, </v>
      </c>
    </row>
    <row r="175" spans="1:17" x14ac:dyDescent="0.2">
      <c r="A175">
        <v>16</v>
      </c>
      <c r="B175" t="s">
        <v>25</v>
      </c>
      <c r="C175" t="s">
        <v>26</v>
      </c>
      <c r="D175">
        <v>95</v>
      </c>
      <c r="E175">
        <v>1</v>
      </c>
      <c r="F175">
        <v>0.33300000000000002</v>
      </c>
      <c r="G175">
        <v>1</v>
      </c>
      <c r="H175">
        <v>0</v>
      </c>
      <c r="I175" t="s">
        <v>10</v>
      </c>
      <c r="J175" t="str">
        <f t="shared" si="16"/>
        <v>CH95: 1-&gt;0</v>
      </c>
      <c r="K175" t="str">
        <f t="shared" si="17"/>
        <v/>
      </c>
      <c r="L175" t="str">
        <f t="shared" si="18"/>
        <v/>
      </c>
      <c r="M175" t="str">
        <f t="shared" si="19"/>
        <v/>
      </c>
      <c r="N175" t="str">
        <f t="shared" si="20"/>
        <v/>
      </c>
      <c r="O175" t="str">
        <f t="shared" si="21"/>
        <v/>
      </c>
      <c r="P175" t="str">
        <f t="shared" si="22"/>
        <v/>
      </c>
      <c r="Q175" t="str">
        <f t="shared" si="23"/>
        <v xml:space="preserve">CH95: 1-&gt;0, </v>
      </c>
    </row>
    <row r="176" spans="1:17" x14ac:dyDescent="0.2">
      <c r="A176">
        <v>16</v>
      </c>
      <c r="B176" t="s">
        <v>25</v>
      </c>
      <c r="C176" t="s">
        <v>26</v>
      </c>
      <c r="D176">
        <v>14</v>
      </c>
      <c r="E176">
        <v>1</v>
      </c>
      <c r="F176">
        <v>0.2</v>
      </c>
      <c r="G176">
        <v>1</v>
      </c>
      <c r="H176">
        <v>2</v>
      </c>
      <c r="I176" t="s">
        <v>82</v>
      </c>
      <c r="J176" t="str">
        <f t="shared" si="16"/>
        <v>CH14: 1-&gt;2</v>
      </c>
      <c r="K176" t="str">
        <f t="shared" si="17"/>
        <v/>
      </c>
      <c r="L176" t="str">
        <f t="shared" si="18"/>
        <v>DELTRAN</v>
      </c>
      <c r="M176" t="str">
        <f t="shared" si="19"/>
        <v/>
      </c>
      <c r="N176" t="str">
        <f t="shared" si="20"/>
        <v xml:space="preserve">: </v>
      </c>
      <c r="O176" t="str">
        <f t="shared" si="21"/>
        <v>%%</v>
      </c>
      <c r="P176" t="str">
        <f t="shared" si="22"/>
        <v>$</v>
      </c>
      <c r="Q176" t="str">
        <f t="shared" si="23"/>
        <v xml:space="preserve">$: DELTRAN: %%CH14: 1-&gt;2, </v>
      </c>
    </row>
    <row r="177" spans="1:17" x14ac:dyDescent="0.2">
      <c r="A177">
        <v>16</v>
      </c>
      <c r="B177" t="s">
        <v>25</v>
      </c>
      <c r="C177" t="s">
        <v>26</v>
      </c>
      <c r="D177">
        <v>113</v>
      </c>
      <c r="E177">
        <v>1</v>
      </c>
      <c r="F177">
        <v>0.33300000000000002</v>
      </c>
      <c r="G177">
        <v>1</v>
      </c>
      <c r="H177">
        <v>0</v>
      </c>
      <c r="I177" t="s">
        <v>82</v>
      </c>
      <c r="J177" t="str">
        <f t="shared" si="16"/>
        <v>CH113: 1-&gt;0</v>
      </c>
      <c r="K177" t="str">
        <f t="shared" si="17"/>
        <v/>
      </c>
      <c r="L177" t="str">
        <f t="shared" si="18"/>
        <v/>
      </c>
      <c r="M177" t="str">
        <f t="shared" si="19"/>
        <v/>
      </c>
      <c r="N177" t="str">
        <f t="shared" si="20"/>
        <v/>
      </c>
      <c r="O177" t="str">
        <f t="shared" si="21"/>
        <v/>
      </c>
      <c r="P177" t="str">
        <f t="shared" si="22"/>
        <v/>
      </c>
      <c r="Q177" t="str">
        <f t="shared" si="23"/>
        <v xml:space="preserve">CH113: 1-&gt;0, </v>
      </c>
    </row>
    <row r="178" spans="1:17" x14ac:dyDescent="0.2">
      <c r="A178">
        <v>16</v>
      </c>
      <c r="B178" t="s">
        <v>25</v>
      </c>
      <c r="C178" t="s">
        <v>26</v>
      </c>
      <c r="D178">
        <v>3</v>
      </c>
      <c r="E178">
        <v>1</v>
      </c>
      <c r="F178">
        <v>0.4</v>
      </c>
      <c r="G178">
        <v>1</v>
      </c>
      <c r="H178">
        <v>2</v>
      </c>
      <c r="I178" t="s">
        <v>12</v>
      </c>
      <c r="J178" t="str">
        <f t="shared" si="16"/>
        <v>CH3: 1-&gt;2</v>
      </c>
      <c r="K178" t="str">
        <f t="shared" si="17"/>
        <v/>
      </c>
      <c r="L178" t="str">
        <f t="shared" si="18"/>
        <v>ACCTRAN</v>
      </c>
      <c r="M178" t="str">
        <f t="shared" si="19"/>
        <v/>
      </c>
      <c r="N178" t="str">
        <f t="shared" si="20"/>
        <v xml:space="preserve">: </v>
      </c>
      <c r="O178" t="str">
        <f t="shared" si="21"/>
        <v>%%</v>
      </c>
      <c r="P178" t="str">
        <f t="shared" si="22"/>
        <v>$</v>
      </c>
      <c r="Q178" t="str">
        <f t="shared" si="23"/>
        <v xml:space="preserve">$: ACCTRAN: %%CH3: 1-&gt;2, </v>
      </c>
    </row>
    <row r="179" spans="1:17" x14ac:dyDescent="0.2">
      <c r="A179">
        <v>17</v>
      </c>
      <c r="B179" t="s">
        <v>25</v>
      </c>
      <c r="C179" t="s">
        <v>27</v>
      </c>
      <c r="D179">
        <v>44</v>
      </c>
      <c r="E179">
        <v>1</v>
      </c>
      <c r="F179">
        <v>0.66700000000000004</v>
      </c>
      <c r="G179">
        <v>1</v>
      </c>
      <c r="H179">
        <v>2</v>
      </c>
      <c r="I179" t="s">
        <v>10</v>
      </c>
      <c r="J179" t="str">
        <f t="shared" si="16"/>
        <v>CH44: 1-&gt;2</v>
      </c>
      <c r="K179" t="str">
        <f t="shared" si="17"/>
        <v>Cycloderma frenatum</v>
      </c>
      <c r="L179" t="str">
        <f t="shared" si="18"/>
        <v>Unambiguous</v>
      </c>
      <c r="M179" t="str">
        <f t="shared" si="19"/>
        <v>§</v>
      </c>
      <c r="N179" t="str">
        <f t="shared" si="20"/>
        <v xml:space="preserve">: </v>
      </c>
      <c r="O179" t="str">
        <f t="shared" si="21"/>
        <v>%%</v>
      </c>
      <c r="P179" t="str">
        <f t="shared" si="22"/>
        <v>$</v>
      </c>
      <c r="Q179" t="str">
        <f t="shared" si="23"/>
        <v xml:space="preserve">$Cycloderma frenatum: §Unambiguous: %%CH44: 1-&gt;2, </v>
      </c>
    </row>
    <row r="180" spans="1:17" x14ac:dyDescent="0.2">
      <c r="A180">
        <v>17</v>
      </c>
      <c r="B180" t="s">
        <v>25</v>
      </c>
      <c r="C180" t="s">
        <v>27</v>
      </c>
      <c r="D180">
        <v>45</v>
      </c>
      <c r="E180">
        <v>1</v>
      </c>
      <c r="F180">
        <v>1</v>
      </c>
      <c r="G180">
        <v>1</v>
      </c>
      <c r="H180">
        <v>2</v>
      </c>
      <c r="I180" t="s">
        <v>10</v>
      </c>
      <c r="J180" t="str">
        <f t="shared" si="16"/>
        <v>CH45: 1-&gt;2</v>
      </c>
      <c r="K180" t="str">
        <f t="shared" si="17"/>
        <v/>
      </c>
      <c r="L180" t="str">
        <f t="shared" si="18"/>
        <v/>
      </c>
      <c r="M180" t="str">
        <f t="shared" si="19"/>
        <v/>
      </c>
      <c r="N180" t="str">
        <f t="shared" si="20"/>
        <v/>
      </c>
      <c r="O180" t="str">
        <f t="shared" si="21"/>
        <v/>
      </c>
      <c r="P180" t="str">
        <f t="shared" si="22"/>
        <v/>
      </c>
      <c r="Q180" t="str">
        <f t="shared" si="23"/>
        <v xml:space="preserve">CH45: 1-&gt;2, </v>
      </c>
    </row>
    <row r="181" spans="1:17" x14ac:dyDescent="0.2">
      <c r="A181">
        <v>17</v>
      </c>
      <c r="B181" t="s">
        <v>25</v>
      </c>
      <c r="C181" t="s">
        <v>27</v>
      </c>
      <c r="D181">
        <v>52</v>
      </c>
      <c r="E181">
        <v>1</v>
      </c>
      <c r="F181">
        <v>0.25</v>
      </c>
      <c r="G181">
        <v>1</v>
      </c>
      <c r="H181">
        <v>2</v>
      </c>
      <c r="I181" t="s">
        <v>10</v>
      </c>
      <c r="J181" t="str">
        <f t="shared" si="16"/>
        <v>CH52: 1-&gt;2</v>
      </c>
      <c r="K181" t="str">
        <f t="shared" si="17"/>
        <v/>
      </c>
      <c r="L181" t="str">
        <f t="shared" si="18"/>
        <v/>
      </c>
      <c r="M181" t="str">
        <f t="shared" si="19"/>
        <v/>
      </c>
      <c r="N181" t="str">
        <f t="shared" si="20"/>
        <v/>
      </c>
      <c r="O181" t="str">
        <f t="shared" si="21"/>
        <v/>
      </c>
      <c r="P181" t="str">
        <f t="shared" si="22"/>
        <v/>
      </c>
      <c r="Q181" t="str">
        <f t="shared" si="23"/>
        <v xml:space="preserve">CH52: 1-&gt;2, </v>
      </c>
    </row>
    <row r="182" spans="1:17" x14ac:dyDescent="0.2">
      <c r="A182">
        <v>17</v>
      </c>
      <c r="B182" t="s">
        <v>25</v>
      </c>
      <c r="C182" t="s">
        <v>27</v>
      </c>
      <c r="D182">
        <v>108</v>
      </c>
      <c r="E182">
        <v>1</v>
      </c>
      <c r="F182">
        <v>0.182</v>
      </c>
      <c r="G182">
        <v>1</v>
      </c>
      <c r="H182">
        <v>2</v>
      </c>
      <c r="I182" t="s">
        <v>10</v>
      </c>
      <c r="J182" t="str">
        <f t="shared" si="16"/>
        <v>CH108: 1-&gt;2</v>
      </c>
      <c r="K182" t="str">
        <f t="shared" si="17"/>
        <v/>
      </c>
      <c r="L182" t="str">
        <f t="shared" si="18"/>
        <v/>
      </c>
      <c r="M182" t="str">
        <f t="shared" si="19"/>
        <v/>
      </c>
      <c r="N182" t="str">
        <f t="shared" si="20"/>
        <v/>
      </c>
      <c r="O182" t="str">
        <f t="shared" si="21"/>
        <v/>
      </c>
      <c r="P182" t="str">
        <f t="shared" si="22"/>
        <v/>
      </c>
      <c r="Q182" t="str">
        <f t="shared" si="23"/>
        <v xml:space="preserve">CH108: 1-&gt;2, </v>
      </c>
    </row>
    <row r="183" spans="1:17" x14ac:dyDescent="0.2">
      <c r="A183">
        <v>17</v>
      </c>
      <c r="B183" t="s">
        <v>25</v>
      </c>
      <c r="C183" t="s">
        <v>27</v>
      </c>
      <c r="D183">
        <v>112</v>
      </c>
      <c r="E183">
        <v>1</v>
      </c>
      <c r="F183">
        <v>0.5</v>
      </c>
      <c r="G183">
        <v>0</v>
      </c>
      <c r="H183">
        <v>1</v>
      </c>
      <c r="I183" t="s">
        <v>10</v>
      </c>
      <c r="J183" t="str">
        <f t="shared" si="16"/>
        <v>CH112: 0-&gt;1</v>
      </c>
      <c r="K183" t="str">
        <f t="shared" si="17"/>
        <v/>
      </c>
      <c r="L183" t="str">
        <f t="shared" si="18"/>
        <v/>
      </c>
      <c r="M183" t="str">
        <f t="shared" si="19"/>
        <v/>
      </c>
      <c r="N183" t="str">
        <f t="shared" si="20"/>
        <v/>
      </c>
      <c r="O183" t="str">
        <f t="shared" si="21"/>
        <v/>
      </c>
      <c r="P183" t="str">
        <f t="shared" si="22"/>
        <v/>
      </c>
      <c r="Q183" t="str">
        <f t="shared" si="23"/>
        <v xml:space="preserve">CH112: 0-&gt;1, </v>
      </c>
    </row>
    <row r="184" spans="1:17" x14ac:dyDescent="0.2">
      <c r="A184">
        <v>17</v>
      </c>
      <c r="B184" t="s">
        <v>25</v>
      </c>
      <c r="C184" t="s">
        <v>27</v>
      </c>
      <c r="D184">
        <v>3</v>
      </c>
      <c r="E184">
        <v>1</v>
      </c>
      <c r="F184">
        <v>0.4</v>
      </c>
      <c r="G184">
        <v>2</v>
      </c>
      <c r="H184">
        <v>1</v>
      </c>
      <c r="I184" t="s">
        <v>82</v>
      </c>
      <c r="J184" t="str">
        <f t="shared" si="16"/>
        <v>CH3: 2-&gt;1</v>
      </c>
      <c r="K184" t="str">
        <f t="shared" si="17"/>
        <v/>
      </c>
      <c r="L184" t="str">
        <f t="shared" si="18"/>
        <v>DELTRAN</v>
      </c>
      <c r="M184" t="str">
        <f t="shared" si="19"/>
        <v/>
      </c>
      <c r="N184" t="str">
        <f t="shared" si="20"/>
        <v xml:space="preserve">: </v>
      </c>
      <c r="O184" t="str">
        <f t="shared" si="21"/>
        <v>%%</v>
      </c>
      <c r="P184" t="str">
        <f t="shared" si="22"/>
        <v>$</v>
      </c>
      <c r="Q184" t="str">
        <f t="shared" si="23"/>
        <v xml:space="preserve">$: DELTRAN: %%CH3: 2-&gt;1, </v>
      </c>
    </row>
    <row r="185" spans="1:17" x14ac:dyDescent="0.2">
      <c r="A185">
        <v>17</v>
      </c>
      <c r="B185" t="s">
        <v>25</v>
      </c>
      <c r="C185" t="s">
        <v>27</v>
      </c>
      <c r="D185">
        <v>47</v>
      </c>
      <c r="E185">
        <v>1</v>
      </c>
      <c r="F185">
        <v>0.33300000000000002</v>
      </c>
      <c r="G185">
        <v>1</v>
      </c>
      <c r="H185">
        <v>2</v>
      </c>
      <c r="I185" t="s">
        <v>82</v>
      </c>
      <c r="J185" t="str">
        <f t="shared" si="16"/>
        <v>CH47: 1-&gt;2</v>
      </c>
      <c r="K185" t="str">
        <f t="shared" si="17"/>
        <v/>
      </c>
      <c r="L185" t="str">
        <f t="shared" si="18"/>
        <v/>
      </c>
      <c r="M185" t="str">
        <f t="shared" si="19"/>
        <v/>
      </c>
      <c r="N185" t="str">
        <f t="shared" si="20"/>
        <v/>
      </c>
      <c r="O185" t="str">
        <f t="shared" si="21"/>
        <v/>
      </c>
      <c r="P185" t="str">
        <f t="shared" si="22"/>
        <v/>
      </c>
      <c r="Q185" t="str">
        <f t="shared" si="23"/>
        <v xml:space="preserve">CH47: 1-&gt;2, </v>
      </c>
    </row>
    <row r="186" spans="1:17" x14ac:dyDescent="0.2">
      <c r="A186">
        <v>17</v>
      </c>
      <c r="B186" t="s">
        <v>25</v>
      </c>
      <c r="C186" t="s">
        <v>27</v>
      </c>
      <c r="D186">
        <v>98</v>
      </c>
      <c r="E186">
        <v>1</v>
      </c>
      <c r="F186">
        <v>0.16700000000000001</v>
      </c>
      <c r="G186">
        <v>1</v>
      </c>
      <c r="H186">
        <v>0</v>
      </c>
      <c r="I186" t="s">
        <v>82</v>
      </c>
      <c r="J186" t="str">
        <f t="shared" si="16"/>
        <v>CH98: 1-&gt;0</v>
      </c>
      <c r="K186" t="str">
        <f t="shared" si="17"/>
        <v/>
      </c>
      <c r="L186" t="str">
        <f t="shared" si="18"/>
        <v/>
      </c>
      <c r="M186" t="str">
        <f t="shared" si="19"/>
        <v/>
      </c>
      <c r="N186" t="str">
        <f t="shared" si="20"/>
        <v/>
      </c>
      <c r="O186" t="str">
        <f t="shared" si="21"/>
        <v/>
      </c>
      <c r="P186" t="str">
        <f t="shared" si="22"/>
        <v/>
      </c>
      <c r="Q186" t="str">
        <f t="shared" si="23"/>
        <v xml:space="preserve">CH98: 1-&gt;0, </v>
      </c>
    </row>
    <row r="187" spans="1:17" x14ac:dyDescent="0.2">
      <c r="A187">
        <v>17</v>
      </c>
      <c r="B187" t="s">
        <v>25</v>
      </c>
      <c r="C187" t="s">
        <v>27</v>
      </c>
      <c r="D187">
        <v>14</v>
      </c>
      <c r="E187">
        <v>1</v>
      </c>
      <c r="F187">
        <v>0.2</v>
      </c>
      <c r="G187">
        <v>2</v>
      </c>
      <c r="H187">
        <v>1</v>
      </c>
      <c r="I187" t="s">
        <v>12</v>
      </c>
      <c r="J187" t="str">
        <f t="shared" si="16"/>
        <v>CH14: 2-&gt;1</v>
      </c>
      <c r="K187" t="str">
        <f t="shared" si="17"/>
        <v/>
      </c>
      <c r="L187" t="str">
        <f t="shared" si="18"/>
        <v>ACCTRAN</v>
      </c>
      <c r="M187" t="str">
        <f t="shared" si="19"/>
        <v/>
      </c>
      <c r="N187" t="str">
        <f t="shared" si="20"/>
        <v xml:space="preserve">: </v>
      </c>
      <c r="O187" t="str">
        <f t="shared" si="21"/>
        <v>%%</v>
      </c>
      <c r="P187" t="str">
        <f t="shared" si="22"/>
        <v>$</v>
      </c>
      <c r="Q187" t="str">
        <f t="shared" si="23"/>
        <v xml:space="preserve">$: ACCTRAN: %%CH14: 2-&gt;1, </v>
      </c>
    </row>
    <row r="188" spans="1:17" x14ac:dyDescent="0.2">
      <c r="A188">
        <v>18</v>
      </c>
      <c r="B188" t="s">
        <v>24</v>
      </c>
      <c r="C188" t="s">
        <v>28</v>
      </c>
      <c r="D188">
        <v>5</v>
      </c>
      <c r="E188">
        <v>1</v>
      </c>
      <c r="F188">
        <v>0.75</v>
      </c>
      <c r="G188">
        <v>4</v>
      </c>
      <c r="H188">
        <v>3</v>
      </c>
      <c r="I188" t="s">
        <v>10</v>
      </c>
      <c r="J188" t="str">
        <f t="shared" si="16"/>
        <v>CH5: 4-&gt;3</v>
      </c>
      <c r="K188" t="str">
        <f t="shared" si="17"/>
        <v>Lissemys punctata</v>
      </c>
      <c r="L188" t="str">
        <f t="shared" si="18"/>
        <v>Unambiguous</v>
      </c>
      <c r="M188" t="str">
        <f t="shared" si="19"/>
        <v>§</v>
      </c>
      <c r="N188" t="str">
        <f t="shared" si="20"/>
        <v xml:space="preserve">: </v>
      </c>
      <c r="O188" t="str">
        <f t="shared" si="21"/>
        <v>%%</v>
      </c>
      <c r="P188" t="str">
        <f t="shared" si="22"/>
        <v>$</v>
      </c>
      <c r="Q188" t="str">
        <f t="shared" si="23"/>
        <v xml:space="preserve">$Lissemys punctata: §Unambiguous: %%CH5: 4-&gt;3, </v>
      </c>
    </row>
    <row r="189" spans="1:17" x14ac:dyDescent="0.2">
      <c r="A189">
        <v>18</v>
      </c>
      <c r="B189" t="s">
        <v>24</v>
      </c>
      <c r="C189" t="s">
        <v>28</v>
      </c>
      <c r="D189">
        <v>6</v>
      </c>
      <c r="E189">
        <v>1</v>
      </c>
      <c r="F189">
        <v>0.5</v>
      </c>
      <c r="G189">
        <v>1</v>
      </c>
      <c r="H189">
        <v>2</v>
      </c>
      <c r="I189" t="s">
        <v>10</v>
      </c>
      <c r="J189" t="str">
        <f t="shared" si="16"/>
        <v>CH6: 1-&gt;2</v>
      </c>
      <c r="K189" t="str">
        <f t="shared" si="17"/>
        <v/>
      </c>
      <c r="L189" t="str">
        <f t="shared" si="18"/>
        <v/>
      </c>
      <c r="M189" t="str">
        <f t="shared" si="19"/>
        <v/>
      </c>
      <c r="N189" t="str">
        <f t="shared" si="20"/>
        <v/>
      </c>
      <c r="O189" t="str">
        <f t="shared" si="21"/>
        <v/>
      </c>
      <c r="P189" t="str">
        <f t="shared" si="22"/>
        <v/>
      </c>
      <c r="Q189" t="str">
        <f t="shared" si="23"/>
        <v xml:space="preserve">CH6: 1-&gt;2, </v>
      </c>
    </row>
    <row r="190" spans="1:17" x14ac:dyDescent="0.2">
      <c r="A190">
        <v>18</v>
      </c>
      <c r="B190" t="s">
        <v>24</v>
      </c>
      <c r="C190" t="s">
        <v>28</v>
      </c>
      <c r="D190">
        <v>35</v>
      </c>
      <c r="E190">
        <v>1</v>
      </c>
      <c r="F190">
        <v>0.16700000000000001</v>
      </c>
      <c r="G190">
        <v>2</v>
      </c>
      <c r="H190">
        <v>1</v>
      </c>
      <c r="I190" t="s">
        <v>10</v>
      </c>
      <c r="J190" t="str">
        <f t="shared" si="16"/>
        <v>CH35: 2-&gt;1</v>
      </c>
      <c r="K190" t="str">
        <f t="shared" si="17"/>
        <v/>
      </c>
      <c r="L190" t="str">
        <f t="shared" si="18"/>
        <v/>
      </c>
      <c r="M190" t="str">
        <f t="shared" si="19"/>
        <v/>
      </c>
      <c r="N190" t="str">
        <f t="shared" si="20"/>
        <v/>
      </c>
      <c r="O190" t="str">
        <f t="shared" si="21"/>
        <v/>
      </c>
      <c r="P190" t="str">
        <f t="shared" si="22"/>
        <v/>
      </c>
      <c r="Q190" t="str">
        <f t="shared" si="23"/>
        <v xml:space="preserve">CH35: 2-&gt;1, </v>
      </c>
    </row>
    <row r="191" spans="1:17" x14ac:dyDescent="0.2">
      <c r="A191">
        <v>18</v>
      </c>
      <c r="B191" t="s">
        <v>24</v>
      </c>
      <c r="C191" t="s">
        <v>28</v>
      </c>
      <c r="D191">
        <v>48</v>
      </c>
      <c r="E191">
        <v>1</v>
      </c>
      <c r="F191">
        <v>0.16700000000000001</v>
      </c>
      <c r="G191">
        <v>2</v>
      </c>
      <c r="H191">
        <v>1</v>
      </c>
      <c r="I191" t="s">
        <v>10</v>
      </c>
      <c r="J191" t="str">
        <f t="shared" si="16"/>
        <v>CH48: 2-&gt;1</v>
      </c>
      <c r="K191" t="str">
        <f t="shared" si="17"/>
        <v/>
      </c>
      <c r="L191" t="str">
        <f t="shared" si="18"/>
        <v/>
      </c>
      <c r="M191" t="str">
        <f t="shared" si="19"/>
        <v/>
      </c>
      <c r="N191" t="str">
        <f t="shared" si="20"/>
        <v/>
      </c>
      <c r="O191" t="str">
        <f t="shared" si="21"/>
        <v/>
      </c>
      <c r="P191" t="str">
        <f t="shared" si="22"/>
        <v/>
      </c>
      <c r="Q191" t="str">
        <f t="shared" si="23"/>
        <v xml:space="preserve">CH48: 2-&gt;1, </v>
      </c>
    </row>
    <row r="192" spans="1:17" x14ac:dyDescent="0.2">
      <c r="A192">
        <v>18</v>
      </c>
      <c r="B192" t="s">
        <v>24</v>
      </c>
      <c r="C192" t="s">
        <v>28</v>
      </c>
      <c r="D192">
        <v>68</v>
      </c>
      <c r="E192">
        <v>1</v>
      </c>
      <c r="F192">
        <v>0.33300000000000002</v>
      </c>
      <c r="G192">
        <v>1</v>
      </c>
      <c r="H192">
        <v>2</v>
      </c>
      <c r="I192" t="s">
        <v>10</v>
      </c>
      <c r="J192" t="str">
        <f t="shared" si="16"/>
        <v>CH68: 1-&gt;2</v>
      </c>
      <c r="K192" t="str">
        <f t="shared" si="17"/>
        <v/>
      </c>
      <c r="L192" t="str">
        <f t="shared" si="18"/>
        <v/>
      </c>
      <c r="M192" t="str">
        <f t="shared" si="19"/>
        <v/>
      </c>
      <c r="N192" t="str">
        <f t="shared" si="20"/>
        <v/>
      </c>
      <c r="O192" t="str">
        <f t="shared" si="21"/>
        <v/>
      </c>
      <c r="P192" t="str">
        <f t="shared" si="22"/>
        <v/>
      </c>
      <c r="Q192" t="str">
        <f t="shared" si="23"/>
        <v xml:space="preserve">CH68: 1-&gt;2, </v>
      </c>
    </row>
    <row r="193" spans="1:17" x14ac:dyDescent="0.2">
      <c r="A193">
        <v>18</v>
      </c>
      <c r="B193" t="s">
        <v>24</v>
      </c>
      <c r="C193" t="s">
        <v>28</v>
      </c>
      <c r="D193">
        <v>78</v>
      </c>
      <c r="E193">
        <v>1</v>
      </c>
      <c r="F193">
        <v>0.25</v>
      </c>
      <c r="G193">
        <v>0</v>
      </c>
      <c r="H193">
        <v>1</v>
      </c>
      <c r="I193" t="s">
        <v>10</v>
      </c>
      <c r="J193" t="str">
        <f t="shared" si="16"/>
        <v>CH78: 0-&gt;1</v>
      </c>
      <c r="K193" t="str">
        <f t="shared" si="17"/>
        <v/>
      </c>
      <c r="L193" t="str">
        <f t="shared" si="18"/>
        <v/>
      </c>
      <c r="M193" t="str">
        <f t="shared" si="19"/>
        <v/>
      </c>
      <c r="N193" t="str">
        <f t="shared" si="20"/>
        <v/>
      </c>
      <c r="O193" t="str">
        <f t="shared" si="21"/>
        <v/>
      </c>
      <c r="P193" t="str">
        <f t="shared" si="22"/>
        <v/>
      </c>
      <c r="Q193" t="str">
        <f t="shared" si="23"/>
        <v xml:space="preserve">CH78: 0-&gt;1, </v>
      </c>
    </row>
    <row r="194" spans="1:17" x14ac:dyDescent="0.2">
      <c r="A194">
        <v>18</v>
      </c>
      <c r="B194" t="s">
        <v>24</v>
      </c>
      <c r="C194" t="s">
        <v>28</v>
      </c>
      <c r="D194">
        <v>90</v>
      </c>
      <c r="E194">
        <v>1</v>
      </c>
      <c r="F194">
        <v>0.28599999999999998</v>
      </c>
      <c r="G194">
        <v>0</v>
      </c>
      <c r="H194">
        <v>2</v>
      </c>
      <c r="I194" t="s">
        <v>10</v>
      </c>
      <c r="J194" t="str">
        <f t="shared" si="16"/>
        <v>CH90: 0-&gt;2</v>
      </c>
      <c r="K194" t="str">
        <f t="shared" si="17"/>
        <v/>
      </c>
      <c r="L194" t="str">
        <f t="shared" si="18"/>
        <v/>
      </c>
      <c r="M194" t="str">
        <f t="shared" si="19"/>
        <v/>
      </c>
      <c r="N194" t="str">
        <f t="shared" si="20"/>
        <v/>
      </c>
      <c r="O194" t="str">
        <f t="shared" si="21"/>
        <v/>
      </c>
      <c r="P194" t="str">
        <f t="shared" si="22"/>
        <v/>
      </c>
      <c r="Q194" t="str">
        <f t="shared" si="23"/>
        <v xml:space="preserve">CH90: 0-&gt;2, </v>
      </c>
    </row>
    <row r="195" spans="1:17" x14ac:dyDescent="0.2">
      <c r="A195">
        <v>18</v>
      </c>
      <c r="B195" t="s">
        <v>24</v>
      </c>
      <c r="C195" t="s">
        <v>28</v>
      </c>
      <c r="D195">
        <v>96</v>
      </c>
      <c r="E195">
        <v>1</v>
      </c>
      <c r="F195">
        <v>1</v>
      </c>
      <c r="G195">
        <v>1</v>
      </c>
      <c r="H195">
        <v>0</v>
      </c>
      <c r="I195" t="s">
        <v>10</v>
      </c>
      <c r="J195" t="str">
        <f t="shared" ref="J195:J258" si="24">CONCATENATE("CH",D195,": ",G195,"-&gt;",H195)</f>
        <v>CH96: 1-&gt;0</v>
      </c>
      <c r="K195" t="str">
        <f t="shared" ref="K195:K258" si="25" xml:space="preserve"> IF(C195=C194,"",C195)</f>
        <v/>
      </c>
      <c r="L195" t="str">
        <f t="shared" ref="L195:L258" si="26" xml:space="preserve"> IF(I195=I194, IF(C195=C194,"",I195),I195)</f>
        <v/>
      </c>
      <c r="M195" t="str">
        <f t="shared" ref="M195:M258" si="27">IF(K195="","","§")</f>
        <v/>
      </c>
      <c r="N195" t="str">
        <f t="shared" ref="N195:N258" si="28" xml:space="preserve"> IF(L195="","",": ")</f>
        <v/>
      </c>
      <c r="O195" t="str">
        <f t="shared" ref="O195:O258" si="29" xml:space="preserve"> IF(L195="","","%%")</f>
        <v/>
      </c>
      <c r="P195" t="str">
        <f t="shared" ref="P195:P258" si="30">IF(N195="","","$")</f>
        <v/>
      </c>
      <c r="Q195" t="str">
        <f t="shared" ref="Q195:Q258" si="31" xml:space="preserve"> CONCATENATE(P195,K195,N195,M195,L195,N195,O195,J195,", ")</f>
        <v xml:space="preserve">CH96: 1-&gt;0, </v>
      </c>
    </row>
    <row r="196" spans="1:17" x14ac:dyDescent="0.2">
      <c r="A196">
        <v>18</v>
      </c>
      <c r="B196" t="s">
        <v>24</v>
      </c>
      <c r="C196" t="s">
        <v>28</v>
      </c>
      <c r="D196">
        <v>3</v>
      </c>
      <c r="E196">
        <v>1</v>
      </c>
      <c r="F196">
        <v>0.4</v>
      </c>
      <c r="G196">
        <v>2</v>
      </c>
      <c r="H196">
        <v>1</v>
      </c>
      <c r="I196" t="s">
        <v>82</v>
      </c>
      <c r="J196" t="str">
        <f t="shared" si="24"/>
        <v>CH3: 2-&gt;1</v>
      </c>
      <c r="K196" t="str">
        <f t="shared" si="25"/>
        <v/>
      </c>
      <c r="L196" t="str">
        <f t="shared" si="26"/>
        <v>DELTRAN</v>
      </c>
      <c r="M196" t="str">
        <f t="shared" si="27"/>
        <v/>
      </c>
      <c r="N196" t="str">
        <f t="shared" si="28"/>
        <v xml:space="preserve">: </v>
      </c>
      <c r="O196" t="str">
        <f t="shared" si="29"/>
        <v>%%</v>
      </c>
      <c r="P196" t="str">
        <f t="shared" si="30"/>
        <v>$</v>
      </c>
      <c r="Q196" t="str">
        <f t="shared" si="31"/>
        <v xml:space="preserve">$: DELTRAN: %%CH3: 2-&gt;1, </v>
      </c>
    </row>
    <row r="197" spans="1:17" x14ac:dyDescent="0.2">
      <c r="A197">
        <v>18</v>
      </c>
      <c r="B197" t="s">
        <v>24</v>
      </c>
      <c r="C197" t="s">
        <v>28</v>
      </c>
      <c r="D197">
        <v>14</v>
      </c>
      <c r="E197">
        <v>1</v>
      </c>
      <c r="F197">
        <v>0.2</v>
      </c>
      <c r="G197">
        <v>1</v>
      </c>
      <c r="H197">
        <v>2</v>
      </c>
      <c r="I197" t="s">
        <v>82</v>
      </c>
      <c r="J197" t="str">
        <f t="shared" si="24"/>
        <v>CH14: 1-&gt;2</v>
      </c>
      <c r="K197" t="str">
        <f t="shared" si="25"/>
        <v/>
      </c>
      <c r="L197" t="str">
        <f t="shared" si="26"/>
        <v/>
      </c>
      <c r="M197" t="str">
        <f t="shared" si="27"/>
        <v/>
      </c>
      <c r="N197" t="str">
        <f t="shared" si="28"/>
        <v/>
      </c>
      <c r="O197" t="str">
        <f t="shared" si="29"/>
        <v/>
      </c>
      <c r="P197" t="str">
        <f t="shared" si="30"/>
        <v/>
      </c>
      <c r="Q197" t="str">
        <f t="shared" si="31"/>
        <v xml:space="preserve">CH14: 1-&gt;2, </v>
      </c>
    </row>
    <row r="198" spans="1:17" x14ac:dyDescent="0.2">
      <c r="A198">
        <v>18</v>
      </c>
      <c r="B198" t="s">
        <v>24</v>
      </c>
      <c r="C198" t="s">
        <v>28</v>
      </c>
      <c r="D198">
        <v>49</v>
      </c>
      <c r="E198">
        <v>1</v>
      </c>
      <c r="F198">
        <v>0.5</v>
      </c>
      <c r="G198">
        <v>0</v>
      </c>
      <c r="H198">
        <v>1</v>
      </c>
      <c r="I198" t="s">
        <v>82</v>
      </c>
      <c r="J198" t="str">
        <f t="shared" si="24"/>
        <v>CH49: 0-&gt;1</v>
      </c>
      <c r="K198" t="str">
        <f t="shared" si="25"/>
        <v/>
      </c>
      <c r="L198" t="str">
        <f t="shared" si="26"/>
        <v/>
      </c>
      <c r="M198" t="str">
        <f t="shared" si="27"/>
        <v/>
      </c>
      <c r="N198" t="str">
        <f t="shared" si="28"/>
        <v/>
      </c>
      <c r="O198" t="str">
        <f t="shared" si="29"/>
        <v/>
      </c>
      <c r="P198" t="str">
        <f t="shared" si="30"/>
        <v/>
      </c>
      <c r="Q198" t="str">
        <f t="shared" si="31"/>
        <v xml:space="preserve">CH49: 0-&gt;1, </v>
      </c>
    </row>
    <row r="199" spans="1:17" x14ac:dyDescent="0.2">
      <c r="A199">
        <v>18</v>
      </c>
      <c r="B199" t="s">
        <v>24</v>
      </c>
      <c r="C199" t="s">
        <v>28</v>
      </c>
      <c r="D199">
        <v>106</v>
      </c>
      <c r="E199">
        <v>1</v>
      </c>
      <c r="F199">
        <v>0.33300000000000002</v>
      </c>
      <c r="G199">
        <v>0</v>
      </c>
      <c r="H199">
        <v>1</v>
      </c>
      <c r="I199" t="s">
        <v>82</v>
      </c>
      <c r="J199" t="str">
        <f t="shared" si="24"/>
        <v>CH106: 0-&gt;1</v>
      </c>
      <c r="K199" t="str">
        <f t="shared" si="25"/>
        <v/>
      </c>
      <c r="L199" t="str">
        <f t="shared" si="26"/>
        <v/>
      </c>
      <c r="M199" t="str">
        <f t="shared" si="27"/>
        <v/>
      </c>
      <c r="N199" t="str">
        <f t="shared" si="28"/>
        <v/>
      </c>
      <c r="O199" t="str">
        <f t="shared" si="29"/>
        <v/>
      </c>
      <c r="P199" t="str">
        <f t="shared" si="30"/>
        <v/>
      </c>
      <c r="Q199" t="str">
        <f t="shared" si="31"/>
        <v xml:space="preserve">CH106: 0-&gt;1, </v>
      </c>
    </row>
    <row r="200" spans="1:17" x14ac:dyDescent="0.2">
      <c r="A200">
        <v>18</v>
      </c>
      <c r="B200" t="s">
        <v>24</v>
      </c>
      <c r="C200" t="s">
        <v>28</v>
      </c>
      <c r="D200">
        <v>51</v>
      </c>
      <c r="E200">
        <v>1</v>
      </c>
      <c r="F200">
        <v>0.5</v>
      </c>
      <c r="G200">
        <v>2</v>
      </c>
      <c r="H200">
        <v>1</v>
      </c>
      <c r="I200" t="s">
        <v>12</v>
      </c>
      <c r="J200" t="str">
        <f t="shared" si="24"/>
        <v>CH51: 2-&gt;1</v>
      </c>
      <c r="K200" t="str">
        <f t="shared" si="25"/>
        <v/>
      </c>
      <c r="L200" t="str">
        <f t="shared" si="26"/>
        <v>ACCTRAN</v>
      </c>
      <c r="M200" t="str">
        <f t="shared" si="27"/>
        <v/>
      </c>
      <c r="N200" t="str">
        <f t="shared" si="28"/>
        <v xml:space="preserve">: </v>
      </c>
      <c r="O200" t="str">
        <f t="shared" si="29"/>
        <v>%%</v>
      </c>
      <c r="P200" t="str">
        <f t="shared" si="30"/>
        <v>$</v>
      </c>
      <c r="Q200" t="str">
        <f t="shared" si="31"/>
        <v xml:space="preserve">$: ACCTRAN: %%CH51: 2-&gt;1, </v>
      </c>
    </row>
    <row r="201" spans="1:17" x14ac:dyDescent="0.2">
      <c r="A201">
        <v>18</v>
      </c>
      <c r="B201" t="s">
        <v>24</v>
      </c>
      <c r="C201" t="s">
        <v>28</v>
      </c>
      <c r="D201">
        <v>85</v>
      </c>
      <c r="E201">
        <v>1</v>
      </c>
      <c r="F201">
        <v>0.25</v>
      </c>
      <c r="G201">
        <v>0</v>
      </c>
      <c r="H201">
        <v>1</v>
      </c>
      <c r="I201" t="s">
        <v>12</v>
      </c>
      <c r="J201" t="str">
        <f t="shared" si="24"/>
        <v>CH85: 0-&gt;1</v>
      </c>
      <c r="K201" t="str">
        <f t="shared" si="25"/>
        <v/>
      </c>
      <c r="L201" t="str">
        <f t="shared" si="26"/>
        <v/>
      </c>
      <c r="M201" t="str">
        <f t="shared" si="27"/>
        <v/>
      </c>
      <c r="N201" t="str">
        <f t="shared" si="28"/>
        <v/>
      </c>
      <c r="O201" t="str">
        <f t="shared" si="29"/>
        <v/>
      </c>
      <c r="P201" t="str">
        <f t="shared" si="30"/>
        <v/>
      </c>
      <c r="Q201" t="str">
        <f t="shared" si="31"/>
        <v xml:space="preserve">CH85: 0-&gt;1, </v>
      </c>
    </row>
    <row r="202" spans="1:17" x14ac:dyDescent="0.2">
      <c r="A202">
        <v>19</v>
      </c>
      <c r="B202" t="s">
        <v>19</v>
      </c>
      <c r="C202" t="s">
        <v>29</v>
      </c>
      <c r="D202">
        <v>55</v>
      </c>
      <c r="E202">
        <v>1</v>
      </c>
      <c r="F202">
        <v>0.25</v>
      </c>
      <c r="G202">
        <v>1</v>
      </c>
      <c r="H202">
        <v>2</v>
      </c>
      <c r="I202" t="s">
        <v>10</v>
      </c>
      <c r="J202" t="str">
        <f t="shared" si="24"/>
        <v>CH55: 1-&gt;2</v>
      </c>
      <c r="K202" t="str">
        <f t="shared" si="25"/>
        <v>Axestemys infernalis</v>
      </c>
      <c r="L202" t="str">
        <f t="shared" si="26"/>
        <v>Unambiguous</v>
      </c>
      <c r="M202" t="str">
        <f t="shared" si="27"/>
        <v>§</v>
      </c>
      <c r="N202" t="str">
        <f t="shared" si="28"/>
        <v xml:space="preserve">: </v>
      </c>
      <c r="O202" t="str">
        <f t="shared" si="29"/>
        <v>%%</v>
      </c>
      <c r="P202" t="str">
        <f t="shared" si="30"/>
        <v>$</v>
      </c>
      <c r="Q202" t="str">
        <f t="shared" si="31"/>
        <v xml:space="preserve">$Axestemys infernalis: §Unambiguous: %%CH55: 1-&gt;2, </v>
      </c>
    </row>
    <row r="203" spans="1:17" x14ac:dyDescent="0.2">
      <c r="A203">
        <v>19</v>
      </c>
      <c r="B203" t="s">
        <v>19</v>
      </c>
      <c r="C203" t="s">
        <v>29</v>
      </c>
      <c r="D203">
        <v>77</v>
      </c>
      <c r="E203">
        <v>1</v>
      </c>
      <c r="F203">
        <v>0.66700000000000004</v>
      </c>
      <c r="G203">
        <v>1</v>
      </c>
      <c r="H203">
        <v>0</v>
      </c>
      <c r="I203" t="s">
        <v>10</v>
      </c>
      <c r="J203" t="str">
        <f t="shared" si="24"/>
        <v>CH77: 1-&gt;0</v>
      </c>
      <c r="K203" t="str">
        <f t="shared" si="25"/>
        <v/>
      </c>
      <c r="L203" t="str">
        <f t="shared" si="26"/>
        <v/>
      </c>
      <c r="M203" t="str">
        <f t="shared" si="27"/>
        <v/>
      </c>
      <c r="N203" t="str">
        <f t="shared" si="28"/>
        <v/>
      </c>
      <c r="O203" t="str">
        <f t="shared" si="29"/>
        <v/>
      </c>
      <c r="P203" t="str">
        <f t="shared" si="30"/>
        <v/>
      </c>
      <c r="Q203" t="str">
        <f t="shared" si="31"/>
        <v xml:space="preserve">CH77: 1-&gt;0, </v>
      </c>
    </row>
    <row r="204" spans="1:17" x14ac:dyDescent="0.2">
      <c r="A204">
        <v>19</v>
      </c>
      <c r="B204" t="s">
        <v>19</v>
      </c>
      <c r="C204" t="s">
        <v>29</v>
      </c>
      <c r="D204">
        <v>104</v>
      </c>
      <c r="E204">
        <v>1</v>
      </c>
      <c r="F204">
        <v>0.16700000000000001</v>
      </c>
      <c r="G204">
        <v>0</v>
      </c>
      <c r="H204">
        <v>1</v>
      </c>
      <c r="I204" t="s">
        <v>10</v>
      </c>
      <c r="J204" t="str">
        <f t="shared" si="24"/>
        <v>CH104: 0-&gt;1</v>
      </c>
      <c r="K204" t="str">
        <f t="shared" si="25"/>
        <v/>
      </c>
      <c r="L204" t="str">
        <f t="shared" si="26"/>
        <v/>
      </c>
      <c r="M204" t="str">
        <f t="shared" si="27"/>
        <v/>
      </c>
      <c r="N204" t="str">
        <f t="shared" si="28"/>
        <v/>
      </c>
      <c r="O204" t="str">
        <f t="shared" si="29"/>
        <v/>
      </c>
      <c r="P204" t="str">
        <f t="shared" si="30"/>
        <v/>
      </c>
      <c r="Q204" t="str">
        <f t="shared" si="31"/>
        <v xml:space="preserve">CH104: 0-&gt;1, </v>
      </c>
    </row>
    <row r="205" spans="1:17" x14ac:dyDescent="0.2">
      <c r="A205">
        <v>19</v>
      </c>
      <c r="B205" t="s">
        <v>19</v>
      </c>
      <c r="C205" t="s">
        <v>29</v>
      </c>
      <c r="D205">
        <v>108</v>
      </c>
      <c r="E205">
        <v>1</v>
      </c>
      <c r="F205">
        <v>0.182</v>
      </c>
      <c r="G205">
        <v>1</v>
      </c>
      <c r="H205">
        <v>2</v>
      </c>
      <c r="I205" t="s">
        <v>10</v>
      </c>
      <c r="J205" t="str">
        <f t="shared" si="24"/>
        <v>CH108: 1-&gt;2</v>
      </c>
      <c r="K205" t="str">
        <f t="shared" si="25"/>
        <v/>
      </c>
      <c r="L205" t="str">
        <f t="shared" si="26"/>
        <v/>
      </c>
      <c r="M205" t="str">
        <f t="shared" si="27"/>
        <v/>
      </c>
      <c r="N205" t="str">
        <f t="shared" si="28"/>
        <v/>
      </c>
      <c r="O205" t="str">
        <f t="shared" si="29"/>
        <v/>
      </c>
      <c r="P205" t="str">
        <f t="shared" si="30"/>
        <v/>
      </c>
      <c r="Q205" t="str">
        <f t="shared" si="31"/>
        <v xml:space="preserve">CH108: 1-&gt;2, </v>
      </c>
    </row>
    <row r="206" spans="1:17" x14ac:dyDescent="0.2">
      <c r="A206">
        <v>19</v>
      </c>
      <c r="B206" t="s">
        <v>19</v>
      </c>
      <c r="C206" t="s">
        <v>29</v>
      </c>
      <c r="D206">
        <v>109</v>
      </c>
      <c r="E206">
        <v>1</v>
      </c>
      <c r="F206">
        <v>0.28599999999999998</v>
      </c>
      <c r="G206">
        <v>1</v>
      </c>
      <c r="H206">
        <v>0</v>
      </c>
      <c r="I206" t="s">
        <v>10</v>
      </c>
      <c r="J206" t="str">
        <f t="shared" si="24"/>
        <v>CH109: 1-&gt;0</v>
      </c>
      <c r="K206" t="str">
        <f t="shared" si="25"/>
        <v/>
      </c>
      <c r="L206" t="str">
        <f t="shared" si="26"/>
        <v/>
      </c>
      <c r="M206" t="str">
        <f t="shared" si="27"/>
        <v/>
      </c>
      <c r="N206" t="str">
        <f t="shared" si="28"/>
        <v/>
      </c>
      <c r="O206" t="str">
        <f t="shared" si="29"/>
        <v/>
      </c>
      <c r="P206" t="str">
        <f t="shared" si="30"/>
        <v/>
      </c>
      <c r="Q206" t="str">
        <f t="shared" si="31"/>
        <v xml:space="preserve">CH109: 1-&gt;0, </v>
      </c>
    </row>
    <row r="207" spans="1:17" x14ac:dyDescent="0.2">
      <c r="A207">
        <v>19</v>
      </c>
      <c r="B207" t="s">
        <v>19</v>
      </c>
      <c r="C207" t="s">
        <v>29</v>
      </c>
      <c r="D207">
        <v>116</v>
      </c>
      <c r="E207">
        <v>1</v>
      </c>
      <c r="F207">
        <v>0.33300000000000002</v>
      </c>
      <c r="G207">
        <v>1</v>
      </c>
      <c r="H207">
        <v>0</v>
      </c>
      <c r="I207" t="s">
        <v>10</v>
      </c>
      <c r="J207" t="str">
        <f t="shared" si="24"/>
        <v>CH116: 1-&gt;0</v>
      </c>
      <c r="K207" t="str">
        <f t="shared" si="25"/>
        <v/>
      </c>
      <c r="L207" t="str">
        <f t="shared" si="26"/>
        <v/>
      </c>
      <c r="M207" t="str">
        <f t="shared" si="27"/>
        <v/>
      </c>
      <c r="N207" t="str">
        <f t="shared" si="28"/>
        <v/>
      </c>
      <c r="O207" t="str">
        <f t="shared" si="29"/>
        <v/>
      </c>
      <c r="P207" t="str">
        <f t="shared" si="30"/>
        <v/>
      </c>
      <c r="Q207" t="str">
        <f t="shared" si="31"/>
        <v xml:space="preserve">CH116: 1-&gt;0, </v>
      </c>
    </row>
    <row r="208" spans="1:17" x14ac:dyDescent="0.2">
      <c r="A208">
        <v>19</v>
      </c>
      <c r="B208" t="s">
        <v>19</v>
      </c>
      <c r="C208" t="s">
        <v>29</v>
      </c>
      <c r="D208">
        <v>8</v>
      </c>
      <c r="E208">
        <v>1</v>
      </c>
      <c r="F208">
        <v>0.16700000000000001</v>
      </c>
      <c r="G208">
        <v>1</v>
      </c>
      <c r="H208">
        <v>0</v>
      </c>
      <c r="I208" t="s">
        <v>12</v>
      </c>
      <c r="J208" t="str">
        <f t="shared" si="24"/>
        <v>CH8: 1-&gt;0</v>
      </c>
      <c r="K208" t="str">
        <f t="shared" si="25"/>
        <v/>
      </c>
      <c r="L208" t="str">
        <f t="shared" si="26"/>
        <v>ACCTRAN</v>
      </c>
      <c r="M208" t="str">
        <f t="shared" si="27"/>
        <v/>
      </c>
      <c r="N208" t="str">
        <f t="shared" si="28"/>
        <v xml:space="preserve">: </v>
      </c>
      <c r="O208" t="str">
        <f t="shared" si="29"/>
        <v>%%</v>
      </c>
      <c r="P208" t="str">
        <f t="shared" si="30"/>
        <v>$</v>
      </c>
      <c r="Q208" t="str">
        <f t="shared" si="31"/>
        <v xml:space="preserve">$: ACCTRAN: %%CH8: 1-&gt;0, </v>
      </c>
    </row>
    <row r="209" spans="1:17" x14ac:dyDescent="0.2">
      <c r="A209">
        <v>19</v>
      </c>
      <c r="B209" t="s">
        <v>19</v>
      </c>
      <c r="C209" t="s">
        <v>29</v>
      </c>
      <c r="D209">
        <v>9</v>
      </c>
      <c r="E209">
        <v>1</v>
      </c>
      <c r="F209">
        <v>0.1</v>
      </c>
      <c r="G209">
        <v>1</v>
      </c>
      <c r="H209">
        <v>0</v>
      </c>
      <c r="I209" t="s">
        <v>12</v>
      </c>
      <c r="J209" t="str">
        <f t="shared" si="24"/>
        <v>CH9: 1-&gt;0</v>
      </c>
      <c r="K209" t="str">
        <f t="shared" si="25"/>
        <v/>
      </c>
      <c r="L209" t="str">
        <f t="shared" si="26"/>
        <v/>
      </c>
      <c r="M209" t="str">
        <f t="shared" si="27"/>
        <v/>
      </c>
      <c r="N209" t="str">
        <f t="shared" si="28"/>
        <v/>
      </c>
      <c r="O209" t="str">
        <f t="shared" si="29"/>
        <v/>
      </c>
      <c r="P209" t="str">
        <f t="shared" si="30"/>
        <v/>
      </c>
      <c r="Q209" t="str">
        <f t="shared" si="31"/>
        <v xml:space="preserve">CH9: 1-&gt;0, </v>
      </c>
    </row>
    <row r="210" spans="1:17" x14ac:dyDescent="0.2">
      <c r="A210">
        <v>19</v>
      </c>
      <c r="B210" t="s">
        <v>19</v>
      </c>
      <c r="C210" t="s">
        <v>29</v>
      </c>
      <c r="D210">
        <v>15</v>
      </c>
      <c r="E210">
        <v>1</v>
      </c>
      <c r="F210">
        <v>0.5</v>
      </c>
      <c r="G210">
        <v>2</v>
      </c>
      <c r="H210">
        <v>1</v>
      </c>
      <c r="I210" t="s">
        <v>12</v>
      </c>
      <c r="J210" t="str">
        <f t="shared" si="24"/>
        <v>CH15: 2-&gt;1</v>
      </c>
      <c r="K210" t="str">
        <f t="shared" si="25"/>
        <v/>
      </c>
      <c r="L210" t="str">
        <f t="shared" si="26"/>
        <v/>
      </c>
      <c r="M210" t="str">
        <f t="shared" si="27"/>
        <v/>
      </c>
      <c r="N210" t="str">
        <f t="shared" si="28"/>
        <v/>
      </c>
      <c r="O210" t="str">
        <f t="shared" si="29"/>
        <v/>
      </c>
      <c r="P210" t="str">
        <f t="shared" si="30"/>
        <v/>
      </c>
      <c r="Q210" t="str">
        <f t="shared" si="31"/>
        <v xml:space="preserve">CH15: 2-&gt;1, </v>
      </c>
    </row>
    <row r="211" spans="1:17" x14ac:dyDescent="0.2">
      <c r="A211">
        <v>19</v>
      </c>
      <c r="B211" t="s">
        <v>19</v>
      </c>
      <c r="C211" t="s">
        <v>29</v>
      </c>
      <c r="D211">
        <v>29</v>
      </c>
      <c r="E211">
        <v>1</v>
      </c>
      <c r="F211">
        <v>0.16700000000000001</v>
      </c>
      <c r="G211">
        <v>2</v>
      </c>
      <c r="H211">
        <v>1</v>
      </c>
      <c r="I211" t="s">
        <v>12</v>
      </c>
      <c r="J211" t="str">
        <f t="shared" si="24"/>
        <v>CH29: 2-&gt;1</v>
      </c>
      <c r="K211" t="str">
        <f t="shared" si="25"/>
        <v/>
      </c>
      <c r="L211" t="str">
        <f t="shared" si="26"/>
        <v/>
      </c>
      <c r="M211" t="str">
        <f t="shared" si="27"/>
        <v/>
      </c>
      <c r="N211" t="str">
        <f t="shared" si="28"/>
        <v/>
      </c>
      <c r="O211" t="str">
        <f t="shared" si="29"/>
        <v/>
      </c>
      <c r="P211" t="str">
        <f t="shared" si="30"/>
        <v/>
      </c>
      <c r="Q211" t="str">
        <f t="shared" si="31"/>
        <v xml:space="preserve">CH29: 2-&gt;1, </v>
      </c>
    </row>
    <row r="212" spans="1:17" x14ac:dyDescent="0.2">
      <c r="A212">
        <v>19</v>
      </c>
      <c r="B212" t="s">
        <v>19</v>
      </c>
      <c r="C212" t="s">
        <v>29</v>
      </c>
      <c r="D212">
        <v>38</v>
      </c>
      <c r="E212">
        <v>1</v>
      </c>
      <c r="F212">
        <v>0.2</v>
      </c>
      <c r="G212">
        <v>2</v>
      </c>
      <c r="H212">
        <v>1</v>
      </c>
      <c r="I212" t="s">
        <v>12</v>
      </c>
      <c r="J212" t="str">
        <f t="shared" si="24"/>
        <v>CH38: 2-&gt;1</v>
      </c>
      <c r="K212" t="str">
        <f t="shared" si="25"/>
        <v/>
      </c>
      <c r="L212" t="str">
        <f t="shared" si="26"/>
        <v/>
      </c>
      <c r="M212" t="str">
        <f t="shared" si="27"/>
        <v/>
      </c>
      <c r="N212" t="str">
        <f t="shared" si="28"/>
        <v/>
      </c>
      <c r="O212" t="str">
        <f t="shared" si="29"/>
        <v/>
      </c>
      <c r="P212" t="str">
        <f t="shared" si="30"/>
        <v/>
      </c>
      <c r="Q212" t="str">
        <f t="shared" si="31"/>
        <v xml:space="preserve">CH38: 2-&gt;1, </v>
      </c>
    </row>
    <row r="213" spans="1:17" x14ac:dyDescent="0.2">
      <c r="A213">
        <v>19</v>
      </c>
      <c r="B213" t="s">
        <v>19</v>
      </c>
      <c r="C213" t="s">
        <v>29</v>
      </c>
      <c r="D213">
        <v>89</v>
      </c>
      <c r="E213">
        <v>1</v>
      </c>
      <c r="F213">
        <v>0.2</v>
      </c>
      <c r="G213">
        <v>1</v>
      </c>
      <c r="H213">
        <v>0</v>
      </c>
      <c r="I213" t="s">
        <v>12</v>
      </c>
      <c r="J213" t="str">
        <f t="shared" si="24"/>
        <v>CH89: 1-&gt;0</v>
      </c>
      <c r="K213" t="str">
        <f t="shared" si="25"/>
        <v/>
      </c>
      <c r="L213" t="str">
        <f t="shared" si="26"/>
        <v/>
      </c>
      <c r="M213" t="str">
        <f t="shared" si="27"/>
        <v/>
      </c>
      <c r="N213" t="str">
        <f t="shared" si="28"/>
        <v/>
      </c>
      <c r="O213" t="str">
        <f t="shared" si="29"/>
        <v/>
      </c>
      <c r="P213" t="str">
        <f t="shared" si="30"/>
        <v/>
      </c>
      <c r="Q213" t="str">
        <f t="shared" si="31"/>
        <v xml:space="preserve">CH89: 1-&gt;0, </v>
      </c>
    </row>
    <row r="214" spans="1:17" x14ac:dyDescent="0.2">
      <c r="A214">
        <v>19</v>
      </c>
      <c r="B214" t="s">
        <v>19</v>
      </c>
      <c r="C214" t="s">
        <v>29</v>
      </c>
      <c r="D214">
        <v>105</v>
      </c>
      <c r="E214">
        <v>1</v>
      </c>
      <c r="F214">
        <v>0.5</v>
      </c>
      <c r="G214">
        <v>0</v>
      </c>
      <c r="H214">
        <v>1</v>
      </c>
      <c r="I214" t="s">
        <v>12</v>
      </c>
      <c r="J214" t="str">
        <f t="shared" si="24"/>
        <v>CH105: 0-&gt;1</v>
      </c>
      <c r="K214" t="str">
        <f t="shared" si="25"/>
        <v/>
      </c>
      <c r="L214" t="str">
        <f t="shared" si="26"/>
        <v/>
      </c>
      <c r="M214" t="str">
        <f t="shared" si="27"/>
        <v/>
      </c>
      <c r="N214" t="str">
        <f t="shared" si="28"/>
        <v/>
      </c>
      <c r="O214" t="str">
        <f t="shared" si="29"/>
        <v/>
      </c>
      <c r="P214" t="str">
        <f t="shared" si="30"/>
        <v/>
      </c>
      <c r="Q214" t="str">
        <f t="shared" si="31"/>
        <v xml:space="preserve">CH105: 0-&gt;1, </v>
      </c>
    </row>
    <row r="215" spans="1:17" x14ac:dyDescent="0.2">
      <c r="A215">
        <v>19</v>
      </c>
      <c r="B215" t="s">
        <v>19</v>
      </c>
      <c r="C215" t="s">
        <v>29</v>
      </c>
      <c r="D215">
        <v>106</v>
      </c>
      <c r="E215">
        <v>1</v>
      </c>
      <c r="F215">
        <v>0.33300000000000002</v>
      </c>
      <c r="G215">
        <v>1</v>
      </c>
      <c r="H215">
        <v>0</v>
      </c>
      <c r="I215" t="s">
        <v>12</v>
      </c>
      <c r="J215" t="str">
        <f t="shared" si="24"/>
        <v>CH106: 1-&gt;0</v>
      </c>
      <c r="K215" t="str">
        <f t="shared" si="25"/>
        <v/>
      </c>
      <c r="L215" t="str">
        <f t="shared" si="26"/>
        <v/>
      </c>
      <c r="M215" t="str">
        <f t="shared" si="27"/>
        <v/>
      </c>
      <c r="N215" t="str">
        <f t="shared" si="28"/>
        <v/>
      </c>
      <c r="O215" t="str">
        <f t="shared" si="29"/>
        <v/>
      </c>
      <c r="P215" t="str">
        <f t="shared" si="30"/>
        <v/>
      </c>
      <c r="Q215" t="str">
        <f t="shared" si="31"/>
        <v xml:space="preserve">CH106: 1-&gt;0, </v>
      </c>
    </row>
    <row r="216" spans="1:17" x14ac:dyDescent="0.2">
      <c r="A216">
        <v>20</v>
      </c>
      <c r="B216" t="s">
        <v>18</v>
      </c>
      <c r="C216" t="s">
        <v>30</v>
      </c>
      <c r="D216">
        <v>14</v>
      </c>
      <c r="E216">
        <v>1</v>
      </c>
      <c r="F216">
        <v>0.2</v>
      </c>
      <c r="G216">
        <v>1</v>
      </c>
      <c r="H216">
        <v>2</v>
      </c>
      <c r="I216" t="s">
        <v>10</v>
      </c>
      <c r="J216" t="str">
        <f t="shared" si="24"/>
        <v>CH14: 1-&gt;2</v>
      </c>
      <c r="K216" t="str">
        <f t="shared" si="25"/>
        <v>node_48</v>
      </c>
      <c r="L216" t="str">
        <f t="shared" si="26"/>
        <v>Unambiguous</v>
      </c>
      <c r="M216" t="str">
        <f t="shared" si="27"/>
        <v>§</v>
      </c>
      <c r="N216" t="str">
        <f t="shared" si="28"/>
        <v xml:space="preserve">: </v>
      </c>
      <c r="O216" t="str">
        <f t="shared" si="29"/>
        <v>%%</v>
      </c>
      <c r="P216" t="str">
        <f t="shared" si="30"/>
        <v>$</v>
      </c>
      <c r="Q216" t="str">
        <f t="shared" si="31"/>
        <v xml:space="preserve">$node_48: §Unambiguous: %%CH14: 1-&gt;2, </v>
      </c>
    </row>
    <row r="217" spans="1:17" x14ac:dyDescent="0.2">
      <c r="A217">
        <v>20</v>
      </c>
      <c r="B217" t="s">
        <v>18</v>
      </c>
      <c r="C217" t="s">
        <v>30</v>
      </c>
      <c r="D217">
        <v>75</v>
      </c>
      <c r="E217">
        <v>1</v>
      </c>
      <c r="F217">
        <v>0.33300000000000002</v>
      </c>
      <c r="G217">
        <v>0</v>
      </c>
      <c r="H217">
        <v>1</v>
      </c>
      <c r="I217" t="s">
        <v>10</v>
      </c>
      <c r="J217" t="str">
        <f t="shared" si="24"/>
        <v>CH75: 0-&gt;1</v>
      </c>
      <c r="K217" t="str">
        <f t="shared" si="25"/>
        <v/>
      </c>
      <c r="L217" t="str">
        <f t="shared" si="26"/>
        <v/>
      </c>
      <c r="M217" t="str">
        <f t="shared" si="27"/>
        <v/>
      </c>
      <c r="N217" t="str">
        <f t="shared" si="28"/>
        <v/>
      </c>
      <c r="O217" t="str">
        <f t="shared" si="29"/>
        <v/>
      </c>
      <c r="P217" t="str">
        <f t="shared" si="30"/>
        <v/>
      </c>
      <c r="Q217" t="str">
        <f t="shared" si="31"/>
        <v xml:space="preserve">CH75: 0-&gt;1, </v>
      </c>
    </row>
    <row r="218" spans="1:17" x14ac:dyDescent="0.2">
      <c r="A218">
        <v>20</v>
      </c>
      <c r="B218" t="s">
        <v>18</v>
      </c>
      <c r="C218" t="s">
        <v>30</v>
      </c>
      <c r="D218">
        <v>15</v>
      </c>
      <c r="E218">
        <v>1</v>
      </c>
      <c r="F218">
        <v>0.5</v>
      </c>
      <c r="G218">
        <v>1</v>
      </c>
      <c r="H218">
        <v>2</v>
      </c>
      <c r="I218" t="s">
        <v>82</v>
      </c>
      <c r="J218" t="str">
        <f t="shared" si="24"/>
        <v>CH15: 1-&gt;2</v>
      </c>
      <c r="K218" t="str">
        <f t="shared" si="25"/>
        <v/>
      </c>
      <c r="L218" t="str">
        <f t="shared" si="26"/>
        <v>DELTRAN</v>
      </c>
      <c r="M218" t="str">
        <f t="shared" si="27"/>
        <v/>
      </c>
      <c r="N218" t="str">
        <f t="shared" si="28"/>
        <v xml:space="preserve">: </v>
      </c>
      <c r="O218" t="str">
        <f t="shared" si="29"/>
        <v>%%</v>
      </c>
      <c r="P218" t="str">
        <f t="shared" si="30"/>
        <v>$</v>
      </c>
      <c r="Q218" t="str">
        <f t="shared" si="31"/>
        <v xml:space="preserve">$: DELTRAN: %%CH15: 1-&gt;2, </v>
      </c>
    </row>
    <row r="219" spans="1:17" x14ac:dyDescent="0.2">
      <c r="A219">
        <v>20</v>
      </c>
      <c r="B219" t="s">
        <v>18</v>
      </c>
      <c r="C219" t="s">
        <v>30</v>
      </c>
      <c r="D219">
        <v>89</v>
      </c>
      <c r="E219">
        <v>1</v>
      </c>
      <c r="F219">
        <v>0.2</v>
      </c>
      <c r="G219">
        <v>0</v>
      </c>
      <c r="H219">
        <v>1</v>
      </c>
      <c r="I219" t="s">
        <v>82</v>
      </c>
      <c r="J219" t="str">
        <f t="shared" si="24"/>
        <v>CH89: 0-&gt;1</v>
      </c>
      <c r="K219" t="str">
        <f t="shared" si="25"/>
        <v/>
      </c>
      <c r="L219" t="str">
        <f t="shared" si="26"/>
        <v/>
      </c>
      <c r="M219" t="str">
        <f t="shared" si="27"/>
        <v/>
      </c>
      <c r="N219" t="str">
        <f t="shared" si="28"/>
        <v/>
      </c>
      <c r="O219" t="str">
        <f t="shared" si="29"/>
        <v/>
      </c>
      <c r="P219" t="str">
        <f t="shared" si="30"/>
        <v/>
      </c>
      <c r="Q219" t="str">
        <f t="shared" si="31"/>
        <v xml:space="preserve">CH89: 0-&gt;1, </v>
      </c>
    </row>
    <row r="220" spans="1:17" x14ac:dyDescent="0.2">
      <c r="A220">
        <v>20</v>
      </c>
      <c r="B220" t="s">
        <v>18</v>
      </c>
      <c r="C220" t="s">
        <v>30</v>
      </c>
      <c r="D220">
        <v>72</v>
      </c>
      <c r="E220">
        <v>1</v>
      </c>
      <c r="F220">
        <v>0.33300000000000002</v>
      </c>
      <c r="G220">
        <v>0</v>
      </c>
      <c r="H220">
        <v>1</v>
      </c>
      <c r="I220" t="s">
        <v>12</v>
      </c>
      <c r="J220" t="str">
        <f t="shared" si="24"/>
        <v>CH72: 0-&gt;1</v>
      </c>
      <c r="K220" t="str">
        <f t="shared" si="25"/>
        <v/>
      </c>
      <c r="L220" t="str">
        <f t="shared" si="26"/>
        <v>ACCTRAN</v>
      </c>
      <c r="M220" t="str">
        <f t="shared" si="27"/>
        <v/>
      </c>
      <c r="N220" t="str">
        <f t="shared" si="28"/>
        <v xml:space="preserve">: </v>
      </c>
      <c r="O220" t="str">
        <f t="shared" si="29"/>
        <v>%%</v>
      </c>
      <c r="P220" t="str">
        <f t="shared" si="30"/>
        <v>$</v>
      </c>
      <c r="Q220" t="str">
        <f t="shared" si="31"/>
        <v xml:space="preserve">$: ACCTRAN: %%CH72: 0-&gt;1, </v>
      </c>
    </row>
    <row r="221" spans="1:17" x14ac:dyDescent="0.2">
      <c r="A221">
        <v>20</v>
      </c>
      <c r="B221" t="s">
        <v>18</v>
      </c>
      <c r="C221" t="s">
        <v>30</v>
      </c>
      <c r="D221">
        <v>78</v>
      </c>
      <c r="E221">
        <v>1</v>
      </c>
      <c r="F221">
        <v>0.25</v>
      </c>
      <c r="G221">
        <v>0</v>
      </c>
      <c r="H221">
        <v>1</v>
      </c>
      <c r="I221" t="s">
        <v>12</v>
      </c>
      <c r="J221" t="str">
        <f t="shared" si="24"/>
        <v>CH78: 0-&gt;1</v>
      </c>
      <c r="K221" t="str">
        <f t="shared" si="25"/>
        <v/>
      </c>
      <c r="L221" t="str">
        <f t="shared" si="26"/>
        <v/>
      </c>
      <c r="M221" t="str">
        <f t="shared" si="27"/>
        <v/>
      </c>
      <c r="N221" t="str">
        <f t="shared" si="28"/>
        <v/>
      </c>
      <c r="O221" t="str">
        <f t="shared" si="29"/>
        <v/>
      </c>
      <c r="P221" t="str">
        <f t="shared" si="30"/>
        <v/>
      </c>
      <c r="Q221" t="str">
        <f t="shared" si="31"/>
        <v xml:space="preserve">CH78: 0-&gt;1, </v>
      </c>
    </row>
    <row r="222" spans="1:17" x14ac:dyDescent="0.2">
      <c r="A222">
        <v>20</v>
      </c>
      <c r="B222" t="s">
        <v>18</v>
      </c>
      <c r="C222" t="s">
        <v>30</v>
      </c>
      <c r="D222">
        <v>84</v>
      </c>
      <c r="E222">
        <v>1</v>
      </c>
      <c r="F222">
        <v>0.25</v>
      </c>
      <c r="G222">
        <v>0</v>
      </c>
      <c r="H222">
        <v>1</v>
      </c>
      <c r="I222" t="s">
        <v>12</v>
      </c>
      <c r="J222" t="str">
        <f t="shared" si="24"/>
        <v>CH84: 0-&gt;1</v>
      </c>
      <c r="K222" t="str">
        <f t="shared" si="25"/>
        <v/>
      </c>
      <c r="L222" t="str">
        <f t="shared" si="26"/>
        <v/>
      </c>
      <c r="M222" t="str">
        <f t="shared" si="27"/>
        <v/>
      </c>
      <c r="N222" t="str">
        <f t="shared" si="28"/>
        <v/>
      </c>
      <c r="O222" t="str">
        <f t="shared" si="29"/>
        <v/>
      </c>
      <c r="P222" t="str">
        <f t="shared" si="30"/>
        <v/>
      </c>
      <c r="Q222" t="str">
        <f t="shared" si="31"/>
        <v xml:space="preserve">CH84: 0-&gt;1, </v>
      </c>
    </row>
    <row r="223" spans="1:17" x14ac:dyDescent="0.2">
      <c r="A223">
        <v>20</v>
      </c>
      <c r="B223" t="s">
        <v>18</v>
      </c>
      <c r="C223" t="s">
        <v>30</v>
      </c>
      <c r="D223">
        <v>90</v>
      </c>
      <c r="E223">
        <v>1</v>
      </c>
      <c r="F223">
        <v>0.28599999999999998</v>
      </c>
      <c r="G223">
        <v>0</v>
      </c>
      <c r="H223">
        <v>1</v>
      </c>
      <c r="I223" t="s">
        <v>12</v>
      </c>
      <c r="J223" t="str">
        <f t="shared" si="24"/>
        <v>CH90: 0-&gt;1</v>
      </c>
      <c r="K223" t="str">
        <f t="shared" si="25"/>
        <v/>
      </c>
      <c r="L223" t="str">
        <f t="shared" si="26"/>
        <v/>
      </c>
      <c r="M223" t="str">
        <f t="shared" si="27"/>
        <v/>
      </c>
      <c r="N223" t="str">
        <f t="shared" si="28"/>
        <v/>
      </c>
      <c r="O223" t="str">
        <f t="shared" si="29"/>
        <v/>
      </c>
      <c r="P223" t="str">
        <f t="shared" si="30"/>
        <v/>
      </c>
      <c r="Q223" t="str">
        <f t="shared" si="31"/>
        <v xml:space="preserve">CH90: 0-&gt;1, </v>
      </c>
    </row>
    <row r="224" spans="1:17" x14ac:dyDescent="0.2">
      <c r="A224">
        <v>21</v>
      </c>
      <c r="B224" t="s">
        <v>30</v>
      </c>
      <c r="C224" t="s">
        <v>31</v>
      </c>
      <c r="D224">
        <v>23</v>
      </c>
      <c r="E224">
        <v>1</v>
      </c>
      <c r="F224">
        <v>0.25</v>
      </c>
      <c r="G224">
        <v>2</v>
      </c>
      <c r="H224">
        <v>1</v>
      </c>
      <c r="I224" t="s">
        <v>10</v>
      </c>
      <c r="J224" t="str">
        <f t="shared" si="24"/>
        <v>CH23: 2-&gt;1</v>
      </c>
      <c r="K224" t="str">
        <f t="shared" si="25"/>
        <v>node_47</v>
      </c>
      <c r="L224" t="str">
        <f t="shared" si="26"/>
        <v>Unambiguous</v>
      </c>
      <c r="M224" t="str">
        <f t="shared" si="27"/>
        <v>§</v>
      </c>
      <c r="N224" t="str">
        <f t="shared" si="28"/>
        <v xml:space="preserve">: </v>
      </c>
      <c r="O224" t="str">
        <f t="shared" si="29"/>
        <v>%%</v>
      </c>
      <c r="P224" t="str">
        <f t="shared" si="30"/>
        <v>$</v>
      </c>
      <c r="Q224" t="str">
        <f t="shared" si="31"/>
        <v xml:space="preserve">$node_47: §Unambiguous: %%CH23: 2-&gt;1, </v>
      </c>
    </row>
    <row r="225" spans="1:17" x14ac:dyDescent="0.2">
      <c r="A225">
        <v>21</v>
      </c>
      <c r="B225" t="s">
        <v>30</v>
      </c>
      <c r="C225" t="s">
        <v>31</v>
      </c>
      <c r="D225">
        <v>77</v>
      </c>
      <c r="E225">
        <v>1</v>
      </c>
      <c r="F225">
        <v>0.66700000000000004</v>
      </c>
      <c r="G225">
        <v>1</v>
      </c>
      <c r="H225">
        <v>2</v>
      </c>
      <c r="I225" t="s">
        <v>10</v>
      </c>
      <c r="J225" t="str">
        <f t="shared" si="24"/>
        <v>CH77: 1-&gt;2</v>
      </c>
      <c r="K225" t="str">
        <f t="shared" si="25"/>
        <v/>
      </c>
      <c r="L225" t="str">
        <f t="shared" si="26"/>
        <v/>
      </c>
      <c r="M225" t="str">
        <f t="shared" si="27"/>
        <v/>
      </c>
      <c r="N225" t="str">
        <f t="shared" si="28"/>
        <v/>
      </c>
      <c r="O225" t="str">
        <f t="shared" si="29"/>
        <v/>
      </c>
      <c r="P225" t="str">
        <f t="shared" si="30"/>
        <v/>
      </c>
      <c r="Q225" t="str">
        <f t="shared" si="31"/>
        <v xml:space="preserve">CH77: 1-&gt;2, </v>
      </c>
    </row>
    <row r="226" spans="1:17" x14ac:dyDescent="0.2">
      <c r="A226">
        <v>21</v>
      </c>
      <c r="B226" t="s">
        <v>30</v>
      </c>
      <c r="C226" t="s">
        <v>31</v>
      </c>
      <c r="D226">
        <v>8</v>
      </c>
      <c r="E226">
        <v>1</v>
      </c>
      <c r="F226">
        <v>0.16700000000000001</v>
      </c>
      <c r="G226">
        <v>0</v>
      </c>
      <c r="H226">
        <v>1</v>
      </c>
      <c r="I226" t="s">
        <v>82</v>
      </c>
      <c r="J226" t="str">
        <f t="shared" si="24"/>
        <v>CH8: 0-&gt;1</v>
      </c>
      <c r="K226" t="str">
        <f t="shared" si="25"/>
        <v/>
      </c>
      <c r="L226" t="str">
        <f t="shared" si="26"/>
        <v>DELTRAN</v>
      </c>
      <c r="M226" t="str">
        <f t="shared" si="27"/>
        <v/>
      </c>
      <c r="N226" t="str">
        <f t="shared" si="28"/>
        <v xml:space="preserve">: </v>
      </c>
      <c r="O226" t="str">
        <f t="shared" si="29"/>
        <v>%%</v>
      </c>
      <c r="P226" t="str">
        <f t="shared" si="30"/>
        <v>$</v>
      </c>
      <c r="Q226" t="str">
        <f t="shared" si="31"/>
        <v xml:space="preserve">$: DELTRAN: %%CH8: 0-&gt;1, </v>
      </c>
    </row>
    <row r="227" spans="1:17" x14ac:dyDescent="0.2">
      <c r="A227">
        <v>21</v>
      </c>
      <c r="B227" t="s">
        <v>30</v>
      </c>
      <c r="C227" t="s">
        <v>31</v>
      </c>
      <c r="D227">
        <v>9</v>
      </c>
      <c r="E227">
        <v>1</v>
      </c>
      <c r="F227">
        <v>0.1</v>
      </c>
      <c r="G227">
        <v>0</v>
      </c>
      <c r="H227">
        <v>1</v>
      </c>
      <c r="I227" t="s">
        <v>82</v>
      </c>
      <c r="J227" t="str">
        <f t="shared" si="24"/>
        <v>CH9: 0-&gt;1</v>
      </c>
      <c r="K227" t="str">
        <f t="shared" si="25"/>
        <v/>
      </c>
      <c r="L227" t="str">
        <f t="shared" si="26"/>
        <v/>
      </c>
      <c r="M227" t="str">
        <f t="shared" si="27"/>
        <v/>
      </c>
      <c r="N227" t="str">
        <f t="shared" si="28"/>
        <v/>
      </c>
      <c r="O227" t="str">
        <f t="shared" si="29"/>
        <v/>
      </c>
      <c r="P227" t="str">
        <f t="shared" si="30"/>
        <v/>
      </c>
      <c r="Q227" t="str">
        <f t="shared" si="31"/>
        <v xml:space="preserve">CH9: 0-&gt;1, </v>
      </c>
    </row>
    <row r="228" spans="1:17" x14ac:dyDescent="0.2">
      <c r="A228">
        <v>21</v>
      </c>
      <c r="B228" t="s">
        <v>30</v>
      </c>
      <c r="C228" t="s">
        <v>31</v>
      </c>
      <c r="D228">
        <v>72</v>
      </c>
      <c r="E228">
        <v>1</v>
      </c>
      <c r="F228">
        <v>0.33300000000000002</v>
      </c>
      <c r="G228">
        <v>0</v>
      </c>
      <c r="H228">
        <v>1</v>
      </c>
      <c r="I228" t="s">
        <v>82</v>
      </c>
      <c r="J228" t="str">
        <f t="shared" si="24"/>
        <v>CH72: 0-&gt;1</v>
      </c>
      <c r="K228" t="str">
        <f t="shared" si="25"/>
        <v/>
      </c>
      <c r="L228" t="str">
        <f t="shared" si="26"/>
        <v/>
      </c>
      <c r="M228" t="str">
        <f t="shared" si="27"/>
        <v/>
      </c>
      <c r="N228" t="str">
        <f t="shared" si="28"/>
        <v/>
      </c>
      <c r="O228" t="str">
        <f t="shared" si="29"/>
        <v/>
      </c>
      <c r="P228" t="str">
        <f t="shared" si="30"/>
        <v/>
      </c>
      <c r="Q228" t="str">
        <f t="shared" si="31"/>
        <v xml:space="preserve">CH72: 0-&gt;1, </v>
      </c>
    </row>
    <row r="229" spans="1:17" x14ac:dyDescent="0.2">
      <c r="A229">
        <v>21</v>
      </c>
      <c r="B229" t="s">
        <v>30</v>
      </c>
      <c r="C229" t="s">
        <v>31</v>
      </c>
      <c r="D229">
        <v>76</v>
      </c>
      <c r="E229">
        <v>1</v>
      </c>
      <c r="F229">
        <v>0.5</v>
      </c>
      <c r="G229">
        <v>0</v>
      </c>
      <c r="H229">
        <v>1</v>
      </c>
      <c r="I229" t="s">
        <v>82</v>
      </c>
      <c r="J229" t="str">
        <f t="shared" si="24"/>
        <v>CH76: 0-&gt;1</v>
      </c>
      <c r="K229" t="str">
        <f t="shared" si="25"/>
        <v/>
      </c>
      <c r="L229" t="str">
        <f t="shared" si="26"/>
        <v/>
      </c>
      <c r="M229" t="str">
        <f t="shared" si="27"/>
        <v/>
      </c>
      <c r="N229" t="str">
        <f t="shared" si="28"/>
        <v/>
      </c>
      <c r="O229" t="str">
        <f t="shared" si="29"/>
        <v/>
      </c>
      <c r="P229" t="str">
        <f t="shared" si="30"/>
        <v/>
      </c>
      <c r="Q229" t="str">
        <f t="shared" si="31"/>
        <v xml:space="preserve">CH76: 0-&gt;1, </v>
      </c>
    </row>
    <row r="230" spans="1:17" x14ac:dyDescent="0.2">
      <c r="A230">
        <v>21</v>
      </c>
      <c r="B230" t="s">
        <v>30</v>
      </c>
      <c r="C230" t="s">
        <v>31</v>
      </c>
      <c r="D230">
        <v>90</v>
      </c>
      <c r="E230">
        <v>1</v>
      </c>
      <c r="F230">
        <v>0.28599999999999998</v>
      </c>
      <c r="G230">
        <v>0</v>
      </c>
      <c r="H230">
        <v>2</v>
      </c>
      <c r="I230" t="s">
        <v>82</v>
      </c>
      <c r="J230" t="str">
        <f t="shared" si="24"/>
        <v>CH90: 0-&gt;2</v>
      </c>
      <c r="K230" t="str">
        <f t="shared" si="25"/>
        <v/>
      </c>
      <c r="L230" t="str">
        <f t="shared" si="26"/>
        <v/>
      </c>
      <c r="M230" t="str">
        <f t="shared" si="27"/>
        <v/>
      </c>
      <c r="N230" t="str">
        <f t="shared" si="28"/>
        <v/>
      </c>
      <c r="O230" t="str">
        <f t="shared" si="29"/>
        <v/>
      </c>
      <c r="P230" t="str">
        <f t="shared" si="30"/>
        <v/>
      </c>
      <c r="Q230" t="str">
        <f t="shared" si="31"/>
        <v xml:space="preserve">CH90: 0-&gt;2, </v>
      </c>
    </row>
    <row r="231" spans="1:17" x14ac:dyDescent="0.2">
      <c r="A231">
        <v>21</v>
      </c>
      <c r="B231" t="s">
        <v>30</v>
      </c>
      <c r="C231" t="s">
        <v>31</v>
      </c>
      <c r="D231">
        <v>25</v>
      </c>
      <c r="E231">
        <v>1</v>
      </c>
      <c r="F231">
        <v>0.1</v>
      </c>
      <c r="G231">
        <v>1</v>
      </c>
      <c r="H231">
        <v>2</v>
      </c>
      <c r="I231" t="s">
        <v>12</v>
      </c>
      <c r="J231" t="str">
        <f t="shared" si="24"/>
        <v>CH25: 1-&gt;2</v>
      </c>
      <c r="K231" t="str">
        <f t="shared" si="25"/>
        <v/>
      </c>
      <c r="L231" t="str">
        <f t="shared" si="26"/>
        <v>ACCTRAN</v>
      </c>
      <c r="M231" t="str">
        <f t="shared" si="27"/>
        <v/>
      </c>
      <c r="N231" t="str">
        <f t="shared" si="28"/>
        <v xml:space="preserve">: </v>
      </c>
      <c r="O231" t="str">
        <f t="shared" si="29"/>
        <v>%%</v>
      </c>
      <c r="P231" t="str">
        <f t="shared" si="30"/>
        <v>$</v>
      </c>
      <c r="Q231" t="str">
        <f t="shared" si="31"/>
        <v xml:space="preserve">$: ACCTRAN: %%CH25: 1-&gt;2, </v>
      </c>
    </row>
    <row r="232" spans="1:17" x14ac:dyDescent="0.2">
      <c r="A232">
        <v>21</v>
      </c>
      <c r="B232" t="s">
        <v>30</v>
      </c>
      <c r="C232" t="s">
        <v>31</v>
      </c>
      <c r="D232">
        <v>69</v>
      </c>
      <c r="E232">
        <v>1</v>
      </c>
      <c r="F232">
        <v>0.25</v>
      </c>
      <c r="G232">
        <v>0</v>
      </c>
      <c r="H232">
        <v>1</v>
      </c>
      <c r="I232" t="s">
        <v>12</v>
      </c>
      <c r="J232" t="str">
        <f t="shared" si="24"/>
        <v>CH69: 0-&gt;1</v>
      </c>
      <c r="K232" t="str">
        <f t="shared" si="25"/>
        <v/>
      </c>
      <c r="L232" t="str">
        <f t="shared" si="26"/>
        <v/>
      </c>
      <c r="M232" t="str">
        <f t="shared" si="27"/>
        <v/>
      </c>
      <c r="N232" t="str">
        <f t="shared" si="28"/>
        <v/>
      </c>
      <c r="O232" t="str">
        <f t="shared" si="29"/>
        <v/>
      </c>
      <c r="P232" t="str">
        <f t="shared" si="30"/>
        <v/>
      </c>
      <c r="Q232" t="str">
        <f t="shared" si="31"/>
        <v xml:space="preserve">CH69: 0-&gt;1, </v>
      </c>
    </row>
    <row r="233" spans="1:17" x14ac:dyDescent="0.2">
      <c r="A233">
        <v>21</v>
      </c>
      <c r="B233" t="s">
        <v>30</v>
      </c>
      <c r="C233" t="s">
        <v>31</v>
      </c>
      <c r="D233">
        <v>90</v>
      </c>
      <c r="E233">
        <v>1</v>
      </c>
      <c r="F233">
        <v>0.28599999999999998</v>
      </c>
      <c r="G233">
        <v>1</v>
      </c>
      <c r="H233">
        <v>2</v>
      </c>
      <c r="I233" t="s">
        <v>12</v>
      </c>
      <c r="J233" t="str">
        <f t="shared" si="24"/>
        <v>CH90: 1-&gt;2</v>
      </c>
      <c r="K233" t="str">
        <f t="shared" si="25"/>
        <v/>
      </c>
      <c r="L233" t="str">
        <f t="shared" si="26"/>
        <v/>
      </c>
      <c r="M233" t="str">
        <f t="shared" si="27"/>
        <v/>
      </c>
      <c r="N233" t="str">
        <f t="shared" si="28"/>
        <v/>
      </c>
      <c r="O233" t="str">
        <f t="shared" si="29"/>
        <v/>
      </c>
      <c r="P233" t="str">
        <f t="shared" si="30"/>
        <v/>
      </c>
      <c r="Q233" t="str">
        <f t="shared" si="31"/>
        <v xml:space="preserve">CH90: 1-&gt;2, </v>
      </c>
    </row>
    <row r="234" spans="1:17" x14ac:dyDescent="0.2">
      <c r="A234">
        <v>22</v>
      </c>
      <c r="B234" t="s">
        <v>31</v>
      </c>
      <c r="C234" t="s">
        <v>32</v>
      </c>
      <c r="D234">
        <v>70</v>
      </c>
      <c r="E234">
        <v>1</v>
      </c>
      <c r="F234">
        <v>0.5</v>
      </c>
      <c r="G234">
        <v>0</v>
      </c>
      <c r="H234">
        <v>1</v>
      </c>
      <c r="I234" t="s">
        <v>10</v>
      </c>
      <c r="J234" t="str">
        <f t="shared" si="24"/>
        <v>CH70: 0-&gt;1</v>
      </c>
      <c r="K234" t="str">
        <f t="shared" si="25"/>
        <v>node_46</v>
      </c>
      <c r="L234" t="str">
        <f t="shared" si="26"/>
        <v>Unambiguous</v>
      </c>
      <c r="M234" t="str">
        <f t="shared" si="27"/>
        <v>§</v>
      </c>
      <c r="N234" t="str">
        <f t="shared" si="28"/>
        <v xml:space="preserve">: </v>
      </c>
      <c r="O234" t="str">
        <f t="shared" si="29"/>
        <v>%%</v>
      </c>
      <c r="P234" t="str">
        <f t="shared" si="30"/>
        <v>$</v>
      </c>
      <c r="Q234" t="str">
        <f t="shared" si="31"/>
        <v xml:space="preserve">$node_46: §Unambiguous: %%CH70: 0-&gt;1, </v>
      </c>
    </row>
    <row r="235" spans="1:17" x14ac:dyDescent="0.2">
      <c r="A235">
        <v>22</v>
      </c>
      <c r="B235" t="s">
        <v>31</v>
      </c>
      <c r="C235" t="s">
        <v>32</v>
      </c>
      <c r="D235">
        <v>69</v>
      </c>
      <c r="E235">
        <v>1</v>
      </c>
      <c r="F235">
        <v>0.25</v>
      </c>
      <c r="G235">
        <v>0</v>
      </c>
      <c r="H235">
        <v>1</v>
      </c>
      <c r="I235" t="s">
        <v>82</v>
      </c>
      <c r="J235" t="str">
        <f t="shared" si="24"/>
        <v>CH69: 0-&gt;1</v>
      </c>
      <c r="K235" t="str">
        <f t="shared" si="25"/>
        <v/>
      </c>
      <c r="L235" t="str">
        <f t="shared" si="26"/>
        <v>DELTRAN</v>
      </c>
      <c r="M235" t="str">
        <f t="shared" si="27"/>
        <v/>
      </c>
      <c r="N235" t="str">
        <f t="shared" si="28"/>
        <v xml:space="preserve">: </v>
      </c>
      <c r="O235" t="str">
        <f t="shared" si="29"/>
        <v>%%</v>
      </c>
      <c r="P235" t="str">
        <f t="shared" si="30"/>
        <v>$</v>
      </c>
      <c r="Q235" t="str">
        <f t="shared" si="31"/>
        <v xml:space="preserve">$: DELTRAN: %%CH69: 0-&gt;1, </v>
      </c>
    </row>
    <row r="236" spans="1:17" x14ac:dyDescent="0.2">
      <c r="A236">
        <v>22</v>
      </c>
      <c r="B236" t="s">
        <v>31</v>
      </c>
      <c r="C236" t="s">
        <v>32</v>
      </c>
      <c r="D236">
        <v>78</v>
      </c>
      <c r="E236">
        <v>1</v>
      </c>
      <c r="F236">
        <v>0.25</v>
      </c>
      <c r="G236">
        <v>1</v>
      </c>
      <c r="H236">
        <v>0</v>
      </c>
      <c r="I236" t="s">
        <v>12</v>
      </c>
      <c r="J236" t="str">
        <f t="shared" si="24"/>
        <v>CH78: 1-&gt;0</v>
      </c>
      <c r="K236" t="str">
        <f t="shared" si="25"/>
        <v/>
      </c>
      <c r="L236" t="str">
        <f t="shared" si="26"/>
        <v>ACCTRAN</v>
      </c>
      <c r="M236" t="str">
        <f t="shared" si="27"/>
        <v/>
      </c>
      <c r="N236" t="str">
        <f t="shared" si="28"/>
        <v xml:space="preserve">: </v>
      </c>
      <c r="O236" t="str">
        <f t="shared" si="29"/>
        <v>%%</v>
      </c>
      <c r="P236" t="str">
        <f t="shared" si="30"/>
        <v>$</v>
      </c>
      <c r="Q236" t="str">
        <f t="shared" si="31"/>
        <v xml:space="preserve">$: ACCTRAN: %%CH78: 1-&gt;0, </v>
      </c>
    </row>
    <row r="237" spans="1:17" x14ac:dyDescent="0.2">
      <c r="A237">
        <v>23</v>
      </c>
      <c r="B237" t="s">
        <v>32</v>
      </c>
      <c r="C237" t="s">
        <v>33</v>
      </c>
      <c r="D237">
        <v>71</v>
      </c>
      <c r="E237">
        <v>1</v>
      </c>
      <c r="F237">
        <v>1</v>
      </c>
      <c r="G237">
        <v>0</v>
      </c>
      <c r="H237">
        <v>1</v>
      </c>
      <c r="I237" t="s">
        <v>10</v>
      </c>
      <c r="J237" t="str">
        <f t="shared" si="24"/>
        <v>CH71: 0-&gt;1</v>
      </c>
      <c r="K237" t="str">
        <f t="shared" si="25"/>
        <v>node_45</v>
      </c>
      <c r="L237" t="str">
        <f t="shared" si="26"/>
        <v>Unambiguous</v>
      </c>
      <c r="M237" t="str">
        <f t="shared" si="27"/>
        <v>§</v>
      </c>
      <c r="N237" t="str">
        <f t="shared" si="28"/>
        <v xml:space="preserve">: </v>
      </c>
      <c r="O237" t="str">
        <f t="shared" si="29"/>
        <v>%%</v>
      </c>
      <c r="P237" t="str">
        <f t="shared" si="30"/>
        <v>$</v>
      </c>
      <c r="Q237" t="str">
        <f t="shared" si="31"/>
        <v xml:space="preserve">$node_45: §Unambiguous: %%CH71: 0-&gt;1, </v>
      </c>
    </row>
    <row r="238" spans="1:17" x14ac:dyDescent="0.2">
      <c r="A238">
        <v>23</v>
      </c>
      <c r="B238" t="s">
        <v>32</v>
      </c>
      <c r="C238" t="s">
        <v>33</v>
      </c>
      <c r="D238">
        <v>25</v>
      </c>
      <c r="E238">
        <v>1</v>
      </c>
      <c r="F238">
        <v>0.1</v>
      </c>
      <c r="G238">
        <v>2</v>
      </c>
      <c r="H238">
        <v>1</v>
      </c>
      <c r="I238" t="s">
        <v>12</v>
      </c>
      <c r="J238" t="str">
        <f t="shared" si="24"/>
        <v>CH25: 2-&gt;1</v>
      </c>
      <c r="K238" t="str">
        <f t="shared" si="25"/>
        <v/>
      </c>
      <c r="L238" t="str">
        <f t="shared" si="26"/>
        <v>ACCTRAN</v>
      </c>
      <c r="M238" t="str">
        <f t="shared" si="27"/>
        <v/>
      </c>
      <c r="N238" t="str">
        <f t="shared" si="28"/>
        <v xml:space="preserve">: </v>
      </c>
      <c r="O238" t="str">
        <f t="shared" si="29"/>
        <v>%%</v>
      </c>
      <c r="P238" t="str">
        <f t="shared" si="30"/>
        <v>$</v>
      </c>
      <c r="Q238" t="str">
        <f t="shared" si="31"/>
        <v xml:space="preserve">$: ACCTRAN: %%CH25: 2-&gt;1, </v>
      </c>
    </row>
    <row r="239" spans="1:17" x14ac:dyDescent="0.2">
      <c r="A239">
        <v>24</v>
      </c>
      <c r="B239" t="s">
        <v>33</v>
      </c>
      <c r="C239" t="s">
        <v>34</v>
      </c>
      <c r="D239">
        <v>90</v>
      </c>
      <c r="E239">
        <v>1</v>
      </c>
      <c r="F239">
        <v>0.28599999999999998</v>
      </c>
      <c r="G239">
        <v>2</v>
      </c>
      <c r="H239">
        <v>0</v>
      </c>
      <c r="I239" t="s">
        <v>10</v>
      </c>
      <c r="J239" t="str">
        <f t="shared" si="24"/>
        <v>CH90: 2-&gt;0</v>
      </c>
      <c r="K239" t="str">
        <f t="shared" si="25"/>
        <v>Hutchemys rememdium</v>
      </c>
      <c r="L239" t="str">
        <f t="shared" si="26"/>
        <v>Unambiguous</v>
      </c>
      <c r="M239" t="str">
        <f t="shared" si="27"/>
        <v>§</v>
      </c>
      <c r="N239" t="str">
        <f t="shared" si="28"/>
        <v xml:space="preserve">: </v>
      </c>
      <c r="O239" t="str">
        <f t="shared" si="29"/>
        <v>%%</v>
      </c>
      <c r="P239" t="str">
        <f t="shared" si="30"/>
        <v>$</v>
      </c>
      <c r="Q239" t="str">
        <f t="shared" si="31"/>
        <v xml:space="preserve">$Hutchemys rememdium: §Unambiguous: %%CH90: 2-&gt;0, </v>
      </c>
    </row>
    <row r="240" spans="1:17" x14ac:dyDescent="0.2">
      <c r="A240">
        <v>25</v>
      </c>
      <c r="B240" t="s">
        <v>33</v>
      </c>
      <c r="C240" t="s">
        <v>35</v>
      </c>
      <c r="D240">
        <v>73</v>
      </c>
      <c r="E240">
        <v>1</v>
      </c>
      <c r="F240">
        <v>1</v>
      </c>
      <c r="G240">
        <v>0</v>
      </c>
      <c r="H240">
        <v>1</v>
      </c>
      <c r="I240" t="s">
        <v>10</v>
      </c>
      <c r="J240" t="str">
        <f t="shared" si="24"/>
        <v>CH73: 0-&gt;1</v>
      </c>
      <c r="K240" t="str">
        <f t="shared" si="25"/>
        <v>Hutchemys arctochelys</v>
      </c>
      <c r="L240" t="str">
        <f t="shared" si="26"/>
        <v>Unambiguous</v>
      </c>
      <c r="M240" t="str">
        <f t="shared" si="27"/>
        <v>§</v>
      </c>
      <c r="N240" t="str">
        <f t="shared" si="28"/>
        <v xml:space="preserve">: </v>
      </c>
      <c r="O240" t="str">
        <f t="shared" si="29"/>
        <v>%%</v>
      </c>
      <c r="P240" t="str">
        <f t="shared" si="30"/>
        <v>$</v>
      </c>
      <c r="Q240" t="str">
        <f t="shared" si="31"/>
        <v xml:space="preserve">$Hutchemys arctochelys: §Unambiguous: %%CH73: 0-&gt;1, </v>
      </c>
    </row>
    <row r="241" spans="1:17" x14ac:dyDescent="0.2">
      <c r="A241">
        <v>25</v>
      </c>
      <c r="B241" t="s">
        <v>33</v>
      </c>
      <c r="C241" t="s">
        <v>35</v>
      </c>
      <c r="D241">
        <v>74</v>
      </c>
      <c r="E241">
        <v>1</v>
      </c>
      <c r="F241">
        <v>1</v>
      </c>
      <c r="G241">
        <v>0</v>
      </c>
      <c r="H241">
        <v>1</v>
      </c>
      <c r="I241" t="s">
        <v>10</v>
      </c>
      <c r="J241" t="str">
        <f t="shared" si="24"/>
        <v>CH74: 0-&gt;1</v>
      </c>
      <c r="K241" t="str">
        <f t="shared" si="25"/>
        <v/>
      </c>
      <c r="L241" t="str">
        <f t="shared" si="26"/>
        <v/>
      </c>
      <c r="M241" t="str">
        <f t="shared" si="27"/>
        <v/>
      </c>
      <c r="N241" t="str">
        <f t="shared" si="28"/>
        <v/>
      </c>
      <c r="O241" t="str">
        <f t="shared" si="29"/>
        <v/>
      </c>
      <c r="P241" t="str">
        <f t="shared" si="30"/>
        <v/>
      </c>
      <c r="Q241" t="str">
        <f t="shared" si="31"/>
        <v xml:space="preserve">CH74: 0-&gt;1, </v>
      </c>
    </row>
    <row r="242" spans="1:17" x14ac:dyDescent="0.2">
      <c r="A242">
        <v>25</v>
      </c>
      <c r="B242" t="s">
        <v>33</v>
      </c>
      <c r="C242" t="s">
        <v>35</v>
      </c>
      <c r="D242">
        <v>78</v>
      </c>
      <c r="E242">
        <v>1</v>
      </c>
      <c r="F242">
        <v>0.25</v>
      </c>
      <c r="G242">
        <v>0</v>
      </c>
      <c r="H242">
        <v>1</v>
      </c>
      <c r="I242" t="s">
        <v>82</v>
      </c>
      <c r="J242" t="str">
        <f t="shared" si="24"/>
        <v>CH78: 0-&gt;1</v>
      </c>
      <c r="K242" t="str">
        <f t="shared" si="25"/>
        <v/>
      </c>
      <c r="L242" t="str">
        <f t="shared" si="26"/>
        <v>DELTRAN</v>
      </c>
      <c r="M242" t="str">
        <f t="shared" si="27"/>
        <v/>
      </c>
      <c r="N242" t="str">
        <f t="shared" si="28"/>
        <v xml:space="preserve">: </v>
      </c>
      <c r="O242" t="str">
        <f t="shared" si="29"/>
        <v>%%</v>
      </c>
      <c r="P242" t="str">
        <f t="shared" si="30"/>
        <v>$</v>
      </c>
      <c r="Q242" t="str">
        <f t="shared" si="31"/>
        <v xml:space="preserve">$: DELTRAN: %%CH78: 0-&gt;1, </v>
      </c>
    </row>
    <row r="243" spans="1:17" x14ac:dyDescent="0.2">
      <c r="A243">
        <v>25</v>
      </c>
      <c r="B243" t="s">
        <v>33</v>
      </c>
      <c r="C243" t="s">
        <v>35</v>
      </c>
      <c r="D243">
        <v>84</v>
      </c>
      <c r="E243">
        <v>1</v>
      </c>
      <c r="F243">
        <v>0.25</v>
      </c>
      <c r="G243">
        <v>0</v>
      </c>
      <c r="H243">
        <v>1</v>
      </c>
      <c r="I243" t="s">
        <v>82</v>
      </c>
      <c r="J243" t="str">
        <f t="shared" si="24"/>
        <v>CH84: 0-&gt;1</v>
      </c>
      <c r="K243" t="str">
        <f t="shared" si="25"/>
        <v/>
      </c>
      <c r="L243" t="str">
        <f t="shared" si="26"/>
        <v/>
      </c>
      <c r="M243" t="str">
        <f t="shared" si="27"/>
        <v/>
      </c>
      <c r="N243" t="str">
        <f t="shared" si="28"/>
        <v/>
      </c>
      <c r="O243" t="str">
        <f t="shared" si="29"/>
        <v/>
      </c>
      <c r="P243" t="str">
        <f t="shared" si="30"/>
        <v/>
      </c>
      <c r="Q243" t="str">
        <f t="shared" si="31"/>
        <v xml:space="preserve">CH84: 0-&gt;1, </v>
      </c>
    </row>
    <row r="244" spans="1:17" x14ac:dyDescent="0.2">
      <c r="A244">
        <v>25</v>
      </c>
      <c r="B244" t="s">
        <v>33</v>
      </c>
      <c r="C244" t="s">
        <v>35</v>
      </c>
      <c r="D244">
        <v>78</v>
      </c>
      <c r="E244">
        <v>1</v>
      </c>
      <c r="F244">
        <v>0.25</v>
      </c>
      <c r="G244">
        <v>0</v>
      </c>
      <c r="H244">
        <v>1</v>
      </c>
      <c r="I244" t="s">
        <v>12</v>
      </c>
      <c r="J244" t="str">
        <f t="shared" si="24"/>
        <v>CH78: 0-&gt;1</v>
      </c>
      <c r="K244" t="str">
        <f t="shared" si="25"/>
        <v/>
      </c>
      <c r="L244" t="str">
        <f t="shared" si="26"/>
        <v>ACCTRAN</v>
      </c>
      <c r="M244" t="str">
        <f t="shared" si="27"/>
        <v/>
      </c>
      <c r="N244" t="str">
        <f t="shared" si="28"/>
        <v xml:space="preserve">: </v>
      </c>
      <c r="O244" t="str">
        <f t="shared" si="29"/>
        <v>%%</v>
      </c>
      <c r="P244" t="str">
        <f t="shared" si="30"/>
        <v>$</v>
      </c>
      <c r="Q244" t="str">
        <f t="shared" si="31"/>
        <v xml:space="preserve">$: ACCTRAN: %%CH78: 0-&gt;1, </v>
      </c>
    </row>
    <row r="245" spans="1:17" x14ac:dyDescent="0.2">
      <c r="A245">
        <v>26</v>
      </c>
      <c r="B245" t="s">
        <v>32</v>
      </c>
      <c r="C245" t="s">
        <v>36</v>
      </c>
      <c r="D245">
        <v>14</v>
      </c>
      <c r="E245">
        <v>1</v>
      </c>
      <c r="F245">
        <v>0.2</v>
      </c>
      <c r="G245">
        <v>2</v>
      </c>
      <c r="H245">
        <v>1</v>
      </c>
      <c r="I245" t="s">
        <v>10</v>
      </c>
      <c r="J245" t="str">
        <f t="shared" si="24"/>
        <v>CH14: 2-&gt;1</v>
      </c>
      <c r="K245" t="str">
        <f t="shared" si="25"/>
        <v>Hutchemys tetanetron</v>
      </c>
      <c r="L245" t="str">
        <f t="shared" si="26"/>
        <v>Unambiguous</v>
      </c>
      <c r="M245" t="str">
        <f t="shared" si="27"/>
        <v>§</v>
      </c>
      <c r="N245" t="str">
        <f t="shared" si="28"/>
        <v xml:space="preserve">: </v>
      </c>
      <c r="O245" t="str">
        <f t="shared" si="29"/>
        <v>%%</v>
      </c>
      <c r="P245" t="str">
        <f t="shared" si="30"/>
        <v>$</v>
      </c>
      <c r="Q245" t="str">
        <f t="shared" si="31"/>
        <v xml:space="preserve">$Hutchemys tetanetron: §Unambiguous: %%CH14: 2-&gt;1, </v>
      </c>
    </row>
    <row r="246" spans="1:17" x14ac:dyDescent="0.2">
      <c r="A246">
        <v>26</v>
      </c>
      <c r="B246" t="s">
        <v>32</v>
      </c>
      <c r="C246" t="s">
        <v>36</v>
      </c>
      <c r="D246">
        <v>25</v>
      </c>
      <c r="E246">
        <v>1</v>
      </c>
      <c r="F246">
        <v>0.1</v>
      </c>
      <c r="G246">
        <v>1</v>
      </c>
      <c r="H246">
        <v>2</v>
      </c>
      <c r="I246" t="s">
        <v>82</v>
      </c>
      <c r="J246" t="str">
        <f t="shared" si="24"/>
        <v>CH25: 1-&gt;2</v>
      </c>
      <c r="K246" t="str">
        <f t="shared" si="25"/>
        <v/>
      </c>
      <c r="L246" t="str">
        <f t="shared" si="26"/>
        <v>DELTRAN</v>
      </c>
      <c r="M246" t="str">
        <f t="shared" si="27"/>
        <v/>
      </c>
      <c r="N246" t="str">
        <f t="shared" si="28"/>
        <v xml:space="preserve">: </v>
      </c>
      <c r="O246" t="str">
        <f t="shared" si="29"/>
        <v>%%</v>
      </c>
      <c r="P246" t="str">
        <f t="shared" si="30"/>
        <v>$</v>
      </c>
      <c r="Q246" t="str">
        <f t="shared" si="31"/>
        <v xml:space="preserve">$: DELTRAN: %%CH25: 1-&gt;2, </v>
      </c>
    </row>
    <row r="247" spans="1:17" x14ac:dyDescent="0.2">
      <c r="A247">
        <v>26</v>
      </c>
      <c r="B247" t="s">
        <v>32</v>
      </c>
      <c r="C247" t="s">
        <v>36</v>
      </c>
      <c r="D247">
        <v>84</v>
      </c>
      <c r="E247">
        <v>1</v>
      </c>
      <c r="F247">
        <v>0.25</v>
      </c>
      <c r="G247">
        <v>1</v>
      </c>
      <c r="H247">
        <v>0</v>
      </c>
      <c r="I247" t="s">
        <v>12</v>
      </c>
      <c r="J247" t="str">
        <f t="shared" si="24"/>
        <v>CH84: 1-&gt;0</v>
      </c>
      <c r="K247" t="str">
        <f t="shared" si="25"/>
        <v/>
      </c>
      <c r="L247" t="str">
        <f t="shared" si="26"/>
        <v>ACCTRAN</v>
      </c>
      <c r="M247" t="str">
        <f t="shared" si="27"/>
        <v/>
      </c>
      <c r="N247" t="str">
        <f t="shared" si="28"/>
        <v xml:space="preserve">: </v>
      </c>
      <c r="O247" t="str">
        <f t="shared" si="29"/>
        <v>%%</v>
      </c>
      <c r="P247" t="str">
        <f t="shared" si="30"/>
        <v>$</v>
      </c>
      <c r="Q247" t="str">
        <f t="shared" si="31"/>
        <v xml:space="preserve">$: ACCTRAN: %%CH84: 1-&gt;0, </v>
      </c>
    </row>
    <row r="248" spans="1:17" x14ac:dyDescent="0.2">
      <c r="A248">
        <v>27</v>
      </c>
      <c r="B248" t="s">
        <v>31</v>
      </c>
      <c r="C248" t="s">
        <v>37</v>
      </c>
      <c r="D248">
        <v>1</v>
      </c>
      <c r="E248">
        <v>1</v>
      </c>
      <c r="F248">
        <v>0.154</v>
      </c>
      <c r="G248">
        <v>4</v>
      </c>
      <c r="H248">
        <v>3</v>
      </c>
      <c r="I248" t="s">
        <v>10</v>
      </c>
      <c r="J248" t="str">
        <f t="shared" si="24"/>
        <v>CH1: 4-&gt;3</v>
      </c>
      <c r="K248" t="str">
        <f t="shared" si="25"/>
        <v>Hutchemys sterea</v>
      </c>
      <c r="L248" t="str">
        <f t="shared" si="26"/>
        <v>Unambiguous</v>
      </c>
      <c r="M248" t="str">
        <f t="shared" si="27"/>
        <v>§</v>
      </c>
      <c r="N248" t="str">
        <f t="shared" si="28"/>
        <v xml:space="preserve">: </v>
      </c>
      <c r="O248" t="str">
        <f t="shared" si="29"/>
        <v>%%</v>
      </c>
      <c r="P248" t="str">
        <f t="shared" si="30"/>
        <v>$</v>
      </c>
      <c r="Q248" t="str">
        <f t="shared" si="31"/>
        <v xml:space="preserve">$Hutchemys sterea: §Unambiguous: %%CH1: 4-&gt;3, </v>
      </c>
    </row>
    <row r="249" spans="1:17" x14ac:dyDescent="0.2">
      <c r="A249">
        <v>27</v>
      </c>
      <c r="B249" t="s">
        <v>31</v>
      </c>
      <c r="C249" t="s">
        <v>37</v>
      </c>
      <c r="D249">
        <v>25</v>
      </c>
      <c r="E249">
        <v>1</v>
      </c>
      <c r="F249">
        <v>0.1</v>
      </c>
      <c r="G249">
        <v>1</v>
      </c>
      <c r="H249">
        <v>2</v>
      </c>
      <c r="I249" t="s">
        <v>82</v>
      </c>
      <c r="J249" t="str">
        <f t="shared" si="24"/>
        <v>CH25: 1-&gt;2</v>
      </c>
      <c r="K249" t="str">
        <f t="shared" si="25"/>
        <v/>
      </c>
      <c r="L249" t="str">
        <f t="shared" si="26"/>
        <v>DELTRAN</v>
      </c>
      <c r="M249" t="str">
        <f t="shared" si="27"/>
        <v/>
      </c>
      <c r="N249" t="str">
        <f t="shared" si="28"/>
        <v xml:space="preserve">: </v>
      </c>
      <c r="O249" t="str">
        <f t="shared" si="29"/>
        <v>%%</v>
      </c>
      <c r="P249" t="str">
        <f t="shared" si="30"/>
        <v>$</v>
      </c>
      <c r="Q249" t="str">
        <f t="shared" si="31"/>
        <v xml:space="preserve">$: DELTRAN: %%CH25: 1-&gt;2, </v>
      </c>
    </row>
    <row r="250" spans="1:17" x14ac:dyDescent="0.2">
      <c r="A250">
        <v>27</v>
      </c>
      <c r="B250" t="s">
        <v>31</v>
      </c>
      <c r="C250" t="s">
        <v>37</v>
      </c>
      <c r="D250">
        <v>78</v>
      </c>
      <c r="E250">
        <v>1</v>
      </c>
      <c r="F250">
        <v>0.25</v>
      </c>
      <c r="G250">
        <v>0</v>
      </c>
      <c r="H250">
        <v>1</v>
      </c>
      <c r="I250" t="s">
        <v>82</v>
      </c>
      <c r="J250" t="str">
        <f t="shared" si="24"/>
        <v>CH78: 0-&gt;1</v>
      </c>
      <c r="K250" t="str">
        <f t="shared" si="25"/>
        <v/>
      </c>
      <c r="L250" t="str">
        <f t="shared" si="26"/>
        <v/>
      </c>
      <c r="M250" t="str">
        <f t="shared" si="27"/>
        <v/>
      </c>
      <c r="N250" t="str">
        <f t="shared" si="28"/>
        <v/>
      </c>
      <c r="O250" t="str">
        <f t="shared" si="29"/>
        <v/>
      </c>
      <c r="P250" t="str">
        <f t="shared" si="30"/>
        <v/>
      </c>
      <c r="Q250" t="str">
        <f t="shared" si="31"/>
        <v xml:space="preserve">CH78: 0-&gt;1, </v>
      </c>
    </row>
    <row r="251" spans="1:17" x14ac:dyDescent="0.2">
      <c r="A251">
        <v>27</v>
      </c>
      <c r="B251" t="s">
        <v>31</v>
      </c>
      <c r="C251" t="s">
        <v>37</v>
      </c>
      <c r="D251">
        <v>84</v>
      </c>
      <c r="E251">
        <v>1</v>
      </c>
      <c r="F251">
        <v>0.25</v>
      </c>
      <c r="G251">
        <v>0</v>
      </c>
      <c r="H251">
        <v>1</v>
      </c>
      <c r="I251" t="s">
        <v>82</v>
      </c>
      <c r="J251" t="str">
        <f t="shared" si="24"/>
        <v>CH84: 0-&gt;1</v>
      </c>
      <c r="K251" t="str">
        <f t="shared" si="25"/>
        <v/>
      </c>
      <c r="L251" t="str">
        <f t="shared" si="26"/>
        <v/>
      </c>
      <c r="M251" t="str">
        <f t="shared" si="27"/>
        <v/>
      </c>
      <c r="N251" t="str">
        <f t="shared" si="28"/>
        <v/>
      </c>
      <c r="O251" t="str">
        <f t="shared" si="29"/>
        <v/>
      </c>
      <c r="P251" t="str">
        <f t="shared" si="30"/>
        <v/>
      </c>
      <c r="Q251" t="str">
        <f t="shared" si="31"/>
        <v xml:space="preserve">CH84: 0-&gt;1, </v>
      </c>
    </row>
    <row r="252" spans="1:17" x14ac:dyDescent="0.2">
      <c r="A252">
        <v>28</v>
      </c>
      <c r="B252" t="s">
        <v>30</v>
      </c>
      <c r="C252" t="s">
        <v>83</v>
      </c>
      <c r="D252">
        <v>78</v>
      </c>
      <c r="E252">
        <v>1</v>
      </c>
      <c r="F252">
        <v>0.25</v>
      </c>
      <c r="G252">
        <v>0</v>
      </c>
      <c r="H252">
        <v>1</v>
      </c>
      <c r="I252" t="s">
        <v>82</v>
      </c>
      <c r="J252" t="str">
        <f t="shared" si="24"/>
        <v>CH78: 0-&gt;1</v>
      </c>
      <c r="K252" t="str">
        <f t="shared" si="25"/>
        <v>Helopanoplia distincta</v>
      </c>
      <c r="L252" t="str">
        <f t="shared" si="26"/>
        <v>DELTRAN</v>
      </c>
      <c r="M252" t="str">
        <f t="shared" si="27"/>
        <v>§</v>
      </c>
      <c r="N252" t="str">
        <f t="shared" si="28"/>
        <v xml:space="preserve">: </v>
      </c>
      <c r="O252" t="str">
        <f t="shared" si="29"/>
        <v>%%</v>
      </c>
      <c r="P252" t="str">
        <f t="shared" si="30"/>
        <v>$</v>
      </c>
      <c r="Q252" t="str">
        <f t="shared" si="31"/>
        <v xml:space="preserve">$Helopanoplia distincta: §DELTRAN: %%CH78: 0-&gt;1, </v>
      </c>
    </row>
    <row r="253" spans="1:17" x14ac:dyDescent="0.2">
      <c r="A253">
        <v>28</v>
      </c>
      <c r="B253" t="s">
        <v>30</v>
      </c>
      <c r="C253" t="s">
        <v>83</v>
      </c>
      <c r="D253">
        <v>90</v>
      </c>
      <c r="E253">
        <v>1</v>
      </c>
      <c r="F253">
        <v>0.28599999999999998</v>
      </c>
      <c r="G253">
        <v>0</v>
      </c>
      <c r="H253">
        <v>1</v>
      </c>
      <c r="I253" t="s">
        <v>82</v>
      </c>
      <c r="J253" t="str">
        <f t="shared" si="24"/>
        <v>CH90: 0-&gt;1</v>
      </c>
      <c r="K253" t="str">
        <f t="shared" si="25"/>
        <v/>
      </c>
      <c r="L253" t="str">
        <f t="shared" si="26"/>
        <v/>
      </c>
      <c r="M253" t="str">
        <f t="shared" si="27"/>
        <v/>
      </c>
      <c r="N253" t="str">
        <f t="shared" si="28"/>
        <v/>
      </c>
      <c r="O253" t="str">
        <f t="shared" si="29"/>
        <v/>
      </c>
      <c r="P253" t="str">
        <f t="shared" si="30"/>
        <v/>
      </c>
      <c r="Q253" t="str">
        <f t="shared" si="31"/>
        <v xml:space="preserve">CH90: 0-&gt;1, </v>
      </c>
    </row>
    <row r="254" spans="1:17" x14ac:dyDescent="0.2">
      <c r="A254">
        <v>29</v>
      </c>
      <c r="B254" t="s">
        <v>17</v>
      </c>
      <c r="C254" t="s">
        <v>38</v>
      </c>
      <c r="D254">
        <v>33</v>
      </c>
      <c r="E254">
        <v>1</v>
      </c>
      <c r="F254">
        <v>0.33300000000000002</v>
      </c>
      <c r="G254">
        <v>1</v>
      </c>
      <c r="H254">
        <v>2</v>
      </c>
      <c r="I254" t="s">
        <v>10</v>
      </c>
      <c r="J254" t="str">
        <f t="shared" si="24"/>
        <v>CH33: 1-&gt;2</v>
      </c>
      <c r="K254" t="str">
        <f t="shared" si="25"/>
        <v>node_55</v>
      </c>
      <c r="L254" t="str">
        <f t="shared" si="26"/>
        <v>Unambiguous</v>
      </c>
      <c r="M254" t="str">
        <f t="shared" si="27"/>
        <v>§</v>
      </c>
      <c r="N254" t="str">
        <f t="shared" si="28"/>
        <v xml:space="preserve">: </v>
      </c>
      <c r="O254" t="str">
        <f t="shared" si="29"/>
        <v>%%</v>
      </c>
      <c r="P254" t="str">
        <f t="shared" si="30"/>
        <v>$</v>
      </c>
      <c r="Q254" t="str">
        <f t="shared" si="31"/>
        <v xml:space="preserve">$node_55: §Unambiguous: %%CH33: 1-&gt;2, </v>
      </c>
    </row>
    <row r="255" spans="1:17" x14ac:dyDescent="0.2">
      <c r="A255">
        <v>29</v>
      </c>
      <c r="B255" t="s">
        <v>17</v>
      </c>
      <c r="C255" t="s">
        <v>38</v>
      </c>
      <c r="D255">
        <v>76</v>
      </c>
      <c r="E255">
        <v>1</v>
      </c>
      <c r="F255">
        <v>0.5</v>
      </c>
      <c r="G255">
        <v>0</v>
      </c>
      <c r="H255">
        <v>1</v>
      </c>
      <c r="I255" t="s">
        <v>82</v>
      </c>
      <c r="J255" t="str">
        <f t="shared" si="24"/>
        <v>CH76: 0-&gt;1</v>
      </c>
      <c r="K255" t="str">
        <f t="shared" si="25"/>
        <v/>
      </c>
      <c r="L255" t="str">
        <f t="shared" si="26"/>
        <v>DELTRAN</v>
      </c>
      <c r="M255" t="str">
        <f t="shared" si="27"/>
        <v/>
      </c>
      <c r="N255" t="str">
        <f t="shared" si="28"/>
        <v xml:space="preserve">: </v>
      </c>
      <c r="O255" t="str">
        <f t="shared" si="29"/>
        <v>%%</v>
      </c>
      <c r="P255" t="str">
        <f t="shared" si="30"/>
        <v>$</v>
      </c>
      <c r="Q255" t="str">
        <f t="shared" si="31"/>
        <v xml:space="preserve">$: DELTRAN: %%CH76: 0-&gt;1, </v>
      </c>
    </row>
    <row r="256" spans="1:17" x14ac:dyDescent="0.2">
      <c r="A256">
        <v>29</v>
      </c>
      <c r="B256" t="s">
        <v>17</v>
      </c>
      <c r="C256" t="s">
        <v>38</v>
      </c>
      <c r="D256">
        <v>3</v>
      </c>
      <c r="E256">
        <v>1</v>
      </c>
      <c r="F256">
        <v>0.4</v>
      </c>
      <c r="G256">
        <v>2</v>
      </c>
      <c r="H256">
        <v>3</v>
      </c>
      <c r="I256" t="s">
        <v>12</v>
      </c>
      <c r="J256" t="str">
        <f t="shared" si="24"/>
        <v>CH3: 2-&gt;3</v>
      </c>
      <c r="K256" t="str">
        <f t="shared" si="25"/>
        <v/>
      </c>
      <c r="L256" t="str">
        <f t="shared" si="26"/>
        <v>ACCTRAN</v>
      </c>
      <c r="M256" t="str">
        <f t="shared" si="27"/>
        <v/>
      </c>
      <c r="N256" t="str">
        <f t="shared" si="28"/>
        <v xml:space="preserve">: </v>
      </c>
      <c r="O256" t="str">
        <f t="shared" si="29"/>
        <v>%%</v>
      </c>
      <c r="P256" t="str">
        <f t="shared" si="30"/>
        <v>$</v>
      </c>
      <c r="Q256" t="str">
        <f t="shared" si="31"/>
        <v xml:space="preserve">$: ACCTRAN: %%CH3: 2-&gt;3, </v>
      </c>
    </row>
    <row r="257" spans="1:17" x14ac:dyDescent="0.2">
      <c r="A257">
        <v>29</v>
      </c>
      <c r="B257" t="s">
        <v>17</v>
      </c>
      <c r="C257" t="s">
        <v>38</v>
      </c>
      <c r="D257">
        <v>28</v>
      </c>
      <c r="E257">
        <v>1</v>
      </c>
      <c r="F257">
        <v>0.25</v>
      </c>
      <c r="G257">
        <v>1</v>
      </c>
      <c r="H257">
        <v>2</v>
      </c>
      <c r="I257" t="s">
        <v>12</v>
      </c>
      <c r="J257" t="str">
        <f t="shared" si="24"/>
        <v>CH28: 1-&gt;2</v>
      </c>
      <c r="K257" t="str">
        <f t="shared" si="25"/>
        <v/>
      </c>
      <c r="L257" t="str">
        <f t="shared" si="26"/>
        <v/>
      </c>
      <c r="M257" t="str">
        <f t="shared" si="27"/>
        <v/>
      </c>
      <c r="N257" t="str">
        <f t="shared" si="28"/>
        <v/>
      </c>
      <c r="O257" t="str">
        <f t="shared" si="29"/>
        <v/>
      </c>
      <c r="P257" t="str">
        <f t="shared" si="30"/>
        <v/>
      </c>
      <c r="Q257" t="str">
        <f t="shared" si="31"/>
        <v xml:space="preserve">CH28: 1-&gt;2, </v>
      </c>
    </row>
    <row r="258" spans="1:17" x14ac:dyDescent="0.2">
      <c r="A258">
        <v>29</v>
      </c>
      <c r="B258" t="s">
        <v>17</v>
      </c>
      <c r="C258" t="s">
        <v>38</v>
      </c>
      <c r="D258">
        <v>50</v>
      </c>
      <c r="E258">
        <v>1</v>
      </c>
      <c r="F258">
        <v>0.33300000000000002</v>
      </c>
      <c r="G258">
        <v>1</v>
      </c>
      <c r="H258">
        <v>2</v>
      </c>
      <c r="I258" t="s">
        <v>12</v>
      </c>
      <c r="J258" t="str">
        <f t="shared" si="24"/>
        <v>CH50: 1-&gt;2</v>
      </c>
      <c r="K258" t="str">
        <f t="shared" si="25"/>
        <v/>
      </c>
      <c r="L258" t="str">
        <f t="shared" si="26"/>
        <v/>
      </c>
      <c r="M258" t="str">
        <f t="shared" si="27"/>
        <v/>
      </c>
      <c r="N258" t="str">
        <f t="shared" si="28"/>
        <v/>
      </c>
      <c r="O258" t="str">
        <f t="shared" si="29"/>
        <v/>
      </c>
      <c r="P258" t="str">
        <f t="shared" si="30"/>
        <v/>
      </c>
      <c r="Q258" t="str">
        <f t="shared" si="31"/>
        <v xml:space="preserve">CH50: 1-&gt;2, </v>
      </c>
    </row>
    <row r="259" spans="1:17" x14ac:dyDescent="0.2">
      <c r="A259">
        <v>29</v>
      </c>
      <c r="B259" t="s">
        <v>17</v>
      </c>
      <c r="C259" t="s">
        <v>38</v>
      </c>
      <c r="D259">
        <v>69</v>
      </c>
      <c r="E259">
        <v>1</v>
      </c>
      <c r="F259">
        <v>0.25</v>
      </c>
      <c r="G259">
        <v>0</v>
      </c>
      <c r="H259">
        <v>1</v>
      </c>
      <c r="I259" t="s">
        <v>12</v>
      </c>
      <c r="J259" t="str">
        <f t="shared" ref="J259:J322" si="32">CONCATENATE("CH",D259,": ",G259,"-&gt;",H259)</f>
        <v>CH69: 0-&gt;1</v>
      </c>
      <c r="K259" t="str">
        <f t="shared" ref="K259:K322" si="33" xml:space="preserve"> IF(C259=C258,"",C259)</f>
        <v/>
      </c>
      <c r="L259" t="str">
        <f t="shared" ref="L259:L322" si="34" xml:space="preserve"> IF(I259=I258, IF(C259=C258,"",I259),I259)</f>
        <v/>
      </c>
      <c r="M259" t="str">
        <f t="shared" ref="M259:M322" si="35">IF(K259="","","§")</f>
        <v/>
      </c>
      <c r="N259" t="str">
        <f t="shared" ref="N259:N322" si="36" xml:space="preserve"> IF(L259="","",": ")</f>
        <v/>
      </c>
      <c r="O259" t="str">
        <f t="shared" ref="O259:O322" si="37" xml:space="preserve"> IF(L259="","","%%")</f>
        <v/>
      </c>
      <c r="P259" t="str">
        <f t="shared" ref="P259:P322" si="38">IF(N259="","","$")</f>
        <v/>
      </c>
      <c r="Q259" t="str">
        <f t="shared" ref="Q259:Q322" si="39" xml:space="preserve"> CONCATENATE(P259,K259,N259,M259,L259,N259,O259,J259,", ")</f>
        <v xml:space="preserve">CH69: 0-&gt;1, </v>
      </c>
    </row>
    <row r="260" spans="1:17" x14ac:dyDescent="0.2">
      <c r="A260">
        <v>29</v>
      </c>
      <c r="B260" t="s">
        <v>17</v>
      </c>
      <c r="C260" t="s">
        <v>38</v>
      </c>
      <c r="D260">
        <v>80</v>
      </c>
      <c r="E260">
        <v>1</v>
      </c>
      <c r="F260">
        <v>1</v>
      </c>
      <c r="G260">
        <v>0</v>
      </c>
      <c r="H260">
        <v>1</v>
      </c>
      <c r="I260" t="s">
        <v>12</v>
      </c>
      <c r="J260" t="str">
        <f t="shared" si="32"/>
        <v>CH80: 0-&gt;1</v>
      </c>
      <c r="K260" t="str">
        <f t="shared" si="33"/>
        <v/>
      </c>
      <c r="L260" t="str">
        <f t="shared" si="34"/>
        <v/>
      </c>
      <c r="M260" t="str">
        <f t="shared" si="35"/>
        <v/>
      </c>
      <c r="N260" t="str">
        <f t="shared" si="36"/>
        <v/>
      </c>
      <c r="O260" t="str">
        <f t="shared" si="37"/>
        <v/>
      </c>
      <c r="P260" t="str">
        <f t="shared" si="38"/>
        <v/>
      </c>
      <c r="Q260" t="str">
        <f t="shared" si="39"/>
        <v xml:space="preserve">CH80: 0-&gt;1, </v>
      </c>
    </row>
    <row r="261" spans="1:17" x14ac:dyDescent="0.2">
      <c r="A261">
        <v>29</v>
      </c>
      <c r="B261" t="s">
        <v>17</v>
      </c>
      <c r="C261" t="s">
        <v>38</v>
      </c>
      <c r="D261">
        <v>83</v>
      </c>
      <c r="E261">
        <v>1</v>
      </c>
      <c r="F261">
        <v>1</v>
      </c>
      <c r="G261">
        <v>0</v>
      </c>
      <c r="H261">
        <v>1</v>
      </c>
      <c r="I261" t="s">
        <v>12</v>
      </c>
      <c r="J261" t="str">
        <f t="shared" si="32"/>
        <v>CH83: 0-&gt;1</v>
      </c>
      <c r="K261" t="str">
        <f t="shared" si="33"/>
        <v/>
      </c>
      <c r="L261" t="str">
        <f t="shared" si="34"/>
        <v/>
      </c>
      <c r="M261" t="str">
        <f t="shared" si="35"/>
        <v/>
      </c>
      <c r="N261" t="str">
        <f t="shared" si="36"/>
        <v/>
      </c>
      <c r="O261" t="str">
        <f t="shared" si="37"/>
        <v/>
      </c>
      <c r="P261" t="str">
        <f t="shared" si="38"/>
        <v/>
      </c>
      <c r="Q261" t="str">
        <f t="shared" si="39"/>
        <v xml:space="preserve">CH83: 0-&gt;1, </v>
      </c>
    </row>
    <row r="262" spans="1:17" x14ac:dyDescent="0.2">
      <c r="A262">
        <v>29</v>
      </c>
      <c r="B262" t="s">
        <v>17</v>
      </c>
      <c r="C262" t="s">
        <v>38</v>
      </c>
      <c r="D262">
        <v>93</v>
      </c>
      <c r="E262">
        <v>1</v>
      </c>
      <c r="F262">
        <v>1</v>
      </c>
      <c r="G262">
        <v>0</v>
      </c>
      <c r="H262">
        <v>1</v>
      </c>
      <c r="I262" t="s">
        <v>12</v>
      </c>
      <c r="J262" t="str">
        <f t="shared" si="32"/>
        <v>CH93: 0-&gt;1</v>
      </c>
      <c r="K262" t="str">
        <f t="shared" si="33"/>
        <v/>
      </c>
      <c r="L262" t="str">
        <f t="shared" si="34"/>
        <v/>
      </c>
      <c r="M262" t="str">
        <f t="shared" si="35"/>
        <v/>
      </c>
      <c r="N262" t="str">
        <f t="shared" si="36"/>
        <v/>
      </c>
      <c r="O262" t="str">
        <f t="shared" si="37"/>
        <v/>
      </c>
      <c r="P262" t="str">
        <f t="shared" si="38"/>
        <v/>
      </c>
      <c r="Q262" t="str">
        <f t="shared" si="39"/>
        <v xml:space="preserve">CH93: 0-&gt;1, </v>
      </c>
    </row>
    <row r="263" spans="1:17" x14ac:dyDescent="0.2">
      <c r="A263">
        <v>29</v>
      </c>
      <c r="B263" t="s">
        <v>17</v>
      </c>
      <c r="C263" t="s">
        <v>38</v>
      </c>
      <c r="D263">
        <v>99</v>
      </c>
      <c r="E263">
        <v>1</v>
      </c>
      <c r="F263">
        <v>0.66700000000000004</v>
      </c>
      <c r="G263">
        <v>0</v>
      </c>
      <c r="H263">
        <v>2</v>
      </c>
      <c r="I263" t="s">
        <v>12</v>
      </c>
      <c r="J263" t="str">
        <f t="shared" si="32"/>
        <v>CH99: 0-&gt;2</v>
      </c>
      <c r="K263" t="str">
        <f t="shared" si="33"/>
        <v/>
      </c>
      <c r="L263" t="str">
        <f t="shared" si="34"/>
        <v/>
      </c>
      <c r="M263" t="str">
        <f t="shared" si="35"/>
        <v/>
      </c>
      <c r="N263" t="str">
        <f t="shared" si="36"/>
        <v/>
      </c>
      <c r="O263" t="str">
        <f t="shared" si="37"/>
        <v/>
      </c>
      <c r="P263" t="str">
        <f t="shared" si="38"/>
        <v/>
      </c>
      <c r="Q263" t="str">
        <f t="shared" si="39"/>
        <v xml:space="preserve">CH99: 0-&gt;2, </v>
      </c>
    </row>
    <row r="264" spans="1:17" x14ac:dyDescent="0.2">
      <c r="A264">
        <v>29</v>
      </c>
      <c r="B264" t="s">
        <v>17</v>
      </c>
      <c r="C264" t="s">
        <v>38</v>
      </c>
      <c r="D264">
        <v>100</v>
      </c>
      <c r="E264">
        <v>1</v>
      </c>
      <c r="F264">
        <v>0.5</v>
      </c>
      <c r="G264">
        <v>0</v>
      </c>
      <c r="H264">
        <v>1</v>
      </c>
      <c r="I264" t="s">
        <v>12</v>
      </c>
      <c r="J264" t="str">
        <f t="shared" si="32"/>
        <v>CH100: 0-&gt;1</v>
      </c>
      <c r="K264" t="str">
        <f t="shared" si="33"/>
        <v/>
      </c>
      <c r="L264" t="str">
        <f t="shared" si="34"/>
        <v/>
      </c>
      <c r="M264" t="str">
        <f t="shared" si="35"/>
        <v/>
      </c>
      <c r="N264" t="str">
        <f t="shared" si="36"/>
        <v/>
      </c>
      <c r="O264" t="str">
        <f t="shared" si="37"/>
        <v/>
      </c>
      <c r="P264" t="str">
        <f t="shared" si="38"/>
        <v/>
      </c>
      <c r="Q264" t="str">
        <f t="shared" si="39"/>
        <v xml:space="preserve">CH100: 0-&gt;1, </v>
      </c>
    </row>
    <row r="265" spans="1:17" x14ac:dyDescent="0.2">
      <c r="A265">
        <v>29</v>
      </c>
      <c r="B265" t="s">
        <v>17</v>
      </c>
      <c r="C265" t="s">
        <v>38</v>
      </c>
      <c r="D265">
        <v>101</v>
      </c>
      <c r="E265">
        <v>1</v>
      </c>
      <c r="F265">
        <v>0.33300000000000002</v>
      </c>
      <c r="G265">
        <v>1</v>
      </c>
      <c r="H265">
        <v>0</v>
      </c>
      <c r="I265" t="s">
        <v>12</v>
      </c>
      <c r="J265" t="str">
        <f t="shared" si="32"/>
        <v>CH101: 1-&gt;0</v>
      </c>
      <c r="K265" t="str">
        <f t="shared" si="33"/>
        <v/>
      </c>
      <c r="L265" t="str">
        <f t="shared" si="34"/>
        <v/>
      </c>
      <c r="M265" t="str">
        <f t="shared" si="35"/>
        <v/>
      </c>
      <c r="N265" t="str">
        <f t="shared" si="36"/>
        <v/>
      </c>
      <c r="O265" t="str">
        <f t="shared" si="37"/>
        <v/>
      </c>
      <c r="P265" t="str">
        <f t="shared" si="38"/>
        <v/>
      </c>
      <c r="Q265" t="str">
        <f t="shared" si="39"/>
        <v xml:space="preserve">CH101: 1-&gt;0, </v>
      </c>
    </row>
    <row r="266" spans="1:17" x14ac:dyDescent="0.2">
      <c r="A266">
        <v>29</v>
      </c>
      <c r="B266" t="s">
        <v>17</v>
      </c>
      <c r="C266" t="s">
        <v>38</v>
      </c>
      <c r="D266">
        <v>107</v>
      </c>
      <c r="E266">
        <v>1</v>
      </c>
      <c r="F266">
        <v>0.5</v>
      </c>
      <c r="G266">
        <v>0</v>
      </c>
      <c r="H266">
        <v>1</v>
      </c>
      <c r="I266" t="s">
        <v>12</v>
      </c>
      <c r="J266" t="str">
        <f t="shared" si="32"/>
        <v>CH107: 0-&gt;1</v>
      </c>
      <c r="K266" t="str">
        <f t="shared" si="33"/>
        <v/>
      </c>
      <c r="L266" t="str">
        <f t="shared" si="34"/>
        <v/>
      </c>
      <c r="M266" t="str">
        <f t="shared" si="35"/>
        <v/>
      </c>
      <c r="N266" t="str">
        <f t="shared" si="36"/>
        <v/>
      </c>
      <c r="O266" t="str">
        <f t="shared" si="37"/>
        <v/>
      </c>
      <c r="P266" t="str">
        <f t="shared" si="38"/>
        <v/>
      </c>
      <c r="Q266" t="str">
        <f t="shared" si="39"/>
        <v xml:space="preserve">CH107: 0-&gt;1, </v>
      </c>
    </row>
    <row r="267" spans="1:17" x14ac:dyDescent="0.2">
      <c r="A267">
        <v>29</v>
      </c>
      <c r="B267" t="s">
        <v>17</v>
      </c>
      <c r="C267" t="s">
        <v>38</v>
      </c>
      <c r="D267">
        <v>110</v>
      </c>
      <c r="E267">
        <v>1</v>
      </c>
      <c r="F267">
        <v>0.33300000000000002</v>
      </c>
      <c r="G267">
        <v>1</v>
      </c>
      <c r="H267">
        <v>2</v>
      </c>
      <c r="I267" t="s">
        <v>12</v>
      </c>
      <c r="J267" t="str">
        <f t="shared" si="32"/>
        <v>CH110: 1-&gt;2</v>
      </c>
      <c r="K267" t="str">
        <f t="shared" si="33"/>
        <v/>
      </c>
      <c r="L267" t="str">
        <f t="shared" si="34"/>
        <v/>
      </c>
      <c r="M267" t="str">
        <f t="shared" si="35"/>
        <v/>
      </c>
      <c r="N267" t="str">
        <f t="shared" si="36"/>
        <v/>
      </c>
      <c r="O267" t="str">
        <f t="shared" si="37"/>
        <v/>
      </c>
      <c r="P267" t="str">
        <f t="shared" si="38"/>
        <v/>
      </c>
      <c r="Q267" t="str">
        <f t="shared" si="39"/>
        <v xml:space="preserve">CH110: 1-&gt;2, </v>
      </c>
    </row>
    <row r="268" spans="1:17" x14ac:dyDescent="0.2">
      <c r="A268">
        <v>29</v>
      </c>
      <c r="B268" t="s">
        <v>17</v>
      </c>
      <c r="C268" t="s">
        <v>38</v>
      </c>
      <c r="D268">
        <v>111</v>
      </c>
      <c r="E268">
        <v>1</v>
      </c>
      <c r="F268">
        <v>0.5</v>
      </c>
      <c r="G268">
        <v>0</v>
      </c>
      <c r="H268">
        <v>1</v>
      </c>
      <c r="I268" t="s">
        <v>12</v>
      </c>
      <c r="J268" t="str">
        <f t="shared" si="32"/>
        <v>CH111: 0-&gt;1</v>
      </c>
      <c r="K268" t="str">
        <f t="shared" si="33"/>
        <v/>
      </c>
      <c r="L268" t="str">
        <f t="shared" si="34"/>
        <v/>
      </c>
      <c r="M268" t="str">
        <f t="shared" si="35"/>
        <v/>
      </c>
      <c r="N268" t="str">
        <f t="shared" si="36"/>
        <v/>
      </c>
      <c r="O268" t="str">
        <f t="shared" si="37"/>
        <v/>
      </c>
      <c r="P268" t="str">
        <f t="shared" si="38"/>
        <v/>
      </c>
      <c r="Q268" t="str">
        <f t="shared" si="39"/>
        <v xml:space="preserve">CH111: 0-&gt;1, </v>
      </c>
    </row>
    <row r="269" spans="1:17" x14ac:dyDescent="0.2">
      <c r="A269">
        <v>30</v>
      </c>
      <c r="B269" t="s">
        <v>38</v>
      </c>
      <c r="C269" t="s">
        <v>39</v>
      </c>
      <c r="D269">
        <v>69</v>
      </c>
      <c r="E269">
        <v>1</v>
      </c>
      <c r="F269">
        <v>0.25</v>
      </c>
      <c r="G269">
        <v>0</v>
      </c>
      <c r="H269">
        <v>1</v>
      </c>
      <c r="I269" t="s">
        <v>82</v>
      </c>
      <c r="J269" t="str">
        <f t="shared" si="32"/>
        <v>CH69: 0-&gt;1</v>
      </c>
      <c r="K269" t="str">
        <f t="shared" si="33"/>
        <v>node_50</v>
      </c>
      <c r="L269" t="str">
        <f t="shared" si="34"/>
        <v>DELTRAN</v>
      </c>
      <c r="M269" t="str">
        <f t="shared" si="35"/>
        <v>§</v>
      </c>
      <c r="N269" t="str">
        <f t="shared" si="36"/>
        <v xml:space="preserve">: </v>
      </c>
      <c r="O269" t="str">
        <f t="shared" si="37"/>
        <v>%%</v>
      </c>
      <c r="P269" t="str">
        <f t="shared" si="38"/>
        <v>$</v>
      </c>
      <c r="Q269" t="str">
        <f t="shared" si="39"/>
        <v xml:space="preserve">$node_50: §DELTRAN: %%CH69: 0-&gt;1, </v>
      </c>
    </row>
    <row r="270" spans="1:17" x14ac:dyDescent="0.2">
      <c r="A270">
        <v>30</v>
      </c>
      <c r="B270" t="s">
        <v>38</v>
      </c>
      <c r="C270" t="s">
        <v>39</v>
      </c>
      <c r="D270">
        <v>79</v>
      </c>
      <c r="E270">
        <v>1</v>
      </c>
      <c r="F270">
        <v>0.25</v>
      </c>
      <c r="G270">
        <v>2</v>
      </c>
      <c r="H270">
        <v>1</v>
      </c>
      <c r="I270" t="s">
        <v>82</v>
      </c>
      <c r="J270" t="str">
        <f t="shared" si="32"/>
        <v>CH79: 2-&gt;1</v>
      </c>
      <c r="K270" t="str">
        <f t="shared" si="33"/>
        <v/>
      </c>
      <c r="L270" t="str">
        <f t="shared" si="34"/>
        <v/>
      </c>
      <c r="M270" t="str">
        <f t="shared" si="35"/>
        <v/>
      </c>
      <c r="N270" t="str">
        <f t="shared" si="36"/>
        <v/>
      </c>
      <c r="O270" t="str">
        <f t="shared" si="37"/>
        <v/>
      </c>
      <c r="P270" t="str">
        <f t="shared" si="38"/>
        <v/>
      </c>
      <c r="Q270" t="str">
        <f t="shared" si="39"/>
        <v xml:space="preserve">CH79: 2-&gt;1, </v>
      </c>
    </row>
    <row r="271" spans="1:17" x14ac:dyDescent="0.2">
      <c r="A271">
        <v>31</v>
      </c>
      <c r="B271" t="s">
        <v>39</v>
      </c>
      <c r="C271" t="s">
        <v>40</v>
      </c>
      <c r="D271">
        <v>25</v>
      </c>
      <c r="E271">
        <v>1</v>
      </c>
      <c r="F271">
        <v>0.1</v>
      </c>
      <c r="G271">
        <v>1</v>
      </c>
      <c r="H271">
        <v>2</v>
      </c>
      <c r="I271" t="s">
        <v>10</v>
      </c>
      <c r="J271" t="str">
        <f t="shared" si="32"/>
        <v>CH25: 1-&gt;2</v>
      </c>
      <c r="K271" t="str">
        <f t="shared" si="33"/>
        <v>Atoposemys superstes</v>
      </c>
      <c r="L271" t="str">
        <f t="shared" si="34"/>
        <v>Unambiguous</v>
      </c>
      <c r="M271" t="str">
        <f t="shared" si="35"/>
        <v>§</v>
      </c>
      <c r="N271" t="str">
        <f t="shared" si="36"/>
        <v xml:space="preserve">: </v>
      </c>
      <c r="O271" t="str">
        <f t="shared" si="37"/>
        <v>%%</v>
      </c>
      <c r="P271" t="str">
        <f t="shared" si="38"/>
        <v>$</v>
      </c>
      <c r="Q271" t="str">
        <f t="shared" si="39"/>
        <v xml:space="preserve">$Atoposemys superstes: §Unambiguous: %%CH25: 1-&gt;2, </v>
      </c>
    </row>
    <row r="272" spans="1:17" x14ac:dyDescent="0.2">
      <c r="A272">
        <v>31</v>
      </c>
      <c r="B272" t="s">
        <v>39</v>
      </c>
      <c r="C272" t="s">
        <v>40</v>
      </c>
      <c r="D272">
        <v>70</v>
      </c>
      <c r="E272">
        <v>1</v>
      </c>
      <c r="F272">
        <v>0.5</v>
      </c>
      <c r="G272">
        <v>0</v>
      </c>
      <c r="H272">
        <v>1</v>
      </c>
      <c r="I272" t="s">
        <v>10</v>
      </c>
      <c r="J272" t="str">
        <f t="shared" si="32"/>
        <v>CH70: 0-&gt;1</v>
      </c>
      <c r="K272" t="str">
        <f t="shared" si="33"/>
        <v/>
      </c>
      <c r="L272" t="str">
        <f t="shared" si="34"/>
        <v/>
      </c>
      <c r="M272" t="str">
        <f t="shared" si="35"/>
        <v/>
      </c>
      <c r="N272" t="str">
        <f t="shared" si="36"/>
        <v/>
      </c>
      <c r="O272" t="str">
        <f t="shared" si="37"/>
        <v/>
      </c>
      <c r="P272" t="str">
        <f t="shared" si="38"/>
        <v/>
      </c>
      <c r="Q272" t="str">
        <f t="shared" si="39"/>
        <v xml:space="preserve">CH70: 0-&gt;1, </v>
      </c>
    </row>
    <row r="273" spans="1:17" x14ac:dyDescent="0.2">
      <c r="A273">
        <v>31</v>
      </c>
      <c r="B273" t="s">
        <v>39</v>
      </c>
      <c r="C273" t="s">
        <v>40</v>
      </c>
      <c r="D273">
        <v>72</v>
      </c>
      <c r="E273">
        <v>1</v>
      </c>
      <c r="F273">
        <v>0.33300000000000002</v>
      </c>
      <c r="G273">
        <v>0</v>
      </c>
      <c r="H273">
        <v>1</v>
      </c>
      <c r="I273" t="s">
        <v>10</v>
      </c>
      <c r="J273" t="str">
        <f t="shared" si="32"/>
        <v>CH72: 0-&gt;1</v>
      </c>
      <c r="K273" t="str">
        <f t="shared" si="33"/>
        <v/>
      </c>
      <c r="L273" t="str">
        <f t="shared" si="34"/>
        <v/>
      </c>
      <c r="M273" t="str">
        <f t="shared" si="35"/>
        <v/>
      </c>
      <c r="N273" t="str">
        <f t="shared" si="36"/>
        <v/>
      </c>
      <c r="O273" t="str">
        <f t="shared" si="37"/>
        <v/>
      </c>
      <c r="P273" t="str">
        <f t="shared" si="38"/>
        <v/>
      </c>
      <c r="Q273" t="str">
        <f t="shared" si="39"/>
        <v xml:space="preserve">CH72: 0-&gt;1, </v>
      </c>
    </row>
    <row r="274" spans="1:17" x14ac:dyDescent="0.2">
      <c r="A274">
        <v>31</v>
      </c>
      <c r="B274" t="s">
        <v>39</v>
      </c>
      <c r="C274" t="s">
        <v>40</v>
      </c>
      <c r="D274">
        <v>90</v>
      </c>
      <c r="E274">
        <v>1</v>
      </c>
      <c r="F274">
        <v>0.28599999999999998</v>
      </c>
      <c r="G274">
        <v>0</v>
      </c>
      <c r="H274">
        <v>1</v>
      </c>
      <c r="I274" t="s">
        <v>10</v>
      </c>
      <c r="J274" t="str">
        <f t="shared" si="32"/>
        <v>CH90: 0-&gt;1</v>
      </c>
      <c r="K274" t="str">
        <f t="shared" si="33"/>
        <v/>
      </c>
      <c r="L274" t="str">
        <f t="shared" si="34"/>
        <v/>
      </c>
      <c r="M274" t="str">
        <f t="shared" si="35"/>
        <v/>
      </c>
      <c r="N274" t="str">
        <f t="shared" si="36"/>
        <v/>
      </c>
      <c r="O274" t="str">
        <f t="shared" si="37"/>
        <v/>
      </c>
      <c r="P274" t="str">
        <f t="shared" si="38"/>
        <v/>
      </c>
      <c r="Q274" t="str">
        <f t="shared" si="39"/>
        <v xml:space="preserve">CH90: 0-&gt;1, </v>
      </c>
    </row>
    <row r="275" spans="1:17" x14ac:dyDescent="0.2">
      <c r="A275">
        <v>32</v>
      </c>
      <c r="B275" t="s">
        <v>39</v>
      </c>
      <c r="C275" t="s">
        <v>84</v>
      </c>
      <c r="D275">
        <v>3</v>
      </c>
      <c r="E275">
        <v>1</v>
      </c>
      <c r="F275">
        <v>0.4</v>
      </c>
      <c r="G275">
        <v>2</v>
      </c>
      <c r="H275">
        <v>3</v>
      </c>
      <c r="I275" t="s">
        <v>82</v>
      </c>
      <c r="J275" t="str">
        <f t="shared" si="32"/>
        <v>CH3: 2-&gt;3</v>
      </c>
      <c r="K275" t="str">
        <f t="shared" si="33"/>
        <v>Aspideretoides foveatus</v>
      </c>
      <c r="L275" t="str">
        <f t="shared" si="34"/>
        <v>DELTRAN</v>
      </c>
      <c r="M275" t="str">
        <f t="shared" si="35"/>
        <v>§</v>
      </c>
      <c r="N275" t="str">
        <f t="shared" si="36"/>
        <v xml:space="preserve">: </v>
      </c>
      <c r="O275" t="str">
        <f t="shared" si="37"/>
        <v>%%</v>
      </c>
      <c r="P275" t="str">
        <f t="shared" si="38"/>
        <v>$</v>
      </c>
      <c r="Q275" t="str">
        <f t="shared" si="39"/>
        <v xml:space="preserve">$Aspideretoides foveatus: §DELTRAN: %%CH3: 2-&gt;3, </v>
      </c>
    </row>
    <row r="276" spans="1:17" x14ac:dyDescent="0.2">
      <c r="A276">
        <v>33</v>
      </c>
      <c r="B276" t="s">
        <v>38</v>
      </c>
      <c r="C276" t="s">
        <v>41</v>
      </c>
      <c r="D276">
        <v>14</v>
      </c>
      <c r="E276">
        <v>1</v>
      </c>
      <c r="F276">
        <v>0.2</v>
      </c>
      <c r="G276">
        <v>1</v>
      </c>
      <c r="H276">
        <v>2</v>
      </c>
      <c r="I276" t="s">
        <v>10</v>
      </c>
      <c r="J276" t="str">
        <f t="shared" si="32"/>
        <v>CH14: 1-&gt;2</v>
      </c>
      <c r="K276" t="str">
        <f t="shared" si="33"/>
        <v>node_54</v>
      </c>
      <c r="L276" t="str">
        <f t="shared" si="34"/>
        <v>Unambiguous</v>
      </c>
      <c r="M276" t="str">
        <f t="shared" si="35"/>
        <v>§</v>
      </c>
      <c r="N276" t="str">
        <f t="shared" si="36"/>
        <v xml:space="preserve">: </v>
      </c>
      <c r="O276" t="str">
        <f t="shared" si="37"/>
        <v>%%</v>
      </c>
      <c r="P276" t="str">
        <f t="shared" si="38"/>
        <v>$</v>
      </c>
      <c r="Q276" t="str">
        <f t="shared" si="39"/>
        <v xml:space="preserve">$node_54: §Unambiguous: %%CH14: 1-&gt;2, </v>
      </c>
    </row>
    <row r="277" spans="1:17" x14ac:dyDescent="0.2">
      <c r="A277">
        <v>33</v>
      </c>
      <c r="B277" t="s">
        <v>38</v>
      </c>
      <c r="C277" t="s">
        <v>41</v>
      </c>
      <c r="D277">
        <v>91</v>
      </c>
      <c r="E277">
        <v>1</v>
      </c>
      <c r="F277">
        <v>0.5</v>
      </c>
      <c r="G277">
        <v>0</v>
      </c>
      <c r="H277">
        <v>1</v>
      </c>
      <c r="I277" t="s">
        <v>10</v>
      </c>
      <c r="J277" t="str">
        <f t="shared" si="32"/>
        <v>CH91: 0-&gt;1</v>
      </c>
      <c r="K277" t="str">
        <f t="shared" si="33"/>
        <v/>
      </c>
      <c r="L277" t="str">
        <f t="shared" si="34"/>
        <v/>
      </c>
      <c r="M277" t="str">
        <f t="shared" si="35"/>
        <v/>
      </c>
      <c r="N277" t="str">
        <f t="shared" si="36"/>
        <v/>
      </c>
      <c r="O277" t="str">
        <f t="shared" si="37"/>
        <v/>
      </c>
      <c r="P277" t="str">
        <f t="shared" si="38"/>
        <v/>
      </c>
      <c r="Q277" t="str">
        <f t="shared" si="39"/>
        <v xml:space="preserve">CH91: 0-&gt;1, </v>
      </c>
    </row>
    <row r="278" spans="1:17" x14ac:dyDescent="0.2">
      <c r="A278">
        <v>33</v>
      </c>
      <c r="B278" t="s">
        <v>38</v>
      </c>
      <c r="C278" t="s">
        <v>41</v>
      </c>
      <c r="D278">
        <v>21</v>
      </c>
      <c r="E278">
        <v>1</v>
      </c>
      <c r="F278">
        <v>0.5</v>
      </c>
      <c r="G278">
        <v>1</v>
      </c>
      <c r="H278">
        <v>2</v>
      </c>
      <c r="I278" t="s">
        <v>12</v>
      </c>
      <c r="J278" t="str">
        <f t="shared" si="32"/>
        <v>CH21: 1-&gt;2</v>
      </c>
      <c r="K278" t="str">
        <f t="shared" si="33"/>
        <v/>
      </c>
      <c r="L278" t="str">
        <f t="shared" si="34"/>
        <v>ACCTRAN</v>
      </c>
      <c r="M278" t="str">
        <f t="shared" si="35"/>
        <v/>
      </c>
      <c r="N278" t="str">
        <f t="shared" si="36"/>
        <v xml:space="preserve">: </v>
      </c>
      <c r="O278" t="str">
        <f t="shared" si="37"/>
        <v>%%</v>
      </c>
      <c r="P278" t="str">
        <f t="shared" si="38"/>
        <v>$</v>
      </c>
      <c r="Q278" t="str">
        <f t="shared" si="39"/>
        <v xml:space="preserve">$: ACCTRAN: %%CH21: 1-&gt;2, </v>
      </c>
    </row>
    <row r="279" spans="1:17" x14ac:dyDescent="0.2">
      <c r="A279">
        <v>33</v>
      </c>
      <c r="B279" t="s">
        <v>38</v>
      </c>
      <c r="C279" t="s">
        <v>41</v>
      </c>
      <c r="D279">
        <v>31</v>
      </c>
      <c r="E279">
        <v>1</v>
      </c>
      <c r="F279">
        <v>0.182</v>
      </c>
      <c r="G279">
        <v>2</v>
      </c>
      <c r="H279">
        <v>3</v>
      </c>
      <c r="I279" t="s">
        <v>12</v>
      </c>
      <c r="J279" t="str">
        <f t="shared" si="32"/>
        <v>CH31: 2-&gt;3</v>
      </c>
      <c r="K279" t="str">
        <f t="shared" si="33"/>
        <v/>
      </c>
      <c r="L279" t="str">
        <f t="shared" si="34"/>
        <v/>
      </c>
      <c r="M279" t="str">
        <f t="shared" si="35"/>
        <v/>
      </c>
      <c r="N279" t="str">
        <f t="shared" si="36"/>
        <v/>
      </c>
      <c r="O279" t="str">
        <f t="shared" si="37"/>
        <v/>
      </c>
      <c r="P279" t="str">
        <f t="shared" si="38"/>
        <v/>
      </c>
      <c r="Q279" t="str">
        <f t="shared" si="39"/>
        <v xml:space="preserve">CH31: 2-&gt;3, </v>
      </c>
    </row>
    <row r="280" spans="1:17" x14ac:dyDescent="0.2">
      <c r="A280">
        <v>33</v>
      </c>
      <c r="B280" t="s">
        <v>38</v>
      </c>
      <c r="C280" t="s">
        <v>41</v>
      </c>
      <c r="D280">
        <v>37</v>
      </c>
      <c r="E280">
        <v>1</v>
      </c>
      <c r="F280">
        <v>0.66700000000000004</v>
      </c>
      <c r="G280">
        <v>2</v>
      </c>
      <c r="H280">
        <v>3</v>
      </c>
      <c r="I280" t="s">
        <v>12</v>
      </c>
      <c r="J280" t="str">
        <f t="shared" si="32"/>
        <v>CH37: 2-&gt;3</v>
      </c>
      <c r="K280" t="str">
        <f t="shared" si="33"/>
        <v/>
      </c>
      <c r="L280" t="str">
        <f t="shared" si="34"/>
        <v/>
      </c>
      <c r="M280" t="str">
        <f t="shared" si="35"/>
        <v/>
      </c>
      <c r="N280" t="str">
        <f t="shared" si="36"/>
        <v/>
      </c>
      <c r="O280" t="str">
        <f t="shared" si="37"/>
        <v/>
      </c>
      <c r="P280" t="str">
        <f t="shared" si="38"/>
        <v/>
      </c>
      <c r="Q280" t="str">
        <f t="shared" si="39"/>
        <v xml:space="preserve">CH37: 2-&gt;3, </v>
      </c>
    </row>
    <row r="281" spans="1:17" x14ac:dyDescent="0.2">
      <c r="A281">
        <v>33</v>
      </c>
      <c r="B281" t="s">
        <v>38</v>
      </c>
      <c r="C281" t="s">
        <v>41</v>
      </c>
      <c r="D281">
        <v>79</v>
      </c>
      <c r="E281">
        <v>1</v>
      </c>
      <c r="F281">
        <v>0.25</v>
      </c>
      <c r="G281">
        <v>1</v>
      </c>
      <c r="H281">
        <v>2</v>
      </c>
      <c r="I281" t="s">
        <v>12</v>
      </c>
      <c r="J281" t="str">
        <f t="shared" si="32"/>
        <v>CH79: 1-&gt;2</v>
      </c>
      <c r="K281" t="str">
        <f t="shared" si="33"/>
        <v/>
      </c>
      <c r="L281" t="str">
        <f t="shared" si="34"/>
        <v/>
      </c>
      <c r="M281" t="str">
        <f t="shared" si="35"/>
        <v/>
      </c>
      <c r="N281" t="str">
        <f t="shared" si="36"/>
        <v/>
      </c>
      <c r="O281" t="str">
        <f t="shared" si="37"/>
        <v/>
      </c>
      <c r="P281" t="str">
        <f t="shared" si="38"/>
        <v/>
      </c>
      <c r="Q281" t="str">
        <f t="shared" si="39"/>
        <v xml:space="preserve">CH79: 1-&gt;2, </v>
      </c>
    </row>
    <row r="282" spans="1:17" x14ac:dyDescent="0.2">
      <c r="A282">
        <v>33</v>
      </c>
      <c r="B282" t="s">
        <v>38</v>
      </c>
      <c r="C282" t="s">
        <v>41</v>
      </c>
      <c r="D282">
        <v>82</v>
      </c>
      <c r="E282">
        <v>1</v>
      </c>
      <c r="F282">
        <v>1</v>
      </c>
      <c r="G282">
        <v>0</v>
      </c>
      <c r="H282">
        <v>1</v>
      </c>
      <c r="I282" t="s">
        <v>12</v>
      </c>
      <c r="J282" t="str">
        <f t="shared" si="32"/>
        <v>CH82: 0-&gt;1</v>
      </c>
      <c r="K282" t="str">
        <f t="shared" si="33"/>
        <v/>
      </c>
      <c r="L282" t="str">
        <f t="shared" si="34"/>
        <v/>
      </c>
      <c r="M282" t="str">
        <f t="shared" si="35"/>
        <v/>
      </c>
      <c r="N282" t="str">
        <f t="shared" si="36"/>
        <v/>
      </c>
      <c r="O282" t="str">
        <f t="shared" si="37"/>
        <v/>
      </c>
      <c r="P282" t="str">
        <f t="shared" si="38"/>
        <v/>
      </c>
      <c r="Q282" t="str">
        <f t="shared" si="39"/>
        <v xml:space="preserve">CH82: 0-&gt;1, </v>
      </c>
    </row>
    <row r="283" spans="1:17" x14ac:dyDescent="0.2">
      <c r="A283">
        <v>33</v>
      </c>
      <c r="B283" t="s">
        <v>38</v>
      </c>
      <c r="C283" t="s">
        <v>41</v>
      </c>
      <c r="D283">
        <v>94</v>
      </c>
      <c r="E283">
        <v>1</v>
      </c>
      <c r="F283">
        <v>1</v>
      </c>
      <c r="G283">
        <v>0</v>
      </c>
      <c r="H283">
        <v>1</v>
      </c>
      <c r="I283" t="s">
        <v>12</v>
      </c>
      <c r="J283" t="str">
        <f t="shared" si="32"/>
        <v>CH94: 0-&gt;1</v>
      </c>
      <c r="K283" t="str">
        <f t="shared" si="33"/>
        <v/>
      </c>
      <c r="L283" t="str">
        <f t="shared" si="34"/>
        <v/>
      </c>
      <c r="M283" t="str">
        <f t="shared" si="35"/>
        <v/>
      </c>
      <c r="N283" t="str">
        <f t="shared" si="36"/>
        <v/>
      </c>
      <c r="O283" t="str">
        <f t="shared" si="37"/>
        <v/>
      </c>
      <c r="P283" t="str">
        <f t="shared" si="38"/>
        <v/>
      </c>
      <c r="Q283" t="str">
        <f t="shared" si="39"/>
        <v xml:space="preserve">CH94: 0-&gt;1, </v>
      </c>
    </row>
    <row r="284" spans="1:17" x14ac:dyDescent="0.2">
      <c r="A284">
        <v>33</v>
      </c>
      <c r="B284" t="s">
        <v>38</v>
      </c>
      <c r="C284" t="s">
        <v>41</v>
      </c>
      <c r="D284">
        <v>109</v>
      </c>
      <c r="E284">
        <v>1</v>
      </c>
      <c r="F284">
        <v>0.28599999999999998</v>
      </c>
      <c r="G284">
        <v>1</v>
      </c>
      <c r="H284">
        <v>2</v>
      </c>
      <c r="I284" t="s">
        <v>12</v>
      </c>
      <c r="J284" t="str">
        <f t="shared" si="32"/>
        <v>CH109: 1-&gt;2</v>
      </c>
      <c r="K284" t="str">
        <f t="shared" si="33"/>
        <v/>
      </c>
      <c r="L284" t="str">
        <f t="shared" si="34"/>
        <v/>
      </c>
      <c r="M284" t="str">
        <f t="shared" si="35"/>
        <v/>
      </c>
      <c r="N284" t="str">
        <f t="shared" si="36"/>
        <v/>
      </c>
      <c r="O284" t="str">
        <f t="shared" si="37"/>
        <v/>
      </c>
      <c r="P284" t="str">
        <f t="shared" si="38"/>
        <v/>
      </c>
      <c r="Q284" t="str">
        <f t="shared" si="39"/>
        <v xml:space="preserve">CH109: 1-&gt;2, </v>
      </c>
    </row>
    <row r="285" spans="1:17" x14ac:dyDescent="0.2">
      <c r="A285">
        <v>34</v>
      </c>
      <c r="B285" t="s">
        <v>41</v>
      </c>
      <c r="C285" t="s">
        <v>42</v>
      </c>
      <c r="D285">
        <v>16</v>
      </c>
      <c r="E285">
        <v>1</v>
      </c>
      <c r="F285">
        <v>0.33300000000000002</v>
      </c>
      <c r="G285">
        <v>2</v>
      </c>
      <c r="H285">
        <v>1</v>
      </c>
      <c r="I285" t="s">
        <v>10</v>
      </c>
      <c r="J285" t="str">
        <f t="shared" si="32"/>
        <v>CH16: 2-&gt;1</v>
      </c>
      <c r="K285" t="str">
        <f t="shared" si="33"/>
        <v>Gilmoremys gettyspherensis</v>
      </c>
      <c r="L285" t="str">
        <f t="shared" si="34"/>
        <v>Unambiguous</v>
      </c>
      <c r="M285" t="str">
        <f t="shared" si="35"/>
        <v>§</v>
      </c>
      <c r="N285" t="str">
        <f t="shared" si="36"/>
        <v xml:space="preserve">: </v>
      </c>
      <c r="O285" t="str">
        <f t="shared" si="37"/>
        <v>%%</v>
      </c>
      <c r="P285" t="str">
        <f t="shared" si="38"/>
        <v>$</v>
      </c>
      <c r="Q285" t="str">
        <f t="shared" si="39"/>
        <v xml:space="preserve">$Gilmoremys gettyspherensis: §Unambiguous: %%CH16: 2-&gt;1, </v>
      </c>
    </row>
    <row r="286" spans="1:17" x14ac:dyDescent="0.2">
      <c r="A286">
        <v>34</v>
      </c>
      <c r="B286" t="s">
        <v>41</v>
      </c>
      <c r="C286" t="s">
        <v>42</v>
      </c>
      <c r="D286">
        <v>18</v>
      </c>
      <c r="E286">
        <v>1</v>
      </c>
      <c r="F286">
        <v>0.36399999999999999</v>
      </c>
      <c r="G286">
        <v>2</v>
      </c>
      <c r="H286">
        <v>1</v>
      </c>
      <c r="I286" t="s">
        <v>10</v>
      </c>
      <c r="J286" t="str">
        <f t="shared" si="32"/>
        <v>CH18: 2-&gt;1</v>
      </c>
      <c r="K286" t="str">
        <f t="shared" si="33"/>
        <v/>
      </c>
      <c r="L286" t="str">
        <f t="shared" si="34"/>
        <v/>
      </c>
      <c r="M286" t="str">
        <f t="shared" si="35"/>
        <v/>
      </c>
      <c r="N286" t="str">
        <f t="shared" si="36"/>
        <v/>
      </c>
      <c r="O286" t="str">
        <f t="shared" si="37"/>
        <v/>
      </c>
      <c r="P286" t="str">
        <f t="shared" si="38"/>
        <v/>
      </c>
      <c r="Q286" t="str">
        <f t="shared" si="39"/>
        <v xml:space="preserve">CH18: 2-&gt;1, </v>
      </c>
    </row>
    <row r="287" spans="1:17" x14ac:dyDescent="0.2">
      <c r="A287">
        <v>34</v>
      </c>
      <c r="B287" t="s">
        <v>41</v>
      </c>
      <c r="C287" t="s">
        <v>42</v>
      </c>
      <c r="D287">
        <v>69</v>
      </c>
      <c r="E287">
        <v>1</v>
      </c>
      <c r="F287">
        <v>0.25</v>
      </c>
      <c r="G287">
        <v>0</v>
      </c>
      <c r="H287">
        <v>1</v>
      </c>
      <c r="I287" t="s">
        <v>82</v>
      </c>
      <c r="J287" t="str">
        <f t="shared" si="32"/>
        <v>CH69: 0-&gt;1</v>
      </c>
      <c r="K287" t="str">
        <f t="shared" si="33"/>
        <v/>
      </c>
      <c r="L287" t="str">
        <f t="shared" si="34"/>
        <v>DELTRAN</v>
      </c>
      <c r="M287" t="str">
        <f t="shared" si="35"/>
        <v/>
      </c>
      <c r="N287" t="str">
        <f t="shared" si="36"/>
        <v xml:space="preserve">: </v>
      </c>
      <c r="O287" t="str">
        <f t="shared" si="37"/>
        <v>%%</v>
      </c>
      <c r="P287" t="str">
        <f t="shared" si="38"/>
        <v>$</v>
      </c>
      <c r="Q287" t="str">
        <f t="shared" si="39"/>
        <v xml:space="preserve">$: DELTRAN: %%CH69: 0-&gt;1, </v>
      </c>
    </row>
    <row r="288" spans="1:17" x14ac:dyDescent="0.2">
      <c r="A288">
        <v>35</v>
      </c>
      <c r="B288" t="s">
        <v>41</v>
      </c>
      <c r="C288" t="s">
        <v>43</v>
      </c>
      <c r="D288">
        <v>28</v>
      </c>
      <c r="E288">
        <v>1</v>
      </c>
      <c r="F288">
        <v>0.25</v>
      </c>
      <c r="G288">
        <v>1</v>
      </c>
      <c r="H288">
        <v>2</v>
      </c>
      <c r="I288" t="s">
        <v>82</v>
      </c>
      <c r="J288" t="str">
        <f t="shared" si="32"/>
        <v>CH28: 1-&gt;2</v>
      </c>
      <c r="K288" t="str">
        <f t="shared" si="33"/>
        <v>node_53</v>
      </c>
      <c r="L288" t="str">
        <f t="shared" si="34"/>
        <v>DELTRAN</v>
      </c>
      <c r="M288" t="str">
        <f t="shared" si="35"/>
        <v>§</v>
      </c>
      <c r="N288" t="str">
        <f t="shared" si="36"/>
        <v xml:space="preserve">: </v>
      </c>
      <c r="O288" t="str">
        <f t="shared" si="37"/>
        <v>%%</v>
      </c>
      <c r="P288" t="str">
        <f t="shared" si="38"/>
        <v>$</v>
      </c>
      <c r="Q288" t="str">
        <f t="shared" si="39"/>
        <v xml:space="preserve">$node_53: §DELTRAN: %%CH28: 1-&gt;2, </v>
      </c>
    </row>
    <row r="289" spans="1:17" x14ac:dyDescent="0.2">
      <c r="A289">
        <v>35</v>
      </c>
      <c r="B289" t="s">
        <v>41</v>
      </c>
      <c r="C289" t="s">
        <v>43</v>
      </c>
      <c r="D289">
        <v>29</v>
      </c>
      <c r="E289">
        <v>1</v>
      </c>
      <c r="F289">
        <v>0.16700000000000001</v>
      </c>
      <c r="G289">
        <v>1</v>
      </c>
      <c r="H289">
        <v>2</v>
      </c>
      <c r="I289" t="s">
        <v>82</v>
      </c>
      <c r="J289" t="str">
        <f t="shared" si="32"/>
        <v>CH29: 1-&gt;2</v>
      </c>
      <c r="K289" t="str">
        <f t="shared" si="33"/>
        <v/>
      </c>
      <c r="L289" t="str">
        <f t="shared" si="34"/>
        <v/>
      </c>
      <c r="M289" t="str">
        <f t="shared" si="35"/>
        <v/>
      </c>
      <c r="N289" t="str">
        <f t="shared" si="36"/>
        <v/>
      </c>
      <c r="O289" t="str">
        <f t="shared" si="37"/>
        <v/>
      </c>
      <c r="P289" t="str">
        <f t="shared" si="38"/>
        <v/>
      </c>
      <c r="Q289" t="str">
        <f t="shared" si="39"/>
        <v xml:space="preserve">CH29: 1-&gt;2, </v>
      </c>
    </row>
    <row r="290" spans="1:17" x14ac:dyDescent="0.2">
      <c r="A290">
        <v>35</v>
      </c>
      <c r="B290" t="s">
        <v>41</v>
      </c>
      <c r="C290" t="s">
        <v>43</v>
      </c>
      <c r="D290">
        <v>31</v>
      </c>
      <c r="E290">
        <v>1</v>
      </c>
      <c r="F290">
        <v>0.182</v>
      </c>
      <c r="G290">
        <v>2</v>
      </c>
      <c r="H290">
        <v>3</v>
      </c>
      <c r="I290" t="s">
        <v>82</v>
      </c>
      <c r="J290" t="str">
        <f t="shared" si="32"/>
        <v>CH31: 2-&gt;3</v>
      </c>
      <c r="K290" t="str">
        <f t="shared" si="33"/>
        <v/>
      </c>
      <c r="L290" t="str">
        <f t="shared" si="34"/>
        <v/>
      </c>
      <c r="M290" t="str">
        <f t="shared" si="35"/>
        <v/>
      </c>
      <c r="N290" t="str">
        <f t="shared" si="36"/>
        <v/>
      </c>
      <c r="O290" t="str">
        <f t="shared" si="37"/>
        <v/>
      </c>
      <c r="P290" t="str">
        <f t="shared" si="38"/>
        <v/>
      </c>
      <c r="Q290" t="str">
        <f t="shared" si="39"/>
        <v xml:space="preserve">CH31: 2-&gt;3, </v>
      </c>
    </row>
    <row r="291" spans="1:17" x14ac:dyDescent="0.2">
      <c r="A291">
        <v>35</v>
      </c>
      <c r="B291" t="s">
        <v>41</v>
      </c>
      <c r="C291" t="s">
        <v>43</v>
      </c>
      <c r="D291">
        <v>37</v>
      </c>
      <c r="E291">
        <v>1</v>
      </c>
      <c r="F291">
        <v>0.66700000000000004</v>
      </c>
      <c r="G291">
        <v>2</v>
      </c>
      <c r="H291">
        <v>3</v>
      </c>
      <c r="I291" t="s">
        <v>82</v>
      </c>
      <c r="J291" t="str">
        <f t="shared" si="32"/>
        <v>CH37: 2-&gt;3</v>
      </c>
      <c r="K291" t="str">
        <f t="shared" si="33"/>
        <v/>
      </c>
      <c r="L291" t="str">
        <f t="shared" si="34"/>
        <v/>
      </c>
      <c r="M291" t="str">
        <f t="shared" si="35"/>
        <v/>
      </c>
      <c r="N291" t="str">
        <f t="shared" si="36"/>
        <v/>
      </c>
      <c r="O291" t="str">
        <f t="shared" si="37"/>
        <v/>
      </c>
      <c r="P291" t="str">
        <f t="shared" si="38"/>
        <v/>
      </c>
      <c r="Q291" t="str">
        <f t="shared" si="39"/>
        <v xml:space="preserve">CH37: 2-&gt;3, </v>
      </c>
    </row>
    <row r="292" spans="1:17" x14ac:dyDescent="0.2">
      <c r="A292">
        <v>35</v>
      </c>
      <c r="B292" t="s">
        <v>41</v>
      </c>
      <c r="C292" t="s">
        <v>43</v>
      </c>
      <c r="D292">
        <v>38</v>
      </c>
      <c r="E292">
        <v>1</v>
      </c>
      <c r="F292">
        <v>0.2</v>
      </c>
      <c r="G292">
        <v>1</v>
      </c>
      <c r="H292">
        <v>2</v>
      </c>
      <c r="I292" t="s">
        <v>82</v>
      </c>
      <c r="J292" t="str">
        <f t="shared" si="32"/>
        <v>CH38: 1-&gt;2</v>
      </c>
      <c r="K292" t="str">
        <f t="shared" si="33"/>
        <v/>
      </c>
      <c r="L292" t="str">
        <f t="shared" si="34"/>
        <v/>
      </c>
      <c r="M292" t="str">
        <f t="shared" si="35"/>
        <v/>
      </c>
      <c r="N292" t="str">
        <f t="shared" si="36"/>
        <v/>
      </c>
      <c r="O292" t="str">
        <f t="shared" si="37"/>
        <v/>
      </c>
      <c r="P292" t="str">
        <f t="shared" si="38"/>
        <v/>
      </c>
      <c r="Q292" t="str">
        <f t="shared" si="39"/>
        <v xml:space="preserve">CH38: 1-&gt;2, </v>
      </c>
    </row>
    <row r="293" spans="1:17" x14ac:dyDescent="0.2">
      <c r="A293">
        <v>35</v>
      </c>
      <c r="B293" t="s">
        <v>41</v>
      </c>
      <c r="C293" t="s">
        <v>43</v>
      </c>
      <c r="D293">
        <v>50</v>
      </c>
      <c r="E293">
        <v>1</v>
      </c>
      <c r="F293">
        <v>0.33300000000000002</v>
      </c>
      <c r="G293">
        <v>1</v>
      </c>
      <c r="H293">
        <v>2</v>
      </c>
      <c r="I293" t="s">
        <v>82</v>
      </c>
      <c r="J293" t="str">
        <f t="shared" si="32"/>
        <v>CH50: 1-&gt;2</v>
      </c>
      <c r="K293" t="str">
        <f t="shared" si="33"/>
        <v/>
      </c>
      <c r="L293" t="str">
        <f t="shared" si="34"/>
        <v/>
      </c>
      <c r="M293" t="str">
        <f t="shared" si="35"/>
        <v/>
      </c>
      <c r="N293" t="str">
        <f t="shared" si="36"/>
        <v/>
      </c>
      <c r="O293" t="str">
        <f t="shared" si="37"/>
        <v/>
      </c>
      <c r="P293" t="str">
        <f t="shared" si="38"/>
        <v/>
      </c>
      <c r="Q293" t="str">
        <f t="shared" si="39"/>
        <v xml:space="preserve">CH50: 1-&gt;2, </v>
      </c>
    </row>
    <row r="294" spans="1:17" x14ac:dyDescent="0.2">
      <c r="A294">
        <v>35</v>
      </c>
      <c r="B294" t="s">
        <v>41</v>
      </c>
      <c r="C294" t="s">
        <v>43</v>
      </c>
      <c r="D294">
        <v>80</v>
      </c>
      <c r="E294">
        <v>1</v>
      </c>
      <c r="F294">
        <v>1</v>
      </c>
      <c r="G294">
        <v>0</v>
      </c>
      <c r="H294">
        <v>1</v>
      </c>
      <c r="I294" t="s">
        <v>82</v>
      </c>
      <c r="J294" t="str">
        <f t="shared" si="32"/>
        <v>CH80: 0-&gt;1</v>
      </c>
      <c r="K294" t="str">
        <f t="shared" si="33"/>
        <v/>
      </c>
      <c r="L294" t="str">
        <f t="shared" si="34"/>
        <v/>
      </c>
      <c r="M294" t="str">
        <f t="shared" si="35"/>
        <v/>
      </c>
      <c r="N294" t="str">
        <f t="shared" si="36"/>
        <v/>
      </c>
      <c r="O294" t="str">
        <f t="shared" si="37"/>
        <v/>
      </c>
      <c r="P294" t="str">
        <f t="shared" si="38"/>
        <v/>
      </c>
      <c r="Q294" t="str">
        <f t="shared" si="39"/>
        <v xml:space="preserve">CH80: 0-&gt;1, </v>
      </c>
    </row>
    <row r="295" spans="1:17" x14ac:dyDescent="0.2">
      <c r="A295">
        <v>35</v>
      </c>
      <c r="B295" t="s">
        <v>41</v>
      </c>
      <c r="C295" t="s">
        <v>43</v>
      </c>
      <c r="D295">
        <v>82</v>
      </c>
      <c r="E295">
        <v>1</v>
      </c>
      <c r="F295">
        <v>1</v>
      </c>
      <c r="G295">
        <v>0</v>
      </c>
      <c r="H295">
        <v>1</v>
      </c>
      <c r="I295" t="s">
        <v>82</v>
      </c>
      <c r="J295" t="str">
        <f t="shared" si="32"/>
        <v>CH82: 0-&gt;1</v>
      </c>
      <c r="K295" t="str">
        <f t="shared" si="33"/>
        <v/>
      </c>
      <c r="L295" t="str">
        <f t="shared" si="34"/>
        <v/>
      </c>
      <c r="M295" t="str">
        <f t="shared" si="35"/>
        <v/>
      </c>
      <c r="N295" t="str">
        <f t="shared" si="36"/>
        <v/>
      </c>
      <c r="O295" t="str">
        <f t="shared" si="37"/>
        <v/>
      </c>
      <c r="P295" t="str">
        <f t="shared" si="38"/>
        <v/>
      </c>
      <c r="Q295" t="str">
        <f t="shared" si="39"/>
        <v xml:space="preserve">CH82: 0-&gt;1, </v>
      </c>
    </row>
    <row r="296" spans="1:17" x14ac:dyDescent="0.2">
      <c r="A296">
        <v>35</v>
      </c>
      <c r="B296" t="s">
        <v>41</v>
      </c>
      <c r="C296" t="s">
        <v>43</v>
      </c>
      <c r="D296">
        <v>93</v>
      </c>
      <c r="E296">
        <v>1</v>
      </c>
      <c r="F296">
        <v>1</v>
      </c>
      <c r="G296">
        <v>0</v>
      </c>
      <c r="H296">
        <v>1</v>
      </c>
      <c r="I296" t="s">
        <v>82</v>
      </c>
      <c r="J296" t="str">
        <f t="shared" si="32"/>
        <v>CH93: 0-&gt;1</v>
      </c>
      <c r="K296" t="str">
        <f t="shared" si="33"/>
        <v/>
      </c>
      <c r="L296" t="str">
        <f t="shared" si="34"/>
        <v/>
      </c>
      <c r="M296" t="str">
        <f t="shared" si="35"/>
        <v/>
      </c>
      <c r="N296" t="str">
        <f t="shared" si="36"/>
        <v/>
      </c>
      <c r="O296" t="str">
        <f t="shared" si="37"/>
        <v/>
      </c>
      <c r="P296" t="str">
        <f t="shared" si="38"/>
        <v/>
      </c>
      <c r="Q296" t="str">
        <f t="shared" si="39"/>
        <v xml:space="preserve">CH93: 0-&gt;1, </v>
      </c>
    </row>
    <row r="297" spans="1:17" x14ac:dyDescent="0.2">
      <c r="A297">
        <v>35</v>
      </c>
      <c r="B297" t="s">
        <v>41</v>
      </c>
      <c r="C297" t="s">
        <v>43</v>
      </c>
      <c r="D297">
        <v>100</v>
      </c>
      <c r="E297">
        <v>1</v>
      </c>
      <c r="F297">
        <v>0.5</v>
      </c>
      <c r="G297">
        <v>0</v>
      </c>
      <c r="H297">
        <v>1</v>
      </c>
      <c r="I297" t="s">
        <v>82</v>
      </c>
      <c r="J297" t="str">
        <f t="shared" si="32"/>
        <v>CH100: 0-&gt;1</v>
      </c>
      <c r="K297" t="str">
        <f t="shared" si="33"/>
        <v/>
      </c>
      <c r="L297" t="str">
        <f t="shared" si="34"/>
        <v/>
      </c>
      <c r="M297" t="str">
        <f t="shared" si="35"/>
        <v/>
      </c>
      <c r="N297" t="str">
        <f t="shared" si="36"/>
        <v/>
      </c>
      <c r="O297" t="str">
        <f t="shared" si="37"/>
        <v/>
      </c>
      <c r="P297" t="str">
        <f t="shared" si="38"/>
        <v/>
      </c>
      <c r="Q297" t="str">
        <f t="shared" si="39"/>
        <v xml:space="preserve">CH100: 0-&gt;1, </v>
      </c>
    </row>
    <row r="298" spans="1:17" x14ac:dyDescent="0.2">
      <c r="A298">
        <v>35</v>
      </c>
      <c r="B298" t="s">
        <v>41</v>
      </c>
      <c r="C298" t="s">
        <v>43</v>
      </c>
      <c r="D298">
        <v>105</v>
      </c>
      <c r="E298">
        <v>1</v>
      </c>
      <c r="F298">
        <v>0.5</v>
      </c>
      <c r="G298">
        <v>1</v>
      </c>
      <c r="H298">
        <v>0</v>
      </c>
      <c r="I298" t="s">
        <v>82</v>
      </c>
      <c r="J298" t="str">
        <f t="shared" si="32"/>
        <v>CH105: 1-&gt;0</v>
      </c>
      <c r="K298" t="str">
        <f t="shared" si="33"/>
        <v/>
      </c>
      <c r="L298" t="str">
        <f t="shared" si="34"/>
        <v/>
      </c>
      <c r="M298" t="str">
        <f t="shared" si="35"/>
        <v/>
      </c>
      <c r="N298" t="str">
        <f t="shared" si="36"/>
        <v/>
      </c>
      <c r="O298" t="str">
        <f t="shared" si="37"/>
        <v/>
      </c>
      <c r="P298" t="str">
        <f t="shared" si="38"/>
        <v/>
      </c>
      <c r="Q298" t="str">
        <f t="shared" si="39"/>
        <v xml:space="preserve">CH105: 1-&gt;0, </v>
      </c>
    </row>
    <row r="299" spans="1:17" x14ac:dyDescent="0.2">
      <c r="A299">
        <v>35</v>
      </c>
      <c r="B299" t="s">
        <v>41</v>
      </c>
      <c r="C299" t="s">
        <v>43</v>
      </c>
      <c r="D299">
        <v>109</v>
      </c>
      <c r="E299">
        <v>1</v>
      </c>
      <c r="F299">
        <v>0.28599999999999998</v>
      </c>
      <c r="G299">
        <v>1</v>
      </c>
      <c r="H299">
        <v>2</v>
      </c>
      <c r="I299" t="s">
        <v>82</v>
      </c>
      <c r="J299" t="str">
        <f t="shared" si="32"/>
        <v>CH109: 1-&gt;2</v>
      </c>
      <c r="K299" t="str">
        <f t="shared" si="33"/>
        <v/>
      </c>
      <c r="L299" t="str">
        <f t="shared" si="34"/>
        <v/>
      </c>
      <c r="M299" t="str">
        <f t="shared" si="35"/>
        <v/>
      </c>
      <c r="N299" t="str">
        <f t="shared" si="36"/>
        <v/>
      </c>
      <c r="O299" t="str">
        <f t="shared" si="37"/>
        <v/>
      </c>
      <c r="P299" t="str">
        <f t="shared" si="38"/>
        <v/>
      </c>
      <c r="Q299" t="str">
        <f t="shared" si="39"/>
        <v xml:space="preserve">CH109: 1-&gt;2, </v>
      </c>
    </row>
    <row r="300" spans="1:17" x14ac:dyDescent="0.2">
      <c r="A300">
        <v>35</v>
      </c>
      <c r="B300" t="s">
        <v>41</v>
      </c>
      <c r="C300" t="s">
        <v>43</v>
      </c>
      <c r="D300">
        <v>110</v>
      </c>
      <c r="E300">
        <v>1</v>
      </c>
      <c r="F300">
        <v>0.33300000000000002</v>
      </c>
      <c r="G300">
        <v>1</v>
      </c>
      <c r="H300">
        <v>2</v>
      </c>
      <c r="I300" t="s">
        <v>82</v>
      </c>
      <c r="J300" t="str">
        <f t="shared" si="32"/>
        <v>CH110: 1-&gt;2</v>
      </c>
      <c r="K300" t="str">
        <f t="shared" si="33"/>
        <v/>
      </c>
      <c r="L300" t="str">
        <f t="shared" si="34"/>
        <v/>
      </c>
      <c r="M300" t="str">
        <f t="shared" si="35"/>
        <v/>
      </c>
      <c r="N300" t="str">
        <f t="shared" si="36"/>
        <v/>
      </c>
      <c r="O300" t="str">
        <f t="shared" si="37"/>
        <v/>
      </c>
      <c r="P300" t="str">
        <f t="shared" si="38"/>
        <v/>
      </c>
      <c r="Q300" t="str">
        <f t="shared" si="39"/>
        <v xml:space="preserve">CH110: 1-&gt;2, </v>
      </c>
    </row>
    <row r="301" spans="1:17" x14ac:dyDescent="0.2">
      <c r="A301">
        <v>35</v>
      </c>
      <c r="B301" t="s">
        <v>41</v>
      </c>
      <c r="C301" t="s">
        <v>43</v>
      </c>
      <c r="D301">
        <v>111</v>
      </c>
      <c r="E301">
        <v>1</v>
      </c>
      <c r="F301">
        <v>0.5</v>
      </c>
      <c r="G301">
        <v>0</v>
      </c>
      <c r="H301">
        <v>1</v>
      </c>
      <c r="I301" t="s">
        <v>82</v>
      </c>
      <c r="J301" t="str">
        <f t="shared" si="32"/>
        <v>CH111: 0-&gt;1</v>
      </c>
      <c r="K301" t="str">
        <f t="shared" si="33"/>
        <v/>
      </c>
      <c r="L301" t="str">
        <f t="shared" si="34"/>
        <v/>
      </c>
      <c r="M301" t="str">
        <f t="shared" si="35"/>
        <v/>
      </c>
      <c r="N301" t="str">
        <f t="shared" si="36"/>
        <v/>
      </c>
      <c r="O301" t="str">
        <f t="shared" si="37"/>
        <v/>
      </c>
      <c r="P301" t="str">
        <f t="shared" si="38"/>
        <v/>
      </c>
      <c r="Q301" t="str">
        <f t="shared" si="39"/>
        <v xml:space="preserve">CH111: 0-&gt;1, </v>
      </c>
    </row>
    <row r="302" spans="1:17" x14ac:dyDescent="0.2">
      <c r="A302">
        <v>35</v>
      </c>
      <c r="B302" t="s">
        <v>41</v>
      </c>
      <c r="C302" t="s">
        <v>43</v>
      </c>
      <c r="D302">
        <v>9</v>
      </c>
      <c r="E302">
        <v>1</v>
      </c>
      <c r="F302">
        <v>0.1</v>
      </c>
      <c r="G302">
        <v>0</v>
      </c>
      <c r="H302">
        <v>1</v>
      </c>
      <c r="I302" t="s">
        <v>12</v>
      </c>
      <c r="J302" t="str">
        <f t="shared" si="32"/>
        <v>CH9: 0-&gt;1</v>
      </c>
      <c r="K302" t="str">
        <f t="shared" si="33"/>
        <v/>
      </c>
      <c r="L302" t="str">
        <f t="shared" si="34"/>
        <v>ACCTRAN</v>
      </c>
      <c r="M302" t="str">
        <f t="shared" si="35"/>
        <v/>
      </c>
      <c r="N302" t="str">
        <f t="shared" si="36"/>
        <v xml:space="preserve">: </v>
      </c>
      <c r="O302" t="str">
        <f t="shared" si="37"/>
        <v>%%</v>
      </c>
      <c r="P302" t="str">
        <f t="shared" si="38"/>
        <v>$</v>
      </c>
      <c r="Q302" t="str">
        <f t="shared" si="39"/>
        <v xml:space="preserve">$: ACCTRAN: %%CH9: 0-&gt;1, </v>
      </c>
    </row>
    <row r="303" spans="1:17" x14ac:dyDescent="0.2">
      <c r="A303">
        <v>35</v>
      </c>
      <c r="B303" t="s">
        <v>41</v>
      </c>
      <c r="C303" t="s">
        <v>43</v>
      </c>
      <c r="D303">
        <v>69</v>
      </c>
      <c r="E303">
        <v>1</v>
      </c>
      <c r="F303">
        <v>0.25</v>
      </c>
      <c r="G303">
        <v>1</v>
      </c>
      <c r="H303">
        <v>0</v>
      </c>
      <c r="I303" t="s">
        <v>12</v>
      </c>
      <c r="J303" t="str">
        <f t="shared" si="32"/>
        <v>CH69: 1-&gt;0</v>
      </c>
      <c r="K303" t="str">
        <f t="shared" si="33"/>
        <v/>
      </c>
      <c r="L303" t="str">
        <f t="shared" si="34"/>
        <v/>
      </c>
      <c r="M303" t="str">
        <f t="shared" si="35"/>
        <v/>
      </c>
      <c r="N303" t="str">
        <f t="shared" si="36"/>
        <v/>
      </c>
      <c r="O303" t="str">
        <f t="shared" si="37"/>
        <v/>
      </c>
      <c r="P303" t="str">
        <f t="shared" si="38"/>
        <v/>
      </c>
      <c r="Q303" t="str">
        <f t="shared" si="39"/>
        <v xml:space="preserve">CH69: 1-&gt;0, </v>
      </c>
    </row>
    <row r="304" spans="1:17" x14ac:dyDescent="0.2">
      <c r="A304">
        <v>36</v>
      </c>
      <c r="B304" t="s">
        <v>43</v>
      </c>
      <c r="C304" t="s">
        <v>44</v>
      </c>
      <c r="D304">
        <v>81</v>
      </c>
      <c r="E304">
        <v>1</v>
      </c>
      <c r="F304">
        <v>0.5</v>
      </c>
      <c r="G304">
        <v>0</v>
      </c>
      <c r="H304">
        <v>1</v>
      </c>
      <c r="I304" t="s">
        <v>10</v>
      </c>
      <c r="J304" t="str">
        <f t="shared" si="32"/>
        <v>CH81: 0-&gt;1</v>
      </c>
      <c r="K304" t="str">
        <f t="shared" si="33"/>
        <v>Gilmoremys lancensis</v>
      </c>
      <c r="L304" t="str">
        <f t="shared" si="34"/>
        <v>Unambiguous</v>
      </c>
      <c r="M304" t="str">
        <f t="shared" si="35"/>
        <v>§</v>
      </c>
      <c r="N304" t="str">
        <f t="shared" si="36"/>
        <v xml:space="preserve">: </v>
      </c>
      <c r="O304" t="str">
        <f t="shared" si="37"/>
        <v>%%</v>
      </c>
      <c r="P304" t="str">
        <f t="shared" si="38"/>
        <v>$</v>
      </c>
      <c r="Q304" t="str">
        <f t="shared" si="39"/>
        <v xml:space="preserve">$Gilmoremys lancensis: §Unambiguous: %%CH81: 0-&gt;1, </v>
      </c>
    </row>
    <row r="305" spans="1:17" x14ac:dyDescent="0.2">
      <c r="A305">
        <v>36</v>
      </c>
      <c r="B305" t="s">
        <v>43</v>
      </c>
      <c r="C305" t="s">
        <v>44</v>
      </c>
      <c r="D305">
        <v>108</v>
      </c>
      <c r="E305">
        <v>1</v>
      </c>
      <c r="F305">
        <v>0.182</v>
      </c>
      <c r="G305">
        <v>1</v>
      </c>
      <c r="H305">
        <v>2</v>
      </c>
      <c r="I305" t="s">
        <v>10</v>
      </c>
      <c r="J305" t="str">
        <f t="shared" si="32"/>
        <v>CH108: 1-&gt;2</v>
      </c>
      <c r="K305" t="str">
        <f t="shared" si="33"/>
        <v/>
      </c>
      <c r="L305" t="str">
        <f t="shared" si="34"/>
        <v/>
      </c>
      <c r="M305" t="str">
        <f t="shared" si="35"/>
        <v/>
      </c>
      <c r="N305" t="str">
        <f t="shared" si="36"/>
        <v/>
      </c>
      <c r="O305" t="str">
        <f t="shared" si="37"/>
        <v/>
      </c>
      <c r="P305" t="str">
        <f t="shared" si="38"/>
        <v/>
      </c>
      <c r="Q305" t="str">
        <f t="shared" si="39"/>
        <v xml:space="preserve">CH108: 1-&gt;2, </v>
      </c>
    </row>
    <row r="306" spans="1:17" x14ac:dyDescent="0.2">
      <c r="A306">
        <v>36</v>
      </c>
      <c r="B306" t="s">
        <v>43</v>
      </c>
      <c r="C306" t="s">
        <v>44</v>
      </c>
      <c r="D306">
        <v>9</v>
      </c>
      <c r="E306">
        <v>1</v>
      </c>
      <c r="F306">
        <v>0.1</v>
      </c>
      <c r="G306">
        <v>0</v>
      </c>
      <c r="H306">
        <v>1</v>
      </c>
      <c r="I306" t="s">
        <v>82</v>
      </c>
      <c r="J306" t="str">
        <f t="shared" si="32"/>
        <v>CH9: 0-&gt;1</v>
      </c>
      <c r="K306" t="str">
        <f t="shared" si="33"/>
        <v/>
      </c>
      <c r="L306" t="str">
        <f t="shared" si="34"/>
        <v>DELTRAN</v>
      </c>
      <c r="M306" t="str">
        <f t="shared" si="35"/>
        <v/>
      </c>
      <c r="N306" t="str">
        <f t="shared" si="36"/>
        <v xml:space="preserve">: </v>
      </c>
      <c r="O306" t="str">
        <f t="shared" si="37"/>
        <v>%%</v>
      </c>
      <c r="P306" t="str">
        <f t="shared" si="38"/>
        <v>$</v>
      </c>
      <c r="Q306" t="str">
        <f t="shared" si="39"/>
        <v xml:space="preserve">$: DELTRAN: %%CH9: 0-&gt;1, </v>
      </c>
    </row>
    <row r="307" spans="1:17" x14ac:dyDescent="0.2">
      <c r="A307">
        <v>37</v>
      </c>
      <c r="B307" t="s">
        <v>43</v>
      </c>
      <c r="C307" t="s">
        <v>45</v>
      </c>
      <c r="D307">
        <v>24</v>
      </c>
      <c r="E307">
        <v>1</v>
      </c>
      <c r="F307">
        <v>0.33300000000000002</v>
      </c>
      <c r="G307">
        <v>2</v>
      </c>
      <c r="H307">
        <v>1</v>
      </c>
      <c r="I307" t="s">
        <v>10</v>
      </c>
      <c r="J307" t="str">
        <f t="shared" si="32"/>
        <v>CH24: 2-&gt;1</v>
      </c>
      <c r="K307" t="str">
        <f t="shared" si="33"/>
        <v>node_52</v>
      </c>
      <c r="L307" t="str">
        <f t="shared" si="34"/>
        <v>Unambiguous</v>
      </c>
      <c r="M307" t="str">
        <f t="shared" si="35"/>
        <v>§</v>
      </c>
      <c r="N307" t="str">
        <f t="shared" si="36"/>
        <v xml:space="preserve">: </v>
      </c>
      <c r="O307" t="str">
        <f t="shared" si="37"/>
        <v>%%</v>
      </c>
      <c r="P307" t="str">
        <f t="shared" si="38"/>
        <v>$</v>
      </c>
      <c r="Q307" t="str">
        <f t="shared" si="39"/>
        <v xml:space="preserve">$node_52: §Unambiguous: %%CH24: 2-&gt;1, </v>
      </c>
    </row>
    <row r="308" spans="1:17" x14ac:dyDescent="0.2">
      <c r="A308">
        <v>37</v>
      </c>
      <c r="B308" t="s">
        <v>43</v>
      </c>
      <c r="C308" t="s">
        <v>45</v>
      </c>
      <c r="D308">
        <v>25</v>
      </c>
      <c r="E308">
        <v>1</v>
      </c>
      <c r="F308">
        <v>0.1</v>
      </c>
      <c r="G308">
        <v>1</v>
      </c>
      <c r="H308">
        <v>2</v>
      </c>
      <c r="I308" t="s">
        <v>10</v>
      </c>
      <c r="J308" t="str">
        <f t="shared" si="32"/>
        <v>CH25: 1-&gt;2</v>
      </c>
      <c r="K308" t="str">
        <f t="shared" si="33"/>
        <v/>
      </c>
      <c r="L308" t="str">
        <f t="shared" si="34"/>
        <v/>
      </c>
      <c r="M308" t="str">
        <f t="shared" si="35"/>
        <v/>
      </c>
      <c r="N308" t="str">
        <f t="shared" si="36"/>
        <v/>
      </c>
      <c r="O308" t="str">
        <f t="shared" si="37"/>
        <v/>
      </c>
      <c r="P308" t="str">
        <f t="shared" si="38"/>
        <v/>
      </c>
      <c r="Q308" t="str">
        <f t="shared" si="39"/>
        <v xml:space="preserve">CH25: 1-&gt;2, </v>
      </c>
    </row>
    <row r="309" spans="1:17" x14ac:dyDescent="0.2">
      <c r="A309">
        <v>37</v>
      </c>
      <c r="B309" t="s">
        <v>43</v>
      </c>
      <c r="C309" t="s">
        <v>45</v>
      </c>
      <c r="D309">
        <v>23</v>
      </c>
      <c r="E309">
        <v>1</v>
      </c>
      <c r="F309">
        <v>0.25</v>
      </c>
      <c r="G309">
        <v>2</v>
      </c>
      <c r="H309">
        <v>1</v>
      </c>
      <c r="I309" t="s">
        <v>12</v>
      </c>
      <c r="J309" t="str">
        <f t="shared" si="32"/>
        <v>CH23: 2-&gt;1</v>
      </c>
      <c r="K309" t="str">
        <f t="shared" si="33"/>
        <v/>
      </c>
      <c r="L309" t="str">
        <f t="shared" si="34"/>
        <v>ACCTRAN</v>
      </c>
      <c r="M309" t="str">
        <f t="shared" si="35"/>
        <v/>
      </c>
      <c r="N309" t="str">
        <f t="shared" si="36"/>
        <v xml:space="preserve">: </v>
      </c>
      <c r="O309" t="str">
        <f t="shared" si="37"/>
        <v>%%</v>
      </c>
      <c r="P309" t="str">
        <f t="shared" si="38"/>
        <v>$</v>
      </c>
      <c r="Q309" t="str">
        <f t="shared" si="39"/>
        <v xml:space="preserve">$: ACCTRAN: %%CH23: 2-&gt;1, </v>
      </c>
    </row>
    <row r="310" spans="1:17" x14ac:dyDescent="0.2">
      <c r="A310">
        <v>37</v>
      </c>
      <c r="B310" t="s">
        <v>43</v>
      </c>
      <c r="C310" t="s">
        <v>45</v>
      </c>
      <c r="D310">
        <v>54</v>
      </c>
      <c r="E310">
        <v>1</v>
      </c>
      <c r="F310">
        <v>0.25</v>
      </c>
      <c r="G310">
        <v>1</v>
      </c>
      <c r="H310">
        <v>2</v>
      </c>
      <c r="I310" t="s">
        <v>12</v>
      </c>
      <c r="J310" t="str">
        <f t="shared" si="32"/>
        <v>CH54: 1-&gt;2</v>
      </c>
      <c r="K310" t="str">
        <f t="shared" si="33"/>
        <v/>
      </c>
      <c r="L310" t="str">
        <f t="shared" si="34"/>
        <v/>
      </c>
      <c r="M310" t="str">
        <f t="shared" si="35"/>
        <v/>
      </c>
      <c r="N310" t="str">
        <f t="shared" si="36"/>
        <v/>
      </c>
      <c r="O310" t="str">
        <f t="shared" si="37"/>
        <v/>
      </c>
      <c r="P310" t="str">
        <f t="shared" si="38"/>
        <v/>
      </c>
      <c r="Q310" t="str">
        <f t="shared" si="39"/>
        <v xml:space="preserve">CH54: 1-&gt;2, </v>
      </c>
    </row>
    <row r="311" spans="1:17" x14ac:dyDescent="0.2">
      <c r="A311">
        <v>37</v>
      </c>
      <c r="B311" t="s">
        <v>43</v>
      </c>
      <c r="C311" t="s">
        <v>45</v>
      </c>
      <c r="D311">
        <v>97</v>
      </c>
      <c r="E311">
        <v>1</v>
      </c>
      <c r="F311">
        <v>1</v>
      </c>
      <c r="G311">
        <v>1</v>
      </c>
      <c r="H311">
        <v>0</v>
      </c>
      <c r="I311" t="s">
        <v>12</v>
      </c>
      <c r="J311" t="str">
        <f t="shared" si="32"/>
        <v>CH97: 1-&gt;0</v>
      </c>
      <c r="K311" t="str">
        <f t="shared" si="33"/>
        <v/>
      </c>
      <c r="L311" t="str">
        <f t="shared" si="34"/>
        <v/>
      </c>
      <c r="M311" t="str">
        <f t="shared" si="35"/>
        <v/>
      </c>
      <c r="N311" t="str">
        <f t="shared" si="36"/>
        <v/>
      </c>
      <c r="O311" t="str">
        <f t="shared" si="37"/>
        <v/>
      </c>
      <c r="P311" t="str">
        <f t="shared" si="38"/>
        <v/>
      </c>
      <c r="Q311" t="str">
        <f t="shared" si="39"/>
        <v xml:space="preserve">CH97: 1-&gt;0, </v>
      </c>
    </row>
    <row r="312" spans="1:17" x14ac:dyDescent="0.2">
      <c r="A312">
        <v>37</v>
      </c>
      <c r="B312" t="s">
        <v>43</v>
      </c>
      <c r="C312" t="s">
        <v>45</v>
      </c>
      <c r="D312">
        <v>102</v>
      </c>
      <c r="E312">
        <v>1</v>
      </c>
      <c r="F312">
        <v>0.222</v>
      </c>
      <c r="G312">
        <v>1</v>
      </c>
      <c r="H312">
        <v>2</v>
      </c>
      <c r="I312" t="s">
        <v>12</v>
      </c>
      <c r="J312" t="str">
        <f t="shared" si="32"/>
        <v>CH102: 1-&gt;2</v>
      </c>
      <c r="K312" t="str">
        <f t="shared" si="33"/>
        <v/>
      </c>
      <c r="L312" t="str">
        <f t="shared" si="34"/>
        <v/>
      </c>
      <c r="M312" t="str">
        <f t="shared" si="35"/>
        <v/>
      </c>
      <c r="N312" t="str">
        <f t="shared" si="36"/>
        <v/>
      </c>
      <c r="O312" t="str">
        <f t="shared" si="37"/>
        <v/>
      </c>
      <c r="P312" t="str">
        <f t="shared" si="38"/>
        <v/>
      </c>
      <c r="Q312" t="str">
        <f t="shared" si="39"/>
        <v xml:space="preserve">CH102: 1-&gt;2, </v>
      </c>
    </row>
    <row r="313" spans="1:17" x14ac:dyDescent="0.2">
      <c r="A313">
        <v>38</v>
      </c>
      <c r="B313" t="s">
        <v>45</v>
      </c>
      <c r="C313" t="s">
        <v>46</v>
      </c>
      <c r="D313">
        <v>84</v>
      </c>
      <c r="E313">
        <v>1</v>
      </c>
      <c r="F313">
        <v>0.25</v>
      </c>
      <c r="G313">
        <v>0</v>
      </c>
      <c r="H313">
        <v>1</v>
      </c>
      <c r="I313" t="s">
        <v>10</v>
      </c>
      <c r="J313" t="str">
        <f t="shared" si="32"/>
        <v>CH84: 0-&gt;1</v>
      </c>
      <c r="K313" t="str">
        <f t="shared" si="33"/>
        <v>node_51</v>
      </c>
      <c r="L313" t="str">
        <f t="shared" si="34"/>
        <v>Unambiguous</v>
      </c>
      <c r="M313" t="str">
        <f t="shared" si="35"/>
        <v>§</v>
      </c>
      <c r="N313" t="str">
        <f t="shared" si="36"/>
        <v xml:space="preserve">: </v>
      </c>
      <c r="O313" t="str">
        <f t="shared" si="37"/>
        <v>%%</v>
      </c>
      <c r="P313" t="str">
        <f t="shared" si="38"/>
        <v>$</v>
      </c>
      <c r="Q313" t="str">
        <f t="shared" si="39"/>
        <v xml:space="preserve">$node_51: §Unambiguous: %%CH84: 0-&gt;1, </v>
      </c>
    </row>
    <row r="314" spans="1:17" x14ac:dyDescent="0.2">
      <c r="A314">
        <v>38</v>
      </c>
      <c r="B314" t="s">
        <v>45</v>
      </c>
      <c r="C314" t="s">
        <v>46</v>
      </c>
      <c r="D314">
        <v>21</v>
      </c>
      <c r="E314">
        <v>1</v>
      </c>
      <c r="F314">
        <v>0.5</v>
      </c>
      <c r="G314">
        <v>1</v>
      </c>
      <c r="H314">
        <v>2</v>
      </c>
      <c r="I314" t="s">
        <v>82</v>
      </c>
      <c r="J314" t="str">
        <f t="shared" si="32"/>
        <v>CH21: 1-&gt;2</v>
      </c>
      <c r="K314" t="str">
        <f t="shared" si="33"/>
        <v/>
      </c>
      <c r="L314" t="str">
        <f t="shared" si="34"/>
        <v>DELTRAN</v>
      </c>
      <c r="M314" t="str">
        <f t="shared" si="35"/>
        <v/>
      </c>
      <c r="N314" t="str">
        <f t="shared" si="36"/>
        <v xml:space="preserve">: </v>
      </c>
      <c r="O314" t="str">
        <f t="shared" si="37"/>
        <v>%%</v>
      </c>
      <c r="P314" t="str">
        <f t="shared" si="38"/>
        <v>$</v>
      </c>
      <c r="Q314" t="str">
        <f t="shared" si="39"/>
        <v xml:space="preserve">$: DELTRAN: %%CH21: 1-&gt;2, </v>
      </c>
    </row>
    <row r="315" spans="1:17" x14ac:dyDescent="0.2">
      <c r="A315">
        <v>38</v>
      </c>
      <c r="B315" t="s">
        <v>45</v>
      </c>
      <c r="C315" t="s">
        <v>46</v>
      </c>
      <c r="D315">
        <v>23</v>
      </c>
      <c r="E315">
        <v>1</v>
      </c>
      <c r="F315">
        <v>0.25</v>
      </c>
      <c r="G315">
        <v>2</v>
      </c>
      <c r="H315">
        <v>1</v>
      </c>
      <c r="I315" t="s">
        <v>82</v>
      </c>
      <c r="J315" t="str">
        <f t="shared" si="32"/>
        <v>CH23: 2-&gt;1</v>
      </c>
      <c r="K315" t="str">
        <f t="shared" si="33"/>
        <v/>
      </c>
      <c r="L315" t="str">
        <f t="shared" si="34"/>
        <v/>
      </c>
      <c r="M315" t="str">
        <f t="shared" si="35"/>
        <v/>
      </c>
      <c r="N315" t="str">
        <f t="shared" si="36"/>
        <v/>
      </c>
      <c r="O315" t="str">
        <f t="shared" si="37"/>
        <v/>
      </c>
      <c r="P315" t="str">
        <f t="shared" si="38"/>
        <v/>
      </c>
      <c r="Q315" t="str">
        <f t="shared" si="39"/>
        <v xml:space="preserve">CH23: 2-&gt;1, </v>
      </c>
    </row>
    <row r="316" spans="1:17" x14ac:dyDescent="0.2">
      <c r="A316">
        <v>39</v>
      </c>
      <c r="B316" t="s">
        <v>46</v>
      </c>
      <c r="C316" t="s">
        <v>47</v>
      </c>
      <c r="D316">
        <v>69</v>
      </c>
      <c r="E316">
        <v>1</v>
      </c>
      <c r="F316">
        <v>0.25</v>
      </c>
      <c r="G316">
        <v>0</v>
      </c>
      <c r="H316">
        <v>1</v>
      </c>
      <c r="I316" t="s">
        <v>10</v>
      </c>
      <c r="J316" t="str">
        <f t="shared" si="32"/>
        <v>CH69: 0-&gt;1</v>
      </c>
      <c r="K316" t="str">
        <f t="shared" si="33"/>
        <v>Plastomenus thomasi</v>
      </c>
      <c r="L316" t="str">
        <f t="shared" si="34"/>
        <v>Unambiguous</v>
      </c>
      <c r="M316" t="str">
        <f t="shared" si="35"/>
        <v>§</v>
      </c>
      <c r="N316" t="str">
        <f t="shared" si="36"/>
        <v xml:space="preserve">: </v>
      </c>
      <c r="O316" t="str">
        <f t="shared" si="37"/>
        <v>%%</v>
      </c>
      <c r="P316" t="str">
        <f t="shared" si="38"/>
        <v>$</v>
      </c>
      <c r="Q316" t="str">
        <f t="shared" si="39"/>
        <v xml:space="preserve">$Plastomenus thomasi: §Unambiguous: %%CH69: 0-&gt;1, </v>
      </c>
    </row>
    <row r="317" spans="1:17" x14ac:dyDescent="0.2">
      <c r="A317">
        <v>39</v>
      </c>
      <c r="B317" t="s">
        <v>46</v>
      </c>
      <c r="C317" t="s">
        <v>47</v>
      </c>
      <c r="D317">
        <v>72</v>
      </c>
      <c r="E317">
        <v>1</v>
      </c>
      <c r="F317">
        <v>0.33300000000000002</v>
      </c>
      <c r="G317">
        <v>0</v>
      </c>
      <c r="H317">
        <v>1</v>
      </c>
      <c r="I317" t="s">
        <v>10</v>
      </c>
      <c r="J317" t="str">
        <f t="shared" si="32"/>
        <v>CH72: 0-&gt;1</v>
      </c>
      <c r="K317" t="str">
        <f t="shared" si="33"/>
        <v/>
      </c>
      <c r="L317" t="str">
        <f t="shared" si="34"/>
        <v/>
      </c>
      <c r="M317" t="str">
        <f t="shared" si="35"/>
        <v/>
      </c>
      <c r="N317" t="str">
        <f t="shared" si="36"/>
        <v/>
      </c>
      <c r="O317" t="str">
        <f t="shared" si="37"/>
        <v/>
      </c>
      <c r="P317" t="str">
        <f t="shared" si="38"/>
        <v/>
      </c>
      <c r="Q317" t="str">
        <f t="shared" si="39"/>
        <v xml:space="preserve">CH72: 0-&gt;1, </v>
      </c>
    </row>
    <row r="318" spans="1:17" x14ac:dyDescent="0.2">
      <c r="A318">
        <v>39</v>
      </c>
      <c r="B318" t="s">
        <v>46</v>
      </c>
      <c r="C318" t="s">
        <v>47</v>
      </c>
      <c r="D318">
        <v>75</v>
      </c>
      <c r="E318">
        <v>1</v>
      </c>
      <c r="F318">
        <v>0.33300000000000002</v>
      </c>
      <c r="G318">
        <v>0</v>
      </c>
      <c r="H318">
        <v>1</v>
      </c>
      <c r="I318" t="s">
        <v>10</v>
      </c>
      <c r="J318" t="str">
        <f t="shared" si="32"/>
        <v>CH75: 0-&gt;1</v>
      </c>
      <c r="K318" t="str">
        <f t="shared" si="33"/>
        <v/>
      </c>
      <c r="L318" t="str">
        <f t="shared" si="34"/>
        <v/>
      </c>
      <c r="M318" t="str">
        <f t="shared" si="35"/>
        <v/>
      </c>
      <c r="N318" t="str">
        <f t="shared" si="36"/>
        <v/>
      </c>
      <c r="O318" t="str">
        <f t="shared" si="37"/>
        <v/>
      </c>
      <c r="P318" t="str">
        <f t="shared" si="38"/>
        <v/>
      </c>
      <c r="Q318" t="str">
        <f t="shared" si="39"/>
        <v xml:space="preserve">CH75: 0-&gt;1, </v>
      </c>
    </row>
    <row r="319" spans="1:17" x14ac:dyDescent="0.2">
      <c r="A319">
        <v>39</v>
      </c>
      <c r="B319" t="s">
        <v>46</v>
      </c>
      <c r="C319" t="s">
        <v>47</v>
      </c>
      <c r="D319">
        <v>89</v>
      </c>
      <c r="E319">
        <v>1</v>
      </c>
      <c r="F319">
        <v>0.2</v>
      </c>
      <c r="G319">
        <v>0</v>
      </c>
      <c r="H319">
        <v>1</v>
      </c>
      <c r="I319" t="s">
        <v>10</v>
      </c>
      <c r="J319" t="str">
        <f t="shared" si="32"/>
        <v>CH89: 0-&gt;1</v>
      </c>
      <c r="K319" t="str">
        <f t="shared" si="33"/>
        <v/>
      </c>
      <c r="L319" t="str">
        <f t="shared" si="34"/>
        <v/>
      </c>
      <c r="M319" t="str">
        <f t="shared" si="35"/>
        <v/>
      </c>
      <c r="N319" t="str">
        <f t="shared" si="36"/>
        <v/>
      </c>
      <c r="O319" t="str">
        <f t="shared" si="37"/>
        <v/>
      </c>
      <c r="P319" t="str">
        <f t="shared" si="38"/>
        <v/>
      </c>
      <c r="Q319" t="str">
        <f t="shared" si="39"/>
        <v xml:space="preserve">CH89: 0-&gt;1, </v>
      </c>
    </row>
    <row r="320" spans="1:17" x14ac:dyDescent="0.2">
      <c r="A320">
        <v>39</v>
      </c>
      <c r="B320" t="s">
        <v>46</v>
      </c>
      <c r="C320" t="s">
        <v>47</v>
      </c>
      <c r="D320">
        <v>9</v>
      </c>
      <c r="E320">
        <v>1</v>
      </c>
      <c r="F320">
        <v>0.1</v>
      </c>
      <c r="G320">
        <v>0</v>
      </c>
      <c r="H320">
        <v>1</v>
      </c>
      <c r="I320" t="s">
        <v>82</v>
      </c>
      <c r="J320" t="str">
        <f t="shared" si="32"/>
        <v>CH9: 0-&gt;1</v>
      </c>
      <c r="K320" t="str">
        <f t="shared" si="33"/>
        <v/>
      </c>
      <c r="L320" t="str">
        <f t="shared" si="34"/>
        <v>DELTRAN</v>
      </c>
      <c r="M320" t="str">
        <f t="shared" si="35"/>
        <v/>
      </c>
      <c r="N320" t="str">
        <f t="shared" si="36"/>
        <v xml:space="preserve">: </v>
      </c>
      <c r="O320" t="str">
        <f t="shared" si="37"/>
        <v>%%</v>
      </c>
      <c r="P320" t="str">
        <f t="shared" si="38"/>
        <v>$</v>
      </c>
      <c r="Q320" t="str">
        <f t="shared" si="39"/>
        <v xml:space="preserve">$: DELTRAN: %%CH9: 0-&gt;1, </v>
      </c>
    </row>
    <row r="321" spans="1:17" x14ac:dyDescent="0.2">
      <c r="A321">
        <v>39</v>
      </c>
      <c r="B321" t="s">
        <v>46</v>
      </c>
      <c r="C321" t="s">
        <v>47</v>
      </c>
      <c r="D321">
        <v>54</v>
      </c>
      <c r="E321">
        <v>1</v>
      </c>
      <c r="F321">
        <v>0.25</v>
      </c>
      <c r="G321">
        <v>1</v>
      </c>
      <c r="H321">
        <v>2</v>
      </c>
      <c r="I321" t="s">
        <v>82</v>
      </c>
      <c r="J321" t="str">
        <f t="shared" si="32"/>
        <v>CH54: 1-&gt;2</v>
      </c>
      <c r="K321" t="str">
        <f t="shared" si="33"/>
        <v/>
      </c>
      <c r="L321" t="str">
        <f t="shared" si="34"/>
        <v/>
      </c>
      <c r="M321" t="str">
        <f t="shared" si="35"/>
        <v/>
      </c>
      <c r="N321" t="str">
        <f t="shared" si="36"/>
        <v/>
      </c>
      <c r="O321" t="str">
        <f t="shared" si="37"/>
        <v/>
      </c>
      <c r="P321" t="str">
        <f t="shared" si="38"/>
        <v/>
      </c>
      <c r="Q321" t="str">
        <f t="shared" si="39"/>
        <v xml:space="preserve">CH54: 1-&gt;2, </v>
      </c>
    </row>
    <row r="322" spans="1:17" x14ac:dyDescent="0.2">
      <c r="A322">
        <v>39</v>
      </c>
      <c r="B322" t="s">
        <v>46</v>
      </c>
      <c r="C322" t="s">
        <v>47</v>
      </c>
      <c r="D322">
        <v>83</v>
      </c>
      <c r="E322">
        <v>1</v>
      </c>
      <c r="F322">
        <v>1</v>
      </c>
      <c r="G322">
        <v>0</v>
      </c>
      <c r="H322">
        <v>1</v>
      </c>
      <c r="I322" t="s">
        <v>82</v>
      </c>
      <c r="J322" t="str">
        <f t="shared" si="32"/>
        <v>CH83: 0-&gt;1</v>
      </c>
      <c r="K322" t="str">
        <f t="shared" si="33"/>
        <v/>
      </c>
      <c r="L322" t="str">
        <f t="shared" si="34"/>
        <v/>
      </c>
      <c r="M322" t="str">
        <f t="shared" si="35"/>
        <v/>
      </c>
      <c r="N322" t="str">
        <f t="shared" si="36"/>
        <v/>
      </c>
      <c r="O322" t="str">
        <f t="shared" si="37"/>
        <v/>
      </c>
      <c r="P322" t="str">
        <f t="shared" si="38"/>
        <v/>
      </c>
      <c r="Q322" t="str">
        <f t="shared" si="39"/>
        <v xml:space="preserve">CH83: 0-&gt;1, </v>
      </c>
    </row>
    <row r="323" spans="1:17" x14ac:dyDescent="0.2">
      <c r="A323">
        <v>39</v>
      </c>
      <c r="B323" t="s">
        <v>46</v>
      </c>
      <c r="C323" t="s">
        <v>47</v>
      </c>
      <c r="D323">
        <v>94</v>
      </c>
      <c r="E323">
        <v>1</v>
      </c>
      <c r="F323">
        <v>1</v>
      </c>
      <c r="G323">
        <v>0</v>
      </c>
      <c r="H323">
        <v>1</v>
      </c>
      <c r="I323" t="s">
        <v>82</v>
      </c>
      <c r="J323" t="str">
        <f t="shared" ref="J323:J386" si="40">CONCATENATE("CH",D323,": ",G323,"-&gt;",H323)</f>
        <v>CH94: 0-&gt;1</v>
      </c>
      <c r="K323" t="str">
        <f t="shared" ref="K323:K386" si="41" xml:space="preserve"> IF(C323=C322,"",C323)</f>
        <v/>
      </c>
      <c r="L323" t="str">
        <f t="shared" ref="L323:L386" si="42" xml:space="preserve"> IF(I323=I322, IF(C323=C322,"",I323),I323)</f>
        <v/>
      </c>
      <c r="M323" t="str">
        <f t="shared" ref="M323:M386" si="43">IF(K323="","","§")</f>
        <v/>
      </c>
      <c r="N323" t="str">
        <f t="shared" ref="N323:N386" si="44" xml:space="preserve"> IF(L323="","",": ")</f>
        <v/>
      </c>
      <c r="O323" t="str">
        <f t="shared" ref="O323:O386" si="45" xml:space="preserve"> IF(L323="","","%%")</f>
        <v/>
      </c>
      <c r="P323" t="str">
        <f t="shared" ref="P323:P386" si="46">IF(N323="","","$")</f>
        <v/>
      </c>
      <c r="Q323" t="str">
        <f t="shared" ref="Q323:Q386" si="47" xml:space="preserve"> CONCATENATE(P323,K323,N323,M323,L323,N323,O323,J323,", ")</f>
        <v xml:space="preserve">CH94: 0-&gt;1, </v>
      </c>
    </row>
    <row r="324" spans="1:17" x14ac:dyDescent="0.2">
      <c r="A324">
        <v>39</v>
      </c>
      <c r="B324" t="s">
        <v>46</v>
      </c>
      <c r="C324" t="s">
        <v>47</v>
      </c>
      <c r="D324">
        <v>97</v>
      </c>
      <c r="E324">
        <v>1</v>
      </c>
      <c r="F324">
        <v>1</v>
      </c>
      <c r="G324">
        <v>1</v>
      </c>
      <c r="H324">
        <v>0</v>
      </c>
      <c r="I324" t="s">
        <v>82</v>
      </c>
      <c r="J324" t="str">
        <f t="shared" si="40"/>
        <v>CH97: 1-&gt;0</v>
      </c>
      <c r="K324" t="str">
        <f t="shared" si="41"/>
        <v/>
      </c>
      <c r="L324" t="str">
        <f t="shared" si="42"/>
        <v/>
      </c>
      <c r="M324" t="str">
        <f t="shared" si="43"/>
        <v/>
      </c>
      <c r="N324" t="str">
        <f t="shared" si="44"/>
        <v/>
      </c>
      <c r="O324" t="str">
        <f t="shared" si="45"/>
        <v/>
      </c>
      <c r="P324" t="str">
        <f t="shared" si="46"/>
        <v/>
      </c>
      <c r="Q324" t="str">
        <f t="shared" si="47"/>
        <v xml:space="preserve">CH97: 1-&gt;0, </v>
      </c>
    </row>
    <row r="325" spans="1:17" x14ac:dyDescent="0.2">
      <c r="A325">
        <v>39</v>
      </c>
      <c r="B325" t="s">
        <v>46</v>
      </c>
      <c r="C325" t="s">
        <v>47</v>
      </c>
      <c r="D325">
        <v>99</v>
      </c>
      <c r="E325">
        <v>1</v>
      </c>
      <c r="F325">
        <v>0.66700000000000004</v>
      </c>
      <c r="G325">
        <v>0</v>
      </c>
      <c r="H325">
        <v>2</v>
      </c>
      <c r="I325" t="s">
        <v>82</v>
      </c>
      <c r="J325" t="str">
        <f t="shared" si="40"/>
        <v>CH99: 0-&gt;2</v>
      </c>
      <c r="K325" t="str">
        <f t="shared" si="41"/>
        <v/>
      </c>
      <c r="L325" t="str">
        <f t="shared" si="42"/>
        <v/>
      </c>
      <c r="M325" t="str">
        <f t="shared" si="43"/>
        <v/>
      </c>
      <c r="N325" t="str">
        <f t="shared" si="44"/>
        <v/>
      </c>
      <c r="O325" t="str">
        <f t="shared" si="45"/>
        <v/>
      </c>
      <c r="P325" t="str">
        <f t="shared" si="46"/>
        <v/>
      </c>
      <c r="Q325" t="str">
        <f t="shared" si="47"/>
        <v xml:space="preserve">CH99: 0-&gt;2, </v>
      </c>
    </row>
    <row r="326" spans="1:17" x14ac:dyDescent="0.2">
      <c r="A326">
        <v>39</v>
      </c>
      <c r="B326" t="s">
        <v>46</v>
      </c>
      <c r="C326" t="s">
        <v>47</v>
      </c>
      <c r="D326">
        <v>102</v>
      </c>
      <c r="E326">
        <v>1</v>
      </c>
      <c r="F326">
        <v>0.222</v>
      </c>
      <c r="G326">
        <v>1</v>
      </c>
      <c r="H326">
        <v>2</v>
      </c>
      <c r="I326" t="s">
        <v>82</v>
      </c>
      <c r="J326" t="str">
        <f t="shared" si="40"/>
        <v>CH102: 1-&gt;2</v>
      </c>
      <c r="K326" t="str">
        <f t="shared" si="41"/>
        <v/>
      </c>
      <c r="L326" t="str">
        <f t="shared" si="42"/>
        <v/>
      </c>
      <c r="M326" t="str">
        <f t="shared" si="43"/>
        <v/>
      </c>
      <c r="N326" t="str">
        <f t="shared" si="44"/>
        <v/>
      </c>
      <c r="O326" t="str">
        <f t="shared" si="45"/>
        <v/>
      </c>
      <c r="P326" t="str">
        <f t="shared" si="46"/>
        <v/>
      </c>
      <c r="Q326" t="str">
        <f t="shared" si="47"/>
        <v xml:space="preserve">CH102: 1-&gt;2, </v>
      </c>
    </row>
    <row r="327" spans="1:17" x14ac:dyDescent="0.2">
      <c r="A327">
        <v>39</v>
      </c>
      <c r="B327" t="s">
        <v>46</v>
      </c>
      <c r="C327" t="s">
        <v>47</v>
      </c>
      <c r="D327">
        <v>106</v>
      </c>
      <c r="E327">
        <v>1</v>
      </c>
      <c r="F327">
        <v>0.33300000000000002</v>
      </c>
      <c r="G327">
        <v>0</v>
      </c>
      <c r="H327">
        <v>1</v>
      </c>
      <c r="I327" t="s">
        <v>82</v>
      </c>
      <c r="J327" t="str">
        <f t="shared" si="40"/>
        <v>CH106: 0-&gt;1</v>
      </c>
      <c r="K327" t="str">
        <f t="shared" si="41"/>
        <v/>
      </c>
      <c r="L327" t="str">
        <f t="shared" si="42"/>
        <v/>
      </c>
      <c r="M327" t="str">
        <f t="shared" si="43"/>
        <v/>
      </c>
      <c r="N327" t="str">
        <f t="shared" si="44"/>
        <v/>
      </c>
      <c r="O327" t="str">
        <f t="shared" si="45"/>
        <v/>
      </c>
      <c r="P327" t="str">
        <f t="shared" si="46"/>
        <v/>
      </c>
      <c r="Q327" t="str">
        <f t="shared" si="47"/>
        <v xml:space="preserve">CH106: 0-&gt;1, </v>
      </c>
    </row>
    <row r="328" spans="1:17" x14ac:dyDescent="0.2">
      <c r="A328">
        <v>39</v>
      </c>
      <c r="B328" t="s">
        <v>46</v>
      </c>
      <c r="C328" t="s">
        <v>47</v>
      </c>
      <c r="D328">
        <v>107</v>
      </c>
      <c r="E328">
        <v>1</v>
      </c>
      <c r="F328">
        <v>0.5</v>
      </c>
      <c r="G328">
        <v>0</v>
      </c>
      <c r="H328">
        <v>1</v>
      </c>
      <c r="I328" t="s">
        <v>82</v>
      </c>
      <c r="J328" t="str">
        <f t="shared" si="40"/>
        <v>CH107: 0-&gt;1</v>
      </c>
      <c r="K328" t="str">
        <f t="shared" si="41"/>
        <v/>
      </c>
      <c r="L328" t="str">
        <f t="shared" si="42"/>
        <v/>
      </c>
      <c r="M328" t="str">
        <f t="shared" si="43"/>
        <v/>
      </c>
      <c r="N328" t="str">
        <f t="shared" si="44"/>
        <v/>
      </c>
      <c r="O328" t="str">
        <f t="shared" si="45"/>
        <v/>
      </c>
      <c r="P328" t="str">
        <f t="shared" si="46"/>
        <v/>
      </c>
      <c r="Q328" t="str">
        <f t="shared" si="47"/>
        <v xml:space="preserve">CH107: 0-&gt;1, </v>
      </c>
    </row>
    <row r="329" spans="1:17" x14ac:dyDescent="0.2">
      <c r="A329">
        <v>40</v>
      </c>
      <c r="B329" t="s">
        <v>46</v>
      </c>
      <c r="C329" t="s">
        <v>48</v>
      </c>
      <c r="D329">
        <v>91</v>
      </c>
      <c r="E329">
        <v>1</v>
      </c>
      <c r="F329">
        <v>0.5</v>
      </c>
      <c r="G329">
        <v>1</v>
      </c>
      <c r="H329">
        <v>0</v>
      </c>
      <c r="I329" t="s">
        <v>10</v>
      </c>
      <c r="J329" t="str">
        <f t="shared" si="40"/>
        <v>CH91: 1-&gt;0</v>
      </c>
      <c r="K329" t="str">
        <f t="shared" si="41"/>
        <v>Plastomenus joycei</v>
      </c>
      <c r="L329" t="str">
        <f t="shared" si="42"/>
        <v>Unambiguous</v>
      </c>
      <c r="M329" t="str">
        <f t="shared" si="43"/>
        <v>§</v>
      </c>
      <c r="N329" t="str">
        <f t="shared" si="44"/>
        <v xml:space="preserve">: </v>
      </c>
      <c r="O329" t="str">
        <f t="shared" si="45"/>
        <v>%%</v>
      </c>
      <c r="P329" t="str">
        <f t="shared" si="46"/>
        <v>$</v>
      </c>
      <c r="Q329" t="str">
        <f t="shared" si="47"/>
        <v xml:space="preserve">$Plastomenus joycei: §Unambiguous: %%CH91: 1-&gt;0, </v>
      </c>
    </row>
    <row r="330" spans="1:17" x14ac:dyDescent="0.2">
      <c r="A330">
        <v>40</v>
      </c>
      <c r="B330" t="s">
        <v>46</v>
      </c>
      <c r="C330" t="s">
        <v>48</v>
      </c>
      <c r="D330">
        <v>9</v>
      </c>
      <c r="E330">
        <v>1</v>
      </c>
      <c r="F330">
        <v>0.1</v>
      </c>
      <c r="G330">
        <v>1</v>
      </c>
      <c r="H330">
        <v>0</v>
      </c>
      <c r="I330" t="s">
        <v>12</v>
      </c>
      <c r="J330" t="str">
        <f t="shared" si="40"/>
        <v>CH9: 1-&gt;0</v>
      </c>
      <c r="K330" t="str">
        <f t="shared" si="41"/>
        <v/>
      </c>
      <c r="L330" t="str">
        <f t="shared" si="42"/>
        <v>ACCTRAN</v>
      </c>
      <c r="M330" t="str">
        <f t="shared" si="43"/>
        <v/>
      </c>
      <c r="N330" t="str">
        <f t="shared" si="44"/>
        <v xml:space="preserve">: </v>
      </c>
      <c r="O330" t="str">
        <f t="shared" si="45"/>
        <v>%%</v>
      </c>
      <c r="P330" t="str">
        <f t="shared" si="46"/>
        <v>$</v>
      </c>
      <c r="Q330" t="str">
        <f t="shared" si="47"/>
        <v xml:space="preserve">$: ACCTRAN: %%CH9: 1-&gt;0, </v>
      </c>
    </row>
    <row r="331" spans="1:17" x14ac:dyDescent="0.2">
      <c r="A331">
        <v>41</v>
      </c>
      <c r="B331" t="s">
        <v>45</v>
      </c>
      <c r="C331" t="s">
        <v>49</v>
      </c>
      <c r="D331">
        <v>1</v>
      </c>
      <c r="E331">
        <v>1</v>
      </c>
      <c r="F331">
        <v>0.154</v>
      </c>
      <c r="G331">
        <v>4</v>
      </c>
      <c r="H331">
        <v>3</v>
      </c>
      <c r="I331" t="s">
        <v>10</v>
      </c>
      <c r="J331" t="str">
        <f t="shared" si="40"/>
        <v>CH1: 4-&gt;3</v>
      </c>
      <c r="K331" t="str">
        <f t="shared" si="41"/>
        <v>Plastomenus vegetus</v>
      </c>
      <c r="L331" t="str">
        <f t="shared" si="42"/>
        <v>Unambiguous</v>
      </c>
      <c r="M331" t="str">
        <f t="shared" si="43"/>
        <v>§</v>
      </c>
      <c r="N331" t="str">
        <f t="shared" si="44"/>
        <v xml:space="preserve">: </v>
      </c>
      <c r="O331" t="str">
        <f t="shared" si="45"/>
        <v>%%</v>
      </c>
      <c r="P331" t="str">
        <f t="shared" si="46"/>
        <v>$</v>
      </c>
      <c r="Q331" t="str">
        <f t="shared" si="47"/>
        <v xml:space="preserve">$Plastomenus vegetus: §Unambiguous: %%CH1: 4-&gt;3, </v>
      </c>
    </row>
    <row r="332" spans="1:17" x14ac:dyDescent="0.2">
      <c r="A332">
        <v>42</v>
      </c>
      <c r="B332" t="s">
        <v>16</v>
      </c>
      <c r="C332" t="s">
        <v>50</v>
      </c>
      <c r="D332">
        <v>1</v>
      </c>
      <c r="E332">
        <v>1</v>
      </c>
      <c r="F332">
        <v>0.154</v>
      </c>
      <c r="G332">
        <v>4</v>
      </c>
      <c r="H332">
        <v>3</v>
      </c>
      <c r="I332" t="s">
        <v>10</v>
      </c>
      <c r="J332" t="str">
        <f t="shared" si="40"/>
        <v>CH1: 4-&gt;3</v>
      </c>
      <c r="K332" t="str">
        <f t="shared" si="41"/>
        <v>node_69</v>
      </c>
      <c r="L332" t="str">
        <f t="shared" si="42"/>
        <v>Unambiguous</v>
      </c>
      <c r="M332" t="str">
        <f t="shared" si="43"/>
        <v>§</v>
      </c>
      <c r="N332" t="str">
        <f t="shared" si="44"/>
        <v xml:space="preserve">: </v>
      </c>
      <c r="O332" t="str">
        <f t="shared" si="45"/>
        <v>%%</v>
      </c>
      <c r="P332" t="str">
        <f t="shared" si="46"/>
        <v>$</v>
      </c>
      <c r="Q332" t="str">
        <f t="shared" si="47"/>
        <v xml:space="preserve">$node_69: §Unambiguous: %%CH1: 4-&gt;3, </v>
      </c>
    </row>
    <row r="333" spans="1:17" x14ac:dyDescent="0.2">
      <c r="A333">
        <v>42</v>
      </c>
      <c r="B333" t="s">
        <v>16</v>
      </c>
      <c r="C333" t="s">
        <v>50</v>
      </c>
      <c r="D333">
        <v>59</v>
      </c>
      <c r="E333">
        <v>1</v>
      </c>
      <c r="F333">
        <v>0.4</v>
      </c>
      <c r="G333">
        <v>1</v>
      </c>
      <c r="H333">
        <v>2</v>
      </c>
      <c r="I333" t="s">
        <v>10</v>
      </c>
      <c r="J333" t="str">
        <f t="shared" si="40"/>
        <v>CH59: 1-&gt;2</v>
      </c>
      <c r="K333" t="str">
        <f t="shared" si="41"/>
        <v/>
      </c>
      <c r="L333" t="str">
        <f t="shared" si="42"/>
        <v/>
      </c>
      <c r="M333" t="str">
        <f t="shared" si="43"/>
        <v/>
      </c>
      <c r="N333" t="str">
        <f t="shared" si="44"/>
        <v/>
      </c>
      <c r="O333" t="str">
        <f t="shared" si="45"/>
        <v/>
      </c>
      <c r="P333" t="str">
        <f t="shared" si="46"/>
        <v/>
      </c>
      <c r="Q333" t="str">
        <f t="shared" si="47"/>
        <v xml:space="preserve">CH59: 1-&gt;2, </v>
      </c>
    </row>
    <row r="334" spans="1:17" x14ac:dyDescent="0.2">
      <c r="A334">
        <v>42</v>
      </c>
      <c r="B334" t="s">
        <v>16</v>
      </c>
      <c r="C334" t="s">
        <v>50</v>
      </c>
      <c r="D334">
        <v>98</v>
      </c>
      <c r="E334">
        <v>1</v>
      </c>
      <c r="F334">
        <v>0.16700000000000001</v>
      </c>
      <c r="G334">
        <v>1</v>
      </c>
      <c r="H334">
        <v>0</v>
      </c>
      <c r="I334" t="s">
        <v>10</v>
      </c>
      <c r="J334" t="str">
        <f t="shared" si="40"/>
        <v>CH98: 1-&gt;0</v>
      </c>
      <c r="K334" t="str">
        <f t="shared" si="41"/>
        <v/>
      </c>
      <c r="L334" t="str">
        <f t="shared" si="42"/>
        <v/>
      </c>
      <c r="M334" t="str">
        <f t="shared" si="43"/>
        <v/>
      </c>
      <c r="N334" t="str">
        <f t="shared" si="44"/>
        <v/>
      </c>
      <c r="O334" t="str">
        <f t="shared" si="45"/>
        <v/>
      </c>
      <c r="P334" t="str">
        <f t="shared" si="46"/>
        <v/>
      </c>
      <c r="Q334" t="str">
        <f t="shared" si="47"/>
        <v xml:space="preserve">CH98: 1-&gt;0, </v>
      </c>
    </row>
    <row r="335" spans="1:17" x14ac:dyDescent="0.2">
      <c r="A335">
        <v>42</v>
      </c>
      <c r="B335" t="s">
        <v>16</v>
      </c>
      <c r="C335" t="s">
        <v>50</v>
      </c>
      <c r="D335">
        <v>68</v>
      </c>
      <c r="E335">
        <v>1</v>
      </c>
      <c r="F335">
        <v>0.33300000000000002</v>
      </c>
      <c r="G335">
        <v>1</v>
      </c>
      <c r="H335">
        <v>2</v>
      </c>
      <c r="I335" t="s">
        <v>82</v>
      </c>
      <c r="J335" t="str">
        <f t="shared" si="40"/>
        <v>CH68: 1-&gt;2</v>
      </c>
      <c r="K335" t="str">
        <f t="shared" si="41"/>
        <v/>
      </c>
      <c r="L335" t="str">
        <f t="shared" si="42"/>
        <v>DELTRAN</v>
      </c>
      <c r="M335" t="str">
        <f t="shared" si="43"/>
        <v/>
      </c>
      <c r="N335" t="str">
        <f t="shared" si="44"/>
        <v xml:space="preserve">: </v>
      </c>
      <c r="O335" t="str">
        <f t="shared" si="45"/>
        <v>%%</v>
      </c>
      <c r="P335" t="str">
        <f t="shared" si="46"/>
        <v>$</v>
      </c>
      <c r="Q335" t="str">
        <f t="shared" si="47"/>
        <v xml:space="preserve">$: DELTRAN: %%CH68: 1-&gt;2, </v>
      </c>
    </row>
    <row r="336" spans="1:17" x14ac:dyDescent="0.2">
      <c r="A336">
        <v>42</v>
      </c>
      <c r="B336" t="s">
        <v>16</v>
      </c>
      <c r="C336" t="s">
        <v>50</v>
      </c>
      <c r="D336">
        <v>99</v>
      </c>
      <c r="E336">
        <v>1</v>
      </c>
      <c r="F336">
        <v>0.66700000000000004</v>
      </c>
      <c r="G336">
        <v>0</v>
      </c>
      <c r="H336">
        <v>1</v>
      </c>
      <c r="I336" t="s">
        <v>82</v>
      </c>
      <c r="J336" t="str">
        <f t="shared" si="40"/>
        <v>CH99: 0-&gt;1</v>
      </c>
      <c r="K336" t="str">
        <f t="shared" si="41"/>
        <v/>
      </c>
      <c r="L336" t="str">
        <f t="shared" si="42"/>
        <v/>
      </c>
      <c r="M336" t="str">
        <f t="shared" si="43"/>
        <v/>
      </c>
      <c r="N336" t="str">
        <f t="shared" si="44"/>
        <v/>
      </c>
      <c r="O336" t="str">
        <f t="shared" si="45"/>
        <v/>
      </c>
      <c r="P336" t="str">
        <f t="shared" si="46"/>
        <v/>
      </c>
      <c r="Q336" t="str">
        <f t="shared" si="47"/>
        <v xml:space="preserve">CH99: 0-&gt;1, </v>
      </c>
    </row>
    <row r="337" spans="1:17" x14ac:dyDescent="0.2">
      <c r="A337">
        <v>42</v>
      </c>
      <c r="B337" t="s">
        <v>16</v>
      </c>
      <c r="C337" t="s">
        <v>50</v>
      </c>
      <c r="D337">
        <v>31</v>
      </c>
      <c r="E337">
        <v>1</v>
      </c>
      <c r="F337">
        <v>0.182</v>
      </c>
      <c r="G337">
        <v>2</v>
      </c>
      <c r="H337">
        <v>3</v>
      </c>
      <c r="I337" t="s">
        <v>12</v>
      </c>
      <c r="J337" t="str">
        <f t="shared" si="40"/>
        <v>CH31: 2-&gt;3</v>
      </c>
      <c r="K337" t="str">
        <f t="shared" si="41"/>
        <v/>
      </c>
      <c r="L337" t="str">
        <f t="shared" si="42"/>
        <v>ACCTRAN</v>
      </c>
      <c r="M337" t="str">
        <f t="shared" si="43"/>
        <v/>
      </c>
      <c r="N337" t="str">
        <f t="shared" si="44"/>
        <v xml:space="preserve">: </v>
      </c>
      <c r="O337" t="str">
        <f t="shared" si="45"/>
        <v>%%</v>
      </c>
      <c r="P337" t="str">
        <f t="shared" si="46"/>
        <v>$</v>
      </c>
      <c r="Q337" t="str">
        <f t="shared" si="47"/>
        <v xml:space="preserve">$: ACCTRAN: %%CH31: 2-&gt;3, </v>
      </c>
    </row>
    <row r="338" spans="1:17" x14ac:dyDescent="0.2">
      <c r="A338">
        <v>42</v>
      </c>
      <c r="B338" t="s">
        <v>16</v>
      </c>
      <c r="C338" t="s">
        <v>50</v>
      </c>
      <c r="D338">
        <v>48</v>
      </c>
      <c r="E338">
        <v>1</v>
      </c>
      <c r="F338">
        <v>0.16700000000000001</v>
      </c>
      <c r="G338">
        <v>2</v>
      </c>
      <c r="H338">
        <v>1</v>
      </c>
      <c r="I338" t="s">
        <v>12</v>
      </c>
      <c r="J338" t="str">
        <f t="shared" si="40"/>
        <v>CH48: 2-&gt;1</v>
      </c>
      <c r="K338" t="str">
        <f t="shared" si="41"/>
        <v/>
      </c>
      <c r="L338" t="str">
        <f t="shared" si="42"/>
        <v/>
      </c>
      <c r="M338" t="str">
        <f t="shared" si="43"/>
        <v/>
      </c>
      <c r="N338" t="str">
        <f t="shared" si="44"/>
        <v/>
      </c>
      <c r="O338" t="str">
        <f t="shared" si="45"/>
        <v/>
      </c>
      <c r="P338" t="str">
        <f t="shared" si="46"/>
        <v/>
      </c>
      <c r="Q338" t="str">
        <f t="shared" si="47"/>
        <v xml:space="preserve">CH48: 2-&gt;1, </v>
      </c>
    </row>
    <row r="339" spans="1:17" x14ac:dyDescent="0.2">
      <c r="A339">
        <v>42</v>
      </c>
      <c r="B339" t="s">
        <v>16</v>
      </c>
      <c r="C339" t="s">
        <v>50</v>
      </c>
      <c r="D339">
        <v>104</v>
      </c>
      <c r="E339">
        <v>1</v>
      </c>
      <c r="F339">
        <v>0.16700000000000001</v>
      </c>
      <c r="G339">
        <v>0</v>
      </c>
      <c r="H339">
        <v>1</v>
      </c>
      <c r="I339" t="s">
        <v>12</v>
      </c>
      <c r="J339" t="str">
        <f t="shared" si="40"/>
        <v>CH104: 0-&gt;1</v>
      </c>
      <c r="K339" t="str">
        <f t="shared" si="41"/>
        <v/>
      </c>
      <c r="L339" t="str">
        <f t="shared" si="42"/>
        <v/>
      </c>
      <c r="M339" t="str">
        <f t="shared" si="43"/>
        <v/>
      </c>
      <c r="N339" t="str">
        <f t="shared" si="44"/>
        <v/>
      </c>
      <c r="O339" t="str">
        <f t="shared" si="45"/>
        <v/>
      </c>
      <c r="P339" t="str">
        <f t="shared" si="46"/>
        <v/>
      </c>
      <c r="Q339" t="str">
        <f t="shared" si="47"/>
        <v xml:space="preserve">CH104: 0-&gt;1, </v>
      </c>
    </row>
    <row r="340" spans="1:17" x14ac:dyDescent="0.2">
      <c r="A340">
        <v>43</v>
      </c>
      <c r="B340" t="s">
        <v>50</v>
      </c>
      <c r="C340" t="s">
        <v>51</v>
      </c>
      <c r="D340">
        <v>87</v>
      </c>
      <c r="E340">
        <v>1</v>
      </c>
      <c r="F340">
        <v>0.5</v>
      </c>
      <c r="G340">
        <v>1</v>
      </c>
      <c r="H340">
        <v>0</v>
      </c>
      <c r="I340" t="s">
        <v>10</v>
      </c>
      <c r="J340" t="str">
        <f t="shared" si="40"/>
        <v>CH87: 1-&gt;0</v>
      </c>
      <c r="K340" t="str">
        <f t="shared" si="41"/>
        <v>node_58</v>
      </c>
      <c r="L340" t="str">
        <f t="shared" si="42"/>
        <v>Unambiguous</v>
      </c>
      <c r="M340" t="str">
        <f t="shared" si="43"/>
        <v>§</v>
      </c>
      <c r="N340" t="str">
        <f t="shared" si="44"/>
        <v xml:space="preserve">: </v>
      </c>
      <c r="O340" t="str">
        <f t="shared" si="45"/>
        <v>%%</v>
      </c>
      <c r="P340" t="str">
        <f t="shared" si="46"/>
        <v>$</v>
      </c>
      <c r="Q340" t="str">
        <f t="shared" si="47"/>
        <v xml:space="preserve">$node_58: §Unambiguous: %%CH87: 1-&gt;0, </v>
      </c>
    </row>
    <row r="341" spans="1:17" x14ac:dyDescent="0.2">
      <c r="A341">
        <v>43</v>
      </c>
      <c r="B341" t="s">
        <v>50</v>
      </c>
      <c r="C341" t="s">
        <v>51</v>
      </c>
      <c r="D341">
        <v>102</v>
      </c>
      <c r="E341">
        <v>1</v>
      </c>
      <c r="F341">
        <v>0.222</v>
      </c>
      <c r="G341">
        <v>1</v>
      </c>
      <c r="H341">
        <v>0</v>
      </c>
      <c r="I341" t="s">
        <v>10</v>
      </c>
      <c r="J341" t="str">
        <f t="shared" si="40"/>
        <v>CH102: 1-&gt;0</v>
      </c>
      <c r="K341" t="str">
        <f t="shared" si="41"/>
        <v/>
      </c>
      <c r="L341" t="str">
        <f t="shared" si="42"/>
        <v/>
      </c>
      <c r="M341" t="str">
        <f t="shared" si="43"/>
        <v/>
      </c>
      <c r="N341" t="str">
        <f t="shared" si="44"/>
        <v/>
      </c>
      <c r="O341" t="str">
        <f t="shared" si="45"/>
        <v/>
      </c>
      <c r="P341" t="str">
        <f t="shared" si="46"/>
        <v/>
      </c>
      <c r="Q341" t="str">
        <f t="shared" si="47"/>
        <v xml:space="preserve">CH102: 1-&gt;0, </v>
      </c>
    </row>
    <row r="342" spans="1:17" x14ac:dyDescent="0.2">
      <c r="A342">
        <v>43</v>
      </c>
      <c r="B342" t="s">
        <v>50</v>
      </c>
      <c r="C342" t="s">
        <v>51</v>
      </c>
      <c r="D342">
        <v>109</v>
      </c>
      <c r="E342">
        <v>1</v>
      </c>
      <c r="F342">
        <v>0.28599999999999998</v>
      </c>
      <c r="G342">
        <v>1</v>
      </c>
      <c r="H342">
        <v>0</v>
      </c>
      <c r="I342" t="s">
        <v>10</v>
      </c>
      <c r="J342" t="str">
        <f t="shared" si="40"/>
        <v>CH109: 1-&gt;0</v>
      </c>
      <c r="K342" t="str">
        <f t="shared" si="41"/>
        <v/>
      </c>
      <c r="L342" t="str">
        <f t="shared" si="42"/>
        <v/>
      </c>
      <c r="M342" t="str">
        <f t="shared" si="43"/>
        <v/>
      </c>
      <c r="N342" t="str">
        <f t="shared" si="44"/>
        <v/>
      </c>
      <c r="O342" t="str">
        <f t="shared" si="45"/>
        <v/>
      </c>
      <c r="P342" t="str">
        <f t="shared" si="46"/>
        <v/>
      </c>
      <c r="Q342" t="str">
        <f t="shared" si="47"/>
        <v xml:space="preserve">CH109: 1-&gt;0, </v>
      </c>
    </row>
    <row r="343" spans="1:17" x14ac:dyDescent="0.2">
      <c r="A343">
        <v>43</v>
      </c>
      <c r="B343" t="s">
        <v>50</v>
      </c>
      <c r="C343" t="s">
        <v>51</v>
      </c>
      <c r="D343">
        <v>104</v>
      </c>
      <c r="E343">
        <v>1</v>
      </c>
      <c r="F343">
        <v>0.16700000000000001</v>
      </c>
      <c r="G343">
        <v>0</v>
      </c>
      <c r="H343">
        <v>1</v>
      </c>
      <c r="I343" t="s">
        <v>82</v>
      </c>
      <c r="J343" t="str">
        <f t="shared" si="40"/>
        <v>CH104: 0-&gt;1</v>
      </c>
      <c r="K343" t="str">
        <f t="shared" si="41"/>
        <v/>
      </c>
      <c r="L343" t="str">
        <f t="shared" si="42"/>
        <v>DELTRAN</v>
      </c>
      <c r="M343" t="str">
        <f t="shared" si="43"/>
        <v/>
      </c>
      <c r="N343" t="str">
        <f t="shared" si="44"/>
        <v xml:space="preserve">: </v>
      </c>
      <c r="O343" t="str">
        <f t="shared" si="45"/>
        <v>%%</v>
      </c>
      <c r="P343" t="str">
        <f t="shared" si="46"/>
        <v>$</v>
      </c>
      <c r="Q343" t="str">
        <f t="shared" si="47"/>
        <v xml:space="preserve">$: DELTRAN: %%CH104: 0-&gt;1, </v>
      </c>
    </row>
    <row r="344" spans="1:17" x14ac:dyDescent="0.2">
      <c r="A344">
        <v>43</v>
      </c>
      <c r="B344" t="s">
        <v>50</v>
      </c>
      <c r="C344" t="s">
        <v>51</v>
      </c>
      <c r="D344">
        <v>52</v>
      </c>
      <c r="E344">
        <v>1</v>
      </c>
      <c r="F344">
        <v>0.25</v>
      </c>
      <c r="G344">
        <v>3</v>
      </c>
      <c r="H344">
        <v>2</v>
      </c>
      <c r="I344" t="s">
        <v>12</v>
      </c>
      <c r="J344" t="str">
        <f t="shared" si="40"/>
        <v>CH52: 3-&gt;2</v>
      </c>
      <c r="K344" t="str">
        <f t="shared" si="41"/>
        <v/>
      </c>
      <c r="L344" t="str">
        <f t="shared" si="42"/>
        <v>ACCTRAN</v>
      </c>
      <c r="M344" t="str">
        <f t="shared" si="43"/>
        <v/>
      </c>
      <c r="N344" t="str">
        <f t="shared" si="44"/>
        <v xml:space="preserve">: </v>
      </c>
      <c r="O344" t="str">
        <f t="shared" si="45"/>
        <v>%%</v>
      </c>
      <c r="P344" t="str">
        <f t="shared" si="46"/>
        <v>$</v>
      </c>
      <c r="Q344" t="str">
        <f t="shared" si="47"/>
        <v xml:space="preserve">$: ACCTRAN: %%CH52: 3-&gt;2, </v>
      </c>
    </row>
    <row r="345" spans="1:17" x14ac:dyDescent="0.2">
      <c r="A345">
        <v>44</v>
      </c>
      <c r="B345" t="s">
        <v>51</v>
      </c>
      <c r="C345" t="s">
        <v>52</v>
      </c>
      <c r="D345">
        <v>42</v>
      </c>
      <c r="E345">
        <v>1</v>
      </c>
      <c r="F345">
        <v>1</v>
      </c>
      <c r="G345">
        <v>1</v>
      </c>
      <c r="H345">
        <v>2</v>
      </c>
      <c r="I345" t="s">
        <v>10</v>
      </c>
      <c r="J345" t="str">
        <f t="shared" si="40"/>
        <v>CH42: 1-&gt;2</v>
      </c>
      <c r="K345" t="str">
        <f t="shared" si="41"/>
        <v>Trionyx triunguis</v>
      </c>
      <c r="L345" t="str">
        <f t="shared" si="42"/>
        <v>Unambiguous</v>
      </c>
      <c r="M345" t="str">
        <f t="shared" si="43"/>
        <v>§</v>
      </c>
      <c r="N345" t="str">
        <f t="shared" si="44"/>
        <v xml:space="preserve">: </v>
      </c>
      <c r="O345" t="str">
        <f t="shared" si="45"/>
        <v>%%</v>
      </c>
      <c r="P345" t="str">
        <f t="shared" si="46"/>
        <v>$</v>
      </c>
      <c r="Q345" t="str">
        <f t="shared" si="47"/>
        <v xml:space="preserve">$Trionyx triunguis: §Unambiguous: %%CH42: 1-&gt;2, </v>
      </c>
    </row>
    <row r="346" spans="1:17" x14ac:dyDescent="0.2">
      <c r="A346">
        <v>44</v>
      </c>
      <c r="B346" t="s">
        <v>51</v>
      </c>
      <c r="C346" t="s">
        <v>52</v>
      </c>
      <c r="D346">
        <v>54</v>
      </c>
      <c r="E346">
        <v>1</v>
      </c>
      <c r="F346">
        <v>0.25</v>
      </c>
      <c r="G346">
        <v>1</v>
      </c>
      <c r="H346">
        <v>2</v>
      </c>
      <c r="I346" t="s">
        <v>10</v>
      </c>
      <c r="J346" t="str">
        <f t="shared" si="40"/>
        <v>CH54: 1-&gt;2</v>
      </c>
      <c r="K346" t="str">
        <f t="shared" si="41"/>
        <v/>
      </c>
      <c r="L346" t="str">
        <f t="shared" si="42"/>
        <v/>
      </c>
      <c r="M346" t="str">
        <f t="shared" si="43"/>
        <v/>
      </c>
      <c r="N346" t="str">
        <f t="shared" si="44"/>
        <v/>
      </c>
      <c r="O346" t="str">
        <f t="shared" si="45"/>
        <v/>
      </c>
      <c r="P346" t="str">
        <f t="shared" si="46"/>
        <v/>
      </c>
      <c r="Q346" t="str">
        <f t="shared" si="47"/>
        <v xml:space="preserve">CH54: 1-&gt;2, </v>
      </c>
    </row>
    <row r="347" spans="1:17" x14ac:dyDescent="0.2">
      <c r="A347">
        <v>44</v>
      </c>
      <c r="B347" t="s">
        <v>51</v>
      </c>
      <c r="C347" t="s">
        <v>52</v>
      </c>
      <c r="D347">
        <v>55</v>
      </c>
      <c r="E347">
        <v>1</v>
      </c>
      <c r="F347">
        <v>0.25</v>
      </c>
      <c r="G347">
        <v>1</v>
      </c>
      <c r="H347">
        <v>2</v>
      </c>
      <c r="I347" t="s">
        <v>10</v>
      </c>
      <c r="J347" t="str">
        <f t="shared" si="40"/>
        <v>CH55: 1-&gt;2</v>
      </c>
      <c r="K347" t="str">
        <f t="shared" si="41"/>
        <v/>
      </c>
      <c r="L347" t="str">
        <f t="shared" si="42"/>
        <v/>
      </c>
      <c r="M347" t="str">
        <f t="shared" si="43"/>
        <v/>
      </c>
      <c r="N347" t="str">
        <f t="shared" si="44"/>
        <v/>
      </c>
      <c r="O347" t="str">
        <f t="shared" si="45"/>
        <v/>
      </c>
      <c r="P347" t="str">
        <f t="shared" si="46"/>
        <v/>
      </c>
      <c r="Q347" t="str">
        <f t="shared" si="47"/>
        <v xml:space="preserve">CH55: 1-&gt;2, </v>
      </c>
    </row>
    <row r="348" spans="1:17" x14ac:dyDescent="0.2">
      <c r="A348">
        <v>44</v>
      </c>
      <c r="B348" t="s">
        <v>51</v>
      </c>
      <c r="C348" t="s">
        <v>52</v>
      </c>
      <c r="D348">
        <v>31</v>
      </c>
      <c r="E348">
        <v>1</v>
      </c>
      <c r="F348">
        <v>0.182</v>
      </c>
      <c r="G348">
        <v>2</v>
      </c>
      <c r="H348">
        <v>3</v>
      </c>
      <c r="I348" t="s">
        <v>82</v>
      </c>
      <c r="J348" t="str">
        <f t="shared" si="40"/>
        <v>CH31: 2-&gt;3</v>
      </c>
      <c r="K348" t="str">
        <f t="shared" si="41"/>
        <v/>
      </c>
      <c r="L348" t="str">
        <f t="shared" si="42"/>
        <v>DELTRAN</v>
      </c>
      <c r="M348" t="str">
        <f t="shared" si="43"/>
        <v/>
      </c>
      <c r="N348" t="str">
        <f t="shared" si="44"/>
        <v xml:space="preserve">: </v>
      </c>
      <c r="O348" t="str">
        <f t="shared" si="45"/>
        <v>%%</v>
      </c>
      <c r="P348" t="str">
        <f t="shared" si="46"/>
        <v>$</v>
      </c>
      <c r="Q348" t="str">
        <f t="shared" si="47"/>
        <v xml:space="preserve">$: DELTRAN: %%CH31: 2-&gt;3, </v>
      </c>
    </row>
    <row r="349" spans="1:17" x14ac:dyDescent="0.2">
      <c r="A349">
        <v>44</v>
      </c>
      <c r="B349" t="s">
        <v>51</v>
      </c>
      <c r="C349" t="s">
        <v>52</v>
      </c>
      <c r="D349">
        <v>34</v>
      </c>
      <c r="E349">
        <v>1</v>
      </c>
      <c r="F349">
        <v>0.25</v>
      </c>
      <c r="G349">
        <v>1</v>
      </c>
      <c r="H349">
        <v>2</v>
      </c>
      <c r="I349" t="s">
        <v>82</v>
      </c>
      <c r="J349" t="str">
        <f t="shared" si="40"/>
        <v>CH34: 1-&gt;2</v>
      </c>
      <c r="K349" t="str">
        <f t="shared" si="41"/>
        <v/>
      </c>
      <c r="L349" t="str">
        <f t="shared" si="42"/>
        <v/>
      </c>
      <c r="M349" t="str">
        <f t="shared" si="43"/>
        <v/>
      </c>
      <c r="N349" t="str">
        <f t="shared" si="44"/>
        <v/>
      </c>
      <c r="O349" t="str">
        <f t="shared" si="45"/>
        <v/>
      </c>
      <c r="P349" t="str">
        <f t="shared" si="46"/>
        <v/>
      </c>
      <c r="Q349" t="str">
        <f t="shared" si="47"/>
        <v xml:space="preserve">CH34: 1-&gt;2, </v>
      </c>
    </row>
    <row r="350" spans="1:17" x14ac:dyDescent="0.2">
      <c r="A350">
        <v>44</v>
      </c>
      <c r="B350" t="s">
        <v>51</v>
      </c>
      <c r="C350" t="s">
        <v>52</v>
      </c>
      <c r="D350">
        <v>35</v>
      </c>
      <c r="E350">
        <v>1</v>
      </c>
      <c r="F350">
        <v>0.16700000000000001</v>
      </c>
      <c r="G350">
        <v>1</v>
      </c>
      <c r="H350">
        <v>2</v>
      </c>
      <c r="I350" t="s">
        <v>82</v>
      </c>
      <c r="J350" t="str">
        <f t="shared" si="40"/>
        <v>CH35: 1-&gt;2</v>
      </c>
      <c r="K350" t="str">
        <f t="shared" si="41"/>
        <v/>
      </c>
      <c r="L350" t="str">
        <f t="shared" si="42"/>
        <v/>
      </c>
      <c r="M350" t="str">
        <f t="shared" si="43"/>
        <v/>
      </c>
      <c r="N350" t="str">
        <f t="shared" si="44"/>
        <v/>
      </c>
      <c r="O350" t="str">
        <f t="shared" si="45"/>
        <v/>
      </c>
      <c r="P350" t="str">
        <f t="shared" si="46"/>
        <v/>
      </c>
      <c r="Q350" t="str">
        <f t="shared" si="47"/>
        <v xml:space="preserve">CH35: 1-&gt;2, </v>
      </c>
    </row>
    <row r="351" spans="1:17" x14ac:dyDescent="0.2">
      <c r="A351">
        <v>44</v>
      </c>
      <c r="B351" t="s">
        <v>51</v>
      </c>
      <c r="C351" t="s">
        <v>52</v>
      </c>
      <c r="D351">
        <v>52</v>
      </c>
      <c r="E351">
        <v>1</v>
      </c>
      <c r="F351">
        <v>0.25</v>
      </c>
      <c r="G351">
        <v>3</v>
      </c>
      <c r="H351">
        <v>2</v>
      </c>
      <c r="I351" t="s">
        <v>82</v>
      </c>
      <c r="J351" t="str">
        <f t="shared" si="40"/>
        <v>CH52: 3-&gt;2</v>
      </c>
      <c r="K351" t="str">
        <f t="shared" si="41"/>
        <v/>
      </c>
      <c r="L351" t="str">
        <f t="shared" si="42"/>
        <v/>
      </c>
      <c r="M351" t="str">
        <f t="shared" si="43"/>
        <v/>
      </c>
      <c r="N351" t="str">
        <f t="shared" si="44"/>
        <v/>
      </c>
      <c r="O351" t="str">
        <f t="shared" si="45"/>
        <v/>
      </c>
      <c r="P351" t="str">
        <f t="shared" si="46"/>
        <v/>
      </c>
      <c r="Q351" t="str">
        <f t="shared" si="47"/>
        <v xml:space="preserve">CH52: 3-&gt;2, </v>
      </c>
    </row>
    <row r="352" spans="1:17" x14ac:dyDescent="0.2">
      <c r="A352">
        <v>44</v>
      </c>
      <c r="B352" t="s">
        <v>51</v>
      </c>
      <c r="C352" t="s">
        <v>52</v>
      </c>
      <c r="D352">
        <v>101</v>
      </c>
      <c r="E352">
        <v>1</v>
      </c>
      <c r="F352">
        <v>0.33300000000000002</v>
      </c>
      <c r="G352">
        <v>0</v>
      </c>
      <c r="H352">
        <v>1</v>
      </c>
      <c r="I352" t="s">
        <v>82</v>
      </c>
      <c r="J352" t="str">
        <f t="shared" si="40"/>
        <v>CH101: 0-&gt;1</v>
      </c>
      <c r="K352" t="str">
        <f t="shared" si="41"/>
        <v/>
      </c>
      <c r="L352" t="str">
        <f t="shared" si="42"/>
        <v/>
      </c>
      <c r="M352" t="str">
        <f t="shared" si="43"/>
        <v/>
      </c>
      <c r="N352" t="str">
        <f t="shared" si="44"/>
        <v/>
      </c>
      <c r="O352" t="str">
        <f t="shared" si="45"/>
        <v/>
      </c>
      <c r="P352" t="str">
        <f t="shared" si="46"/>
        <v/>
      </c>
      <c r="Q352" t="str">
        <f t="shared" si="47"/>
        <v xml:space="preserve">CH101: 0-&gt;1, </v>
      </c>
    </row>
    <row r="353" spans="1:17" x14ac:dyDescent="0.2">
      <c r="A353">
        <v>45</v>
      </c>
      <c r="B353" t="s">
        <v>51</v>
      </c>
      <c r="C353" t="s">
        <v>53</v>
      </c>
      <c r="D353">
        <v>18</v>
      </c>
      <c r="E353">
        <v>1</v>
      </c>
      <c r="F353">
        <v>0.36399999999999999</v>
      </c>
      <c r="G353">
        <v>2</v>
      </c>
      <c r="H353">
        <v>1</v>
      </c>
      <c r="I353" t="s">
        <v>10</v>
      </c>
      <c r="J353" t="str">
        <f t="shared" si="40"/>
        <v>CH18: 2-&gt;1</v>
      </c>
      <c r="K353" t="str">
        <f t="shared" si="41"/>
        <v>node_57</v>
      </c>
      <c r="L353" t="str">
        <f t="shared" si="42"/>
        <v>Unambiguous</v>
      </c>
      <c r="M353" t="str">
        <f t="shared" si="43"/>
        <v>§</v>
      </c>
      <c r="N353" t="str">
        <f t="shared" si="44"/>
        <v xml:space="preserve">: </v>
      </c>
      <c r="O353" t="str">
        <f t="shared" si="45"/>
        <v>%%</v>
      </c>
      <c r="P353" t="str">
        <f t="shared" si="46"/>
        <v>$</v>
      </c>
      <c r="Q353" t="str">
        <f t="shared" si="47"/>
        <v xml:space="preserve">$node_57: §Unambiguous: %%CH18: 2-&gt;1, </v>
      </c>
    </row>
    <row r="354" spans="1:17" x14ac:dyDescent="0.2">
      <c r="A354">
        <v>45</v>
      </c>
      <c r="B354" t="s">
        <v>51</v>
      </c>
      <c r="C354" t="s">
        <v>53</v>
      </c>
      <c r="D354">
        <v>29</v>
      </c>
      <c r="E354">
        <v>1</v>
      </c>
      <c r="F354">
        <v>0.16700000000000001</v>
      </c>
      <c r="G354">
        <v>1</v>
      </c>
      <c r="H354">
        <v>2</v>
      </c>
      <c r="I354" t="s">
        <v>10</v>
      </c>
      <c r="J354" t="str">
        <f t="shared" si="40"/>
        <v>CH29: 1-&gt;2</v>
      </c>
      <c r="K354" t="str">
        <f t="shared" si="41"/>
        <v/>
      </c>
      <c r="L354" t="str">
        <f t="shared" si="42"/>
        <v/>
      </c>
      <c r="M354" t="str">
        <f t="shared" si="43"/>
        <v/>
      </c>
      <c r="N354" t="str">
        <f t="shared" si="44"/>
        <v/>
      </c>
      <c r="O354" t="str">
        <f t="shared" si="45"/>
        <v/>
      </c>
      <c r="P354" t="str">
        <f t="shared" si="46"/>
        <v/>
      </c>
      <c r="Q354" t="str">
        <f t="shared" si="47"/>
        <v xml:space="preserve">CH29: 1-&gt;2, </v>
      </c>
    </row>
    <row r="355" spans="1:17" x14ac:dyDescent="0.2">
      <c r="A355">
        <v>45</v>
      </c>
      <c r="B355" t="s">
        <v>51</v>
      </c>
      <c r="C355" t="s">
        <v>53</v>
      </c>
      <c r="D355">
        <v>31</v>
      </c>
      <c r="E355">
        <v>2</v>
      </c>
      <c r="F355">
        <v>0.182</v>
      </c>
      <c r="G355">
        <v>3</v>
      </c>
      <c r="H355">
        <v>1</v>
      </c>
      <c r="I355" t="s">
        <v>10</v>
      </c>
      <c r="J355" t="str">
        <f t="shared" si="40"/>
        <v>CH31: 3-&gt;1</v>
      </c>
      <c r="K355" t="str">
        <f t="shared" si="41"/>
        <v/>
      </c>
      <c r="L355" t="str">
        <f t="shared" si="42"/>
        <v/>
      </c>
      <c r="M355" t="str">
        <f t="shared" si="43"/>
        <v/>
      </c>
      <c r="N355" t="str">
        <f t="shared" si="44"/>
        <v/>
      </c>
      <c r="O355" t="str">
        <f t="shared" si="45"/>
        <v/>
      </c>
      <c r="P355" t="str">
        <f t="shared" si="46"/>
        <v/>
      </c>
      <c r="Q355" t="str">
        <f t="shared" si="47"/>
        <v xml:space="preserve">CH31: 3-&gt;1, </v>
      </c>
    </row>
    <row r="356" spans="1:17" x14ac:dyDescent="0.2">
      <c r="A356">
        <v>45</v>
      </c>
      <c r="B356" t="s">
        <v>51</v>
      </c>
      <c r="C356" t="s">
        <v>53</v>
      </c>
      <c r="D356">
        <v>40</v>
      </c>
      <c r="E356">
        <v>1</v>
      </c>
      <c r="F356">
        <v>0.5</v>
      </c>
      <c r="G356">
        <v>3</v>
      </c>
      <c r="H356">
        <v>2</v>
      </c>
      <c r="I356" t="s">
        <v>10</v>
      </c>
      <c r="J356" t="str">
        <f t="shared" si="40"/>
        <v>CH40: 3-&gt;2</v>
      </c>
      <c r="K356" t="str">
        <f t="shared" si="41"/>
        <v/>
      </c>
      <c r="L356" t="str">
        <f t="shared" si="42"/>
        <v/>
      </c>
      <c r="M356" t="str">
        <f t="shared" si="43"/>
        <v/>
      </c>
      <c r="N356" t="str">
        <f t="shared" si="44"/>
        <v/>
      </c>
      <c r="O356" t="str">
        <f t="shared" si="45"/>
        <v/>
      </c>
      <c r="P356" t="str">
        <f t="shared" si="46"/>
        <v/>
      </c>
      <c r="Q356" t="str">
        <f t="shared" si="47"/>
        <v xml:space="preserve">CH40: 3-&gt;2, </v>
      </c>
    </row>
    <row r="357" spans="1:17" x14ac:dyDescent="0.2">
      <c r="A357">
        <v>45</v>
      </c>
      <c r="B357" t="s">
        <v>51</v>
      </c>
      <c r="C357" t="s">
        <v>53</v>
      </c>
      <c r="D357">
        <v>44</v>
      </c>
      <c r="E357">
        <v>1</v>
      </c>
      <c r="F357">
        <v>0.66700000000000004</v>
      </c>
      <c r="G357">
        <v>1</v>
      </c>
      <c r="H357">
        <v>2</v>
      </c>
      <c r="I357" t="s">
        <v>10</v>
      </c>
      <c r="J357" t="str">
        <f t="shared" si="40"/>
        <v>CH44: 1-&gt;2</v>
      </c>
      <c r="K357" t="str">
        <f t="shared" si="41"/>
        <v/>
      </c>
      <c r="L357" t="str">
        <f t="shared" si="42"/>
        <v/>
      </c>
      <c r="M357" t="str">
        <f t="shared" si="43"/>
        <v/>
      </c>
      <c r="N357" t="str">
        <f t="shared" si="44"/>
        <v/>
      </c>
      <c r="O357" t="str">
        <f t="shared" si="45"/>
        <v/>
      </c>
      <c r="P357" t="str">
        <f t="shared" si="46"/>
        <v/>
      </c>
      <c r="Q357" t="str">
        <f t="shared" si="47"/>
        <v xml:space="preserve">CH44: 1-&gt;2, </v>
      </c>
    </row>
    <row r="358" spans="1:17" x14ac:dyDescent="0.2">
      <c r="A358">
        <v>45</v>
      </c>
      <c r="B358" t="s">
        <v>51</v>
      </c>
      <c r="C358" t="s">
        <v>53</v>
      </c>
      <c r="D358">
        <v>47</v>
      </c>
      <c r="E358">
        <v>1</v>
      </c>
      <c r="F358">
        <v>0.33300000000000002</v>
      </c>
      <c r="G358">
        <v>1</v>
      </c>
      <c r="H358">
        <v>2</v>
      </c>
      <c r="I358" t="s">
        <v>10</v>
      </c>
      <c r="J358" t="str">
        <f t="shared" si="40"/>
        <v>CH47: 1-&gt;2</v>
      </c>
      <c r="K358" t="str">
        <f t="shared" si="41"/>
        <v/>
      </c>
      <c r="L358" t="str">
        <f t="shared" si="42"/>
        <v/>
      </c>
      <c r="M358" t="str">
        <f t="shared" si="43"/>
        <v/>
      </c>
      <c r="N358" t="str">
        <f t="shared" si="44"/>
        <v/>
      </c>
      <c r="O358" t="str">
        <f t="shared" si="45"/>
        <v/>
      </c>
      <c r="P358" t="str">
        <f t="shared" si="46"/>
        <v/>
      </c>
      <c r="Q358" t="str">
        <f t="shared" si="47"/>
        <v xml:space="preserve">CH47: 1-&gt;2, </v>
      </c>
    </row>
    <row r="359" spans="1:17" x14ac:dyDescent="0.2">
      <c r="A359">
        <v>45</v>
      </c>
      <c r="B359" t="s">
        <v>51</v>
      </c>
      <c r="C359" t="s">
        <v>53</v>
      </c>
      <c r="D359">
        <v>56</v>
      </c>
      <c r="E359">
        <v>1</v>
      </c>
      <c r="F359">
        <v>0.25</v>
      </c>
      <c r="G359">
        <v>1</v>
      </c>
      <c r="H359">
        <v>2</v>
      </c>
      <c r="I359" t="s">
        <v>10</v>
      </c>
      <c r="J359" t="str">
        <f t="shared" si="40"/>
        <v>CH56: 1-&gt;2</v>
      </c>
      <c r="K359" t="str">
        <f t="shared" si="41"/>
        <v/>
      </c>
      <c r="L359" t="str">
        <f t="shared" si="42"/>
        <v/>
      </c>
      <c r="M359" t="str">
        <f t="shared" si="43"/>
        <v/>
      </c>
      <c r="N359" t="str">
        <f t="shared" si="44"/>
        <v/>
      </c>
      <c r="O359" t="str">
        <f t="shared" si="45"/>
        <v/>
      </c>
      <c r="P359" t="str">
        <f t="shared" si="46"/>
        <v/>
      </c>
      <c r="Q359" t="str">
        <f t="shared" si="47"/>
        <v xml:space="preserve">CH56: 1-&gt;2, </v>
      </c>
    </row>
    <row r="360" spans="1:17" x14ac:dyDescent="0.2">
      <c r="A360">
        <v>45</v>
      </c>
      <c r="B360" t="s">
        <v>51</v>
      </c>
      <c r="C360" t="s">
        <v>53</v>
      </c>
      <c r="D360">
        <v>57</v>
      </c>
      <c r="E360">
        <v>1</v>
      </c>
      <c r="F360">
        <v>0.5</v>
      </c>
      <c r="G360">
        <v>1</v>
      </c>
      <c r="H360">
        <v>2</v>
      </c>
      <c r="I360" t="s">
        <v>10</v>
      </c>
      <c r="J360" t="str">
        <f t="shared" si="40"/>
        <v>CH57: 1-&gt;2</v>
      </c>
      <c r="K360" t="str">
        <f t="shared" si="41"/>
        <v/>
      </c>
      <c r="L360" t="str">
        <f t="shared" si="42"/>
        <v/>
      </c>
      <c r="M360" t="str">
        <f t="shared" si="43"/>
        <v/>
      </c>
      <c r="N360" t="str">
        <f t="shared" si="44"/>
        <v/>
      </c>
      <c r="O360" t="str">
        <f t="shared" si="45"/>
        <v/>
      </c>
      <c r="P360" t="str">
        <f t="shared" si="46"/>
        <v/>
      </c>
      <c r="Q360" t="str">
        <f t="shared" si="47"/>
        <v xml:space="preserve">CH57: 1-&gt;2, </v>
      </c>
    </row>
    <row r="361" spans="1:17" x14ac:dyDescent="0.2">
      <c r="A361">
        <v>45</v>
      </c>
      <c r="B361" t="s">
        <v>51</v>
      </c>
      <c r="C361" t="s">
        <v>53</v>
      </c>
      <c r="D361">
        <v>58</v>
      </c>
      <c r="E361">
        <v>1</v>
      </c>
      <c r="F361">
        <v>0.2</v>
      </c>
      <c r="G361">
        <v>2</v>
      </c>
      <c r="H361">
        <v>3</v>
      </c>
      <c r="I361" t="s">
        <v>10</v>
      </c>
      <c r="J361" t="str">
        <f t="shared" si="40"/>
        <v>CH58: 2-&gt;3</v>
      </c>
      <c r="K361" t="str">
        <f t="shared" si="41"/>
        <v/>
      </c>
      <c r="L361" t="str">
        <f t="shared" si="42"/>
        <v/>
      </c>
      <c r="M361" t="str">
        <f t="shared" si="43"/>
        <v/>
      </c>
      <c r="N361" t="str">
        <f t="shared" si="44"/>
        <v/>
      </c>
      <c r="O361" t="str">
        <f t="shared" si="45"/>
        <v/>
      </c>
      <c r="P361" t="str">
        <f t="shared" si="46"/>
        <v/>
      </c>
      <c r="Q361" t="str">
        <f t="shared" si="47"/>
        <v xml:space="preserve">CH58: 2-&gt;3, </v>
      </c>
    </row>
    <row r="362" spans="1:17" x14ac:dyDescent="0.2">
      <c r="A362">
        <v>45</v>
      </c>
      <c r="B362" t="s">
        <v>51</v>
      </c>
      <c r="C362" t="s">
        <v>53</v>
      </c>
      <c r="D362">
        <v>60</v>
      </c>
      <c r="E362">
        <v>1</v>
      </c>
      <c r="F362">
        <v>1</v>
      </c>
      <c r="G362">
        <v>1</v>
      </c>
      <c r="H362">
        <v>2</v>
      </c>
      <c r="I362" t="s">
        <v>10</v>
      </c>
      <c r="J362" t="str">
        <f t="shared" si="40"/>
        <v>CH60: 1-&gt;2</v>
      </c>
      <c r="K362" t="str">
        <f t="shared" si="41"/>
        <v/>
      </c>
      <c r="L362" t="str">
        <f t="shared" si="42"/>
        <v/>
      </c>
      <c r="M362" t="str">
        <f t="shared" si="43"/>
        <v/>
      </c>
      <c r="N362" t="str">
        <f t="shared" si="44"/>
        <v/>
      </c>
      <c r="O362" t="str">
        <f t="shared" si="45"/>
        <v/>
      </c>
      <c r="P362" t="str">
        <f t="shared" si="46"/>
        <v/>
      </c>
      <c r="Q362" t="str">
        <f t="shared" si="47"/>
        <v xml:space="preserve">CH60: 1-&gt;2, </v>
      </c>
    </row>
    <row r="363" spans="1:17" x14ac:dyDescent="0.2">
      <c r="A363">
        <v>45</v>
      </c>
      <c r="B363" t="s">
        <v>51</v>
      </c>
      <c r="C363" t="s">
        <v>53</v>
      </c>
      <c r="D363">
        <v>67</v>
      </c>
      <c r="E363">
        <v>1</v>
      </c>
      <c r="F363">
        <v>0.2</v>
      </c>
      <c r="G363">
        <v>1</v>
      </c>
      <c r="H363">
        <v>2</v>
      </c>
      <c r="I363" t="s">
        <v>10</v>
      </c>
      <c r="J363" t="str">
        <f t="shared" si="40"/>
        <v>CH67: 1-&gt;2</v>
      </c>
      <c r="K363" t="str">
        <f t="shared" si="41"/>
        <v/>
      </c>
      <c r="L363" t="str">
        <f t="shared" si="42"/>
        <v/>
      </c>
      <c r="M363" t="str">
        <f t="shared" si="43"/>
        <v/>
      </c>
      <c r="N363" t="str">
        <f t="shared" si="44"/>
        <v/>
      </c>
      <c r="O363" t="str">
        <f t="shared" si="45"/>
        <v/>
      </c>
      <c r="P363" t="str">
        <f t="shared" si="46"/>
        <v/>
      </c>
      <c r="Q363" t="str">
        <f t="shared" si="47"/>
        <v xml:space="preserve">CH67: 1-&gt;2, </v>
      </c>
    </row>
    <row r="364" spans="1:17" x14ac:dyDescent="0.2">
      <c r="A364">
        <v>45</v>
      </c>
      <c r="B364" t="s">
        <v>51</v>
      </c>
      <c r="C364" t="s">
        <v>53</v>
      </c>
      <c r="D364">
        <v>110</v>
      </c>
      <c r="E364">
        <v>1</v>
      </c>
      <c r="F364">
        <v>0.33300000000000002</v>
      </c>
      <c r="G364">
        <v>1</v>
      </c>
      <c r="H364">
        <v>0</v>
      </c>
      <c r="I364" t="s">
        <v>10</v>
      </c>
      <c r="J364" t="str">
        <f t="shared" si="40"/>
        <v>CH110: 1-&gt;0</v>
      </c>
      <c r="K364" t="str">
        <f t="shared" si="41"/>
        <v/>
      </c>
      <c r="L364" t="str">
        <f t="shared" si="42"/>
        <v/>
      </c>
      <c r="M364" t="str">
        <f t="shared" si="43"/>
        <v/>
      </c>
      <c r="N364" t="str">
        <f t="shared" si="44"/>
        <v/>
      </c>
      <c r="O364" t="str">
        <f t="shared" si="45"/>
        <v/>
      </c>
      <c r="P364" t="str">
        <f t="shared" si="46"/>
        <v/>
      </c>
      <c r="Q364" t="str">
        <f t="shared" si="47"/>
        <v xml:space="preserve">CH110: 1-&gt;0, </v>
      </c>
    </row>
    <row r="365" spans="1:17" x14ac:dyDescent="0.2">
      <c r="A365">
        <v>45</v>
      </c>
      <c r="B365" t="s">
        <v>51</v>
      </c>
      <c r="C365" t="s">
        <v>53</v>
      </c>
      <c r="D365">
        <v>16</v>
      </c>
      <c r="E365">
        <v>1</v>
      </c>
      <c r="F365">
        <v>0.33300000000000002</v>
      </c>
      <c r="G365">
        <v>2</v>
      </c>
      <c r="H365">
        <v>1</v>
      </c>
      <c r="I365" t="s">
        <v>12</v>
      </c>
      <c r="J365" t="str">
        <f t="shared" si="40"/>
        <v>CH16: 2-&gt;1</v>
      </c>
      <c r="K365" t="str">
        <f t="shared" si="41"/>
        <v/>
      </c>
      <c r="L365" t="str">
        <f t="shared" si="42"/>
        <v>ACCTRAN</v>
      </c>
      <c r="M365" t="str">
        <f t="shared" si="43"/>
        <v/>
      </c>
      <c r="N365" t="str">
        <f t="shared" si="44"/>
        <v xml:space="preserve">: </v>
      </c>
      <c r="O365" t="str">
        <f t="shared" si="45"/>
        <v>%%</v>
      </c>
      <c r="P365" t="str">
        <f t="shared" si="46"/>
        <v>$</v>
      </c>
      <c r="Q365" t="str">
        <f t="shared" si="47"/>
        <v xml:space="preserve">$: ACCTRAN: %%CH16: 2-&gt;1, </v>
      </c>
    </row>
    <row r="366" spans="1:17" x14ac:dyDescent="0.2">
      <c r="A366">
        <v>45</v>
      </c>
      <c r="B366" t="s">
        <v>51</v>
      </c>
      <c r="C366" t="s">
        <v>53</v>
      </c>
      <c r="D366">
        <v>34</v>
      </c>
      <c r="E366">
        <v>1</v>
      </c>
      <c r="F366">
        <v>0.25</v>
      </c>
      <c r="G366">
        <v>2</v>
      </c>
      <c r="H366">
        <v>1</v>
      </c>
      <c r="I366" t="s">
        <v>12</v>
      </c>
      <c r="J366" t="str">
        <f t="shared" si="40"/>
        <v>CH34: 2-&gt;1</v>
      </c>
      <c r="K366" t="str">
        <f t="shared" si="41"/>
        <v/>
      </c>
      <c r="L366" t="str">
        <f t="shared" si="42"/>
        <v/>
      </c>
      <c r="M366" t="str">
        <f t="shared" si="43"/>
        <v/>
      </c>
      <c r="N366" t="str">
        <f t="shared" si="44"/>
        <v/>
      </c>
      <c r="O366" t="str">
        <f t="shared" si="45"/>
        <v/>
      </c>
      <c r="P366" t="str">
        <f t="shared" si="46"/>
        <v/>
      </c>
      <c r="Q366" t="str">
        <f t="shared" si="47"/>
        <v xml:space="preserve">CH34: 2-&gt;1, </v>
      </c>
    </row>
    <row r="367" spans="1:17" x14ac:dyDescent="0.2">
      <c r="A367">
        <v>45</v>
      </c>
      <c r="B367" t="s">
        <v>51</v>
      </c>
      <c r="C367" t="s">
        <v>53</v>
      </c>
      <c r="D367">
        <v>35</v>
      </c>
      <c r="E367">
        <v>1</v>
      </c>
      <c r="F367">
        <v>0.16700000000000001</v>
      </c>
      <c r="G367">
        <v>2</v>
      </c>
      <c r="H367">
        <v>1</v>
      </c>
      <c r="I367" t="s">
        <v>12</v>
      </c>
      <c r="J367" t="str">
        <f t="shared" si="40"/>
        <v>CH35: 2-&gt;1</v>
      </c>
      <c r="K367" t="str">
        <f t="shared" si="41"/>
        <v/>
      </c>
      <c r="L367" t="str">
        <f t="shared" si="42"/>
        <v/>
      </c>
      <c r="M367" t="str">
        <f t="shared" si="43"/>
        <v/>
      </c>
      <c r="N367" t="str">
        <f t="shared" si="44"/>
        <v/>
      </c>
      <c r="O367" t="str">
        <f t="shared" si="45"/>
        <v/>
      </c>
      <c r="P367" t="str">
        <f t="shared" si="46"/>
        <v/>
      </c>
      <c r="Q367" t="str">
        <f t="shared" si="47"/>
        <v xml:space="preserve">CH35: 2-&gt;1, </v>
      </c>
    </row>
    <row r="368" spans="1:17" x14ac:dyDescent="0.2">
      <c r="A368">
        <v>45</v>
      </c>
      <c r="B368" t="s">
        <v>51</v>
      </c>
      <c r="C368" t="s">
        <v>53</v>
      </c>
      <c r="D368">
        <v>50</v>
      </c>
      <c r="E368">
        <v>1</v>
      </c>
      <c r="F368">
        <v>0.33300000000000002</v>
      </c>
      <c r="G368">
        <v>1</v>
      </c>
      <c r="H368">
        <v>2</v>
      </c>
      <c r="I368" t="s">
        <v>12</v>
      </c>
      <c r="J368" t="str">
        <f t="shared" si="40"/>
        <v>CH50: 1-&gt;2</v>
      </c>
      <c r="K368" t="str">
        <f t="shared" si="41"/>
        <v/>
      </c>
      <c r="L368" t="str">
        <f t="shared" si="42"/>
        <v/>
      </c>
      <c r="M368" t="str">
        <f t="shared" si="43"/>
        <v/>
      </c>
      <c r="N368" t="str">
        <f t="shared" si="44"/>
        <v/>
      </c>
      <c r="O368" t="str">
        <f t="shared" si="45"/>
        <v/>
      </c>
      <c r="P368" t="str">
        <f t="shared" si="46"/>
        <v/>
      </c>
      <c r="Q368" t="str">
        <f t="shared" si="47"/>
        <v xml:space="preserve">CH50: 1-&gt;2, </v>
      </c>
    </row>
    <row r="369" spans="1:17" x14ac:dyDescent="0.2">
      <c r="A369">
        <v>45</v>
      </c>
      <c r="B369" t="s">
        <v>51</v>
      </c>
      <c r="C369" t="s">
        <v>53</v>
      </c>
      <c r="D369">
        <v>101</v>
      </c>
      <c r="E369">
        <v>1</v>
      </c>
      <c r="F369">
        <v>0.33300000000000002</v>
      </c>
      <c r="G369">
        <v>1</v>
      </c>
      <c r="H369">
        <v>0</v>
      </c>
      <c r="I369" t="s">
        <v>12</v>
      </c>
      <c r="J369" t="str">
        <f t="shared" si="40"/>
        <v>CH101: 1-&gt;0</v>
      </c>
      <c r="K369" t="str">
        <f t="shared" si="41"/>
        <v/>
      </c>
      <c r="L369" t="str">
        <f t="shared" si="42"/>
        <v/>
      </c>
      <c r="M369" t="str">
        <f t="shared" si="43"/>
        <v/>
      </c>
      <c r="N369" t="str">
        <f t="shared" si="44"/>
        <v/>
      </c>
      <c r="O369" t="str">
        <f t="shared" si="45"/>
        <v/>
      </c>
      <c r="P369" t="str">
        <f t="shared" si="46"/>
        <v/>
      </c>
      <c r="Q369" t="str">
        <f t="shared" si="47"/>
        <v xml:space="preserve">CH101: 1-&gt;0, </v>
      </c>
    </row>
    <row r="370" spans="1:17" x14ac:dyDescent="0.2">
      <c r="A370">
        <v>46</v>
      </c>
      <c r="B370" t="s">
        <v>53</v>
      </c>
      <c r="C370" t="s">
        <v>54</v>
      </c>
      <c r="D370">
        <v>3</v>
      </c>
      <c r="E370">
        <v>1</v>
      </c>
      <c r="F370">
        <v>0.4</v>
      </c>
      <c r="G370">
        <v>2</v>
      </c>
      <c r="H370">
        <v>3</v>
      </c>
      <c r="I370" t="s">
        <v>10</v>
      </c>
      <c r="J370" t="str">
        <f t="shared" si="40"/>
        <v>CH3: 2-&gt;3</v>
      </c>
      <c r="K370" t="str">
        <f t="shared" si="41"/>
        <v>Chitra indica</v>
      </c>
      <c r="L370" t="str">
        <f t="shared" si="42"/>
        <v>Unambiguous</v>
      </c>
      <c r="M370" t="str">
        <f t="shared" si="43"/>
        <v>§</v>
      </c>
      <c r="N370" t="str">
        <f t="shared" si="44"/>
        <v xml:space="preserve">: </v>
      </c>
      <c r="O370" t="str">
        <f t="shared" si="45"/>
        <v>%%</v>
      </c>
      <c r="P370" t="str">
        <f t="shared" si="46"/>
        <v>$</v>
      </c>
      <c r="Q370" t="str">
        <f t="shared" si="47"/>
        <v xml:space="preserve">$Chitra indica: §Unambiguous: %%CH3: 2-&gt;3, </v>
      </c>
    </row>
    <row r="371" spans="1:17" x14ac:dyDescent="0.2">
      <c r="A371">
        <v>46</v>
      </c>
      <c r="B371" t="s">
        <v>53</v>
      </c>
      <c r="C371" t="s">
        <v>54</v>
      </c>
      <c r="D371">
        <v>20</v>
      </c>
      <c r="E371">
        <v>1</v>
      </c>
      <c r="F371">
        <v>0.222</v>
      </c>
      <c r="G371">
        <v>2</v>
      </c>
      <c r="H371">
        <v>1</v>
      </c>
      <c r="I371" t="s">
        <v>10</v>
      </c>
      <c r="J371" t="str">
        <f t="shared" si="40"/>
        <v>CH20: 2-&gt;1</v>
      </c>
      <c r="K371" t="str">
        <f t="shared" si="41"/>
        <v/>
      </c>
      <c r="L371" t="str">
        <f t="shared" si="42"/>
        <v/>
      </c>
      <c r="M371" t="str">
        <f t="shared" si="43"/>
        <v/>
      </c>
      <c r="N371" t="str">
        <f t="shared" si="44"/>
        <v/>
      </c>
      <c r="O371" t="str">
        <f t="shared" si="45"/>
        <v/>
      </c>
      <c r="P371" t="str">
        <f t="shared" si="46"/>
        <v/>
      </c>
      <c r="Q371" t="str">
        <f t="shared" si="47"/>
        <v xml:space="preserve">CH20: 2-&gt;1, </v>
      </c>
    </row>
    <row r="372" spans="1:17" x14ac:dyDescent="0.2">
      <c r="A372">
        <v>46</v>
      </c>
      <c r="B372" t="s">
        <v>53</v>
      </c>
      <c r="C372" t="s">
        <v>54</v>
      </c>
      <c r="D372">
        <v>27</v>
      </c>
      <c r="E372">
        <v>1</v>
      </c>
      <c r="F372">
        <v>0.5</v>
      </c>
      <c r="G372">
        <v>1</v>
      </c>
      <c r="H372">
        <v>2</v>
      </c>
      <c r="I372" t="s">
        <v>10</v>
      </c>
      <c r="J372" t="str">
        <f t="shared" si="40"/>
        <v>CH27: 1-&gt;2</v>
      </c>
      <c r="K372" t="str">
        <f t="shared" si="41"/>
        <v/>
      </c>
      <c r="L372" t="str">
        <f t="shared" si="42"/>
        <v/>
      </c>
      <c r="M372" t="str">
        <f t="shared" si="43"/>
        <v/>
      </c>
      <c r="N372" t="str">
        <f t="shared" si="44"/>
        <v/>
      </c>
      <c r="O372" t="str">
        <f t="shared" si="45"/>
        <v/>
      </c>
      <c r="P372" t="str">
        <f t="shared" si="46"/>
        <v/>
      </c>
      <c r="Q372" t="str">
        <f t="shared" si="47"/>
        <v xml:space="preserve">CH27: 1-&gt;2, </v>
      </c>
    </row>
    <row r="373" spans="1:17" x14ac:dyDescent="0.2">
      <c r="A373">
        <v>46</v>
      </c>
      <c r="B373" t="s">
        <v>53</v>
      </c>
      <c r="C373" t="s">
        <v>54</v>
      </c>
      <c r="D373">
        <v>30</v>
      </c>
      <c r="E373">
        <v>1</v>
      </c>
      <c r="F373">
        <v>0.33300000000000002</v>
      </c>
      <c r="G373">
        <v>1</v>
      </c>
      <c r="H373">
        <v>2</v>
      </c>
      <c r="I373" t="s">
        <v>10</v>
      </c>
      <c r="J373" t="str">
        <f t="shared" si="40"/>
        <v>CH30: 1-&gt;2</v>
      </c>
      <c r="K373" t="str">
        <f t="shared" si="41"/>
        <v/>
      </c>
      <c r="L373" t="str">
        <f t="shared" si="42"/>
        <v/>
      </c>
      <c r="M373" t="str">
        <f t="shared" si="43"/>
        <v/>
      </c>
      <c r="N373" t="str">
        <f t="shared" si="44"/>
        <v/>
      </c>
      <c r="O373" t="str">
        <f t="shared" si="45"/>
        <v/>
      </c>
      <c r="P373" t="str">
        <f t="shared" si="46"/>
        <v/>
      </c>
      <c r="Q373" t="str">
        <f t="shared" si="47"/>
        <v xml:space="preserve">CH30: 1-&gt;2, </v>
      </c>
    </row>
    <row r="374" spans="1:17" x14ac:dyDescent="0.2">
      <c r="A374">
        <v>46</v>
      </c>
      <c r="B374" t="s">
        <v>53</v>
      </c>
      <c r="C374" t="s">
        <v>54</v>
      </c>
      <c r="D374">
        <v>53</v>
      </c>
      <c r="E374">
        <v>1</v>
      </c>
      <c r="F374">
        <v>0.66700000000000004</v>
      </c>
      <c r="G374">
        <v>1</v>
      </c>
      <c r="H374">
        <v>0</v>
      </c>
      <c r="I374" t="s">
        <v>10</v>
      </c>
      <c r="J374" t="str">
        <f t="shared" si="40"/>
        <v>CH53: 1-&gt;0</v>
      </c>
      <c r="K374" t="str">
        <f t="shared" si="41"/>
        <v/>
      </c>
      <c r="L374" t="str">
        <f t="shared" si="42"/>
        <v/>
      </c>
      <c r="M374" t="str">
        <f t="shared" si="43"/>
        <v/>
      </c>
      <c r="N374" t="str">
        <f t="shared" si="44"/>
        <v/>
      </c>
      <c r="O374" t="str">
        <f t="shared" si="45"/>
        <v/>
      </c>
      <c r="P374" t="str">
        <f t="shared" si="46"/>
        <v/>
      </c>
      <c r="Q374" t="str">
        <f t="shared" si="47"/>
        <v xml:space="preserve">CH53: 1-&gt;0, </v>
      </c>
    </row>
    <row r="375" spans="1:17" x14ac:dyDescent="0.2">
      <c r="A375">
        <v>46</v>
      </c>
      <c r="B375" t="s">
        <v>53</v>
      </c>
      <c r="C375" t="s">
        <v>54</v>
      </c>
      <c r="D375">
        <v>54</v>
      </c>
      <c r="E375">
        <v>1</v>
      </c>
      <c r="F375">
        <v>0.25</v>
      </c>
      <c r="G375">
        <v>1</v>
      </c>
      <c r="H375">
        <v>0</v>
      </c>
      <c r="I375" t="s">
        <v>10</v>
      </c>
      <c r="J375" t="str">
        <f t="shared" si="40"/>
        <v>CH54: 1-&gt;0</v>
      </c>
      <c r="K375" t="str">
        <f t="shared" si="41"/>
        <v/>
      </c>
      <c r="L375" t="str">
        <f t="shared" si="42"/>
        <v/>
      </c>
      <c r="M375" t="str">
        <f t="shared" si="43"/>
        <v/>
      </c>
      <c r="N375" t="str">
        <f t="shared" si="44"/>
        <v/>
      </c>
      <c r="O375" t="str">
        <f t="shared" si="45"/>
        <v/>
      </c>
      <c r="P375" t="str">
        <f t="shared" si="46"/>
        <v/>
      </c>
      <c r="Q375" t="str">
        <f t="shared" si="47"/>
        <v xml:space="preserve">CH54: 1-&gt;0, </v>
      </c>
    </row>
    <row r="376" spans="1:17" x14ac:dyDescent="0.2">
      <c r="A376">
        <v>46</v>
      </c>
      <c r="B376" t="s">
        <v>53</v>
      </c>
      <c r="C376" t="s">
        <v>54</v>
      </c>
      <c r="D376">
        <v>63</v>
      </c>
      <c r="E376">
        <v>1</v>
      </c>
      <c r="F376">
        <v>0.2</v>
      </c>
      <c r="G376">
        <v>1</v>
      </c>
      <c r="H376">
        <v>0</v>
      </c>
      <c r="I376" t="s">
        <v>10</v>
      </c>
      <c r="J376" t="str">
        <f t="shared" si="40"/>
        <v>CH63: 1-&gt;0</v>
      </c>
      <c r="K376" t="str">
        <f t="shared" si="41"/>
        <v/>
      </c>
      <c r="L376" t="str">
        <f t="shared" si="42"/>
        <v/>
      </c>
      <c r="M376" t="str">
        <f t="shared" si="43"/>
        <v/>
      </c>
      <c r="N376" t="str">
        <f t="shared" si="44"/>
        <v/>
      </c>
      <c r="O376" t="str">
        <f t="shared" si="45"/>
        <v/>
      </c>
      <c r="P376" t="str">
        <f t="shared" si="46"/>
        <v/>
      </c>
      <c r="Q376" t="str">
        <f t="shared" si="47"/>
        <v xml:space="preserve">CH63: 1-&gt;0, </v>
      </c>
    </row>
    <row r="377" spans="1:17" x14ac:dyDescent="0.2">
      <c r="A377">
        <v>46</v>
      </c>
      <c r="B377" t="s">
        <v>53</v>
      </c>
      <c r="C377" t="s">
        <v>54</v>
      </c>
      <c r="D377">
        <v>112</v>
      </c>
      <c r="E377">
        <v>1</v>
      </c>
      <c r="F377">
        <v>0.5</v>
      </c>
      <c r="G377">
        <v>0</v>
      </c>
      <c r="H377">
        <v>1</v>
      </c>
      <c r="I377" t="s">
        <v>10</v>
      </c>
      <c r="J377" t="str">
        <f t="shared" si="40"/>
        <v>CH112: 0-&gt;1</v>
      </c>
      <c r="K377" t="str">
        <f t="shared" si="41"/>
        <v/>
      </c>
      <c r="L377" t="str">
        <f t="shared" si="42"/>
        <v/>
      </c>
      <c r="M377" t="str">
        <f t="shared" si="43"/>
        <v/>
      </c>
      <c r="N377" t="str">
        <f t="shared" si="44"/>
        <v/>
      </c>
      <c r="O377" t="str">
        <f t="shared" si="45"/>
        <v/>
      </c>
      <c r="P377" t="str">
        <f t="shared" si="46"/>
        <v/>
      </c>
      <c r="Q377" t="str">
        <f t="shared" si="47"/>
        <v xml:space="preserve">CH112: 0-&gt;1, </v>
      </c>
    </row>
    <row r="378" spans="1:17" x14ac:dyDescent="0.2">
      <c r="A378">
        <v>46</v>
      </c>
      <c r="B378" t="s">
        <v>53</v>
      </c>
      <c r="C378" t="s">
        <v>54</v>
      </c>
      <c r="D378">
        <v>113</v>
      </c>
      <c r="E378">
        <v>1</v>
      </c>
      <c r="F378">
        <v>0.33300000000000002</v>
      </c>
      <c r="G378">
        <v>1</v>
      </c>
      <c r="H378">
        <v>0</v>
      </c>
      <c r="I378" t="s">
        <v>10</v>
      </c>
      <c r="J378" t="str">
        <f t="shared" si="40"/>
        <v>CH113: 1-&gt;0</v>
      </c>
      <c r="K378" t="str">
        <f t="shared" si="41"/>
        <v/>
      </c>
      <c r="L378" t="str">
        <f t="shared" si="42"/>
        <v/>
      </c>
      <c r="M378" t="str">
        <f t="shared" si="43"/>
        <v/>
      </c>
      <c r="N378" t="str">
        <f t="shared" si="44"/>
        <v/>
      </c>
      <c r="O378" t="str">
        <f t="shared" si="45"/>
        <v/>
      </c>
      <c r="P378" t="str">
        <f t="shared" si="46"/>
        <v/>
      </c>
      <c r="Q378" t="str">
        <f t="shared" si="47"/>
        <v xml:space="preserve">CH113: 1-&gt;0, </v>
      </c>
    </row>
    <row r="379" spans="1:17" x14ac:dyDescent="0.2">
      <c r="A379">
        <v>46</v>
      </c>
      <c r="B379" t="s">
        <v>53</v>
      </c>
      <c r="C379" t="s">
        <v>54</v>
      </c>
      <c r="D379">
        <v>16</v>
      </c>
      <c r="E379">
        <v>1</v>
      </c>
      <c r="F379">
        <v>0.33300000000000002</v>
      </c>
      <c r="G379">
        <v>2</v>
      </c>
      <c r="H379">
        <v>1</v>
      </c>
      <c r="I379" t="s">
        <v>82</v>
      </c>
      <c r="J379" t="str">
        <f t="shared" si="40"/>
        <v>CH16: 2-&gt;1</v>
      </c>
      <c r="K379" t="str">
        <f t="shared" si="41"/>
        <v/>
      </c>
      <c r="L379" t="str">
        <f t="shared" si="42"/>
        <v>DELTRAN</v>
      </c>
      <c r="M379" t="str">
        <f t="shared" si="43"/>
        <v/>
      </c>
      <c r="N379" t="str">
        <f t="shared" si="44"/>
        <v xml:space="preserve">: </v>
      </c>
      <c r="O379" t="str">
        <f t="shared" si="45"/>
        <v>%%</v>
      </c>
      <c r="P379" t="str">
        <f t="shared" si="46"/>
        <v>$</v>
      </c>
      <c r="Q379" t="str">
        <f t="shared" si="47"/>
        <v xml:space="preserve">$: DELTRAN: %%CH16: 2-&gt;1, </v>
      </c>
    </row>
    <row r="380" spans="1:17" x14ac:dyDescent="0.2">
      <c r="A380">
        <v>46</v>
      </c>
      <c r="B380" t="s">
        <v>53</v>
      </c>
      <c r="C380" t="s">
        <v>54</v>
      </c>
      <c r="D380">
        <v>50</v>
      </c>
      <c r="E380">
        <v>1</v>
      </c>
      <c r="F380">
        <v>0.33300000000000002</v>
      </c>
      <c r="G380">
        <v>1</v>
      </c>
      <c r="H380">
        <v>2</v>
      </c>
      <c r="I380" t="s">
        <v>82</v>
      </c>
      <c r="J380" t="str">
        <f t="shared" si="40"/>
        <v>CH50: 1-&gt;2</v>
      </c>
      <c r="K380" t="str">
        <f t="shared" si="41"/>
        <v/>
      </c>
      <c r="L380" t="str">
        <f t="shared" si="42"/>
        <v/>
      </c>
      <c r="M380" t="str">
        <f t="shared" si="43"/>
        <v/>
      </c>
      <c r="N380" t="str">
        <f t="shared" si="44"/>
        <v/>
      </c>
      <c r="O380" t="str">
        <f t="shared" si="45"/>
        <v/>
      </c>
      <c r="P380" t="str">
        <f t="shared" si="46"/>
        <v/>
      </c>
      <c r="Q380" t="str">
        <f t="shared" si="47"/>
        <v xml:space="preserve">CH50: 1-&gt;2, </v>
      </c>
    </row>
    <row r="381" spans="1:17" x14ac:dyDescent="0.2">
      <c r="A381">
        <v>46</v>
      </c>
      <c r="B381" t="s">
        <v>53</v>
      </c>
      <c r="C381" t="s">
        <v>54</v>
      </c>
      <c r="D381">
        <v>52</v>
      </c>
      <c r="E381">
        <v>1</v>
      </c>
      <c r="F381">
        <v>0.25</v>
      </c>
      <c r="G381">
        <v>2</v>
      </c>
      <c r="H381">
        <v>3</v>
      </c>
      <c r="I381" t="s">
        <v>12</v>
      </c>
      <c r="J381" t="str">
        <f t="shared" si="40"/>
        <v>CH52: 2-&gt;3</v>
      </c>
      <c r="K381" t="str">
        <f t="shared" si="41"/>
        <v/>
      </c>
      <c r="L381" t="str">
        <f t="shared" si="42"/>
        <v>ACCTRAN</v>
      </c>
      <c r="M381" t="str">
        <f t="shared" si="43"/>
        <v/>
      </c>
      <c r="N381" t="str">
        <f t="shared" si="44"/>
        <v xml:space="preserve">: </v>
      </c>
      <c r="O381" t="str">
        <f t="shared" si="45"/>
        <v>%%</v>
      </c>
      <c r="P381" t="str">
        <f t="shared" si="46"/>
        <v>$</v>
      </c>
      <c r="Q381" t="str">
        <f t="shared" si="47"/>
        <v xml:space="preserve">$: ACCTRAN: %%CH52: 2-&gt;3, </v>
      </c>
    </row>
    <row r="382" spans="1:17" x14ac:dyDescent="0.2">
      <c r="A382">
        <v>47</v>
      </c>
      <c r="B382" t="s">
        <v>53</v>
      </c>
      <c r="C382" t="s">
        <v>55</v>
      </c>
      <c r="D382">
        <v>36</v>
      </c>
      <c r="E382">
        <v>1</v>
      </c>
      <c r="F382">
        <v>1</v>
      </c>
      <c r="G382">
        <v>1</v>
      </c>
      <c r="H382">
        <v>2</v>
      </c>
      <c r="I382" t="s">
        <v>10</v>
      </c>
      <c r="J382" t="str">
        <f t="shared" si="40"/>
        <v>CH36: 1-&gt;2</v>
      </c>
      <c r="K382" t="str">
        <f t="shared" si="41"/>
        <v>Pelochelys bibroni</v>
      </c>
      <c r="L382" t="str">
        <f t="shared" si="42"/>
        <v>Unambiguous</v>
      </c>
      <c r="M382" t="str">
        <f t="shared" si="43"/>
        <v>§</v>
      </c>
      <c r="N382" t="str">
        <f t="shared" si="44"/>
        <v xml:space="preserve">: </v>
      </c>
      <c r="O382" t="str">
        <f t="shared" si="45"/>
        <v>%%</v>
      </c>
      <c r="P382" t="str">
        <f t="shared" si="46"/>
        <v>$</v>
      </c>
      <c r="Q382" t="str">
        <f t="shared" si="47"/>
        <v xml:space="preserve">$Pelochelys bibroni: §Unambiguous: %%CH36: 1-&gt;2, </v>
      </c>
    </row>
    <row r="383" spans="1:17" x14ac:dyDescent="0.2">
      <c r="A383">
        <v>47</v>
      </c>
      <c r="B383" t="s">
        <v>53</v>
      </c>
      <c r="C383" t="s">
        <v>55</v>
      </c>
      <c r="D383">
        <v>44</v>
      </c>
      <c r="E383">
        <v>1</v>
      </c>
      <c r="F383">
        <v>0.66700000000000004</v>
      </c>
      <c r="G383">
        <v>2</v>
      </c>
      <c r="H383">
        <v>3</v>
      </c>
      <c r="I383" t="s">
        <v>10</v>
      </c>
      <c r="J383" t="str">
        <f t="shared" si="40"/>
        <v>CH44: 2-&gt;3</v>
      </c>
      <c r="K383" t="str">
        <f t="shared" si="41"/>
        <v/>
      </c>
      <c r="L383" t="str">
        <f t="shared" si="42"/>
        <v/>
      </c>
      <c r="M383" t="str">
        <f t="shared" si="43"/>
        <v/>
      </c>
      <c r="N383" t="str">
        <f t="shared" si="44"/>
        <v/>
      </c>
      <c r="O383" t="str">
        <f t="shared" si="45"/>
        <v/>
      </c>
      <c r="P383" t="str">
        <f t="shared" si="46"/>
        <v/>
      </c>
      <c r="Q383" t="str">
        <f t="shared" si="47"/>
        <v xml:space="preserve">CH44: 2-&gt;3, </v>
      </c>
    </row>
    <row r="384" spans="1:17" x14ac:dyDescent="0.2">
      <c r="A384">
        <v>47</v>
      </c>
      <c r="B384" t="s">
        <v>53</v>
      </c>
      <c r="C384" t="s">
        <v>55</v>
      </c>
      <c r="D384">
        <v>95</v>
      </c>
      <c r="E384">
        <v>1</v>
      </c>
      <c r="F384">
        <v>0.33300000000000002</v>
      </c>
      <c r="G384">
        <v>1</v>
      </c>
      <c r="H384">
        <v>0</v>
      </c>
      <c r="I384" t="s">
        <v>10</v>
      </c>
      <c r="J384" t="str">
        <f t="shared" si="40"/>
        <v>CH95: 1-&gt;0</v>
      </c>
      <c r="K384" t="str">
        <f t="shared" si="41"/>
        <v/>
      </c>
      <c r="L384" t="str">
        <f t="shared" si="42"/>
        <v/>
      </c>
      <c r="M384" t="str">
        <f t="shared" si="43"/>
        <v/>
      </c>
      <c r="N384" t="str">
        <f t="shared" si="44"/>
        <v/>
      </c>
      <c r="O384" t="str">
        <f t="shared" si="45"/>
        <v/>
      </c>
      <c r="P384" t="str">
        <f t="shared" si="46"/>
        <v/>
      </c>
      <c r="Q384" t="str">
        <f t="shared" si="47"/>
        <v xml:space="preserve">CH95: 1-&gt;0, </v>
      </c>
    </row>
    <row r="385" spans="1:17" x14ac:dyDescent="0.2">
      <c r="A385">
        <v>47</v>
      </c>
      <c r="B385" t="s">
        <v>53</v>
      </c>
      <c r="C385" t="s">
        <v>55</v>
      </c>
      <c r="D385">
        <v>108</v>
      </c>
      <c r="E385">
        <v>1</v>
      </c>
      <c r="F385">
        <v>0.182</v>
      </c>
      <c r="G385">
        <v>1</v>
      </c>
      <c r="H385">
        <v>2</v>
      </c>
      <c r="I385" t="s">
        <v>10</v>
      </c>
      <c r="J385" t="str">
        <f t="shared" si="40"/>
        <v>CH108: 1-&gt;2</v>
      </c>
      <c r="K385" t="str">
        <f t="shared" si="41"/>
        <v/>
      </c>
      <c r="L385" t="str">
        <f t="shared" si="42"/>
        <v/>
      </c>
      <c r="M385" t="str">
        <f t="shared" si="43"/>
        <v/>
      </c>
      <c r="N385" t="str">
        <f t="shared" si="44"/>
        <v/>
      </c>
      <c r="O385" t="str">
        <f t="shared" si="45"/>
        <v/>
      </c>
      <c r="P385" t="str">
        <f t="shared" si="46"/>
        <v/>
      </c>
      <c r="Q385" t="str">
        <f t="shared" si="47"/>
        <v xml:space="preserve">CH108: 1-&gt;2, </v>
      </c>
    </row>
    <row r="386" spans="1:17" x14ac:dyDescent="0.2">
      <c r="A386">
        <v>47</v>
      </c>
      <c r="B386" t="s">
        <v>53</v>
      </c>
      <c r="C386" t="s">
        <v>55</v>
      </c>
      <c r="D386">
        <v>52</v>
      </c>
      <c r="E386">
        <v>1</v>
      </c>
      <c r="F386">
        <v>0.25</v>
      </c>
      <c r="G386">
        <v>3</v>
      </c>
      <c r="H386">
        <v>2</v>
      </c>
      <c r="I386" t="s">
        <v>82</v>
      </c>
      <c r="J386" t="str">
        <f t="shared" si="40"/>
        <v>CH52: 3-&gt;2</v>
      </c>
      <c r="K386" t="str">
        <f t="shared" si="41"/>
        <v/>
      </c>
      <c r="L386" t="str">
        <f t="shared" si="42"/>
        <v>DELTRAN</v>
      </c>
      <c r="M386" t="str">
        <f t="shared" si="43"/>
        <v/>
      </c>
      <c r="N386" t="str">
        <f t="shared" si="44"/>
        <v xml:space="preserve">: </v>
      </c>
      <c r="O386" t="str">
        <f t="shared" si="45"/>
        <v>%%</v>
      </c>
      <c r="P386" t="str">
        <f t="shared" si="46"/>
        <v>$</v>
      </c>
      <c r="Q386" t="str">
        <f t="shared" si="47"/>
        <v xml:space="preserve">$: DELTRAN: %%CH52: 3-&gt;2, </v>
      </c>
    </row>
    <row r="387" spans="1:17" x14ac:dyDescent="0.2">
      <c r="A387">
        <v>48</v>
      </c>
      <c r="B387" t="s">
        <v>50</v>
      </c>
      <c r="C387" t="s">
        <v>56</v>
      </c>
      <c r="D387">
        <v>101</v>
      </c>
      <c r="E387">
        <v>1</v>
      </c>
      <c r="F387">
        <v>0.33300000000000002</v>
      </c>
      <c r="G387">
        <v>0</v>
      </c>
      <c r="H387">
        <v>1</v>
      </c>
      <c r="I387" t="s">
        <v>82</v>
      </c>
      <c r="J387" t="str">
        <f t="shared" ref="J387:J450" si="48">CONCATENATE("CH",D387,": ",G387,"-&gt;",H387)</f>
        <v>CH101: 0-&gt;1</v>
      </c>
      <c r="K387" t="str">
        <f t="shared" ref="K387:K450" si="49" xml:space="preserve"> IF(C387=C386,"",C387)</f>
        <v>node_68</v>
      </c>
      <c r="L387" t="str">
        <f t="shared" ref="L387:L450" si="50" xml:space="preserve"> IF(I387=I386, IF(C387=C386,"",I387),I387)</f>
        <v>DELTRAN</v>
      </c>
      <c r="M387" t="str">
        <f t="shared" ref="M387:M450" si="51">IF(K387="","","§")</f>
        <v>§</v>
      </c>
      <c r="N387" t="str">
        <f t="shared" ref="N387:N450" si="52" xml:space="preserve"> IF(L387="","",": ")</f>
        <v xml:space="preserve">: </v>
      </c>
      <c r="O387" t="str">
        <f t="shared" ref="O387:O450" si="53" xml:space="preserve"> IF(L387="","","%%")</f>
        <v>%%</v>
      </c>
      <c r="P387" t="str">
        <f t="shared" ref="P387:P450" si="54">IF(N387="","","$")</f>
        <v>$</v>
      </c>
      <c r="Q387" t="str">
        <f t="shared" ref="Q387:Q450" si="55" xml:space="preserve"> CONCATENATE(P387,K387,N387,M387,L387,N387,O387,J387,", ")</f>
        <v xml:space="preserve">$node_68: §DELTRAN: %%CH101: 0-&gt;1, </v>
      </c>
    </row>
    <row r="388" spans="1:17" x14ac:dyDescent="0.2">
      <c r="A388">
        <v>48</v>
      </c>
      <c r="B388" t="s">
        <v>50</v>
      </c>
      <c r="C388" t="s">
        <v>56</v>
      </c>
      <c r="D388">
        <v>25</v>
      </c>
      <c r="E388">
        <v>1</v>
      </c>
      <c r="F388">
        <v>0.1</v>
      </c>
      <c r="G388">
        <v>1</v>
      </c>
      <c r="H388">
        <v>2</v>
      </c>
      <c r="I388" t="s">
        <v>12</v>
      </c>
      <c r="J388" t="str">
        <f t="shared" si="48"/>
        <v>CH25: 1-&gt;2</v>
      </c>
      <c r="K388" t="str">
        <f t="shared" si="49"/>
        <v/>
      </c>
      <c r="L388" t="str">
        <f t="shared" si="50"/>
        <v>ACCTRAN</v>
      </c>
      <c r="M388" t="str">
        <f t="shared" si="51"/>
        <v/>
      </c>
      <c r="N388" t="str">
        <f t="shared" si="52"/>
        <v xml:space="preserve">: </v>
      </c>
      <c r="O388" t="str">
        <f t="shared" si="53"/>
        <v>%%</v>
      </c>
      <c r="P388" t="str">
        <f t="shared" si="54"/>
        <v>$</v>
      </c>
      <c r="Q388" t="str">
        <f t="shared" si="55"/>
        <v xml:space="preserve">$: ACCTRAN: %%CH25: 1-&gt;2, </v>
      </c>
    </row>
    <row r="389" spans="1:17" x14ac:dyDescent="0.2">
      <c r="A389">
        <v>49</v>
      </c>
      <c r="B389" t="s">
        <v>56</v>
      </c>
      <c r="C389" t="s">
        <v>57</v>
      </c>
      <c r="D389">
        <v>7</v>
      </c>
      <c r="E389">
        <v>1</v>
      </c>
      <c r="F389">
        <v>0.33300000000000002</v>
      </c>
      <c r="G389">
        <v>1</v>
      </c>
      <c r="H389">
        <v>2</v>
      </c>
      <c r="I389" t="s">
        <v>10</v>
      </c>
      <c r="J389" t="str">
        <f t="shared" si="48"/>
        <v>CH7: 1-&gt;2</v>
      </c>
      <c r="K389" t="str">
        <f t="shared" si="49"/>
        <v>node_61</v>
      </c>
      <c r="L389" t="str">
        <f t="shared" si="50"/>
        <v>Unambiguous</v>
      </c>
      <c r="M389" t="str">
        <f t="shared" si="51"/>
        <v>§</v>
      </c>
      <c r="N389" t="str">
        <f t="shared" si="52"/>
        <v xml:space="preserve">: </v>
      </c>
      <c r="O389" t="str">
        <f t="shared" si="53"/>
        <v>%%</v>
      </c>
      <c r="P389" t="str">
        <f t="shared" si="54"/>
        <v>$</v>
      </c>
      <c r="Q389" t="str">
        <f t="shared" si="55"/>
        <v xml:space="preserve">$node_61: §Unambiguous: %%CH7: 1-&gt;2, </v>
      </c>
    </row>
    <row r="390" spans="1:17" x14ac:dyDescent="0.2">
      <c r="A390">
        <v>49</v>
      </c>
      <c r="B390" t="s">
        <v>56</v>
      </c>
      <c r="C390" t="s">
        <v>57</v>
      </c>
      <c r="D390">
        <v>53</v>
      </c>
      <c r="E390">
        <v>1</v>
      </c>
      <c r="F390">
        <v>0.66700000000000004</v>
      </c>
      <c r="G390">
        <v>1</v>
      </c>
      <c r="H390">
        <v>2</v>
      </c>
      <c r="I390" t="s">
        <v>10</v>
      </c>
      <c r="J390" t="str">
        <f t="shared" si="48"/>
        <v>CH53: 1-&gt;2</v>
      </c>
      <c r="K390" t="str">
        <f t="shared" si="49"/>
        <v/>
      </c>
      <c r="L390" t="str">
        <f t="shared" si="50"/>
        <v/>
      </c>
      <c r="M390" t="str">
        <f t="shared" si="51"/>
        <v/>
      </c>
      <c r="N390" t="str">
        <f t="shared" si="52"/>
        <v/>
      </c>
      <c r="O390" t="str">
        <f t="shared" si="53"/>
        <v/>
      </c>
      <c r="P390" t="str">
        <f t="shared" si="54"/>
        <v/>
      </c>
      <c r="Q390" t="str">
        <f t="shared" si="55"/>
        <v xml:space="preserve">CH53: 1-&gt;2, </v>
      </c>
    </row>
    <row r="391" spans="1:17" x14ac:dyDescent="0.2">
      <c r="A391">
        <v>49</v>
      </c>
      <c r="B391" t="s">
        <v>56</v>
      </c>
      <c r="C391" t="s">
        <v>57</v>
      </c>
      <c r="D391">
        <v>55</v>
      </c>
      <c r="E391">
        <v>1</v>
      </c>
      <c r="F391">
        <v>0.25</v>
      </c>
      <c r="G391">
        <v>1</v>
      </c>
      <c r="H391">
        <v>2</v>
      </c>
      <c r="I391" t="s">
        <v>10</v>
      </c>
      <c r="J391" t="str">
        <f t="shared" si="48"/>
        <v>CH55: 1-&gt;2</v>
      </c>
      <c r="K391" t="str">
        <f t="shared" si="49"/>
        <v/>
      </c>
      <c r="L391" t="str">
        <f t="shared" si="50"/>
        <v/>
      </c>
      <c r="M391" t="str">
        <f t="shared" si="51"/>
        <v/>
      </c>
      <c r="N391" t="str">
        <f t="shared" si="52"/>
        <v/>
      </c>
      <c r="O391" t="str">
        <f t="shared" si="53"/>
        <v/>
      </c>
      <c r="P391" t="str">
        <f t="shared" si="54"/>
        <v/>
      </c>
      <c r="Q391" t="str">
        <f t="shared" si="55"/>
        <v xml:space="preserve">CH55: 1-&gt;2, </v>
      </c>
    </row>
    <row r="392" spans="1:17" x14ac:dyDescent="0.2">
      <c r="A392">
        <v>49</v>
      </c>
      <c r="B392" t="s">
        <v>56</v>
      </c>
      <c r="C392" t="s">
        <v>57</v>
      </c>
      <c r="D392">
        <v>34</v>
      </c>
      <c r="E392">
        <v>1</v>
      </c>
      <c r="F392">
        <v>0.25</v>
      </c>
      <c r="G392">
        <v>2</v>
      </c>
      <c r="H392">
        <v>1</v>
      </c>
      <c r="I392" t="s">
        <v>12</v>
      </c>
      <c r="J392" t="str">
        <f t="shared" si="48"/>
        <v>CH34: 2-&gt;1</v>
      </c>
      <c r="K392" t="str">
        <f t="shared" si="49"/>
        <v/>
      </c>
      <c r="L392" t="str">
        <f t="shared" si="50"/>
        <v>ACCTRAN</v>
      </c>
      <c r="M392" t="str">
        <f t="shared" si="51"/>
        <v/>
      </c>
      <c r="N392" t="str">
        <f t="shared" si="52"/>
        <v xml:space="preserve">: </v>
      </c>
      <c r="O392" t="str">
        <f t="shared" si="53"/>
        <v>%%</v>
      </c>
      <c r="P392" t="str">
        <f t="shared" si="54"/>
        <v>$</v>
      </c>
      <c r="Q392" t="str">
        <f t="shared" si="55"/>
        <v xml:space="preserve">$: ACCTRAN: %%CH34: 2-&gt;1, </v>
      </c>
    </row>
    <row r="393" spans="1:17" x14ac:dyDescent="0.2">
      <c r="A393">
        <v>49</v>
      </c>
      <c r="B393" t="s">
        <v>56</v>
      </c>
      <c r="C393" t="s">
        <v>57</v>
      </c>
      <c r="D393">
        <v>35</v>
      </c>
      <c r="E393">
        <v>1</v>
      </c>
      <c r="F393">
        <v>0.16700000000000001</v>
      </c>
      <c r="G393">
        <v>2</v>
      </c>
      <c r="H393">
        <v>1</v>
      </c>
      <c r="I393" t="s">
        <v>12</v>
      </c>
      <c r="J393" t="str">
        <f t="shared" si="48"/>
        <v>CH35: 2-&gt;1</v>
      </c>
      <c r="K393" t="str">
        <f t="shared" si="49"/>
        <v/>
      </c>
      <c r="L393" t="str">
        <f t="shared" si="50"/>
        <v/>
      </c>
      <c r="M393" t="str">
        <f t="shared" si="51"/>
        <v/>
      </c>
      <c r="N393" t="str">
        <f t="shared" si="52"/>
        <v/>
      </c>
      <c r="O393" t="str">
        <f t="shared" si="53"/>
        <v/>
      </c>
      <c r="P393" t="str">
        <f t="shared" si="54"/>
        <v/>
      </c>
      <c r="Q393" t="str">
        <f t="shared" si="55"/>
        <v xml:space="preserve">CH35: 2-&gt;1, </v>
      </c>
    </row>
    <row r="394" spans="1:17" x14ac:dyDescent="0.2">
      <c r="A394">
        <v>49</v>
      </c>
      <c r="B394" t="s">
        <v>56</v>
      </c>
      <c r="C394" t="s">
        <v>57</v>
      </c>
      <c r="D394">
        <v>59</v>
      </c>
      <c r="E394">
        <v>1</v>
      </c>
      <c r="F394">
        <v>0.4</v>
      </c>
      <c r="G394">
        <v>2</v>
      </c>
      <c r="H394">
        <v>3</v>
      </c>
      <c r="I394" t="s">
        <v>12</v>
      </c>
      <c r="J394" t="str">
        <f t="shared" si="48"/>
        <v>CH59: 2-&gt;3</v>
      </c>
      <c r="K394" t="str">
        <f t="shared" si="49"/>
        <v/>
      </c>
      <c r="L394" t="str">
        <f t="shared" si="50"/>
        <v/>
      </c>
      <c r="M394" t="str">
        <f t="shared" si="51"/>
        <v/>
      </c>
      <c r="N394" t="str">
        <f t="shared" si="52"/>
        <v/>
      </c>
      <c r="O394" t="str">
        <f t="shared" si="53"/>
        <v/>
      </c>
      <c r="P394" t="str">
        <f t="shared" si="54"/>
        <v/>
      </c>
      <c r="Q394" t="str">
        <f t="shared" si="55"/>
        <v xml:space="preserve">CH59: 2-&gt;3, </v>
      </c>
    </row>
    <row r="395" spans="1:17" x14ac:dyDescent="0.2">
      <c r="A395">
        <v>49</v>
      </c>
      <c r="B395" t="s">
        <v>56</v>
      </c>
      <c r="C395" t="s">
        <v>57</v>
      </c>
      <c r="D395">
        <v>104</v>
      </c>
      <c r="E395">
        <v>1</v>
      </c>
      <c r="F395">
        <v>0.16700000000000001</v>
      </c>
      <c r="G395">
        <v>1</v>
      </c>
      <c r="H395">
        <v>0</v>
      </c>
      <c r="I395" t="s">
        <v>12</v>
      </c>
      <c r="J395" t="str">
        <f t="shared" si="48"/>
        <v>CH104: 1-&gt;0</v>
      </c>
      <c r="K395" t="str">
        <f t="shared" si="49"/>
        <v/>
      </c>
      <c r="L395" t="str">
        <f t="shared" si="50"/>
        <v/>
      </c>
      <c r="M395" t="str">
        <f t="shared" si="51"/>
        <v/>
      </c>
      <c r="N395" t="str">
        <f t="shared" si="52"/>
        <v/>
      </c>
      <c r="O395" t="str">
        <f t="shared" si="53"/>
        <v/>
      </c>
      <c r="P395" t="str">
        <f t="shared" si="54"/>
        <v/>
      </c>
      <c r="Q395" t="str">
        <f t="shared" si="55"/>
        <v xml:space="preserve">CH104: 1-&gt;0, </v>
      </c>
    </row>
    <row r="396" spans="1:17" x14ac:dyDescent="0.2">
      <c r="A396">
        <v>50</v>
      </c>
      <c r="B396" t="s">
        <v>57</v>
      </c>
      <c r="C396" t="s">
        <v>58</v>
      </c>
      <c r="D396">
        <v>11</v>
      </c>
      <c r="E396">
        <v>1</v>
      </c>
      <c r="F396">
        <v>0.33300000000000002</v>
      </c>
      <c r="G396">
        <v>1</v>
      </c>
      <c r="H396">
        <v>0</v>
      </c>
      <c r="I396" t="s">
        <v>10</v>
      </c>
      <c r="J396" t="str">
        <f t="shared" si="48"/>
        <v>CH11: 1-&gt;0</v>
      </c>
      <c r="K396" t="str">
        <f t="shared" si="49"/>
        <v>Rafetus euphraticus</v>
      </c>
      <c r="L396" t="str">
        <f t="shared" si="50"/>
        <v>Unambiguous</v>
      </c>
      <c r="M396" t="str">
        <f t="shared" si="51"/>
        <v>§</v>
      </c>
      <c r="N396" t="str">
        <f t="shared" si="52"/>
        <v xml:space="preserve">: </v>
      </c>
      <c r="O396" t="str">
        <f t="shared" si="53"/>
        <v>%%</v>
      </c>
      <c r="P396" t="str">
        <f t="shared" si="54"/>
        <v>$</v>
      </c>
      <c r="Q396" t="str">
        <f t="shared" si="55"/>
        <v xml:space="preserve">$Rafetus euphraticus: §Unambiguous: %%CH11: 1-&gt;0, </v>
      </c>
    </row>
    <row r="397" spans="1:17" x14ac:dyDescent="0.2">
      <c r="A397">
        <v>50</v>
      </c>
      <c r="B397" t="s">
        <v>57</v>
      </c>
      <c r="C397" t="s">
        <v>58</v>
      </c>
      <c r="D397">
        <v>33</v>
      </c>
      <c r="E397">
        <v>1</v>
      </c>
      <c r="F397">
        <v>0.33300000000000002</v>
      </c>
      <c r="G397">
        <v>1</v>
      </c>
      <c r="H397">
        <v>2</v>
      </c>
      <c r="I397" t="s">
        <v>10</v>
      </c>
      <c r="J397" t="str">
        <f t="shared" si="48"/>
        <v>CH33: 1-&gt;2</v>
      </c>
      <c r="K397" t="str">
        <f t="shared" si="49"/>
        <v/>
      </c>
      <c r="L397" t="str">
        <f t="shared" si="50"/>
        <v/>
      </c>
      <c r="M397" t="str">
        <f t="shared" si="51"/>
        <v/>
      </c>
      <c r="N397" t="str">
        <f t="shared" si="52"/>
        <v/>
      </c>
      <c r="O397" t="str">
        <f t="shared" si="53"/>
        <v/>
      </c>
      <c r="P397" t="str">
        <f t="shared" si="54"/>
        <v/>
      </c>
      <c r="Q397" t="str">
        <f t="shared" si="55"/>
        <v xml:space="preserve">CH33: 1-&gt;2, </v>
      </c>
    </row>
    <row r="398" spans="1:17" x14ac:dyDescent="0.2">
      <c r="A398">
        <v>50</v>
      </c>
      <c r="B398" t="s">
        <v>57</v>
      </c>
      <c r="C398" t="s">
        <v>58</v>
      </c>
      <c r="D398">
        <v>56</v>
      </c>
      <c r="E398">
        <v>1</v>
      </c>
      <c r="F398">
        <v>0.25</v>
      </c>
      <c r="G398">
        <v>1</v>
      </c>
      <c r="H398">
        <v>2</v>
      </c>
      <c r="I398" t="s">
        <v>10</v>
      </c>
      <c r="J398" t="str">
        <f t="shared" si="48"/>
        <v>CH56: 1-&gt;2</v>
      </c>
      <c r="K398" t="str">
        <f t="shared" si="49"/>
        <v/>
      </c>
      <c r="L398" t="str">
        <f t="shared" si="50"/>
        <v/>
      </c>
      <c r="M398" t="str">
        <f t="shared" si="51"/>
        <v/>
      </c>
      <c r="N398" t="str">
        <f t="shared" si="52"/>
        <v/>
      </c>
      <c r="O398" t="str">
        <f t="shared" si="53"/>
        <v/>
      </c>
      <c r="P398" t="str">
        <f t="shared" si="54"/>
        <v/>
      </c>
      <c r="Q398" t="str">
        <f t="shared" si="55"/>
        <v xml:space="preserve">CH56: 1-&gt;2, </v>
      </c>
    </row>
    <row r="399" spans="1:17" x14ac:dyDescent="0.2">
      <c r="A399">
        <v>50</v>
      </c>
      <c r="B399" t="s">
        <v>57</v>
      </c>
      <c r="C399" t="s">
        <v>58</v>
      </c>
      <c r="D399">
        <v>58</v>
      </c>
      <c r="E399">
        <v>1</v>
      </c>
      <c r="F399">
        <v>0.2</v>
      </c>
      <c r="G399">
        <v>2</v>
      </c>
      <c r="H399">
        <v>3</v>
      </c>
      <c r="I399" t="s">
        <v>10</v>
      </c>
      <c r="J399" t="str">
        <f t="shared" si="48"/>
        <v>CH58: 2-&gt;3</v>
      </c>
      <c r="K399" t="str">
        <f t="shared" si="49"/>
        <v/>
      </c>
      <c r="L399" t="str">
        <f t="shared" si="50"/>
        <v/>
      </c>
      <c r="M399" t="str">
        <f t="shared" si="51"/>
        <v/>
      </c>
      <c r="N399" t="str">
        <f t="shared" si="52"/>
        <v/>
      </c>
      <c r="O399" t="str">
        <f t="shared" si="53"/>
        <v/>
      </c>
      <c r="P399" t="str">
        <f t="shared" si="54"/>
        <v/>
      </c>
      <c r="Q399" t="str">
        <f t="shared" si="55"/>
        <v xml:space="preserve">CH58: 2-&gt;3, </v>
      </c>
    </row>
    <row r="400" spans="1:17" x14ac:dyDescent="0.2">
      <c r="A400">
        <v>50</v>
      </c>
      <c r="B400" t="s">
        <v>57</v>
      </c>
      <c r="C400" t="s">
        <v>58</v>
      </c>
      <c r="D400">
        <v>63</v>
      </c>
      <c r="E400">
        <v>1</v>
      </c>
      <c r="F400">
        <v>0.2</v>
      </c>
      <c r="G400">
        <v>1</v>
      </c>
      <c r="H400">
        <v>0</v>
      </c>
      <c r="I400" t="s">
        <v>10</v>
      </c>
      <c r="J400" t="str">
        <f t="shared" si="48"/>
        <v>CH63: 1-&gt;0</v>
      </c>
      <c r="K400" t="str">
        <f t="shared" si="49"/>
        <v/>
      </c>
      <c r="L400" t="str">
        <f t="shared" si="50"/>
        <v/>
      </c>
      <c r="M400" t="str">
        <f t="shared" si="51"/>
        <v/>
      </c>
      <c r="N400" t="str">
        <f t="shared" si="52"/>
        <v/>
      </c>
      <c r="O400" t="str">
        <f t="shared" si="53"/>
        <v/>
      </c>
      <c r="P400" t="str">
        <f t="shared" si="54"/>
        <v/>
      </c>
      <c r="Q400" t="str">
        <f t="shared" si="55"/>
        <v xml:space="preserve">CH63: 1-&gt;0, </v>
      </c>
    </row>
    <row r="401" spans="1:17" x14ac:dyDescent="0.2">
      <c r="A401">
        <v>50</v>
      </c>
      <c r="B401" t="s">
        <v>57</v>
      </c>
      <c r="C401" t="s">
        <v>58</v>
      </c>
      <c r="D401">
        <v>66</v>
      </c>
      <c r="E401">
        <v>1</v>
      </c>
      <c r="F401">
        <v>0.33300000000000002</v>
      </c>
      <c r="G401">
        <v>1</v>
      </c>
      <c r="H401">
        <v>2</v>
      </c>
      <c r="I401" t="s">
        <v>10</v>
      </c>
      <c r="J401" t="str">
        <f t="shared" si="48"/>
        <v>CH66: 1-&gt;2</v>
      </c>
      <c r="K401" t="str">
        <f t="shared" si="49"/>
        <v/>
      </c>
      <c r="L401" t="str">
        <f t="shared" si="50"/>
        <v/>
      </c>
      <c r="M401" t="str">
        <f t="shared" si="51"/>
        <v/>
      </c>
      <c r="N401" t="str">
        <f t="shared" si="52"/>
        <v/>
      </c>
      <c r="O401" t="str">
        <f t="shared" si="53"/>
        <v/>
      </c>
      <c r="P401" t="str">
        <f t="shared" si="54"/>
        <v/>
      </c>
      <c r="Q401" t="str">
        <f t="shared" si="55"/>
        <v xml:space="preserve">CH66: 1-&gt;2, </v>
      </c>
    </row>
    <row r="402" spans="1:17" x14ac:dyDescent="0.2">
      <c r="A402">
        <v>50</v>
      </c>
      <c r="B402" t="s">
        <v>57</v>
      </c>
      <c r="C402" t="s">
        <v>58</v>
      </c>
      <c r="D402">
        <v>98</v>
      </c>
      <c r="E402">
        <v>1</v>
      </c>
      <c r="F402">
        <v>0.16700000000000001</v>
      </c>
      <c r="G402">
        <v>0</v>
      </c>
      <c r="H402">
        <v>1</v>
      </c>
      <c r="I402" t="s">
        <v>10</v>
      </c>
      <c r="J402" t="str">
        <f t="shared" si="48"/>
        <v>CH98: 0-&gt;1</v>
      </c>
      <c r="K402" t="str">
        <f t="shared" si="49"/>
        <v/>
      </c>
      <c r="L402" t="str">
        <f t="shared" si="50"/>
        <v/>
      </c>
      <c r="M402" t="str">
        <f t="shared" si="51"/>
        <v/>
      </c>
      <c r="N402" t="str">
        <f t="shared" si="52"/>
        <v/>
      </c>
      <c r="O402" t="str">
        <f t="shared" si="53"/>
        <v/>
      </c>
      <c r="P402" t="str">
        <f t="shared" si="54"/>
        <v/>
      </c>
      <c r="Q402" t="str">
        <f t="shared" si="55"/>
        <v xml:space="preserve">CH98: 0-&gt;1, </v>
      </c>
    </row>
    <row r="403" spans="1:17" x14ac:dyDescent="0.2">
      <c r="A403">
        <v>50</v>
      </c>
      <c r="B403" t="s">
        <v>57</v>
      </c>
      <c r="C403" t="s">
        <v>58</v>
      </c>
      <c r="D403">
        <v>59</v>
      </c>
      <c r="E403">
        <v>1</v>
      </c>
      <c r="F403">
        <v>0.4</v>
      </c>
      <c r="G403">
        <v>2</v>
      </c>
      <c r="H403">
        <v>3</v>
      </c>
      <c r="I403" t="s">
        <v>82</v>
      </c>
      <c r="J403" t="str">
        <f t="shared" si="48"/>
        <v>CH59: 2-&gt;3</v>
      </c>
      <c r="K403" t="str">
        <f t="shared" si="49"/>
        <v/>
      </c>
      <c r="L403" t="str">
        <f t="shared" si="50"/>
        <v>DELTRAN</v>
      </c>
      <c r="M403" t="str">
        <f t="shared" si="51"/>
        <v/>
      </c>
      <c r="N403" t="str">
        <f t="shared" si="52"/>
        <v xml:space="preserve">: </v>
      </c>
      <c r="O403" t="str">
        <f t="shared" si="53"/>
        <v>%%</v>
      </c>
      <c r="P403" t="str">
        <f t="shared" si="54"/>
        <v>$</v>
      </c>
      <c r="Q403" t="str">
        <f t="shared" si="55"/>
        <v xml:space="preserve">$: DELTRAN: %%CH59: 2-&gt;3, </v>
      </c>
    </row>
    <row r="404" spans="1:17" x14ac:dyDescent="0.2">
      <c r="A404">
        <v>50</v>
      </c>
      <c r="B404" t="s">
        <v>57</v>
      </c>
      <c r="C404" t="s">
        <v>58</v>
      </c>
      <c r="D404">
        <v>25</v>
      </c>
      <c r="E404">
        <v>1</v>
      </c>
      <c r="F404">
        <v>0.1</v>
      </c>
      <c r="G404">
        <v>2</v>
      </c>
      <c r="H404">
        <v>1</v>
      </c>
      <c r="I404" t="s">
        <v>12</v>
      </c>
      <c r="J404" t="str">
        <f t="shared" si="48"/>
        <v>CH25: 2-&gt;1</v>
      </c>
      <c r="K404" t="str">
        <f t="shared" si="49"/>
        <v/>
      </c>
      <c r="L404" t="str">
        <f t="shared" si="50"/>
        <v>ACCTRAN</v>
      </c>
      <c r="M404" t="str">
        <f t="shared" si="51"/>
        <v/>
      </c>
      <c r="N404" t="str">
        <f t="shared" si="52"/>
        <v xml:space="preserve">: </v>
      </c>
      <c r="O404" t="str">
        <f t="shared" si="53"/>
        <v>%%</v>
      </c>
      <c r="P404" t="str">
        <f t="shared" si="54"/>
        <v>$</v>
      </c>
      <c r="Q404" t="str">
        <f t="shared" si="55"/>
        <v xml:space="preserve">$: ACCTRAN: %%CH25: 2-&gt;1, </v>
      </c>
    </row>
    <row r="405" spans="1:17" x14ac:dyDescent="0.2">
      <c r="A405">
        <v>50</v>
      </c>
      <c r="B405" t="s">
        <v>57</v>
      </c>
      <c r="C405" t="s">
        <v>58</v>
      </c>
      <c r="D405">
        <v>31</v>
      </c>
      <c r="E405">
        <v>1</v>
      </c>
      <c r="F405">
        <v>0.182</v>
      </c>
      <c r="G405">
        <v>3</v>
      </c>
      <c r="H405">
        <v>2</v>
      </c>
      <c r="I405" t="s">
        <v>12</v>
      </c>
      <c r="J405" t="str">
        <f t="shared" si="48"/>
        <v>CH31: 3-&gt;2</v>
      </c>
      <c r="K405" t="str">
        <f t="shared" si="49"/>
        <v/>
      </c>
      <c r="L405" t="str">
        <f t="shared" si="50"/>
        <v/>
      </c>
      <c r="M405" t="str">
        <f t="shared" si="51"/>
        <v/>
      </c>
      <c r="N405" t="str">
        <f t="shared" si="52"/>
        <v/>
      </c>
      <c r="O405" t="str">
        <f t="shared" si="53"/>
        <v/>
      </c>
      <c r="P405" t="str">
        <f t="shared" si="54"/>
        <v/>
      </c>
      <c r="Q405" t="str">
        <f t="shared" si="55"/>
        <v xml:space="preserve">CH31: 3-&gt;2, </v>
      </c>
    </row>
    <row r="406" spans="1:17" x14ac:dyDescent="0.2">
      <c r="A406">
        <v>51</v>
      </c>
      <c r="B406" t="s">
        <v>57</v>
      </c>
      <c r="C406" t="s">
        <v>59</v>
      </c>
      <c r="D406">
        <v>17</v>
      </c>
      <c r="E406">
        <v>1</v>
      </c>
      <c r="F406">
        <v>0.4</v>
      </c>
      <c r="G406">
        <v>1</v>
      </c>
      <c r="H406">
        <v>3</v>
      </c>
      <c r="I406" t="s">
        <v>10</v>
      </c>
      <c r="J406" t="str">
        <f t="shared" si="48"/>
        <v>CH17: 1-&gt;3</v>
      </c>
      <c r="K406" t="str">
        <f t="shared" si="49"/>
        <v>node_60</v>
      </c>
      <c r="L406" t="str">
        <f t="shared" si="50"/>
        <v>Unambiguous</v>
      </c>
      <c r="M406" t="str">
        <f t="shared" si="51"/>
        <v>§</v>
      </c>
      <c r="N406" t="str">
        <f t="shared" si="52"/>
        <v xml:space="preserve">: </v>
      </c>
      <c r="O406" t="str">
        <f t="shared" si="53"/>
        <v>%%</v>
      </c>
      <c r="P406" t="str">
        <f t="shared" si="54"/>
        <v>$</v>
      </c>
      <c r="Q406" t="str">
        <f t="shared" si="55"/>
        <v xml:space="preserve">$node_60: §Unambiguous: %%CH17: 1-&gt;3, </v>
      </c>
    </row>
    <row r="407" spans="1:17" x14ac:dyDescent="0.2">
      <c r="A407">
        <v>51</v>
      </c>
      <c r="B407" t="s">
        <v>57</v>
      </c>
      <c r="C407" t="s">
        <v>59</v>
      </c>
      <c r="D407">
        <v>27</v>
      </c>
      <c r="E407">
        <v>1</v>
      </c>
      <c r="F407">
        <v>0.5</v>
      </c>
      <c r="G407">
        <v>1</v>
      </c>
      <c r="H407">
        <v>2</v>
      </c>
      <c r="I407" t="s">
        <v>10</v>
      </c>
      <c r="J407" t="str">
        <f t="shared" si="48"/>
        <v>CH27: 1-&gt;2</v>
      </c>
      <c r="K407" t="str">
        <f t="shared" si="49"/>
        <v/>
      </c>
      <c r="L407" t="str">
        <f t="shared" si="50"/>
        <v/>
      </c>
      <c r="M407" t="str">
        <f t="shared" si="51"/>
        <v/>
      </c>
      <c r="N407" t="str">
        <f t="shared" si="52"/>
        <v/>
      </c>
      <c r="O407" t="str">
        <f t="shared" si="53"/>
        <v/>
      </c>
      <c r="P407" t="str">
        <f t="shared" si="54"/>
        <v/>
      </c>
      <c r="Q407" t="str">
        <f t="shared" si="55"/>
        <v xml:space="preserve">CH27: 1-&gt;2, </v>
      </c>
    </row>
    <row r="408" spans="1:17" x14ac:dyDescent="0.2">
      <c r="A408">
        <v>51</v>
      </c>
      <c r="B408" t="s">
        <v>57</v>
      </c>
      <c r="C408" t="s">
        <v>59</v>
      </c>
      <c r="D408">
        <v>79</v>
      </c>
      <c r="E408">
        <v>1</v>
      </c>
      <c r="F408">
        <v>0.25</v>
      </c>
      <c r="G408">
        <v>2</v>
      </c>
      <c r="H408">
        <v>1</v>
      </c>
      <c r="I408" t="s">
        <v>10</v>
      </c>
      <c r="J408" t="str">
        <f t="shared" si="48"/>
        <v>CH79: 2-&gt;1</v>
      </c>
      <c r="K408" t="str">
        <f t="shared" si="49"/>
        <v/>
      </c>
      <c r="L408" t="str">
        <f t="shared" si="50"/>
        <v/>
      </c>
      <c r="M408" t="str">
        <f t="shared" si="51"/>
        <v/>
      </c>
      <c r="N408" t="str">
        <f t="shared" si="52"/>
        <v/>
      </c>
      <c r="O408" t="str">
        <f t="shared" si="53"/>
        <v/>
      </c>
      <c r="P408" t="str">
        <f t="shared" si="54"/>
        <v/>
      </c>
      <c r="Q408" t="str">
        <f t="shared" si="55"/>
        <v xml:space="preserve">CH79: 2-&gt;1, </v>
      </c>
    </row>
    <row r="409" spans="1:17" x14ac:dyDescent="0.2">
      <c r="A409">
        <v>51</v>
      </c>
      <c r="B409" t="s">
        <v>57</v>
      </c>
      <c r="C409" t="s">
        <v>59</v>
      </c>
      <c r="D409">
        <v>31</v>
      </c>
      <c r="E409">
        <v>1</v>
      </c>
      <c r="F409">
        <v>0.182</v>
      </c>
      <c r="G409">
        <v>2</v>
      </c>
      <c r="H409">
        <v>3</v>
      </c>
      <c r="I409" t="s">
        <v>82</v>
      </c>
      <c r="J409" t="str">
        <f t="shared" si="48"/>
        <v>CH31: 2-&gt;3</v>
      </c>
      <c r="K409" t="str">
        <f t="shared" si="49"/>
        <v/>
      </c>
      <c r="L409" t="str">
        <f t="shared" si="50"/>
        <v>DELTRAN</v>
      </c>
      <c r="M409" t="str">
        <f t="shared" si="51"/>
        <v/>
      </c>
      <c r="N409" t="str">
        <f t="shared" si="52"/>
        <v xml:space="preserve">: </v>
      </c>
      <c r="O409" t="str">
        <f t="shared" si="53"/>
        <v>%%</v>
      </c>
      <c r="P409" t="str">
        <f t="shared" si="54"/>
        <v>$</v>
      </c>
      <c r="Q409" t="str">
        <f t="shared" si="55"/>
        <v xml:space="preserve">$: DELTRAN: %%CH31: 2-&gt;3, </v>
      </c>
    </row>
    <row r="410" spans="1:17" x14ac:dyDescent="0.2">
      <c r="A410">
        <v>51</v>
      </c>
      <c r="B410" t="s">
        <v>57</v>
      </c>
      <c r="C410" t="s">
        <v>59</v>
      </c>
      <c r="D410">
        <v>8</v>
      </c>
      <c r="E410">
        <v>1</v>
      </c>
      <c r="F410">
        <v>0.16700000000000001</v>
      </c>
      <c r="G410">
        <v>0</v>
      </c>
      <c r="H410">
        <v>1</v>
      </c>
      <c r="I410" t="s">
        <v>12</v>
      </c>
      <c r="J410" t="str">
        <f t="shared" si="48"/>
        <v>CH8: 0-&gt;1</v>
      </c>
      <c r="K410" t="str">
        <f t="shared" si="49"/>
        <v/>
      </c>
      <c r="L410" t="str">
        <f t="shared" si="50"/>
        <v>ACCTRAN</v>
      </c>
      <c r="M410" t="str">
        <f t="shared" si="51"/>
        <v/>
      </c>
      <c r="N410" t="str">
        <f t="shared" si="52"/>
        <v xml:space="preserve">: </v>
      </c>
      <c r="O410" t="str">
        <f t="shared" si="53"/>
        <v>%%</v>
      </c>
      <c r="P410" t="str">
        <f t="shared" si="54"/>
        <v>$</v>
      </c>
      <c r="Q410" t="str">
        <f t="shared" si="55"/>
        <v xml:space="preserve">$: ACCTRAN: %%CH8: 0-&gt;1, </v>
      </c>
    </row>
    <row r="411" spans="1:17" x14ac:dyDescent="0.2">
      <c r="A411">
        <v>51</v>
      </c>
      <c r="B411" t="s">
        <v>57</v>
      </c>
      <c r="C411" t="s">
        <v>59</v>
      </c>
      <c r="D411">
        <v>9</v>
      </c>
      <c r="E411">
        <v>1</v>
      </c>
      <c r="F411">
        <v>0.1</v>
      </c>
      <c r="G411">
        <v>0</v>
      </c>
      <c r="H411">
        <v>1</v>
      </c>
      <c r="I411" t="s">
        <v>12</v>
      </c>
      <c r="J411" t="str">
        <f t="shared" si="48"/>
        <v>CH9: 0-&gt;1</v>
      </c>
      <c r="K411" t="str">
        <f t="shared" si="49"/>
        <v/>
      </c>
      <c r="L411" t="str">
        <f t="shared" si="50"/>
        <v/>
      </c>
      <c r="M411" t="str">
        <f t="shared" si="51"/>
        <v/>
      </c>
      <c r="N411" t="str">
        <f t="shared" si="52"/>
        <v/>
      </c>
      <c r="O411" t="str">
        <f t="shared" si="53"/>
        <v/>
      </c>
      <c r="P411" t="str">
        <f t="shared" si="54"/>
        <v/>
      </c>
      <c r="Q411" t="str">
        <f t="shared" si="55"/>
        <v xml:space="preserve">CH9: 0-&gt;1, </v>
      </c>
    </row>
    <row r="412" spans="1:17" x14ac:dyDescent="0.2">
      <c r="A412">
        <v>51</v>
      </c>
      <c r="B412" t="s">
        <v>57</v>
      </c>
      <c r="C412" t="s">
        <v>59</v>
      </c>
      <c r="D412">
        <v>20</v>
      </c>
      <c r="E412">
        <v>1</v>
      </c>
      <c r="F412">
        <v>0.222</v>
      </c>
      <c r="G412">
        <v>2</v>
      </c>
      <c r="H412">
        <v>3</v>
      </c>
      <c r="I412" t="s">
        <v>12</v>
      </c>
      <c r="J412" t="str">
        <f t="shared" si="48"/>
        <v>CH20: 2-&gt;3</v>
      </c>
      <c r="K412" t="str">
        <f t="shared" si="49"/>
        <v/>
      </c>
      <c r="L412" t="str">
        <f t="shared" si="50"/>
        <v/>
      </c>
      <c r="M412" t="str">
        <f t="shared" si="51"/>
        <v/>
      </c>
      <c r="N412" t="str">
        <f t="shared" si="52"/>
        <v/>
      </c>
      <c r="O412" t="str">
        <f t="shared" si="53"/>
        <v/>
      </c>
      <c r="P412" t="str">
        <f t="shared" si="54"/>
        <v/>
      </c>
      <c r="Q412" t="str">
        <f t="shared" si="55"/>
        <v xml:space="preserve">CH20: 2-&gt;3, </v>
      </c>
    </row>
    <row r="413" spans="1:17" x14ac:dyDescent="0.2">
      <c r="A413">
        <v>51</v>
      </c>
      <c r="B413" t="s">
        <v>57</v>
      </c>
      <c r="C413" t="s">
        <v>59</v>
      </c>
      <c r="D413">
        <v>48</v>
      </c>
      <c r="E413">
        <v>1</v>
      </c>
      <c r="F413">
        <v>0.16700000000000001</v>
      </c>
      <c r="G413">
        <v>1</v>
      </c>
      <c r="H413">
        <v>2</v>
      </c>
      <c r="I413" t="s">
        <v>12</v>
      </c>
      <c r="J413" t="str">
        <f t="shared" si="48"/>
        <v>CH48: 1-&gt;2</v>
      </c>
      <c r="K413" t="str">
        <f t="shared" si="49"/>
        <v/>
      </c>
      <c r="L413" t="str">
        <f t="shared" si="50"/>
        <v/>
      </c>
      <c r="M413" t="str">
        <f t="shared" si="51"/>
        <v/>
      </c>
      <c r="N413" t="str">
        <f t="shared" si="52"/>
        <v/>
      </c>
      <c r="O413" t="str">
        <f t="shared" si="53"/>
        <v/>
      </c>
      <c r="P413" t="str">
        <f t="shared" si="54"/>
        <v/>
      </c>
      <c r="Q413" t="str">
        <f t="shared" si="55"/>
        <v xml:space="preserve">CH48: 1-&gt;2, </v>
      </c>
    </row>
    <row r="414" spans="1:17" x14ac:dyDescent="0.2">
      <c r="A414">
        <v>51</v>
      </c>
      <c r="B414" t="s">
        <v>57</v>
      </c>
      <c r="C414" t="s">
        <v>59</v>
      </c>
      <c r="D414">
        <v>54</v>
      </c>
      <c r="E414">
        <v>1</v>
      </c>
      <c r="F414">
        <v>0.25</v>
      </c>
      <c r="G414">
        <v>1</v>
      </c>
      <c r="H414">
        <v>2</v>
      </c>
      <c r="I414" t="s">
        <v>12</v>
      </c>
      <c r="J414" t="str">
        <f t="shared" si="48"/>
        <v>CH54: 1-&gt;2</v>
      </c>
      <c r="K414" t="str">
        <f t="shared" si="49"/>
        <v/>
      </c>
      <c r="L414" t="str">
        <f t="shared" si="50"/>
        <v/>
      </c>
      <c r="M414" t="str">
        <f t="shared" si="51"/>
        <v/>
      </c>
      <c r="N414" t="str">
        <f t="shared" si="52"/>
        <v/>
      </c>
      <c r="O414" t="str">
        <f t="shared" si="53"/>
        <v/>
      </c>
      <c r="P414" t="str">
        <f t="shared" si="54"/>
        <v/>
      </c>
      <c r="Q414" t="str">
        <f t="shared" si="55"/>
        <v xml:space="preserve">CH54: 1-&gt;2, </v>
      </c>
    </row>
    <row r="415" spans="1:17" x14ac:dyDescent="0.2">
      <c r="A415">
        <v>51</v>
      </c>
      <c r="B415" t="s">
        <v>57</v>
      </c>
      <c r="C415" t="s">
        <v>59</v>
      </c>
      <c r="D415">
        <v>67</v>
      </c>
      <c r="E415">
        <v>1</v>
      </c>
      <c r="F415">
        <v>0.2</v>
      </c>
      <c r="G415">
        <v>1</v>
      </c>
      <c r="H415">
        <v>2</v>
      </c>
      <c r="I415" t="s">
        <v>12</v>
      </c>
      <c r="J415" t="str">
        <f t="shared" si="48"/>
        <v>CH67: 1-&gt;2</v>
      </c>
      <c r="K415" t="str">
        <f t="shared" si="49"/>
        <v/>
      </c>
      <c r="L415" t="str">
        <f t="shared" si="50"/>
        <v/>
      </c>
      <c r="M415" t="str">
        <f t="shared" si="51"/>
        <v/>
      </c>
      <c r="N415" t="str">
        <f t="shared" si="52"/>
        <v/>
      </c>
      <c r="O415" t="str">
        <f t="shared" si="53"/>
        <v/>
      </c>
      <c r="P415" t="str">
        <f t="shared" si="54"/>
        <v/>
      </c>
      <c r="Q415" t="str">
        <f t="shared" si="55"/>
        <v xml:space="preserve">CH67: 1-&gt;2, </v>
      </c>
    </row>
    <row r="416" spans="1:17" x14ac:dyDescent="0.2">
      <c r="A416">
        <v>51</v>
      </c>
      <c r="B416" t="s">
        <v>57</v>
      </c>
      <c r="C416" t="s">
        <v>59</v>
      </c>
      <c r="D416">
        <v>109</v>
      </c>
      <c r="E416">
        <v>1</v>
      </c>
      <c r="F416">
        <v>0.28599999999999998</v>
      </c>
      <c r="G416">
        <v>1</v>
      </c>
      <c r="H416">
        <v>0</v>
      </c>
      <c r="I416" t="s">
        <v>12</v>
      </c>
      <c r="J416" t="str">
        <f t="shared" si="48"/>
        <v>CH109: 1-&gt;0</v>
      </c>
      <c r="K416" t="str">
        <f t="shared" si="49"/>
        <v/>
      </c>
      <c r="L416" t="str">
        <f t="shared" si="50"/>
        <v/>
      </c>
      <c r="M416" t="str">
        <f t="shared" si="51"/>
        <v/>
      </c>
      <c r="N416" t="str">
        <f t="shared" si="52"/>
        <v/>
      </c>
      <c r="O416" t="str">
        <f t="shared" si="53"/>
        <v/>
      </c>
      <c r="P416" t="str">
        <f t="shared" si="54"/>
        <v/>
      </c>
      <c r="Q416" t="str">
        <f t="shared" si="55"/>
        <v xml:space="preserve">CH109: 1-&gt;0, </v>
      </c>
    </row>
    <row r="417" spans="1:17" x14ac:dyDescent="0.2">
      <c r="A417">
        <v>52</v>
      </c>
      <c r="B417" t="s">
        <v>59</v>
      </c>
      <c r="C417" t="s">
        <v>60</v>
      </c>
      <c r="D417">
        <v>59</v>
      </c>
      <c r="E417">
        <v>1</v>
      </c>
      <c r="F417">
        <v>0.4</v>
      </c>
      <c r="G417">
        <v>2</v>
      </c>
      <c r="H417">
        <v>3</v>
      </c>
      <c r="I417" t="s">
        <v>82</v>
      </c>
      <c r="J417" t="str">
        <f t="shared" si="48"/>
        <v>CH59: 2-&gt;3</v>
      </c>
      <c r="K417" t="str">
        <f t="shared" si="49"/>
        <v>node_59</v>
      </c>
      <c r="L417" t="str">
        <f t="shared" si="50"/>
        <v>DELTRAN</v>
      </c>
      <c r="M417" t="str">
        <f t="shared" si="51"/>
        <v>§</v>
      </c>
      <c r="N417" t="str">
        <f t="shared" si="52"/>
        <v xml:space="preserve">: </v>
      </c>
      <c r="O417" t="str">
        <f t="shared" si="53"/>
        <v>%%</v>
      </c>
      <c r="P417" t="str">
        <f t="shared" si="54"/>
        <v>$</v>
      </c>
      <c r="Q417" t="str">
        <f t="shared" si="55"/>
        <v xml:space="preserve">$node_59: §DELTRAN: %%CH59: 2-&gt;3, </v>
      </c>
    </row>
    <row r="418" spans="1:17" x14ac:dyDescent="0.2">
      <c r="A418">
        <v>53</v>
      </c>
      <c r="B418" t="s">
        <v>60</v>
      </c>
      <c r="C418" t="s">
        <v>61</v>
      </c>
      <c r="D418">
        <v>58</v>
      </c>
      <c r="E418">
        <v>1</v>
      </c>
      <c r="F418">
        <v>0.2</v>
      </c>
      <c r="G418">
        <v>2</v>
      </c>
      <c r="H418">
        <v>3</v>
      </c>
      <c r="I418" t="s">
        <v>10</v>
      </c>
      <c r="J418" t="str">
        <f t="shared" si="48"/>
        <v>CH58: 2-&gt;3</v>
      </c>
      <c r="K418" t="str">
        <f t="shared" si="49"/>
        <v>Apalone ferox</v>
      </c>
      <c r="L418" t="str">
        <f t="shared" si="50"/>
        <v>Unambiguous</v>
      </c>
      <c r="M418" t="str">
        <f t="shared" si="51"/>
        <v>§</v>
      </c>
      <c r="N418" t="str">
        <f t="shared" si="52"/>
        <v xml:space="preserve">: </v>
      </c>
      <c r="O418" t="str">
        <f t="shared" si="53"/>
        <v>%%</v>
      </c>
      <c r="P418" t="str">
        <f t="shared" si="54"/>
        <v>$</v>
      </c>
      <c r="Q418" t="str">
        <f t="shared" si="55"/>
        <v xml:space="preserve">$Apalone ferox: §Unambiguous: %%CH58: 2-&gt;3, </v>
      </c>
    </row>
    <row r="419" spans="1:17" x14ac:dyDescent="0.2">
      <c r="A419">
        <v>53</v>
      </c>
      <c r="B419" t="s">
        <v>60</v>
      </c>
      <c r="C419" t="s">
        <v>61</v>
      </c>
      <c r="D419">
        <v>66</v>
      </c>
      <c r="E419">
        <v>1</v>
      </c>
      <c r="F419">
        <v>0.33300000000000002</v>
      </c>
      <c r="G419">
        <v>1</v>
      </c>
      <c r="H419">
        <v>2</v>
      </c>
      <c r="I419" t="s">
        <v>10</v>
      </c>
      <c r="J419" t="str">
        <f t="shared" si="48"/>
        <v>CH66: 1-&gt;2</v>
      </c>
      <c r="K419" t="str">
        <f t="shared" si="49"/>
        <v/>
      </c>
      <c r="L419" t="str">
        <f t="shared" si="50"/>
        <v/>
      </c>
      <c r="M419" t="str">
        <f t="shared" si="51"/>
        <v/>
      </c>
      <c r="N419" t="str">
        <f t="shared" si="52"/>
        <v/>
      </c>
      <c r="O419" t="str">
        <f t="shared" si="53"/>
        <v/>
      </c>
      <c r="P419" t="str">
        <f t="shared" si="54"/>
        <v/>
      </c>
      <c r="Q419" t="str">
        <f t="shared" si="55"/>
        <v xml:space="preserve">CH66: 1-&gt;2, </v>
      </c>
    </row>
    <row r="420" spans="1:17" x14ac:dyDescent="0.2">
      <c r="A420">
        <v>53</v>
      </c>
      <c r="B420" t="s">
        <v>60</v>
      </c>
      <c r="C420" t="s">
        <v>61</v>
      </c>
      <c r="D420">
        <v>98</v>
      </c>
      <c r="E420">
        <v>1</v>
      </c>
      <c r="F420">
        <v>0.16700000000000001</v>
      </c>
      <c r="G420">
        <v>0</v>
      </c>
      <c r="H420">
        <v>1</v>
      </c>
      <c r="I420" t="s">
        <v>10</v>
      </c>
      <c r="J420" t="str">
        <f t="shared" si="48"/>
        <v>CH98: 0-&gt;1</v>
      </c>
      <c r="K420" t="str">
        <f t="shared" si="49"/>
        <v/>
      </c>
      <c r="L420" t="str">
        <f t="shared" si="50"/>
        <v/>
      </c>
      <c r="M420" t="str">
        <f t="shared" si="51"/>
        <v/>
      </c>
      <c r="N420" t="str">
        <f t="shared" si="52"/>
        <v/>
      </c>
      <c r="O420" t="str">
        <f t="shared" si="53"/>
        <v/>
      </c>
      <c r="P420" t="str">
        <f t="shared" si="54"/>
        <v/>
      </c>
      <c r="Q420" t="str">
        <f t="shared" si="55"/>
        <v xml:space="preserve">CH98: 0-&gt;1, </v>
      </c>
    </row>
    <row r="421" spans="1:17" x14ac:dyDescent="0.2">
      <c r="A421">
        <v>53</v>
      </c>
      <c r="B421" t="s">
        <v>60</v>
      </c>
      <c r="C421" t="s">
        <v>61</v>
      </c>
      <c r="D421">
        <v>109</v>
      </c>
      <c r="E421">
        <v>1</v>
      </c>
      <c r="F421">
        <v>0.28599999999999998</v>
      </c>
      <c r="G421">
        <v>1</v>
      </c>
      <c r="H421">
        <v>0</v>
      </c>
      <c r="I421" t="s">
        <v>82</v>
      </c>
      <c r="J421" t="str">
        <f t="shared" si="48"/>
        <v>CH109: 1-&gt;0</v>
      </c>
      <c r="K421" t="str">
        <f t="shared" si="49"/>
        <v/>
      </c>
      <c r="L421" t="str">
        <f t="shared" si="50"/>
        <v>DELTRAN</v>
      </c>
      <c r="M421" t="str">
        <f t="shared" si="51"/>
        <v/>
      </c>
      <c r="N421" t="str">
        <f t="shared" si="52"/>
        <v xml:space="preserve">: </v>
      </c>
      <c r="O421" t="str">
        <f t="shared" si="53"/>
        <v>%%</v>
      </c>
      <c r="P421" t="str">
        <f t="shared" si="54"/>
        <v>$</v>
      </c>
      <c r="Q421" t="str">
        <f t="shared" si="55"/>
        <v xml:space="preserve">$: DELTRAN: %%CH109: 1-&gt;0, </v>
      </c>
    </row>
    <row r="422" spans="1:17" x14ac:dyDescent="0.2">
      <c r="A422">
        <v>53</v>
      </c>
      <c r="B422" t="s">
        <v>60</v>
      </c>
      <c r="C422" t="s">
        <v>61</v>
      </c>
      <c r="D422">
        <v>8</v>
      </c>
      <c r="E422">
        <v>1</v>
      </c>
      <c r="F422">
        <v>0.16700000000000001</v>
      </c>
      <c r="G422">
        <v>1</v>
      </c>
      <c r="H422">
        <v>0</v>
      </c>
      <c r="I422" t="s">
        <v>12</v>
      </c>
      <c r="J422" t="str">
        <f t="shared" si="48"/>
        <v>CH8: 1-&gt;0</v>
      </c>
      <c r="K422" t="str">
        <f t="shared" si="49"/>
        <v/>
      </c>
      <c r="L422" t="str">
        <f t="shared" si="50"/>
        <v>ACCTRAN</v>
      </c>
      <c r="M422" t="str">
        <f t="shared" si="51"/>
        <v/>
      </c>
      <c r="N422" t="str">
        <f t="shared" si="52"/>
        <v xml:space="preserve">: </v>
      </c>
      <c r="O422" t="str">
        <f t="shared" si="53"/>
        <v>%%</v>
      </c>
      <c r="P422" t="str">
        <f t="shared" si="54"/>
        <v>$</v>
      </c>
      <c r="Q422" t="str">
        <f t="shared" si="55"/>
        <v xml:space="preserve">$: ACCTRAN: %%CH8: 1-&gt;0, </v>
      </c>
    </row>
    <row r="423" spans="1:17" x14ac:dyDescent="0.2">
      <c r="A423">
        <v>53</v>
      </c>
      <c r="B423" t="s">
        <v>60</v>
      </c>
      <c r="C423" t="s">
        <v>61</v>
      </c>
      <c r="D423">
        <v>9</v>
      </c>
      <c r="E423">
        <v>1</v>
      </c>
      <c r="F423">
        <v>0.1</v>
      </c>
      <c r="G423">
        <v>1</v>
      </c>
      <c r="H423">
        <v>0</v>
      </c>
      <c r="I423" t="s">
        <v>12</v>
      </c>
      <c r="J423" t="str">
        <f t="shared" si="48"/>
        <v>CH9: 1-&gt;0</v>
      </c>
      <c r="K423" t="str">
        <f t="shared" si="49"/>
        <v/>
      </c>
      <c r="L423" t="str">
        <f t="shared" si="50"/>
        <v/>
      </c>
      <c r="M423" t="str">
        <f t="shared" si="51"/>
        <v/>
      </c>
      <c r="N423" t="str">
        <f t="shared" si="52"/>
        <v/>
      </c>
      <c r="O423" t="str">
        <f t="shared" si="53"/>
        <v/>
      </c>
      <c r="P423" t="str">
        <f t="shared" si="54"/>
        <v/>
      </c>
      <c r="Q423" t="str">
        <f t="shared" si="55"/>
        <v xml:space="preserve">CH9: 1-&gt;0, </v>
      </c>
    </row>
    <row r="424" spans="1:17" x14ac:dyDescent="0.2">
      <c r="A424">
        <v>53</v>
      </c>
      <c r="B424" t="s">
        <v>60</v>
      </c>
      <c r="C424" t="s">
        <v>61</v>
      </c>
      <c r="D424">
        <v>20</v>
      </c>
      <c r="E424">
        <v>1</v>
      </c>
      <c r="F424">
        <v>0.222</v>
      </c>
      <c r="G424">
        <v>3</v>
      </c>
      <c r="H424">
        <v>2</v>
      </c>
      <c r="I424" t="s">
        <v>12</v>
      </c>
      <c r="J424" t="str">
        <f t="shared" si="48"/>
        <v>CH20: 3-&gt;2</v>
      </c>
      <c r="K424" t="str">
        <f t="shared" si="49"/>
        <v/>
      </c>
      <c r="L424" t="str">
        <f t="shared" si="50"/>
        <v/>
      </c>
      <c r="M424" t="str">
        <f t="shared" si="51"/>
        <v/>
      </c>
      <c r="N424" t="str">
        <f t="shared" si="52"/>
        <v/>
      </c>
      <c r="O424" t="str">
        <f t="shared" si="53"/>
        <v/>
      </c>
      <c r="P424" t="str">
        <f t="shared" si="54"/>
        <v/>
      </c>
      <c r="Q424" t="str">
        <f t="shared" si="55"/>
        <v xml:space="preserve">CH20: 3-&gt;2, </v>
      </c>
    </row>
    <row r="425" spans="1:17" x14ac:dyDescent="0.2">
      <c r="A425">
        <v>53</v>
      </c>
      <c r="B425" t="s">
        <v>60</v>
      </c>
      <c r="C425" t="s">
        <v>61</v>
      </c>
      <c r="D425">
        <v>25</v>
      </c>
      <c r="E425">
        <v>1</v>
      </c>
      <c r="F425">
        <v>0.1</v>
      </c>
      <c r="G425">
        <v>2</v>
      </c>
      <c r="H425">
        <v>1</v>
      </c>
      <c r="I425" t="s">
        <v>12</v>
      </c>
      <c r="J425" t="str">
        <f t="shared" si="48"/>
        <v>CH25: 2-&gt;1</v>
      </c>
      <c r="K425" t="str">
        <f t="shared" si="49"/>
        <v/>
      </c>
      <c r="L425" t="str">
        <f t="shared" si="50"/>
        <v/>
      </c>
      <c r="M425" t="str">
        <f t="shared" si="51"/>
        <v/>
      </c>
      <c r="N425" t="str">
        <f t="shared" si="52"/>
        <v/>
      </c>
      <c r="O425" t="str">
        <f t="shared" si="53"/>
        <v/>
      </c>
      <c r="P425" t="str">
        <f t="shared" si="54"/>
        <v/>
      </c>
      <c r="Q425" t="str">
        <f t="shared" si="55"/>
        <v xml:space="preserve">CH25: 2-&gt;1, </v>
      </c>
    </row>
    <row r="426" spans="1:17" x14ac:dyDescent="0.2">
      <c r="A426">
        <v>53</v>
      </c>
      <c r="B426" t="s">
        <v>60</v>
      </c>
      <c r="C426" t="s">
        <v>61</v>
      </c>
      <c r="D426">
        <v>48</v>
      </c>
      <c r="E426">
        <v>1</v>
      </c>
      <c r="F426">
        <v>0.16700000000000001</v>
      </c>
      <c r="G426">
        <v>2</v>
      </c>
      <c r="H426">
        <v>1</v>
      </c>
      <c r="I426" t="s">
        <v>12</v>
      </c>
      <c r="J426" t="str">
        <f t="shared" si="48"/>
        <v>CH48: 2-&gt;1</v>
      </c>
      <c r="K426" t="str">
        <f t="shared" si="49"/>
        <v/>
      </c>
      <c r="L426" t="str">
        <f t="shared" si="50"/>
        <v/>
      </c>
      <c r="M426" t="str">
        <f t="shared" si="51"/>
        <v/>
      </c>
      <c r="N426" t="str">
        <f t="shared" si="52"/>
        <v/>
      </c>
      <c r="O426" t="str">
        <f t="shared" si="53"/>
        <v/>
      </c>
      <c r="P426" t="str">
        <f t="shared" si="54"/>
        <v/>
      </c>
      <c r="Q426" t="str">
        <f t="shared" si="55"/>
        <v xml:space="preserve">CH48: 2-&gt;1, </v>
      </c>
    </row>
    <row r="427" spans="1:17" x14ac:dyDescent="0.2">
      <c r="A427">
        <v>53</v>
      </c>
      <c r="B427" t="s">
        <v>60</v>
      </c>
      <c r="C427" t="s">
        <v>61</v>
      </c>
      <c r="D427">
        <v>54</v>
      </c>
      <c r="E427">
        <v>1</v>
      </c>
      <c r="F427">
        <v>0.25</v>
      </c>
      <c r="G427">
        <v>2</v>
      </c>
      <c r="H427">
        <v>1</v>
      </c>
      <c r="I427" t="s">
        <v>12</v>
      </c>
      <c r="J427" t="str">
        <f t="shared" si="48"/>
        <v>CH54: 2-&gt;1</v>
      </c>
      <c r="K427" t="str">
        <f t="shared" si="49"/>
        <v/>
      </c>
      <c r="L427" t="str">
        <f t="shared" si="50"/>
        <v/>
      </c>
      <c r="M427" t="str">
        <f t="shared" si="51"/>
        <v/>
      </c>
      <c r="N427" t="str">
        <f t="shared" si="52"/>
        <v/>
      </c>
      <c r="O427" t="str">
        <f t="shared" si="53"/>
        <v/>
      </c>
      <c r="P427" t="str">
        <f t="shared" si="54"/>
        <v/>
      </c>
      <c r="Q427" t="str">
        <f t="shared" si="55"/>
        <v xml:space="preserve">CH54: 2-&gt;1, </v>
      </c>
    </row>
    <row r="428" spans="1:17" x14ac:dyDescent="0.2">
      <c r="A428">
        <v>53</v>
      </c>
      <c r="B428" t="s">
        <v>60</v>
      </c>
      <c r="C428" t="s">
        <v>61</v>
      </c>
      <c r="D428">
        <v>67</v>
      </c>
      <c r="E428">
        <v>1</v>
      </c>
      <c r="F428">
        <v>0.2</v>
      </c>
      <c r="G428">
        <v>2</v>
      </c>
      <c r="H428">
        <v>1</v>
      </c>
      <c r="I428" t="s">
        <v>12</v>
      </c>
      <c r="J428" t="str">
        <f t="shared" si="48"/>
        <v>CH67: 2-&gt;1</v>
      </c>
      <c r="K428" t="str">
        <f t="shared" si="49"/>
        <v/>
      </c>
      <c r="L428" t="str">
        <f t="shared" si="50"/>
        <v/>
      </c>
      <c r="M428" t="str">
        <f t="shared" si="51"/>
        <v/>
      </c>
      <c r="N428" t="str">
        <f t="shared" si="52"/>
        <v/>
      </c>
      <c r="O428" t="str">
        <f t="shared" si="53"/>
        <v/>
      </c>
      <c r="P428" t="str">
        <f t="shared" si="54"/>
        <v/>
      </c>
      <c r="Q428" t="str">
        <f t="shared" si="55"/>
        <v xml:space="preserve">CH67: 2-&gt;1, </v>
      </c>
    </row>
    <row r="429" spans="1:17" x14ac:dyDescent="0.2">
      <c r="A429">
        <v>54</v>
      </c>
      <c r="B429" t="s">
        <v>60</v>
      </c>
      <c r="C429" t="s">
        <v>62</v>
      </c>
      <c r="D429">
        <v>102</v>
      </c>
      <c r="E429">
        <v>1</v>
      </c>
      <c r="F429">
        <v>0.222</v>
      </c>
      <c r="G429">
        <v>1</v>
      </c>
      <c r="H429">
        <v>0</v>
      </c>
      <c r="I429" t="s">
        <v>10</v>
      </c>
      <c r="J429" t="str">
        <f t="shared" si="48"/>
        <v>CH102: 1-&gt;0</v>
      </c>
      <c r="K429" t="str">
        <f t="shared" si="49"/>
        <v>Apalone spinifera</v>
      </c>
      <c r="L429" t="str">
        <f t="shared" si="50"/>
        <v>Unambiguous</v>
      </c>
      <c r="M429" t="str">
        <f t="shared" si="51"/>
        <v>§</v>
      </c>
      <c r="N429" t="str">
        <f t="shared" si="52"/>
        <v xml:space="preserve">: </v>
      </c>
      <c r="O429" t="str">
        <f t="shared" si="53"/>
        <v>%%</v>
      </c>
      <c r="P429" t="str">
        <f t="shared" si="54"/>
        <v>$</v>
      </c>
      <c r="Q429" t="str">
        <f t="shared" si="55"/>
        <v xml:space="preserve">$Apalone spinifera: §Unambiguous: %%CH102: 1-&gt;0, </v>
      </c>
    </row>
    <row r="430" spans="1:17" x14ac:dyDescent="0.2">
      <c r="A430">
        <v>54</v>
      </c>
      <c r="B430" t="s">
        <v>60</v>
      </c>
      <c r="C430" t="s">
        <v>62</v>
      </c>
      <c r="D430">
        <v>108</v>
      </c>
      <c r="E430">
        <v>1</v>
      </c>
      <c r="F430">
        <v>0.182</v>
      </c>
      <c r="G430">
        <v>1</v>
      </c>
      <c r="H430">
        <v>0</v>
      </c>
      <c r="I430" t="s">
        <v>10</v>
      </c>
      <c r="J430" t="str">
        <f t="shared" si="48"/>
        <v>CH108: 1-&gt;0</v>
      </c>
      <c r="K430" t="str">
        <f t="shared" si="49"/>
        <v/>
      </c>
      <c r="L430" t="str">
        <f t="shared" si="50"/>
        <v/>
      </c>
      <c r="M430" t="str">
        <f t="shared" si="51"/>
        <v/>
      </c>
      <c r="N430" t="str">
        <f t="shared" si="52"/>
        <v/>
      </c>
      <c r="O430" t="str">
        <f t="shared" si="53"/>
        <v/>
      </c>
      <c r="P430" t="str">
        <f t="shared" si="54"/>
        <v/>
      </c>
      <c r="Q430" t="str">
        <f t="shared" si="55"/>
        <v xml:space="preserve">CH108: 1-&gt;0, </v>
      </c>
    </row>
    <row r="431" spans="1:17" x14ac:dyDescent="0.2">
      <c r="A431">
        <v>54</v>
      </c>
      <c r="B431" t="s">
        <v>60</v>
      </c>
      <c r="C431" t="s">
        <v>62</v>
      </c>
      <c r="D431">
        <v>8</v>
      </c>
      <c r="E431">
        <v>1</v>
      </c>
      <c r="F431">
        <v>0.16700000000000001</v>
      </c>
      <c r="G431">
        <v>0</v>
      </c>
      <c r="H431">
        <v>1</v>
      </c>
      <c r="I431" t="s">
        <v>82</v>
      </c>
      <c r="J431" t="str">
        <f t="shared" si="48"/>
        <v>CH8: 0-&gt;1</v>
      </c>
      <c r="K431" t="str">
        <f t="shared" si="49"/>
        <v/>
      </c>
      <c r="L431" t="str">
        <f t="shared" si="50"/>
        <v>DELTRAN</v>
      </c>
      <c r="M431" t="str">
        <f t="shared" si="51"/>
        <v/>
      </c>
      <c r="N431" t="str">
        <f t="shared" si="52"/>
        <v xml:space="preserve">: </v>
      </c>
      <c r="O431" t="str">
        <f t="shared" si="53"/>
        <v>%%</v>
      </c>
      <c r="P431" t="str">
        <f t="shared" si="54"/>
        <v>$</v>
      </c>
      <c r="Q431" t="str">
        <f t="shared" si="55"/>
        <v xml:space="preserve">$: DELTRAN: %%CH8: 0-&gt;1, </v>
      </c>
    </row>
    <row r="432" spans="1:17" x14ac:dyDescent="0.2">
      <c r="A432">
        <v>54</v>
      </c>
      <c r="B432" t="s">
        <v>60</v>
      </c>
      <c r="C432" t="s">
        <v>62</v>
      </c>
      <c r="D432">
        <v>9</v>
      </c>
      <c r="E432">
        <v>1</v>
      </c>
      <c r="F432">
        <v>0.1</v>
      </c>
      <c r="G432">
        <v>0</v>
      </c>
      <c r="H432">
        <v>1</v>
      </c>
      <c r="I432" t="s">
        <v>82</v>
      </c>
      <c r="J432" t="str">
        <f t="shared" si="48"/>
        <v>CH9: 0-&gt;1</v>
      </c>
      <c r="K432" t="str">
        <f t="shared" si="49"/>
        <v/>
      </c>
      <c r="L432" t="str">
        <f t="shared" si="50"/>
        <v/>
      </c>
      <c r="M432" t="str">
        <f t="shared" si="51"/>
        <v/>
      </c>
      <c r="N432" t="str">
        <f t="shared" si="52"/>
        <v/>
      </c>
      <c r="O432" t="str">
        <f t="shared" si="53"/>
        <v/>
      </c>
      <c r="P432" t="str">
        <f t="shared" si="54"/>
        <v/>
      </c>
      <c r="Q432" t="str">
        <f t="shared" si="55"/>
        <v xml:space="preserve">CH9: 0-&gt;1, </v>
      </c>
    </row>
    <row r="433" spans="1:17" x14ac:dyDescent="0.2">
      <c r="A433">
        <v>54</v>
      </c>
      <c r="B433" t="s">
        <v>60</v>
      </c>
      <c r="C433" t="s">
        <v>62</v>
      </c>
      <c r="D433">
        <v>20</v>
      </c>
      <c r="E433">
        <v>1</v>
      </c>
      <c r="F433">
        <v>0.222</v>
      </c>
      <c r="G433">
        <v>2</v>
      </c>
      <c r="H433">
        <v>3</v>
      </c>
      <c r="I433" t="s">
        <v>82</v>
      </c>
      <c r="J433" t="str">
        <f t="shared" si="48"/>
        <v>CH20: 2-&gt;3</v>
      </c>
      <c r="K433" t="str">
        <f t="shared" si="49"/>
        <v/>
      </c>
      <c r="L433" t="str">
        <f t="shared" si="50"/>
        <v/>
      </c>
      <c r="M433" t="str">
        <f t="shared" si="51"/>
        <v/>
      </c>
      <c r="N433" t="str">
        <f t="shared" si="52"/>
        <v/>
      </c>
      <c r="O433" t="str">
        <f t="shared" si="53"/>
        <v/>
      </c>
      <c r="P433" t="str">
        <f t="shared" si="54"/>
        <v/>
      </c>
      <c r="Q433" t="str">
        <f t="shared" si="55"/>
        <v xml:space="preserve">CH20: 2-&gt;3, </v>
      </c>
    </row>
    <row r="434" spans="1:17" x14ac:dyDescent="0.2">
      <c r="A434">
        <v>54</v>
      </c>
      <c r="B434" t="s">
        <v>60</v>
      </c>
      <c r="C434" t="s">
        <v>62</v>
      </c>
      <c r="D434">
        <v>25</v>
      </c>
      <c r="E434">
        <v>1</v>
      </c>
      <c r="F434">
        <v>0.1</v>
      </c>
      <c r="G434">
        <v>1</v>
      </c>
      <c r="H434">
        <v>2</v>
      </c>
      <c r="I434" t="s">
        <v>82</v>
      </c>
      <c r="J434" t="str">
        <f t="shared" si="48"/>
        <v>CH25: 1-&gt;2</v>
      </c>
      <c r="K434" t="str">
        <f t="shared" si="49"/>
        <v/>
      </c>
      <c r="L434" t="str">
        <f t="shared" si="50"/>
        <v/>
      </c>
      <c r="M434" t="str">
        <f t="shared" si="51"/>
        <v/>
      </c>
      <c r="N434" t="str">
        <f t="shared" si="52"/>
        <v/>
      </c>
      <c r="O434" t="str">
        <f t="shared" si="53"/>
        <v/>
      </c>
      <c r="P434" t="str">
        <f t="shared" si="54"/>
        <v/>
      </c>
      <c r="Q434" t="str">
        <f t="shared" si="55"/>
        <v xml:space="preserve">CH25: 1-&gt;2, </v>
      </c>
    </row>
    <row r="435" spans="1:17" x14ac:dyDescent="0.2">
      <c r="A435">
        <v>54</v>
      </c>
      <c r="B435" t="s">
        <v>60</v>
      </c>
      <c r="C435" t="s">
        <v>62</v>
      </c>
      <c r="D435">
        <v>48</v>
      </c>
      <c r="E435">
        <v>1</v>
      </c>
      <c r="F435">
        <v>0.16700000000000001</v>
      </c>
      <c r="G435">
        <v>1</v>
      </c>
      <c r="H435">
        <v>2</v>
      </c>
      <c r="I435" t="s">
        <v>82</v>
      </c>
      <c r="J435" t="str">
        <f t="shared" si="48"/>
        <v>CH48: 1-&gt;2</v>
      </c>
      <c r="K435" t="str">
        <f t="shared" si="49"/>
        <v/>
      </c>
      <c r="L435" t="str">
        <f t="shared" si="50"/>
        <v/>
      </c>
      <c r="M435" t="str">
        <f t="shared" si="51"/>
        <v/>
      </c>
      <c r="N435" t="str">
        <f t="shared" si="52"/>
        <v/>
      </c>
      <c r="O435" t="str">
        <f t="shared" si="53"/>
        <v/>
      </c>
      <c r="P435" t="str">
        <f t="shared" si="54"/>
        <v/>
      </c>
      <c r="Q435" t="str">
        <f t="shared" si="55"/>
        <v xml:space="preserve">CH48: 1-&gt;2, </v>
      </c>
    </row>
    <row r="436" spans="1:17" x14ac:dyDescent="0.2">
      <c r="A436">
        <v>54</v>
      </c>
      <c r="B436" t="s">
        <v>60</v>
      </c>
      <c r="C436" t="s">
        <v>62</v>
      </c>
      <c r="D436">
        <v>54</v>
      </c>
      <c r="E436">
        <v>1</v>
      </c>
      <c r="F436">
        <v>0.25</v>
      </c>
      <c r="G436">
        <v>1</v>
      </c>
      <c r="H436">
        <v>2</v>
      </c>
      <c r="I436" t="s">
        <v>82</v>
      </c>
      <c r="J436" t="str">
        <f t="shared" si="48"/>
        <v>CH54: 1-&gt;2</v>
      </c>
      <c r="K436" t="str">
        <f t="shared" si="49"/>
        <v/>
      </c>
      <c r="L436" t="str">
        <f t="shared" si="50"/>
        <v/>
      </c>
      <c r="M436" t="str">
        <f t="shared" si="51"/>
        <v/>
      </c>
      <c r="N436" t="str">
        <f t="shared" si="52"/>
        <v/>
      </c>
      <c r="O436" t="str">
        <f t="shared" si="53"/>
        <v/>
      </c>
      <c r="P436" t="str">
        <f t="shared" si="54"/>
        <v/>
      </c>
      <c r="Q436" t="str">
        <f t="shared" si="55"/>
        <v xml:space="preserve">CH54: 1-&gt;2, </v>
      </c>
    </row>
    <row r="437" spans="1:17" x14ac:dyDescent="0.2">
      <c r="A437">
        <v>54</v>
      </c>
      <c r="B437" t="s">
        <v>60</v>
      </c>
      <c r="C437" t="s">
        <v>62</v>
      </c>
      <c r="D437">
        <v>67</v>
      </c>
      <c r="E437">
        <v>1</v>
      </c>
      <c r="F437">
        <v>0.2</v>
      </c>
      <c r="G437">
        <v>1</v>
      </c>
      <c r="H437">
        <v>2</v>
      </c>
      <c r="I437" t="s">
        <v>82</v>
      </c>
      <c r="J437" t="str">
        <f t="shared" si="48"/>
        <v>CH67: 1-&gt;2</v>
      </c>
      <c r="K437" t="str">
        <f t="shared" si="49"/>
        <v/>
      </c>
      <c r="L437" t="str">
        <f t="shared" si="50"/>
        <v/>
      </c>
      <c r="M437" t="str">
        <f t="shared" si="51"/>
        <v/>
      </c>
      <c r="N437" t="str">
        <f t="shared" si="52"/>
        <v/>
      </c>
      <c r="O437" t="str">
        <f t="shared" si="53"/>
        <v/>
      </c>
      <c r="P437" t="str">
        <f t="shared" si="54"/>
        <v/>
      </c>
      <c r="Q437" t="str">
        <f t="shared" si="55"/>
        <v xml:space="preserve">CH67: 1-&gt;2, </v>
      </c>
    </row>
    <row r="438" spans="1:17" x14ac:dyDescent="0.2">
      <c r="A438">
        <v>54</v>
      </c>
      <c r="B438" t="s">
        <v>60</v>
      </c>
      <c r="C438" t="s">
        <v>62</v>
      </c>
      <c r="D438">
        <v>109</v>
      </c>
      <c r="E438">
        <v>1</v>
      </c>
      <c r="F438">
        <v>0.28599999999999998</v>
      </c>
      <c r="G438">
        <v>0</v>
      </c>
      <c r="H438">
        <v>1</v>
      </c>
      <c r="I438" t="s">
        <v>12</v>
      </c>
      <c r="J438" t="str">
        <f t="shared" si="48"/>
        <v>CH109: 0-&gt;1</v>
      </c>
      <c r="K438" t="str">
        <f t="shared" si="49"/>
        <v/>
      </c>
      <c r="L438" t="str">
        <f t="shared" si="50"/>
        <v>ACCTRAN</v>
      </c>
      <c r="M438" t="str">
        <f t="shared" si="51"/>
        <v/>
      </c>
      <c r="N438" t="str">
        <f t="shared" si="52"/>
        <v xml:space="preserve">: </v>
      </c>
      <c r="O438" t="str">
        <f t="shared" si="53"/>
        <v>%%</v>
      </c>
      <c r="P438" t="str">
        <f t="shared" si="54"/>
        <v>$</v>
      </c>
      <c r="Q438" t="str">
        <f t="shared" si="55"/>
        <v xml:space="preserve">$: ACCTRAN: %%CH109: 0-&gt;1, </v>
      </c>
    </row>
    <row r="439" spans="1:17" x14ac:dyDescent="0.2">
      <c r="A439">
        <v>55</v>
      </c>
      <c r="B439" t="s">
        <v>59</v>
      </c>
      <c r="C439" t="s">
        <v>63</v>
      </c>
      <c r="D439">
        <v>1</v>
      </c>
      <c r="E439">
        <v>1</v>
      </c>
      <c r="F439">
        <v>0.154</v>
      </c>
      <c r="G439">
        <v>3</v>
      </c>
      <c r="H439">
        <v>4</v>
      </c>
      <c r="I439" t="s">
        <v>10</v>
      </c>
      <c r="J439" t="str">
        <f t="shared" si="48"/>
        <v>CH1: 3-&gt;4</v>
      </c>
      <c r="K439" t="str">
        <f t="shared" si="49"/>
        <v>Apalone mutica</v>
      </c>
      <c r="L439" t="str">
        <f t="shared" si="50"/>
        <v>Unambiguous</v>
      </c>
      <c r="M439" t="str">
        <f t="shared" si="51"/>
        <v>§</v>
      </c>
      <c r="N439" t="str">
        <f t="shared" si="52"/>
        <v xml:space="preserve">: </v>
      </c>
      <c r="O439" t="str">
        <f t="shared" si="53"/>
        <v>%%</v>
      </c>
      <c r="P439" t="str">
        <f t="shared" si="54"/>
        <v>$</v>
      </c>
      <c r="Q439" t="str">
        <f t="shared" si="55"/>
        <v xml:space="preserve">$Apalone mutica: §Unambiguous: %%CH1: 3-&gt;4, </v>
      </c>
    </row>
    <row r="440" spans="1:17" x14ac:dyDescent="0.2">
      <c r="A440">
        <v>55</v>
      </c>
      <c r="B440" t="s">
        <v>59</v>
      </c>
      <c r="C440" t="s">
        <v>63</v>
      </c>
      <c r="D440">
        <v>28</v>
      </c>
      <c r="E440">
        <v>1</v>
      </c>
      <c r="F440">
        <v>0.25</v>
      </c>
      <c r="G440">
        <v>1</v>
      </c>
      <c r="H440">
        <v>2</v>
      </c>
      <c r="I440" t="s">
        <v>10</v>
      </c>
      <c r="J440" t="str">
        <f t="shared" si="48"/>
        <v>CH28: 1-&gt;2</v>
      </c>
      <c r="K440" t="str">
        <f t="shared" si="49"/>
        <v/>
      </c>
      <c r="L440" t="str">
        <f t="shared" si="50"/>
        <v/>
      </c>
      <c r="M440" t="str">
        <f t="shared" si="51"/>
        <v/>
      </c>
      <c r="N440" t="str">
        <f t="shared" si="52"/>
        <v/>
      </c>
      <c r="O440" t="str">
        <f t="shared" si="53"/>
        <v/>
      </c>
      <c r="P440" t="str">
        <f t="shared" si="54"/>
        <v/>
      </c>
      <c r="Q440" t="str">
        <f t="shared" si="55"/>
        <v xml:space="preserve">CH28: 1-&gt;2, </v>
      </c>
    </row>
    <row r="441" spans="1:17" x14ac:dyDescent="0.2">
      <c r="A441">
        <v>55</v>
      </c>
      <c r="B441" t="s">
        <v>59</v>
      </c>
      <c r="C441" t="s">
        <v>63</v>
      </c>
      <c r="D441">
        <v>52</v>
      </c>
      <c r="E441">
        <v>1</v>
      </c>
      <c r="F441">
        <v>0.25</v>
      </c>
      <c r="G441">
        <v>3</v>
      </c>
      <c r="H441">
        <v>2</v>
      </c>
      <c r="I441" t="s">
        <v>10</v>
      </c>
      <c r="J441" t="str">
        <f t="shared" si="48"/>
        <v>CH52: 3-&gt;2</v>
      </c>
      <c r="K441" t="str">
        <f t="shared" si="49"/>
        <v/>
      </c>
      <c r="L441" t="str">
        <f t="shared" si="50"/>
        <v/>
      </c>
      <c r="M441" t="str">
        <f t="shared" si="51"/>
        <v/>
      </c>
      <c r="N441" t="str">
        <f t="shared" si="52"/>
        <v/>
      </c>
      <c r="O441" t="str">
        <f t="shared" si="53"/>
        <v/>
      </c>
      <c r="P441" t="str">
        <f t="shared" si="54"/>
        <v/>
      </c>
      <c r="Q441" t="str">
        <f t="shared" si="55"/>
        <v xml:space="preserve">CH52: 3-&gt;2, </v>
      </c>
    </row>
    <row r="442" spans="1:17" x14ac:dyDescent="0.2">
      <c r="A442">
        <v>55</v>
      </c>
      <c r="B442" t="s">
        <v>59</v>
      </c>
      <c r="C442" t="s">
        <v>63</v>
      </c>
      <c r="D442">
        <v>116</v>
      </c>
      <c r="E442">
        <v>1</v>
      </c>
      <c r="F442">
        <v>0.33300000000000002</v>
      </c>
      <c r="G442">
        <v>1</v>
      </c>
      <c r="H442">
        <v>0</v>
      </c>
      <c r="I442" t="s">
        <v>10</v>
      </c>
      <c r="J442" t="str">
        <f t="shared" si="48"/>
        <v>CH116: 1-&gt;0</v>
      </c>
      <c r="K442" t="str">
        <f t="shared" si="49"/>
        <v/>
      </c>
      <c r="L442" t="str">
        <f t="shared" si="50"/>
        <v/>
      </c>
      <c r="M442" t="str">
        <f t="shared" si="51"/>
        <v/>
      </c>
      <c r="N442" t="str">
        <f t="shared" si="52"/>
        <v/>
      </c>
      <c r="O442" t="str">
        <f t="shared" si="53"/>
        <v/>
      </c>
      <c r="P442" t="str">
        <f t="shared" si="54"/>
        <v/>
      </c>
      <c r="Q442" t="str">
        <f t="shared" si="55"/>
        <v xml:space="preserve">CH116: 1-&gt;0, </v>
      </c>
    </row>
    <row r="443" spans="1:17" x14ac:dyDescent="0.2">
      <c r="A443">
        <v>55</v>
      </c>
      <c r="B443" t="s">
        <v>59</v>
      </c>
      <c r="C443" t="s">
        <v>63</v>
      </c>
      <c r="D443">
        <v>8</v>
      </c>
      <c r="E443">
        <v>1</v>
      </c>
      <c r="F443">
        <v>0.16700000000000001</v>
      </c>
      <c r="G443">
        <v>0</v>
      </c>
      <c r="H443">
        <v>1</v>
      </c>
      <c r="I443" t="s">
        <v>82</v>
      </c>
      <c r="J443" t="str">
        <f t="shared" si="48"/>
        <v>CH8: 0-&gt;1</v>
      </c>
      <c r="K443" t="str">
        <f t="shared" si="49"/>
        <v/>
      </c>
      <c r="L443" t="str">
        <f t="shared" si="50"/>
        <v>DELTRAN</v>
      </c>
      <c r="M443" t="str">
        <f t="shared" si="51"/>
        <v/>
      </c>
      <c r="N443" t="str">
        <f t="shared" si="52"/>
        <v xml:space="preserve">: </v>
      </c>
      <c r="O443" t="str">
        <f t="shared" si="53"/>
        <v>%%</v>
      </c>
      <c r="P443" t="str">
        <f t="shared" si="54"/>
        <v>$</v>
      </c>
      <c r="Q443" t="str">
        <f t="shared" si="55"/>
        <v xml:space="preserve">$: DELTRAN: %%CH8: 0-&gt;1, </v>
      </c>
    </row>
    <row r="444" spans="1:17" x14ac:dyDescent="0.2">
      <c r="A444">
        <v>55</v>
      </c>
      <c r="B444" t="s">
        <v>59</v>
      </c>
      <c r="C444" t="s">
        <v>63</v>
      </c>
      <c r="D444">
        <v>9</v>
      </c>
      <c r="E444">
        <v>1</v>
      </c>
      <c r="F444">
        <v>0.1</v>
      </c>
      <c r="G444">
        <v>0</v>
      </c>
      <c r="H444">
        <v>1</v>
      </c>
      <c r="I444" t="s">
        <v>82</v>
      </c>
      <c r="J444" t="str">
        <f t="shared" si="48"/>
        <v>CH9: 0-&gt;1</v>
      </c>
      <c r="K444" t="str">
        <f t="shared" si="49"/>
        <v/>
      </c>
      <c r="L444" t="str">
        <f t="shared" si="50"/>
        <v/>
      </c>
      <c r="M444" t="str">
        <f t="shared" si="51"/>
        <v/>
      </c>
      <c r="N444" t="str">
        <f t="shared" si="52"/>
        <v/>
      </c>
      <c r="O444" t="str">
        <f t="shared" si="53"/>
        <v/>
      </c>
      <c r="P444" t="str">
        <f t="shared" si="54"/>
        <v/>
      </c>
      <c r="Q444" t="str">
        <f t="shared" si="55"/>
        <v xml:space="preserve">CH9: 0-&gt;1, </v>
      </c>
    </row>
    <row r="445" spans="1:17" x14ac:dyDescent="0.2">
      <c r="A445">
        <v>55</v>
      </c>
      <c r="B445" t="s">
        <v>59</v>
      </c>
      <c r="C445" t="s">
        <v>63</v>
      </c>
      <c r="D445">
        <v>20</v>
      </c>
      <c r="E445">
        <v>1</v>
      </c>
      <c r="F445">
        <v>0.222</v>
      </c>
      <c r="G445">
        <v>2</v>
      </c>
      <c r="H445">
        <v>3</v>
      </c>
      <c r="I445" t="s">
        <v>82</v>
      </c>
      <c r="J445" t="str">
        <f t="shared" si="48"/>
        <v>CH20: 2-&gt;3</v>
      </c>
      <c r="K445" t="str">
        <f t="shared" si="49"/>
        <v/>
      </c>
      <c r="L445" t="str">
        <f t="shared" si="50"/>
        <v/>
      </c>
      <c r="M445" t="str">
        <f t="shared" si="51"/>
        <v/>
      </c>
      <c r="N445" t="str">
        <f t="shared" si="52"/>
        <v/>
      </c>
      <c r="O445" t="str">
        <f t="shared" si="53"/>
        <v/>
      </c>
      <c r="P445" t="str">
        <f t="shared" si="54"/>
        <v/>
      </c>
      <c r="Q445" t="str">
        <f t="shared" si="55"/>
        <v xml:space="preserve">CH20: 2-&gt;3, </v>
      </c>
    </row>
    <row r="446" spans="1:17" x14ac:dyDescent="0.2">
      <c r="A446">
        <v>55</v>
      </c>
      <c r="B446" t="s">
        <v>59</v>
      </c>
      <c r="C446" t="s">
        <v>63</v>
      </c>
      <c r="D446">
        <v>25</v>
      </c>
      <c r="E446">
        <v>1</v>
      </c>
      <c r="F446">
        <v>0.1</v>
      </c>
      <c r="G446">
        <v>1</v>
      </c>
      <c r="H446">
        <v>2</v>
      </c>
      <c r="I446" t="s">
        <v>82</v>
      </c>
      <c r="J446" t="str">
        <f t="shared" si="48"/>
        <v>CH25: 1-&gt;2</v>
      </c>
      <c r="K446" t="str">
        <f t="shared" si="49"/>
        <v/>
      </c>
      <c r="L446" t="str">
        <f t="shared" si="50"/>
        <v/>
      </c>
      <c r="M446" t="str">
        <f t="shared" si="51"/>
        <v/>
      </c>
      <c r="N446" t="str">
        <f t="shared" si="52"/>
        <v/>
      </c>
      <c r="O446" t="str">
        <f t="shared" si="53"/>
        <v/>
      </c>
      <c r="P446" t="str">
        <f t="shared" si="54"/>
        <v/>
      </c>
      <c r="Q446" t="str">
        <f t="shared" si="55"/>
        <v xml:space="preserve">CH25: 1-&gt;2, </v>
      </c>
    </row>
    <row r="447" spans="1:17" x14ac:dyDescent="0.2">
      <c r="A447">
        <v>55</v>
      </c>
      <c r="B447" t="s">
        <v>59</v>
      </c>
      <c r="C447" t="s">
        <v>63</v>
      </c>
      <c r="D447">
        <v>35</v>
      </c>
      <c r="E447">
        <v>1</v>
      </c>
      <c r="F447">
        <v>0.16700000000000001</v>
      </c>
      <c r="G447">
        <v>1</v>
      </c>
      <c r="H447">
        <v>2</v>
      </c>
      <c r="I447" t="s">
        <v>82</v>
      </c>
      <c r="J447" t="str">
        <f t="shared" si="48"/>
        <v>CH35: 1-&gt;2</v>
      </c>
      <c r="K447" t="str">
        <f t="shared" si="49"/>
        <v/>
      </c>
      <c r="L447" t="str">
        <f t="shared" si="50"/>
        <v/>
      </c>
      <c r="M447" t="str">
        <f t="shared" si="51"/>
        <v/>
      </c>
      <c r="N447" t="str">
        <f t="shared" si="52"/>
        <v/>
      </c>
      <c r="O447" t="str">
        <f t="shared" si="53"/>
        <v/>
      </c>
      <c r="P447" t="str">
        <f t="shared" si="54"/>
        <v/>
      </c>
      <c r="Q447" t="str">
        <f t="shared" si="55"/>
        <v xml:space="preserve">CH35: 1-&gt;2, </v>
      </c>
    </row>
    <row r="448" spans="1:17" x14ac:dyDescent="0.2">
      <c r="A448">
        <v>55</v>
      </c>
      <c r="B448" t="s">
        <v>59</v>
      </c>
      <c r="C448" t="s">
        <v>63</v>
      </c>
      <c r="D448">
        <v>48</v>
      </c>
      <c r="E448">
        <v>1</v>
      </c>
      <c r="F448">
        <v>0.16700000000000001</v>
      </c>
      <c r="G448">
        <v>1</v>
      </c>
      <c r="H448">
        <v>2</v>
      </c>
      <c r="I448" t="s">
        <v>82</v>
      </c>
      <c r="J448" t="str">
        <f t="shared" si="48"/>
        <v>CH48: 1-&gt;2</v>
      </c>
      <c r="K448" t="str">
        <f t="shared" si="49"/>
        <v/>
      </c>
      <c r="L448" t="str">
        <f t="shared" si="50"/>
        <v/>
      </c>
      <c r="M448" t="str">
        <f t="shared" si="51"/>
        <v/>
      </c>
      <c r="N448" t="str">
        <f t="shared" si="52"/>
        <v/>
      </c>
      <c r="O448" t="str">
        <f t="shared" si="53"/>
        <v/>
      </c>
      <c r="P448" t="str">
        <f t="shared" si="54"/>
        <v/>
      </c>
      <c r="Q448" t="str">
        <f t="shared" si="55"/>
        <v xml:space="preserve">CH48: 1-&gt;2, </v>
      </c>
    </row>
    <row r="449" spans="1:17" x14ac:dyDescent="0.2">
      <c r="A449">
        <v>55</v>
      </c>
      <c r="B449" t="s">
        <v>59</v>
      </c>
      <c r="C449" t="s">
        <v>63</v>
      </c>
      <c r="D449">
        <v>54</v>
      </c>
      <c r="E449">
        <v>1</v>
      </c>
      <c r="F449">
        <v>0.25</v>
      </c>
      <c r="G449">
        <v>1</v>
      </c>
      <c r="H449">
        <v>2</v>
      </c>
      <c r="I449" t="s">
        <v>82</v>
      </c>
      <c r="J449" t="str">
        <f t="shared" si="48"/>
        <v>CH54: 1-&gt;2</v>
      </c>
      <c r="K449" t="str">
        <f t="shared" si="49"/>
        <v/>
      </c>
      <c r="L449" t="str">
        <f t="shared" si="50"/>
        <v/>
      </c>
      <c r="M449" t="str">
        <f t="shared" si="51"/>
        <v/>
      </c>
      <c r="N449" t="str">
        <f t="shared" si="52"/>
        <v/>
      </c>
      <c r="O449" t="str">
        <f t="shared" si="53"/>
        <v/>
      </c>
      <c r="P449" t="str">
        <f t="shared" si="54"/>
        <v/>
      </c>
      <c r="Q449" t="str">
        <f t="shared" si="55"/>
        <v xml:space="preserve">CH54: 1-&gt;2, </v>
      </c>
    </row>
    <row r="450" spans="1:17" x14ac:dyDescent="0.2">
      <c r="A450">
        <v>55</v>
      </c>
      <c r="B450" t="s">
        <v>59</v>
      </c>
      <c r="C450" t="s">
        <v>63</v>
      </c>
      <c r="D450">
        <v>67</v>
      </c>
      <c r="E450">
        <v>1</v>
      </c>
      <c r="F450">
        <v>0.2</v>
      </c>
      <c r="G450">
        <v>1</v>
      </c>
      <c r="H450">
        <v>2</v>
      </c>
      <c r="I450" t="s">
        <v>82</v>
      </c>
      <c r="J450" t="str">
        <f t="shared" si="48"/>
        <v>CH67: 1-&gt;2</v>
      </c>
      <c r="K450" t="str">
        <f t="shared" si="49"/>
        <v/>
      </c>
      <c r="L450" t="str">
        <f t="shared" si="50"/>
        <v/>
      </c>
      <c r="M450" t="str">
        <f t="shared" si="51"/>
        <v/>
      </c>
      <c r="N450" t="str">
        <f t="shared" si="52"/>
        <v/>
      </c>
      <c r="O450" t="str">
        <f t="shared" si="53"/>
        <v/>
      </c>
      <c r="P450" t="str">
        <f t="shared" si="54"/>
        <v/>
      </c>
      <c r="Q450" t="str">
        <f t="shared" si="55"/>
        <v xml:space="preserve">CH67: 1-&gt;2, </v>
      </c>
    </row>
    <row r="451" spans="1:17" x14ac:dyDescent="0.2">
      <c r="A451">
        <v>55</v>
      </c>
      <c r="B451" t="s">
        <v>59</v>
      </c>
      <c r="C451" t="s">
        <v>63</v>
      </c>
      <c r="D451">
        <v>109</v>
      </c>
      <c r="E451">
        <v>1</v>
      </c>
      <c r="F451">
        <v>0.28599999999999998</v>
      </c>
      <c r="G451">
        <v>1</v>
      </c>
      <c r="H451">
        <v>0</v>
      </c>
      <c r="I451" t="s">
        <v>82</v>
      </c>
      <c r="J451" t="str">
        <f t="shared" ref="J451:J514" si="56">CONCATENATE("CH",D451,": ",G451,"-&gt;",H451)</f>
        <v>CH109: 1-&gt;0</v>
      </c>
      <c r="K451" t="str">
        <f t="shared" ref="K451:K514" si="57" xml:space="preserve"> IF(C451=C450,"",C451)</f>
        <v/>
      </c>
      <c r="L451" t="str">
        <f t="shared" ref="L451:L514" si="58" xml:space="preserve"> IF(I451=I450, IF(C451=C450,"",I451),I451)</f>
        <v/>
      </c>
      <c r="M451" t="str">
        <f t="shared" ref="M451:M514" si="59">IF(K451="","","§")</f>
        <v/>
      </c>
      <c r="N451" t="str">
        <f t="shared" ref="N451:N514" si="60" xml:space="preserve"> IF(L451="","",": ")</f>
        <v/>
      </c>
      <c r="O451" t="str">
        <f t="shared" ref="O451:O514" si="61" xml:space="preserve"> IF(L451="","","%%")</f>
        <v/>
      </c>
      <c r="P451" t="str">
        <f t="shared" ref="P451:P514" si="62">IF(N451="","","$")</f>
        <v/>
      </c>
      <c r="Q451" t="str">
        <f t="shared" ref="Q451:Q514" si="63" xml:space="preserve"> CONCATENATE(P451,K451,N451,M451,L451,N451,O451,J451,", ")</f>
        <v xml:space="preserve">CH109: 1-&gt;0, </v>
      </c>
    </row>
    <row r="452" spans="1:17" x14ac:dyDescent="0.2">
      <c r="A452">
        <v>55</v>
      </c>
      <c r="B452" t="s">
        <v>59</v>
      </c>
      <c r="C452" t="s">
        <v>63</v>
      </c>
      <c r="D452">
        <v>35</v>
      </c>
      <c r="E452">
        <v>1</v>
      </c>
      <c r="F452">
        <v>0.16700000000000001</v>
      </c>
      <c r="G452">
        <v>1</v>
      </c>
      <c r="H452">
        <v>2</v>
      </c>
      <c r="I452" t="s">
        <v>12</v>
      </c>
      <c r="J452" t="str">
        <f t="shared" si="56"/>
        <v>CH35: 1-&gt;2</v>
      </c>
      <c r="K452" t="str">
        <f t="shared" si="57"/>
        <v/>
      </c>
      <c r="L452" t="str">
        <f t="shared" si="58"/>
        <v>ACCTRAN</v>
      </c>
      <c r="M452" t="str">
        <f t="shared" si="59"/>
        <v/>
      </c>
      <c r="N452" t="str">
        <f t="shared" si="60"/>
        <v xml:space="preserve">: </v>
      </c>
      <c r="O452" t="str">
        <f t="shared" si="61"/>
        <v>%%</v>
      </c>
      <c r="P452" t="str">
        <f t="shared" si="62"/>
        <v>$</v>
      </c>
      <c r="Q452" t="str">
        <f t="shared" si="63"/>
        <v xml:space="preserve">$: ACCTRAN: %%CH35: 1-&gt;2, </v>
      </c>
    </row>
    <row r="453" spans="1:17" x14ac:dyDescent="0.2">
      <c r="A453">
        <v>55</v>
      </c>
      <c r="B453" t="s">
        <v>59</v>
      </c>
      <c r="C453" t="s">
        <v>63</v>
      </c>
      <c r="D453">
        <v>59</v>
      </c>
      <c r="E453">
        <v>1</v>
      </c>
      <c r="F453">
        <v>0.4</v>
      </c>
      <c r="G453">
        <v>3</v>
      </c>
      <c r="H453">
        <v>2</v>
      </c>
      <c r="I453" t="s">
        <v>12</v>
      </c>
      <c r="J453" t="str">
        <f t="shared" si="56"/>
        <v>CH59: 3-&gt;2</v>
      </c>
      <c r="K453" t="str">
        <f t="shared" si="57"/>
        <v/>
      </c>
      <c r="L453" t="str">
        <f t="shared" si="58"/>
        <v/>
      </c>
      <c r="M453" t="str">
        <f t="shared" si="59"/>
        <v/>
      </c>
      <c r="N453" t="str">
        <f t="shared" si="60"/>
        <v/>
      </c>
      <c r="O453" t="str">
        <f t="shared" si="61"/>
        <v/>
      </c>
      <c r="P453" t="str">
        <f t="shared" si="62"/>
        <v/>
      </c>
      <c r="Q453" t="str">
        <f t="shared" si="63"/>
        <v xml:space="preserve">CH59: 3-&gt;2, </v>
      </c>
    </row>
    <row r="454" spans="1:17" x14ac:dyDescent="0.2">
      <c r="A454">
        <v>56</v>
      </c>
      <c r="B454" t="s">
        <v>56</v>
      </c>
      <c r="C454" t="s">
        <v>64</v>
      </c>
      <c r="D454">
        <v>22</v>
      </c>
      <c r="E454">
        <v>2</v>
      </c>
      <c r="F454">
        <v>0.4</v>
      </c>
      <c r="G454">
        <v>1</v>
      </c>
      <c r="H454">
        <v>3</v>
      </c>
      <c r="I454" t="s">
        <v>10</v>
      </c>
      <c r="J454" t="str">
        <f t="shared" si="56"/>
        <v>CH22: 1-&gt;3</v>
      </c>
      <c r="K454" t="str">
        <f t="shared" si="57"/>
        <v>node_67</v>
      </c>
      <c r="L454" t="str">
        <f t="shared" si="58"/>
        <v>Unambiguous</v>
      </c>
      <c r="M454" t="str">
        <f t="shared" si="59"/>
        <v>§</v>
      </c>
      <c r="N454" t="str">
        <f t="shared" si="60"/>
        <v xml:space="preserve">: </v>
      </c>
      <c r="O454" t="str">
        <f t="shared" si="61"/>
        <v>%%</v>
      </c>
      <c r="P454" t="str">
        <f t="shared" si="62"/>
        <v>$</v>
      </c>
      <c r="Q454" t="str">
        <f t="shared" si="63"/>
        <v xml:space="preserve">$node_67: §Unambiguous: %%CH22: 1-&gt;3, </v>
      </c>
    </row>
    <row r="455" spans="1:17" x14ac:dyDescent="0.2">
      <c r="A455">
        <v>56</v>
      </c>
      <c r="B455" t="s">
        <v>56</v>
      </c>
      <c r="C455" t="s">
        <v>64</v>
      </c>
      <c r="D455">
        <v>38</v>
      </c>
      <c r="E455">
        <v>1</v>
      </c>
      <c r="F455">
        <v>0.2</v>
      </c>
      <c r="G455">
        <v>1</v>
      </c>
      <c r="H455">
        <v>2</v>
      </c>
      <c r="I455" t="s">
        <v>10</v>
      </c>
      <c r="J455" t="str">
        <f t="shared" si="56"/>
        <v>CH38: 1-&gt;2</v>
      </c>
      <c r="K455" t="str">
        <f t="shared" si="57"/>
        <v/>
      </c>
      <c r="L455" t="str">
        <f t="shared" si="58"/>
        <v/>
      </c>
      <c r="M455" t="str">
        <f t="shared" si="59"/>
        <v/>
      </c>
      <c r="N455" t="str">
        <f t="shared" si="60"/>
        <v/>
      </c>
      <c r="O455" t="str">
        <f t="shared" si="61"/>
        <v/>
      </c>
      <c r="P455" t="str">
        <f t="shared" si="62"/>
        <v/>
      </c>
      <c r="Q455" t="str">
        <f t="shared" si="63"/>
        <v xml:space="preserve">CH38: 1-&gt;2, </v>
      </c>
    </row>
    <row r="456" spans="1:17" x14ac:dyDescent="0.2">
      <c r="A456">
        <v>56</v>
      </c>
      <c r="B456" t="s">
        <v>56</v>
      </c>
      <c r="C456" t="s">
        <v>64</v>
      </c>
      <c r="D456">
        <v>43</v>
      </c>
      <c r="E456">
        <v>1</v>
      </c>
      <c r="F456">
        <v>1</v>
      </c>
      <c r="G456">
        <v>1</v>
      </c>
      <c r="H456">
        <v>2</v>
      </c>
      <c r="I456" t="s">
        <v>10</v>
      </c>
      <c r="J456" t="str">
        <f t="shared" si="56"/>
        <v>CH43: 1-&gt;2</v>
      </c>
      <c r="K456" t="str">
        <f t="shared" si="57"/>
        <v/>
      </c>
      <c r="L456" t="str">
        <f t="shared" si="58"/>
        <v/>
      </c>
      <c r="M456" t="str">
        <f t="shared" si="59"/>
        <v/>
      </c>
      <c r="N456" t="str">
        <f t="shared" si="60"/>
        <v/>
      </c>
      <c r="O456" t="str">
        <f t="shared" si="61"/>
        <v/>
      </c>
      <c r="P456" t="str">
        <f t="shared" si="62"/>
        <v/>
      </c>
      <c r="Q456" t="str">
        <f t="shared" si="63"/>
        <v xml:space="preserve">CH43: 1-&gt;2, </v>
      </c>
    </row>
    <row r="457" spans="1:17" x14ac:dyDescent="0.2">
      <c r="A457">
        <v>56</v>
      </c>
      <c r="B457" t="s">
        <v>56</v>
      </c>
      <c r="C457" t="s">
        <v>64</v>
      </c>
      <c r="D457">
        <v>25</v>
      </c>
      <c r="E457">
        <v>1</v>
      </c>
      <c r="F457">
        <v>0.1</v>
      </c>
      <c r="G457">
        <v>1</v>
      </c>
      <c r="H457">
        <v>2</v>
      </c>
      <c r="I457" t="s">
        <v>82</v>
      </c>
      <c r="J457" t="str">
        <f t="shared" si="56"/>
        <v>CH25: 1-&gt;2</v>
      </c>
      <c r="K457" t="str">
        <f t="shared" si="57"/>
        <v/>
      </c>
      <c r="L457" t="str">
        <f t="shared" si="58"/>
        <v>DELTRAN</v>
      </c>
      <c r="M457" t="str">
        <f t="shared" si="59"/>
        <v/>
      </c>
      <c r="N457" t="str">
        <f t="shared" si="60"/>
        <v xml:space="preserve">: </v>
      </c>
      <c r="O457" t="str">
        <f t="shared" si="61"/>
        <v>%%</v>
      </c>
      <c r="P457" t="str">
        <f t="shared" si="62"/>
        <v>$</v>
      </c>
      <c r="Q457" t="str">
        <f t="shared" si="63"/>
        <v xml:space="preserve">$: DELTRAN: %%CH25: 1-&gt;2, </v>
      </c>
    </row>
    <row r="458" spans="1:17" x14ac:dyDescent="0.2">
      <c r="A458">
        <v>56</v>
      </c>
      <c r="B458" t="s">
        <v>56</v>
      </c>
      <c r="C458" t="s">
        <v>64</v>
      </c>
      <c r="D458">
        <v>31</v>
      </c>
      <c r="E458">
        <v>1</v>
      </c>
      <c r="F458">
        <v>0.182</v>
      </c>
      <c r="G458">
        <v>2</v>
      </c>
      <c r="H458">
        <v>3</v>
      </c>
      <c r="I458" t="s">
        <v>82</v>
      </c>
      <c r="J458" t="str">
        <f t="shared" si="56"/>
        <v>CH31: 2-&gt;3</v>
      </c>
      <c r="K458" t="str">
        <f t="shared" si="57"/>
        <v/>
      </c>
      <c r="L458" t="str">
        <f t="shared" si="58"/>
        <v/>
      </c>
      <c r="M458" t="str">
        <f t="shared" si="59"/>
        <v/>
      </c>
      <c r="N458" t="str">
        <f t="shared" si="60"/>
        <v/>
      </c>
      <c r="O458" t="str">
        <f t="shared" si="61"/>
        <v/>
      </c>
      <c r="P458" t="str">
        <f t="shared" si="62"/>
        <v/>
      </c>
      <c r="Q458" t="str">
        <f t="shared" si="63"/>
        <v xml:space="preserve">CH31: 2-&gt;3, </v>
      </c>
    </row>
    <row r="459" spans="1:17" x14ac:dyDescent="0.2">
      <c r="A459">
        <v>56</v>
      </c>
      <c r="B459" t="s">
        <v>56</v>
      </c>
      <c r="C459" t="s">
        <v>64</v>
      </c>
      <c r="D459">
        <v>34</v>
      </c>
      <c r="E459">
        <v>1</v>
      </c>
      <c r="F459">
        <v>0.25</v>
      </c>
      <c r="G459">
        <v>1</v>
      </c>
      <c r="H459">
        <v>2</v>
      </c>
      <c r="I459" t="s">
        <v>82</v>
      </c>
      <c r="J459" t="str">
        <f t="shared" si="56"/>
        <v>CH34: 1-&gt;2</v>
      </c>
      <c r="K459" t="str">
        <f t="shared" si="57"/>
        <v/>
      </c>
      <c r="L459" t="str">
        <f t="shared" si="58"/>
        <v/>
      </c>
      <c r="M459" t="str">
        <f t="shared" si="59"/>
        <v/>
      </c>
      <c r="N459" t="str">
        <f t="shared" si="60"/>
        <v/>
      </c>
      <c r="O459" t="str">
        <f t="shared" si="61"/>
        <v/>
      </c>
      <c r="P459" t="str">
        <f t="shared" si="62"/>
        <v/>
      </c>
      <c r="Q459" t="str">
        <f t="shared" si="63"/>
        <v xml:space="preserve">CH34: 1-&gt;2, </v>
      </c>
    </row>
    <row r="460" spans="1:17" x14ac:dyDescent="0.2">
      <c r="A460">
        <v>56</v>
      </c>
      <c r="B460" t="s">
        <v>56</v>
      </c>
      <c r="C460" t="s">
        <v>64</v>
      </c>
      <c r="D460">
        <v>35</v>
      </c>
      <c r="E460">
        <v>1</v>
      </c>
      <c r="F460">
        <v>0.16700000000000001</v>
      </c>
      <c r="G460">
        <v>1</v>
      </c>
      <c r="H460">
        <v>2</v>
      </c>
      <c r="I460" t="s">
        <v>82</v>
      </c>
      <c r="J460" t="str">
        <f t="shared" si="56"/>
        <v>CH35: 1-&gt;2</v>
      </c>
      <c r="K460" t="str">
        <f t="shared" si="57"/>
        <v/>
      </c>
      <c r="L460" t="str">
        <f t="shared" si="58"/>
        <v/>
      </c>
      <c r="M460" t="str">
        <f t="shared" si="59"/>
        <v/>
      </c>
      <c r="N460" t="str">
        <f t="shared" si="60"/>
        <v/>
      </c>
      <c r="O460" t="str">
        <f t="shared" si="61"/>
        <v/>
      </c>
      <c r="P460" t="str">
        <f t="shared" si="62"/>
        <v/>
      </c>
      <c r="Q460" t="str">
        <f t="shared" si="63"/>
        <v xml:space="preserve">CH35: 1-&gt;2, </v>
      </c>
    </row>
    <row r="461" spans="1:17" x14ac:dyDescent="0.2">
      <c r="A461">
        <v>56</v>
      </c>
      <c r="B461" t="s">
        <v>56</v>
      </c>
      <c r="C461" t="s">
        <v>64</v>
      </c>
      <c r="D461">
        <v>16</v>
      </c>
      <c r="E461">
        <v>1</v>
      </c>
      <c r="F461">
        <v>0.33300000000000002</v>
      </c>
      <c r="G461">
        <v>2</v>
      </c>
      <c r="H461">
        <v>1</v>
      </c>
      <c r="I461" t="s">
        <v>12</v>
      </c>
      <c r="J461" t="str">
        <f t="shared" si="56"/>
        <v>CH16: 2-&gt;1</v>
      </c>
      <c r="K461" t="str">
        <f t="shared" si="57"/>
        <v/>
      </c>
      <c r="L461" t="str">
        <f t="shared" si="58"/>
        <v>ACCTRAN</v>
      </c>
      <c r="M461" t="str">
        <f t="shared" si="59"/>
        <v/>
      </c>
      <c r="N461" t="str">
        <f t="shared" si="60"/>
        <v xml:space="preserve">: </v>
      </c>
      <c r="O461" t="str">
        <f t="shared" si="61"/>
        <v>%%</v>
      </c>
      <c r="P461" t="str">
        <f t="shared" si="62"/>
        <v>$</v>
      </c>
      <c r="Q461" t="str">
        <f t="shared" si="63"/>
        <v xml:space="preserve">$: ACCTRAN: %%CH16: 2-&gt;1, </v>
      </c>
    </row>
    <row r="462" spans="1:17" x14ac:dyDescent="0.2">
      <c r="A462">
        <v>56</v>
      </c>
      <c r="B462" t="s">
        <v>56</v>
      </c>
      <c r="C462" t="s">
        <v>64</v>
      </c>
      <c r="D462">
        <v>108</v>
      </c>
      <c r="E462">
        <v>1</v>
      </c>
      <c r="F462">
        <v>0.182</v>
      </c>
      <c r="G462">
        <v>1</v>
      </c>
      <c r="H462">
        <v>0</v>
      </c>
      <c r="I462" t="s">
        <v>12</v>
      </c>
      <c r="J462" t="str">
        <f t="shared" si="56"/>
        <v>CH108: 1-&gt;0</v>
      </c>
      <c r="K462" t="str">
        <f t="shared" si="57"/>
        <v/>
      </c>
      <c r="L462" t="str">
        <f t="shared" si="58"/>
        <v/>
      </c>
      <c r="M462" t="str">
        <f t="shared" si="59"/>
        <v/>
      </c>
      <c r="N462" t="str">
        <f t="shared" si="60"/>
        <v/>
      </c>
      <c r="O462" t="str">
        <f t="shared" si="61"/>
        <v/>
      </c>
      <c r="P462" t="str">
        <f t="shared" si="62"/>
        <v/>
      </c>
      <c r="Q462" t="str">
        <f t="shared" si="63"/>
        <v xml:space="preserve">CH108: 1-&gt;0, </v>
      </c>
    </row>
    <row r="463" spans="1:17" x14ac:dyDescent="0.2">
      <c r="A463">
        <v>57</v>
      </c>
      <c r="B463" t="s">
        <v>64</v>
      </c>
      <c r="C463" t="s">
        <v>65</v>
      </c>
      <c r="D463">
        <v>19</v>
      </c>
      <c r="E463">
        <v>1</v>
      </c>
      <c r="F463">
        <v>0.4</v>
      </c>
      <c r="G463">
        <v>3</v>
      </c>
      <c r="H463">
        <v>2</v>
      </c>
      <c r="I463" t="s">
        <v>10</v>
      </c>
      <c r="J463" t="str">
        <f t="shared" si="56"/>
        <v>CH19: 3-&gt;2</v>
      </c>
      <c r="K463" t="str">
        <f t="shared" si="57"/>
        <v>node_66</v>
      </c>
      <c r="L463" t="str">
        <f t="shared" si="58"/>
        <v>Unambiguous</v>
      </c>
      <c r="M463" t="str">
        <f t="shared" si="59"/>
        <v>§</v>
      </c>
      <c r="N463" t="str">
        <f t="shared" si="60"/>
        <v xml:space="preserve">: </v>
      </c>
      <c r="O463" t="str">
        <f t="shared" si="61"/>
        <v>%%</v>
      </c>
      <c r="P463" t="str">
        <f t="shared" si="62"/>
        <v>$</v>
      </c>
      <c r="Q463" t="str">
        <f t="shared" si="63"/>
        <v xml:space="preserve">$node_66: §Unambiguous: %%CH19: 3-&gt;2, </v>
      </c>
    </row>
    <row r="464" spans="1:17" x14ac:dyDescent="0.2">
      <c r="A464">
        <v>57</v>
      </c>
      <c r="B464" t="s">
        <v>64</v>
      </c>
      <c r="C464" t="s">
        <v>65</v>
      </c>
      <c r="D464">
        <v>54</v>
      </c>
      <c r="E464">
        <v>1</v>
      </c>
      <c r="F464">
        <v>0.25</v>
      </c>
      <c r="G464">
        <v>1</v>
      </c>
      <c r="H464">
        <v>2</v>
      </c>
      <c r="I464" t="s">
        <v>12</v>
      </c>
      <c r="J464" t="str">
        <f t="shared" si="56"/>
        <v>CH54: 1-&gt;2</v>
      </c>
      <c r="K464" t="str">
        <f t="shared" si="57"/>
        <v/>
      </c>
      <c r="L464" t="str">
        <f t="shared" si="58"/>
        <v>ACCTRAN</v>
      </c>
      <c r="M464" t="str">
        <f t="shared" si="59"/>
        <v/>
      </c>
      <c r="N464" t="str">
        <f t="shared" si="60"/>
        <v xml:space="preserve">: </v>
      </c>
      <c r="O464" t="str">
        <f t="shared" si="61"/>
        <v>%%</v>
      </c>
      <c r="P464" t="str">
        <f t="shared" si="62"/>
        <v>$</v>
      </c>
      <c r="Q464" t="str">
        <f t="shared" si="63"/>
        <v xml:space="preserve">$: ACCTRAN: %%CH54: 1-&gt;2, </v>
      </c>
    </row>
    <row r="465" spans="1:17" x14ac:dyDescent="0.2">
      <c r="A465">
        <v>58</v>
      </c>
      <c r="B465" t="s">
        <v>65</v>
      </c>
      <c r="C465" t="s">
        <v>66</v>
      </c>
      <c r="D465">
        <v>58</v>
      </c>
      <c r="E465">
        <v>1</v>
      </c>
      <c r="F465">
        <v>0.2</v>
      </c>
      <c r="G465">
        <v>2</v>
      </c>
      <c r="H465">
        <v>3</v>
      </c>
      <c r="I465" t="s">
        <v>10</v>
      </c>
      <c r="J465" t="str">
        <f t="shared" si="56"/>
        <v>CH58: 2-&gt;3</v>
      </c>
      <c r="K465" t="str">
        <f t="shared" si="57"/>
        <v>node_65</v>
      </c>
      <c r="L465" t="str">
        <f t="shared" si="58"/>
        <v>Unambiguous</v>
      </c>
      <c r="M465" t="str">
        <f t="shared" si="59"/>
        <v>§</v>
      </c>
      <c r="N465" t="str">
        <f t="shared" si="60"/>
        <v xml:space="preserve">: </v>
      </c>
      <c r="O465" t="str">
        <f t="shared" si="61"/>
        <v>%%</v>
      </c>
      <c r="P465" t="str">
        <f t="shared" si="62"/>
        <v>$</v>
      </c>
      <c r="Q465" t="str">
        <f t="shared" si="63"/>
        <v xml:space="preserve">$node_65: §Unambiguous: %%CH58: 2-&gt;3, </v>
      </c>
    </row>
    <row r="466" spans="1:17" x14ac:dyDescent="0.2">
      <c r="A466">
        <v>58</v>
      </c>
      <c r="B466" t="s">
        <v>65</v>
      </c>
      <c r="C466" t="s">
        <v>66</v>
      </c>
      <c r="D466">
        <v>62</v>
      </c>
      <c r="E466">
        <v>1</v>
      </c>
      <c r="F466">
        <v>1</v>
      </c>
      <c r="G466">
        <v>1</v>
      </c>
      <c r="H466">
        <v>2</v>
      </c>
      <c r="I466" t="s">
        <v>10</v>
      </c>
      <c r="J466" t="str">
        <f t="shared" si="56"/>
        <v>CH62: 1-&gt;2</v>
      </c>
      <c r="K466" t="str">
        <f t="shared" si="57"/>
        <v/>
      </c>
      <c r="L466" t="str">
        <f t="shared" si="58"/>
        <v/>
      </c>
      <c r="M466" t="str">
        <f t="shared" si="59"/>
        <v/>
      </c>
      <c r="N466" t="str">
        <f t="shared" si="60"/>
        <v/>
      </c>
      <c r="O466" t="str">
        <f t="shared" si="61"/>
        <v/>
      </c>
      <c r="P466" t="str">
        <f t="shared" si="62"/>
        <v/>
      </c>
      <c r="Q466" t="str">
        <f t="shared" si="63"/>
        <v xml:space="preserve">CH62: 1-&gt;2, </v>
      </c>
    </row>
    <row r="467" spans="1:17" x14ac:dyDescent="0.2">
      <c r="A467">
        <v>58</v>
      </c>
      <c r="B467" t="s">
        <v>65</v>
      </c>
      <c r="C467" t="s">
        <v>66</v>
      </c>
      <c r="D467">
        <v>16</v>
      </c>
      <c r="E467">
        <v>1</v>
      </c>
      <c r="F467">
        <v>0.33300000000000002</v>
      </c>
      <c r="G467">
        <v>2</v>
      </c>
      <c r="H467">
        <v>1</v>
      </c>
      <c r="I467" t="s">
        <v>82</v>
      </c>
      <c r="J467" t="str">
        <f t="shared" si="56"/>
        <v>CH16: 2-&gt;1</v>
      </c>
      <c r="K467" t="str">
        <f t="shared" si="57"/>
        <v/>
      </c>
      <c r="L467" t="str">
        <f t="shared" si="58"/>
        <v>DELTRAN</v>
      </c>
      <c r="M467" t="str">
        <f t="shared" si="59"/>
        <v/>
      </c>
      <c r="N467" t="str">
        <f t="shared" si="60"/>
        <v xml:space="preserve">: </v>
      </c>
      <c r="O467" t="str">
        <f t="shared" si="61"/>
        <v>%%</v>
      </c>
      <c r="P467" t="str">
        <f t="shared" si="62"/>
        <v>$</v>
      </c>
      <c r="Q467" t="str">
        <f t="shared" si="63"/>
        <v xml:space="preserve">$: DELTRAN: %%CH16: 2-&gt;1, </v>
      </c>
    </row>
    <row r="468" spans="1:17" x14ac:dyDescent="0.2">
      <c r="A468">
        <v>58</v>
      </c>
      <c r="B468" t="s">
        <v>65</v>
      </c>
      <c r="C468" t="s">
        <v>66</v>
      </c>
      <c r="D468">
        <v>17</v>
      </c>
      <c r="E468">
        <v>1</v>
      </c>
      <c r="F468">
        <v>0.4</v>
      </c>
      <c r="G468">
        <v>1</v>
      </c>
      <c r="H468">
        <v>2</v>
      </c>
      <c r="I468" t="s">
        <v>12</v>
      </c>
      <c r="J468" t="str">
        <f t="shared" si="56"/>
        <v>CH17: 1-&gt;2</v>
      </c>
      <c r="K468" t="str">
        <f t="shared" si="57"/>
        <v/>
      </c>
      <c r="L468" t="str">
        <f t="shared" si="58"/>
        <v>ACCTRAN</v>
      </c>
      <c r="M468" t="str">
        <f t="shared" si="59"/>
        <v/>
      </c>
      <c r="N468" t="str">
        <f t="shared" si="60"/>
        <v xml:space="preserve">: </v>
      </c>
      <c r="O468" t="str">
        <f t="shared" si="61"/>
        <v>%%</v>
      </c>
      <c r="P468" t="str">
        <f t="shared" si="62"/>
        <v>$</v>
      </c>
      <c r="Q468" t="str">
        <f t="shared" si="63"/>
        <v xml:space="preserve">$: ACCTRAN: %%CH17: 1-&gt;2, </v>
      </c>
    </row>
    <row r="469" spans="1:17" x14ac:dyDescent="0.2">
      <c r="A469">
        <v>58</v>
      </c>
      <c r="B469" t="s">
        <v>65</v>
      </c>
      <c r="C469" t="s">
        <v>66</v>
      </c>
      <c r="D469">
        <v>18</v>
      </c>
      <c r="E469">
        <v>1</v>
      </c>
      <c r="F469">
        <v>0.36399999999999999</v>
      </c>
      <c r="G469">
        <v>2</v>
      </c>
      <c r="H469">
        <v>1</v>
      </c>
      <c r="I469" t="s">
        <v>12</v>
      </c>
      <c r="J469" t="str">
        <f t="shared" si="56"/>
        <v>CH18: 2-&gt;1</v>
      </c>
      <c r="K469" t="str">
        <f t="shared" si="57"/>
        <v/>
      </c>
      <c r="L469" t="str">
        <f t="shared" si="58"/>
        <v/>
      </c>
      <c r="M469" t="str">
        <f t="shared" si="59"/>
        <v/>
      </c>
      <c r="N469" t="str">
        <f t="shared" si="60"/>
        <v/>
      </c>
      <c r="O469" t="str">
        <f t="shared" si="61"/>
        <v/>
      </c>
      <c r="P469" t="str">
        <f t="shared" si="62"/>
        <v/>
      </c>
      <c r="Q469" t="str">
        <f t="shared" si="63"/>
        <v xml:space="preserve">CH18: 2-&gt;1, </v>
      </c>
    </row>
    <row r="470" spans="1:17" x14ac:dyDescent="0.2">
      <c r="A470">
        <v>58</v>
      </c>
      <c r="B470" t="s">
        <v>65</v>
      </c>
      <c r="C470" t="s">
        <v>66</v>
      </c>
      <c r="D470">
        <v>108</v>
      </c>
      <c r="E470">
        <v>1</v>
      </c>
      <c r="F470">
        <v>0.182</v>
      </c>
      <c r="G470">
        <v>0</v>
      </c>
      <c r="H470">
        <v>1</v>
      </c>
      <c r="I470" t="s">
        <v>12</v>
      </c>
      <c r="J470" t="str">
        <f t="shared" si="56"/>
        <v>CH108: 0-&gt;1</v>
      </c>
      <c r="K470" t="str">
        <f t="shared" si="57"/>
        <v/>
      </c>
      <c r="L470" t="str">
        <f t="shared" si="58"/>
        <v/>
      </c>
      <c r="M470" t="str">
        <f t="shared" si="59"/>
        <v/>
      </c>
      <c r="N470" t="str">
        <f t="shared" si="60"/>
        <v/>
      </c>
      <c r="O470" t="str">
        <f t="shared" si="61"/>
        <v/>
      </c>
      <c r="P470" t="str">
        <f t="shared" si="62"/>
        <v/>
      </c>
      <c r="Q470" t="str">
        <f t="shared" si="63"/>
        <v xml:space="preserve">CH108: 0-&gt;1, </v>
      </c>
    </row>
    <row r="471" spans="1:17" x14ac:dyDescent="0.2">
      <c r="A471">
        <v>59</v>
      </c>
      <c r="B471" t="s">
        <v>66</v>
      </c>
      <c r="C471" t="s">
        <v>67</v>
      </c>
      <c r="D471">
        <v>1</v>
      </c>
      <c r="E471">
        <v>1</v>
      </c>
      <c r="F471">
        <v>0.154</v>
      </c>
      <c r="G471">
        <v>3</v>
      </c>
      <c r="H471">
        <v>4</v>
      </c>
      <c r="I471" t="s">
        <v>10</v>
      </c>
      <c r="J471" t="str">
        <f t="shared" si="56"/>
        <v>CH1: 3-&gt;4</v>
      </c>
      <c r="K471" t="str">
        <f t="shared" si="57"/>
        <v>Dogania subplanus</v>
      </c>
      <c r="L471" t="str">
        <f t="shared" si="58"/>
        <v>Unambiguous</v>
      </c>
      <c r="M471" t="str">
        <f t="shared" si="59"/>
        <v>§</v>
      </c>
      <c r="N471" t="str">
        <f t="shared" si="60"/>
        <v xml:space="preserve">: </v>
      </c>
      <c r="O471" t="str">
        <f t="shared" si="61"/>
        <v>%%</v>
      </c>
      <c r="P471" t="str">
        <f t="shared" si="62"/>
        <v>$</v>
      </c>
      <c r="Q471" t="str">
        <f t="shared" si="63"/>
        <v xml:space="preserve">$Dogania subplanus: §Unambiguous: %%CH1: 3-&gt;4, </v>
      </c>
    </row>
    <row r="472" spans="1:17" x14ac:dyDescent="0.2">
      <c r="A472">
        <v>59</v>
      </c>
      <c r="B472" t="s">
        <v>66</v>
      </c>
      <c r="C472" t="s">
        <v>67</v>
      </c>
      <c r="D472">
        <v>18</v>
      </c>
      <c r="E472">
        <v>1</v>
      </c>
      <c r="F472">
        <v>0.36399999999999999</v>
      </c>
      <c r="G472">
        <v>1</v>
      </c>
      <c r="H472">
        <v>0</v>
      </c>
      <c r="I472" t="s">
        <v>10</v>
      </c>
      <c r="J472" t="str">
        <f t="shared" si="56"/>
        <v>CH18: 1-&gt;0</v>
      </c>
      <c r="K472" t="str">
        <f t="shared" si="57"/>
        <v/>
      </c>
      <c r="L472" t="str">
        <f t="shared" si="58"/>
        <v/>
      </c>
      <c r="M472" t="str">
        <f t="shared" si="59"/>
        <v/>
      </c>
      <c r="N472" t="str">
        <f t="shared" si="60"/>
        <v/>
      </c>
      <c r="O472" t="str">
        <f t="shared" si="61"/>
        <v/>
      </c>
      <c r="P472" t="str">
        <f t="shared" si="62"/>
        <v/>
      </c>
      <c r="Q472" t="str">
        <f t="shared" si="63"/>
        <v xml:space="preserve">CH18: 1-&gt;0, </v>
      </c>
    </row>
    <row r="473" spans="1:17" x14ac:dyDescent="0.2">
      <c r="A473">
        <v>59</v>
      </c>
      <c r="B473" t="s">
        <v>66</v>
      </c>
      <c r="C473" t="s">
        <v>67</v>
      </c>
      <c r="D473">
        <v>20</v>
      </c>
      <c r="E473">
        <v>1</v>
      </c>
      <c r="F473">
        <v>0.222</v>
      </c>
      <c r="G473">
        <v>2</v>
      </c>
      <c r="H473">
        <v>3</v>
      </c>
      <c r="I473" t="s">
        <v>10</v>
      </c>
      <c r="J473" t="str">
        <f t="shared" si="56"/>
        <v>CH20: 2-&gt;3</v>
      </c>
      <c r="K473" t="str">
        <f t="shared" si="57"/>
        <v/>
      </c>
      <c r="L473" t="str">
        <f t="shared" si="58"/>
        <v/>
      </c>
      <c r="M473" t="str">
        <f t="shared" si="59"/>
        <v/>
      </c>
      <c r="N473" t="str">
        <f t="shared" si="60"/>
        <v/>
      </c>
      <c r="O473" t="str">
        <f t="shared" si="61"/>
        <v/>
      </c>
      <c r="P473" t="str">
        <f t="shared" si="62"/>
        <v/>
      </c>
      <c r="Q473" t="str">
        <f t="shared" si="63"/>
        <v xml:space="preserve">CH20: 2-&gt;3, </v>
      </c>
    </row>
    <row r="474" spans="1:17" x14ac:dyDescent="0.2">
      <c r="A474">
        <v>59</v>
      </c>
      <c r="B474" t="s">
        <v>66</v>
      </c>
      <c r="C474" t="s">
        <v>67</v>
      </c>
      <c r="D474">
        <v>41</v>
      </c>
      <c r="E474">
        <v>1</v>
      </c>
      <c r="F474">
        <v>1</v>
      </c>
      <c r="G474">
        <v>1</v>
      </c>
      <c r="H474">
        <v>2</v>
      </c>
      <c r="I474" t="s">
        <v>10</v>
      </c>
      <c r="J474" t="str">
        <f t="shared" si="56"/>
        <v>CH41: 1-&gt;2</v>
      </c>
      <c r="K474" t="str">
        <f t="shared" si="57"/>
        <v/>
      </c>
      <c r="L474" t="str">
        <f t="shared" si="58"/>
        <v/>
      </c>
      <c r="M474" t="str">
        <f t="shared" si="59"/>
        <v/>
      </c>
      <c r="N474" t="str">
        <f t="shared" si="60"/>
        <v/>
      </c>
      <c r="O474" t="str">
        <f t="shared" si="61"/>
        <v/>
      </c>
      <c r="P474" t="str">
        <f t="shared" si="62"/>
        <v/>
      </c>
      <c r="Q474" t="str">
        <f t="shared" si="63"/>
        <v xml:space="preserve">CH41: 1-&gt;2, </v>
      </c>
    </row>
    <row r="475" spans="1:17" x14ac:dyDescent="0.2">
      <c r="A475">
        <v>59</v>
      </c>
      <c r="B475" t="s">
        <v>66</v>
      </c>
      <c r="C475" t="s">
        <v>67</v>
      </c>
      <c r="D475">
        <v>52</v>
      </c>
      <c r="E475">
        <v>1</v>
      </c>
      <c r="F475">
        <v>0.25</v>
      </c>
      <c r="G475">
        <v>3</v>
      </c>
      <c r="H475">
        <v>2</v>
      </c>
      <c r="I475" t="s">
        <v>10</v>
      </c>
      <c r="J475" t="str">
        <f t="shared" si="56"/>
        <v>CH52: 3-&gt;2</v>
      </c>
      <c r="K475" t="str">
        <f t="shared" si="57"/>
        <v/>
      </c>
      <c r="L475" t="str">
        <f t="shared" si="58"/>
        <v/>
      </c>
      <c r="M475" t="str">
        <f t="shared" si="59"/>
        <v/>
      </c>
      <c r="N475" t="str">
        <f t="shared" si="60"/>
        <v/>
      </c>
      <c r="O475" t="str">
        <f t="shared" si="61"/>
        <v/>
      </c>
      <c r="P475" t="str">
        <f t="shared" si="62"/>
        <v/>
      </c>
      <c r="Q475" t="str">
        <f t="shared" si="63"/>
        <v xml:space="preserve">CH52: 3-&gt;2, </v>
      </c>
    </row>
    <row r="476" spans="1:17" x14ac:dyDescent="0.2">
      <c r="A476">
        <v>59</v>
      </c>
      <c r="B476" t="s">
        <v>66</v>
      </c>
      <c r="C476" t="s">
        <v>67</v>
      </c>
      <c r="D476">
        <v>90</v>
      </c>
      <c r="E476">
        <v>1</v>
      </c>
      <c r="F476">
        <v>0.28599999999999998</v>
      </c>
      <c r="G476">
        <v>0</v>
      </c>
      <c r="H476">
        <v>2</v>
      </c>
      <c r="I476" t="s">
        <v>10</v>
      </c>
      <c r="J476" t="str">
        <f t="shared" si="56"/>
        <v>CH90: 0-&gt;2</v>
      </c>
      <c r="K476" t="str">
        <f t="shared" si="57"/>
        <v/>
      </c>
      <c r="L476" t="str">
        <f t="shared" si="58"/>
        <v/>
      </c>
      <c r="M476" t="str">
        <f t="shared" si="59"/>
        <v/>
      </c>
      <c r="N476" t="str">
        <f t="shared" si="60"/>
        <v/>
      </c>
      <c r="O476" t="str">
        <f t="shared" si="61"/>
        <v/>
      </c>
      <c r="P476" t="str">
        <f t="shared" si="62"/>
        <v/>
      </c>
      <c r="Q476" t="str">
        <f t="shared" si="63"/>
        <v xml:space="preserve">CH90: 0-&gt;2, </v>
      </c>
    </row>
    <row r="477" spans="1:17" x14ac:dyDescent="0.2">
      <c r="A477">
        <v>59</v>
      </c>
      <c r="B477" t="s">
        <v>66</v>
      </c>
      <c r="C477" t="s">
        <v>67</v>
      </c>
      <c r="D477">
        <v>102</v>
      </c>
      <c r="E477">
        <v>1</v>
      </c>
      <c r="F477">
        <v>0.222</v>
      </c>
      <c r="G477">
        <v>1</v>
      </c>
      <c r="H477">
        <v>0</v>
      </c>
      <c r="I477" t="s">
        <v>10</v>
      </c>
      <c r="J477" t="str">
        <f t="shared" si="56"/>
        <v>CH102: 1-&gt;0</v>
      </c>
      <c r="K477" t="str">
        <f t="shared" si="57"/>
        <v/>
      </c>
      <c r="L477" t="str">
        <f t="shared" si="58"/>
        <v/>
      </c>
      <c r="M477" t="str">
        <f t="shared" si="59"/>
        <v/>
      </c>
      <c r="N477" t="str">
        <f t="shared" si="60"/>
        <v/>
      </c>
      <c r="O477" t="str">
        <f t="shared" si="61"/>
        <v/>
      </c>
      <c r="P477" t="str">
        <f t="shared" si="62"/>
        <v/>
      </c>
      <c r="Q477" t="str">
        <f t="shared" si="63"/>
        <v xml:space="preserve">CH102: 1-&gt;0, </v>
      </c>
    </row>
    <row r="478" spans="1:17" x14ac:dyDescent="0.2">
      <c r="A478">
        <v>59</v>
      </c>
      <c r="B478" t="s">
        <v>66</v>
      </c>
      <c r="C478" t="s">
        <v>67</v>
      </c>
      <c r="D478">
        <v>110</v>
      </c>
      <c r="E478">
        <v>1</v>
      </c>
      <c r="F478">
        <v>0.33300000000000002</v>
      </c>
      <c r="G478">
        <v>1</v>
      </c>
      <c r="H478">
        <v>2</v>
      </c>
      <c r="I478" t="s">
        <v>10</v>
      </c>
      <c r="J478" t="str">
        <f t="shared" si="56"/>
        <v>CH110: 1-&gt;2</v>
      </c>
      <c r="K478" t="str">
        <f t="shared" si="57"/>
        <v/>
      </c>
      <c r="L478" t="str">
        <f t="shared" si="58"/>
        <v/>
      </c>
      <c r="M478" t="str">
        <f t="shared" si="59"/>
        <v/>
      </c>
      <c r="N478" t="str">
        <f t="shared" si="60"/>
        <v/>
      </c>
      <c r="O478" t="str">
        <f t="shared" si="61"/>
        <v/>
      </c>
      <c r="P478" t="str">
        <f t="shared" si="62"/>
        <v/>
      </c>
      <c r="Q478" t="str">
        <f t="shared" si="63"/>
        <v xml:space="preserve">CH110: 1-&gt;2, </v>
      </c>
    </row>
    <row r="479" spans="1:17" x14ac:dyDescent="0.2">
      <c r="A479">
        <v>59</v>
      </c>
      <c r="B479" t="s">
        <v>66</v>
      </c>
      <c r="C479" t="s">
        <v>67</v>
      </c>
      <c r="D479">
        <v>17</v>
      </c>
      <c r="E479">
        <v>1</v>
      </c>
      <c r="F479">
        <v>0.4</v>
      </c>
      <c r="G479">
        <v>1</v>
      </c>
      <c r="H479">
        <v>2</v>
      </c>
      <c r="I479" t="s">
        <v>82</v>
      </c>
      <c r="J479" t="str">
        <f t="shared" si="56"/>
        <v>CH17: 1-&gt;2</v>
      </c>
      <c r="K479" t="str">
        <f t="shared" si="57"/>
        <v/>
      </c>
      <c r="L479" t="str">
        <f t="shared" si="58"/>
        <v>DELTRAN</v>
      </c>
      <c r="M479" t="str">
        <f t="shared" si="59"/>
        <v/>
      </c>
      <c r="N479" t="str">
        <f t="shared" si="60"/>
        <v xml:space="preserve">: </v>
      </c>
      <c r="O479" t="str">
        <f t="shared" si="61"/>
        <v>%%</v>
      </c>
      <c r="P479" t="str">
        <f t="shared" si="62"/>
        <v>$</v>
      </c>
      <c r="Q479" t="str">
        <f t="shared" si="63"/>
        <v xml:space="preserve">$: DELTRAN: %%CH17: 1-&gt;2, </v>
      </c>
    </row>
    <row r="480" spans="1:17" x14ac:dyDescent="0.2">
      <c r="A480">
        <v>59</v>
      </c>
      <c r="B480" t="s">
        <v>66</v>
      </c>
      <c r="C480" t="s">
        <v>67</v>
      </c>
      <c r="D480">
        <v>54</v>
      </c>
      <c r="E480">
        <v>1</v>
      </c>
      <c r="F480">
        <v>0.25</v>
      </c>
      <c r="G480">
        <v>1</v>
      </c>
      <c r="H480">
        <v>2</v>
      </c>
      <c r="I480" t="s">
        <v>82</v>
      </c>
      <c r="J480" t="str">
        <f t="shared" si="56"/>
        <v>CH54: 1-&gt;2</v>
      </c>
      <c r="K480" t="str">
        <f t="shared" si="57"/>
        <v/>
      </c>
      <c r="L480" t="str">
        <f t="shared" si="58"/>
        <v/>
      </c>
      <c r="M480" t="str">
        <f t="shared" si="59"/>
        <v/>
      </c>
      <c r="N480" t="str">
        <f t="shared" si="60"/>
        <v/>
      </c>
      <c r="O480" t="str">
        <f t="shared" si="61"/>
        <v/>
      </c>
      <c r="P480" t="str">
        <f t="shared" si="62"/>
        <v/>
      </c>
      <c r="Q480" t="str">
        <f t="shared" si="63"/>
        <v xml:space="preserve">CH54: 1-&gt;2, </v>
      </c>
    </row>
    <row r="481" spans="1:17" x14ac:dyDescent="0.2">
      <c r="A481">
        <v>59</v>
      </c>
      <c r="B481" t="s">
        <v>66</v>
      </c>
      <c r="C481" t="s">
        <v>67</v>
      </c>
      <c r="D481">
        <v>104</v>
      </c>
      <c r="E481">
        <v>1</v>
      </c>
      <c r="F481">
        <v>0.16700000000000001</v>
      </c>
      <c r="G481">
        <v>0</v>
      </c>
      <c r="H481">
        <v>1</v>
      </c>
      <c r="I481" t="s">
        <v>82</v>
      </c>
      <c r="J481" t="str">
        <f t="shared" si="56"/>
        <v>CH104: 0-&gt;1</v>
      </c>
      <c r="K481" t="str">
        <f t="shared" si="57"/>
        <v/>
      </c>
      <c r="L481" t="str">
        <f t="shared" si="58"/>
        <v/>
      </c>
      <c r="M481" t="str">
        <f t="shared" si="59"/>
        <v/>
      </c>
      <c r="N481" t="str">
        <f t="shared" si="60"/>
        <v/>
      </c>
      <c r="O481" t="str">
        <f t="shared" si="61"/>
        <v/>
      </c>
      <c r="P481" t="str">
        <f t="shared" si="62"/>
        <v/>
      </c>
      <c r="Q481" t="str">
        <f t="shared" si="63"/>
        <v xml:space="preserve">CH104: 0-&gt;1, </v>
      </c>
    </row>
    <row r="482" spans="1:17" x14ac:dyDescent="0.2">
      <c r="A482">
        <v>60</v>
      </c>
      <c r="B482" t="s">
        <v>66</v>
      </c>
      <c r="C482" t="s">
        <v>68</v>
      </c>
      <c r="D482">
        <v>9</v>
      </c>
      <c r="E482">
        <v>1</v>
      </c>
      <c r="F482">
        <v>0.1</v>
      </c>
      <c r="G482">
        <v>0</v>
      </c>
      <c r="H482">
        <v>1</v>
      </c>
      <c r="I482" t="s">
        <v>10</v>
      </c>
      <c r="J482" t="str">
        <f t="shared" si="56"/>
        <v>CH9: 0-&gt;1</v>
      </c>
      <c r="K482" t="str">
        <f t="shared" si="57"/>
        <v>node_64</v>
      </c>
      <c r="L482" t="str">
        <f t="shared" si="58"/>
        <v>Unambiguous</v>
      </c>
      <c r="M482" t="str">
        <f t="shared" si="59"/>
        <v>§</v>
      </c>
      <c r="N482" t="str">
        <f t="shared" si="60"/>
        <v xml:space="preserve">: </v>
      </c>
      <c r="O482" t="str">
        <f t="shared" si="61"/>
        <v>%%</v>
      </c>
      <c r="P482" t="str">
        <f t="shared" si="62"/>
        <v>$</v>
      </c>
      <c r="Q482" t="str">
        <f t="shared" si="63"/>
        <v xml:space="preserve">$node_64: §Unambiguous: %%CH9: 0-&gt;1, </v>
      </c>
    </row>
    <row r="483" spans="1:17" x14ac:dyDescent="0.2">
      <c r="A483">
        <v>60</v>
      </c>
      <c r="B483" t="s">
        <v>66</v>
      </c>
      <c r="C483" t="s">
        <v>68</v>
      </c>
      <c r="D483">
        <v>25</v>
      </c>
      <c r="E483">
        <v>1</v>
      </c>
      <c r="F483">
        <v>0.1</v>
      </c>
      <c r="G483">
        <v>2</v>
      </c>
      <c r="H483">
        <v>1</v>
      </c>
      <c r="I483" t="s">
        <v>10</v>
      </c>
      <c r="J483" t="str">
        <f t="shared" si="56"/>
        <v>CH25: 2-&gt;1</v>
      </c>
      <c r="K483" t="str">
        <f t="shared" si="57"/>
        <v/>
      </c>
      <c r="L483" t="str">
        <f t="shared" si="58"/>
        <v/>
      </c>
      <c r="M483" t="str">
        <f t="shared" si="59"/>
        <v/>
      </c>
      <c r="N483" t="str">
        <f t="shared" si="60"/>
        <v/>
      </c>
      <c r="O483" t="str">
        <f t="shared" si="61"/>
        <v/>
      </c>
      <c r="P483" t="str">
        <f t="shared" si="62"/>
        <v/>
      </c>
      <c r="Q483" t="str">
        <f t="shared" si="63"/>
        <v xml:space="preserve">CH25: 2-&gt;1, </v>
      </c>
    </row>
    <row r="484" spans="1:17" x14ac:dyDescent="0.2">
      <c r="A484">
        <v>60</v>
      </c>
      <c r="B484" t="s">
        <v>66</v>
      </c>
      <c r="C484" t="s">
        <v>68</v>
      </c>
      <c r="D484">
        <v>31</v>
      </c>
      <c r="E484">
        <v>1</v>
      </c>
      <c r="F484">
        <v>0.182</v>
      </c>
      <c r="G484">
        <v>3</v>
      </c>
      <c r="H484">
        <v>2</v>
      </c>
      <c r="I484" t="s">
        <v>10</v>
      </c>
      <c r="J484" t="str">
        <f t="shared" si="56"/>
        <v>CH31: 3-&gt;2</v>
      </c>
      <c r="K484" t="str">
        <f t="shared" si="57"/>
        <v/>
      </c>
      <c r="L484" t="str">
        <f t="shared" si="58"/>
        <v/>
      </c>
      <c r="M484" t="str">
        <f t="shared" si="59"/>
        <v/>
      </c>
      <c r="N484" t="str">
        <f t="shared" si="60"/>
        <v/>
      </c>
      <c r="O484" t="str">
        <f t="shared" si="61"/>
        <v/>
      </c>
      <c r="P484" t="str">
        <f t="shared" si="62"/>
        <v/>
      </c>
      <c r="Q484" t="str">
        <f t="shared" si="63"/>
        <v xml:space="preserve">CH31: 3-&gt;2, </v>
      </c>
    </row>
    <row r="485" spans="1:17" x14ac:dyDescent="0.2">
      <c r="A485">
        <v>60</v>
      </c>
      <c r="B485" t="s">
        <v>66</v>
      </c>
      <c r="C485" t="s">
        <v>68</v>
      </c>
      <c r="D485">
        <v>38</v>
      </c>
      <c r="E485">
        <v>1</v>
      </c>
      <c r="F485">
        <v>0.2</v>
      </c>
      <c r="G485">
        <v>2</v>
      </c>
      <c r="H485">
        <v>1</v>
      </c>
      <c r="I485" t="s">
        <v>10</v>
      </c>
      <c r="J485" t="str">
        <f t="shared" si="56"/>
        <v>CH38: 2-&gt;1</v>
      </c>
      <c r="K485" t="str">
        <f t="shared" si="57"/>
        <v/>
      </c>
      <c r="L485" t="str">
        <f t="shared" si="58"/>
        <v/>
      </c>
      <c r="M485" t="str">
        <f t="shared" si="59"/>
        <v/>
      </c>
      <c r="N485" t="str">
        <f t="shared" si="60"/>
        <v/>
      </c>
      <c r="O485" t="str">
        <f t="shared" si="61"/>
        <v/>
      </c>
      <c r="P485" t="str">
        <f t="shared" si="62"/>
        <v/>
      </c>
      <c r="Q485" t="str">
        <f t="shared" si="63"/>
        <v xml:space="preserve">CH38: 2-&gt;1, </v>
      </c>
    </row>
    <row r="486" spans="1:17" x14ac:dyDescent="0.2">
      <c r="A486">
        <v>60</v>
      </c>
      <c r="B486" t="s">
        <v>66</v>
      </c>
      <c r="C486" t="s">
        <v>68</v>
      </c>
      <c r="D486">
        <v>54</v>
      </c>
      <c r="E486">
        <v>1</v>
      </c>
      <c r="F486">
        <v>0.25</v>
      </c>
      <c r="G486">
        <v>2</v>
      </c>
      <c r="H486">
        <v>1</v>
      </c>
      <c r="I486" t="s">
        <v>12</v>
      </c>
      <c r="J486" t="str">
        <f t="shared" si="56"/>
        <v>CH54: 2-&gt;1</v>
      </c>
      <c r="K486" t="str">
        <f t="shared" si="57"/>
        <v/>
      </c>
      <c r="L486" t="str">
        <f t="shared" si="58"/>
        <v>ACCTRAN</v>
      </c>
      <c r="M486" t="str">
        <f t="shared" si="59"/>
        <v/>
      </c>
      <c r="N486" t="str">
        <f t="shared" si="60"/>
        <v xml:space="preserve">: </v>
      </c>
      <c r="O486" t="str">
        <f t="shared" si="61"/>
        <v>%%</v>
      </c>
      <c r="P486" t="str">
        <f t="shared" si="62"/>
        <v>$</v>
      </c>
      <c r="Q486" t="str">
        <f t="shared" si="63"/>
        <v xml:space="preserve">$: ACCTRAN: %%CH54: 2-&gt;1, </v>
      </c>
    </row>
    <row r="487" spans="1:17" x14ac:dyDescent="0.2">
      <c r="A487">
        <v>61</v>
      </c>
      <c r="B487" t="s">
        <v>68</v>
      </c>
      <c r="C487" t="s">
        <v>69</v>
      </c>
      <c r="D487">
        <v>20</v>
      </c>
      <c r="E487">
        <v>1</v>
      </c>
      <c r="F487">
        <v>0.222</v>
      </c>
      <c r="G487">
        <v>2</v>
      </c>
      <c r="H487">
        <v>1</v>
      </c>
      <c r="I487" t="s">
        <v>10</v>
      </c>
      <c r="J487" t="str">
        <f t="shared" si="56"/>
        <v>CH20: 2-&gt;1</v>
      </c>
      <c r="K487" t="str">
        <f t="shared" si="57"/>
        <v>node_63</v>
      </c>
      <c r="L487" t="str">
        <f t="shared" si="58"/>
        <v>Unambiguous</v>
      </c>
      <c r="M487" t="str">
        <f t="shared" si="59"/>
        <v>§</v>
      </c>
      <c r="N487" t="str">
        <f t="shared" si="60"/>
        <v xml:space="preserve">: </v>
      </c>
      <c r="O487" t="str">
        <f t="shared" si="61"/>
        <v>%%</v>
      </c>
      <c r="P487" t="str">
        <f t="shared" si="62"/>
        <v>$</v>
      </c>
      <c r="Q487" t="str">
        <f t="shared" si="63"/>
        <v xml:space="preserve">$node_63: §Unambiguous: %%CH20: 2-&gt;1, </v>
      </c>
    </row>
    <row r="488" spans="1:17" x14ac:dyDescent="0.2">
      <c r="A488">
        <v>61</v>
      </c>
      <c r="B488" t="s">
        <v>68</v>
      </c>
      <c r="C488" t="s">
        <v>69</v>
      </c>
      <c r="D488">
        <v>22</v>
      </c>
      <c r="E488">
        <v>1</v>
      </c>
      <c r="F488">
        <v>0.4</v>
      </c>
      <c r="G488">
        <v>3</v>
      </c>
      <c r="H488">
        <v>2</v>
      </c>
      <c r="I488" t="s">
        <v>10</v>
      </c>
      <c r="J488" t="str">
        <f t="shared" si="56"/>
        <v>CH22: 3-&gt;2</v>
      </c>
      <c r="K488" t="str">
        <f t="shared" si="57"/>
        <v/>
      </c>
      <c r="L488" t="str">
        <f t="shared" si="58"/>
        <v/>
      </c>
      <c r="M488" t="str">
        <f t="shared" si="59"/>
        <v/>
      </c>
      <c r="N488" t="str">
        <f t="shared" si="60"/>
        <v/>
      </c>
      <c r="O488" t="str">
        <f t="shared" si="61"/>
        <v/>
      </c>
      <c r="P488" t="str">
        <f t="shared" si="62"/>
        <v/>
      </c>
      <c r="Q488" t="str">
        <f t="shared" si="63"/>
        <v xml:space="preserve">CH22: 3-&gt;2, </v>
      </c>
    </row>
    <row r="489" spans="1:17" x14ac:dyDescent="0.2">
      <c r="A489">
        <v>61</v>
      </c>
      <c r="B489" t="s">
        <v>68</v>
      </c>
      <c r="C489" t="s">
        <v>69</v>
      </c>
      <c r="D489">
        <v>49</v>
      </c>
      <c r="E489">
        <v>1</v>
      </c>
      <c r="F489">
        <v>0.5</v>
      </c>
      <c r="G489">
        <v>0</v>
      </c>
      <c r="H489">
        <v>1</v>
      </c>
      <c r="I489" t="s">
        <v>10</v>
      </c>
      <c r="J489" t="str">
        <f t="shared" si="56"/>
        <v>CH49: 0-&gt;1</v>
      </c>
      <c r="K489" t="str">
        <f t="shared" si="57"/>
        <v/>
      </c>
      <c r="L489" t="str">
        <f t="shared" si="58"/>
        <v/>
      </c>
      <c r="M489" t="str">
        <f t="shared" si="59"/>
        <v/>
      </c>
      <c r="N489" t="str">
        <f t="shared" si="60"/>
        <v/>
      </c>
      <c r="O489" t="str">
        <f t="shared" si="61"/>
        <v/>
      </c>
      <c r="P489" t="str">
        <f t="shared" si="62"/>
        <v/>
      </c>
      <c r="Q489" t="str">
        <f t="shared" si="63"/>
        <v xml:space="preserve">CH49: 0-&gt;1, </v>
      </c>
    </row>
    <row r="490" spans="1:17" x14ac:dyDescent="0.2">
      <c r="A490">
        <v>61</v>
      </c>
      <c r="B490" t="s">
        <v>68</v>
      </c>
      <c r="C490" t="s">
        <v>69</v>
      </c>
      <c r="D490">
        <v>4</v>
      </c>
      <c r="E490">
        <v>1</v>
      </c>
      <c r="F490">
        <v>0.33300000000000002</v>
      </c>
      <c r="G490">
        <v>2</v>
      </c>
      <c r="H490">
        <v>1</v>
      </c>
      <c r="I490" t="s">
        <v>12</v>
      </c>
      <c r="J490" t="str">
        <f t="shared" si="56"/>
        <v>CH4: 2-&gt;1</v>
      </c>
      <c r="K490" t="str">
        <f t="shared" si="57"/>
        <v/>
      </c>
      <c r="L490" t="str">
        <f t="shared" si="58"/>
        <v>ACCTRAN</v>
      </c>
      <c r="M490" t="str">
        <f t="shared" si="59"/>
        <v/>
      </c>
      <c r="N490" t="str">
        <f t="shared" si="60"/>
        <v xml:space="preserve">: </v>
      </c>
      <c r="O490" t="str">
        <f t="shared" si="61"/>
        <v>%%</v>
      </c>
      <c r="P490" t="str">
        <f t="shared" si="62"/>
        <v>$</v>
      </c>
      <c r="Q490" t="str">
        <f t="shared" si="63"/>
        <v xml:space="preserve">$: ACCTRAN: %%CH4: 2-&gt;1, </v>
      </c>
    </row>
    <row r="491" spans="1:17" x14ac:dyDescent="0.2">
      <c r="A491">
        <v>61</v>
      </c>
      <c r="B491" t="s">
        <v>68</v>
      </c>
      <c r="C491" t="s">
        <v>69</v>
      </c>
      <c r="D491">
        <v>18</v>
      </c>
      <c r="E491">
        <v>1</v>
      </c>
      <c r="F491">
        <v>0.36399999999999999</v>
      </c>
      <c r="G491">
        <v>1</v>
      </c>
      <c r="H491">
        <v>2</v>
      </c>
      <c r="I491" t="s">
        <v>12</v>
      </c>
      <c r="J491" t="str">
        <f t="shared" si="56"/>
        <v>CH18: 1-&gt;2</v>
      </c>
      <c r="K491" t="str">
        <f t="shared" si="57"/>
        <v/>
      </c>
      <c r="L491" t="str">
        <f t="shared" si="58"/>
        <v/>
      </c>
      <c r="M491" t="str">
        <f t="shared" si="59"/>
        <v/>
      </c>
      <c r="N491" t="str">
        <f t="shared" si="60"/>
        <v/>
      </c>
      <c r="O491" t="str">
        <f t="shared" si="61"/>
        <v/>
      </c>
      <c r="P491" t="str">
        <f t="shared" si="62"/>
        <v/>
      </c>
      <c r="Q491" t="str">
        <f t="shared" si="63"/>
        <v xml:space="preserve">CH18: 1-&gt;2, </v>
      </c>
    </row>
    <row r="492" spans="1:17" x14ac:dyDescent="0.2">
      <c r="A492">
        <v>61</v>
      </c>
      <c r="B492" t="s">
        <v>68</v>
      </c>
      <c r="C492" t="s">
        <v>69</v>
      </c>
      <c r="D492">
        <v>104</v>
      </c>
      <c r="E492">
        <v>1</v>
      </c>
      <c r="F492">
        <v>0.16700000000000001</v>
      </c>
      <c r="G492">
        <v>1</v>
      </c>
      <c r="H492">
        <v>0</v>
      </c>
      <c r="I492" t="s">
        <v>12</v>
      </c>
      <c r="J492" t="str">
        <f t="shared" si="56"/>
        <v>CH104: 1-&gt;0</v>
      </c>
      <c r="K492" t="str">
        <f t="shared" si="57"/>
        <v/>
      </c>
      <c r="L492" t="str">
        <f t="shared" si="58"/>
        <v/>
      </c>
      <c r="M492" t="str">
        <f t="shared" si="59"/>
        <v/>
      </c>
      <c r="N492" t="str">
        <f t="shared" si="60"/>
        <v/>
      </c>
      <c r="O492" t="str">
        <f t="shared" si="61"/>
        <v/>
      </c>
      <c r="P492" t="str">
        <f t="shared" si="62"/>
        <v/>
      </c>
      <c r="Q492" t="str">
        <f t="shared" si="63"/>
        <v xml:space="preserve">CH104: 1-&gt;0, </v>
      </c>
    </row>
    <row r="493" spans="1:17" x14ac:dyDescent="0.2">
      <c r="A493">
        <v>62</v>
      </c>
      <c r="B493" t="s">
        <v>69</v>
      </c>
      <c r="C493" t="s">
        <v>70</v>
      </c>
      <c r="D493">
        <v>102</v>
      </c>
      <c r="E493">
        <v>1</v>
      </c>
      <c r="F493">
        <v>0.222</v>
      </c>
      <c r="G493">
        <v>1</v>
      </c>
      <c r="H493">
        <v>0</v>
      </c>
      <c r="I493" t="s">
        <v>10</v>
      </c>
      <c r="J493" t="str">
        <f t="shared" si="56"/>
        <v>CH102: 1-&gt;0</v>
      </c>
      <c r="K493" t="str">
        <f t="shared" si="57"/>
        <v>node_62</v>
      </c>
      <c r="L493" t="str">
        <f t="shared" si="58"/>
        <v>Unambiguous</v>
      </c>
      <c r="M493" t="str">
        <f t="shared" si="59"/>
        <v>§</v>
      </c>
      <c r="N493" t="str">
        <f t="shared" si="60"/>
        <v xml:space="preserve">: </v>
      </c>
      <c r="O493" t="str">
        <f t="shared" si="61"/>
        <v>%%</v>
      </c>
      <c r="P493" t="str">
        <f t="shared" si="62"/>
        <v>$</v>
      </c>
      <c r="Q493" t="str">
        <f t="shared" si="63"/>
        <v xml:space="preserve">$node_62: §Unambiguous: %%CH102: 1-&gt;0, </v>
      </c>
    </row>
    <row r="494" spans="1:17" x14ac:dyDescent="0.2">
      <c r="A494">
        <v>62</v>
      </c>
      <c r="B494" t="s">
        <v>69</v>
      </c>
      <c r="C494" t="s">
        <v>70</v>
      </c>
      <c r="D494">
        <v>29</v>
      </c>
      <c r="E494">
        <v>1</v>
      </c>
      <c r="F494">
        <v>0.16700000000000001</v>
      </c>
      <c r="G494">
        <v>1</v>
      </c>
      <c r="H494">
        <v>2</v>
      </c>
      <c r="I494" t="s">
        <v>12</v>
      </c>
      <c r="J494" t="str">
        <f t="shared" si="56"/>
        <v>CH29: 1-&gt;2</v>
      </c>
      <c r="K494" t="str">
        <f t="shared" si="57"/>
        <v/>
      </c>
      <c r="L494" t="str">
        <f t="shared" si="58"/>
        <v>ACCTRAN</v>
      </c>
      <c r="M494" t="str">
        <f t="shared" si="59"/>
        <v/>
      </c>
      <c r="N494" t="str">
        <f t="shared" si="60"/>
        <v xml:space="preserve">: </v>
      </c>
      <c r="O494" t="str">
        <f t="shared" si="61"/>
        <v>%%</v>
      </c>
      <c r="P494" t="str">
        <f t="shared" si="62"/>
        <v>$</v>
      </c>
      <c r="Q494" t="str">
        <f t="shared" si="63"/>
        <v xml:space="preserve">$: ACCTRAN: %%CH29: 1-&gt;2, </v>
      </c>
    </row>
    <row r="495" spans="1:17" x14ac:dyDescent="0.2">
      <c r="A495">
        <v>63</v>
      </c>
      <c r="B495" t="s">
        <v>70</v>
      </c>
      <c r="C495" t="s">
        <v>71</v>
      </c>
      <c r="D495">
        <v>1</v>
      </c>
      <c r="E495">
        <v>1</v>
      </c>
      <c r="F495">
        <v>0.154</v>
      </c>
      <c r="G495">
        <v>3</v>
      </c>
      <c r="H495">
        <v>2</v>
      </c>
      <c r="I495" t="s">
        <v>10</v>
      </c>
      <c r="J495" t="str">
        <f t="shared" si="56"/>
        <v>CH1: 3-&gt;2</v>
      </c>
      <c r="K495" t="str">
        <f t="shared" si="57"/>
        <v>Nilssonia formosus</v>
      </c>
      <c r="L495" t="str">
        <f t="shared" si="58"/>
        <v>Unambiguous</v>
      </c>
      <c r="M495" t="str">
        <f t="shared" si="59"/>
        <v>§</v>
      </c>
      <c r="N495" t="str">
        <f t="shared" si="60"/>
        <v xml:space="preserve">: </v>
      </c>
      <c r="O495" t="str">
        <f t="shared" si="61"/>
        <v>%%</v>
      </c>
      <c r="P495" t="str">
        <f t="shared" si="62"/>
        <v>$</v>
      </c>
      <c r="Q495" t="str">
        <f t="shared" si="63"/>
        <v xml:space="preserve">$Nilssonia formosus: §Unambiguous: %%CH1: 3-&gt;2, </v>
      </c>
    </row>
    <row r="496" spans="1:17" x14ac:dyDescent="0.2">
      <c r="A496">
        <v>63</v>
      </c>
      <c r="B496" t="s">
        <v>70</v>
      </c>
      <c r="C496" t="s">
        <v>71</v>
      </c>
      <c r="D496">
        <v>9</v>
      </c>
      <c r="E496">
        <v>1</v>
      </c>
      <c r="F496">
        <v>0.1</v>
      </c>
      <c r="G496">
        <v>1</v>
      </c>
      <c r="H496">
        <v>0</v>
      </c>
      <c r="I496" t="s">
        <v>10</v>
      </c>
      <c r="J496" t="str">
        <f t="shared" si="56"/>
        <v>CH9: 1-&gt;0</v>
      </c>
      <c r="K496" t="str">
        <f t="shared" si="57"/>
        <v/>
      </c>
      <c r="L496" t="str">
        <f t="shared" si="58"/>
        <v/>
      </c>
      <c r="M496" t="str">
        <f t="shared" si="59"/>
        <v/>
      </c>
      <c r="N496" t="str">
        <f t="shared" si="60"/>
        <v/>
      </c>
      <c r="O496" t="str">
        <f t="shared" si="61"/>
        <v/>
      </c>
      <c r="P496" t="str">
        <f t="shared" si="62"/>
        <v/>
      </c>
      <c r="Q496" t="str">
        <f t="shared" si="63"/>
        <v xml:space="preserve">CH9: 1-&gt;0, </v>
      </c>
    </row>
    <row r="497" spans="1:17" x14ac:dyDescent="0.2">
      <c r="A497">
        <v>63</v>
      </c>
      <c r="B497" t="s">
        <v>70</v>
      </c>
      <c r="C497" t="s">
        <v>71</v>
      </c>
      <c r="D497">
        <v>22</v>
      </c>
      <c r="E497">
        <v>1</v>
      </c>
      <c r="F497">
        <v>0.4</v>
      </c>
      <c r="G497">
        <v>2</v>
      </c>
      <c r="H497">
        <v>1</v>
      </c>
      <c r="I497" t="s">
        <v>10</v>
      </c>
      <c r="J497" t="str">
        <f t="shared" si="56"/>
        <v>CH22: 2-&gt;1</v>
      </c>
      <c r="K497" t="str">
        <f t="shared" si="57"/>
        <v/>
      </c>
      <c r="L497" t="str">
        <f t="shared" si="58"/>
        <v/>
      </c>
      <c r="M497" t="str">
        <f t="shared" si="59"/>
        <v/>
      </c>
      <c r="N497" t="str">
        <f t="shared" si="60"/>
        <v/>
      </c>
      <c r="O497" t="str">
        <f t="shared" si="61"/>
        <v/>
      </c>
      <c r="P497" t="str">
        <f t="shared" si="62"/>
        <v/>
      </c>
      <c r="Q497" t="str">
        <f t="shared" si="63"/>
        <v xml:space="preserve">CH22: 2-&gt;1, </v>
      </c>
    </row>
    <row r="498" spans="1:17" x14ac:dyDescent="0.2">
      <c r="A498">
        <v>63</v>
      </c>
      <c r="B498" t="s">
        <v>70</v>
      </c>
      <c r="C498" t="s">
        <v>71</v>
      </c>
      <c r="D498">
        <v>28</v>
      </c>
      <c r="E498">
        <v>1</v>
      </c>
      <c r="F498">
        <v>0.25</v>
      </c>
      <c r="G498">
        <v>1</v>
      </c>
      <c r="H498">
        <v>2</v>
      </c>
      <c r="I498" t="s">
        <v>10</v>
      </c>
      <c r="J498" t="str">
        <f t="shared" si="56"/>
        <v>CH28: 1-&gt;2</v>
      </c>
      <c r="K498" t="str">
        <f t="shared" si="57"/>
        <v/>
      </c>
      <c r="L498" t="str">
        <f t="shared" si="58"/>
        <v/>
      </c>
      <c r="M498" t="str">
        <f t="shared" si="59"/>
        <v/>
      </c>
      <c r="N498" t="str">
        <f t="shared" si="60"/>
        <v/>
      </c>
      <c r="O498" t="str">
        <f t="shared" si="61"/>
        <v/>
      </c>
      <c r="P498" t="str">
        <f t="shared" si="62"/>
        <v/>
      </c>
      <c r="Q498" t="str">
        <f t="shared" si="63"/>
        <v xml:space="preserve">CH28: 1-&gt;2, </v>
      </c>
    </row>
    <row r="499" spans="1:17" x14ac:dyDescent="0.2">
      <c r="A499">
        <v>63</v>
      </c>
      <c r="B499" t="s">
        <v>70</v>
      </c>
      <c r="C499" t="s">
        <v>71</v>
      </c>
      <c r="D499">
        <v>63</v>
      </c>
      <c r="E499">
        <v>1</v>
      </c>
      <c r="F499">
        <v>0.2</v>
      </c>
      <c r="G499">
        <v>1</v>
      </c>
      <c r="H499">
        <v>0</v>
      </c>
      <c r="I499" t="s">
        <v>10</v>
      </c>
      <c r="J499" t="str">
        <f t="shared" si="56"/>
        <v>CH63: 1-&gt;0</v>
      </c>
      <c r="K499" t="str">
        <f t="shared" si="57"/>
        <v/>
      </c>
      <c r="L499" t="str">
        <f t="shared" si="58"/>
        <v/>
      </c>
      <c r="M499" t="str">
        <f t="shared" si="59"/>
        <v/>
      </c>
      <c r="N499" t="str">
        <f t="shared" si="60"/>
        <v/>
      </c>
      <c r="O499" t="str">
        <f t="shared" si="61"/>
        <v/>
      </c>
      <c r="P499" t="str">
        <f t="shared" si="62"/>
        <v/>
      </c>
      <c r="Q499" t="str">
        <f t="shared" si="63"/>
        <v xml:space="preserve">CH63: 1-&gt;0, </v>
      </c>
    </row>
    <row r="500" spans="1:17" x14ac:dyDescent="0.2">
      <c r="A500">
        <v>63</v>
      </c>
      <c r="B500" t="s">
        <v>70</v>
      </c>
      <c r="C500" t="s">
        <v>71</v>
      </c>
      <c r="D500">
        <v>108</v>
      </c>
      <c r="E500">
        <v>1</v>
      </c>
      <c r="F500">
        <v>0.182</v>
      </c>
      <c r="G500">
        <v>1</v>
      </c>
      <c r="H500">
        <v>2</v>
      </c>
      <c r="I500" t="s">
        <v>10</v>
      </c>
      <c r="J500" t="str">
        <f t="shared" si="56"/>
        <v>CH108: 1-&gt;2</v>
      </c>
      <c r="K500" t="str">
        <f t="shared" si="57"/>
        <v/>
      </c>
      <c r="L500" t="str">
        <f t="shared" si="58"/>
        <v/>
      </c>
      <c r="M500" t="str">
        <f t="shared" si="59"/>
        <v/>
      </c>
      <c r="N500" t="str">
        <f t="shared" si="60"/>
        <v/>
      </c>
      <c r="O500" t="str">
        <f t="shared" si="61"/>
        <v/>
      </c>
      <c r="P500" t="str">
        <f t="shared" si="62"/>
        <v/>
      </c>
      <c r="Q500" t="str">
        <f t="shared" si="63"/>
        <v xml:space="preserve">CH108: 1-&gt;2, </v>
      </c>
    </row>
    <row r="501" spans="1:17" x14ac:dyDescent="0.2">
      <c r="A501">
        <v>63</v>
      </c>
      <c r="B501" t="s">
        <v>70</v>
      </c>
      <c r="C501" t="s">
        <v>71</v>
      </c>
      <c r="D501">
        <v>18</v>
      </c>
      <c r="E501">
        <v>1</v>
      </c>
      <c r="F501">
        <v>0.36399999999999999</v>
      </c>
      <c r="G501">
        <v>2</v>
      </c>
      <c r="H501">
        <v>1</v>
      </c>
      <c r="I501" t="s">
        <v>82</v>
      </c>
      <c r="J501" t="str">
        <f t="shared" si="56"/>
        <v>CH18: 2-&gt;1</v>
      </c>
      <c r="K501" t="str">
        <f t="shared" si="57"/>
        <v/>
      </c>
      <c r="L501" t="str">
        <f t="shared" si="58"/>
        <v>DELTRAN</v>
      </c>
      <c r="M501" t="str">
        <f t="shared" si="59"/>
        <v/>
      </c>
      <c r="N501" t="str">
        <f t="shared" si="60"/>
        <v xml:space="preserve">: </v>
      </c>
      <c r="O501" t="str">
        <f t="shared" si="61"/>
        <v>%%</v>
      </c>
      <c r="P501" t="str">
        <f t="shared" si="62"/>
        <v>$</v>
      </c>
      <c r="Q501" t="str">
        <f t="shared" si="63"/>
        <v xml:space="preserve">$: DELTRAN: %%CH18: 2-&gt;1, </v>
      </c>
    </row>
    <row r="502" spans="1:17" x14ac:dyDescent="0.2">
      <c r="A502">
        <v>63</v>
      </c>
      <c r="B502" t="s">
        <v>70</v>
      </c>
      <c r="C502" t="s">
        <v>71</v>
      </c>
      <c r="D502">
        <v>29</v>
      </c>
      <c r="E502">
        <v>1</v>
      </c>
      <c r="F502">
        <v>0.16700000000000001</v>
      </c>
      <c r="G502">
        <v>1</v>
      </c>
      <c r="H502">
        <v>2</v>
      </c>
      <c r="I502" t="s">
        <v>82</v>
      </c>
      <c r="J502" t="str">
        <f t="shared" si="56"/>
        <v>CH29: 1-&gt;2</v>
      </c>
      <c r="K502" t="str">
        <f t="shared" si="57"/>
        <v/>
      </c>
      <c r="L502" t="str">
        <f t="shared" si="58"/>
        <v/>
      </c>
      <c r="M502" t="str">
        <f t="shared" si="59"/>
        <v/>
      </c>
      <c r="N502" t="str">
        <f t="shared" si="60"/>
        <v/>
      </c>
      <c r="O502" t="str">
        <f t="shared" si="61"/>
        <v/>
      </c>
      <c r="P502" t="str">
        <f t="shared" si="62"/>
        <v/>
      </c>
      <c r="Q502" t="str">
        <f t="shared" si="63"/>
        <v xml:space="preserve">CH29: 1-&gt;2, </v>
      </c>
    </row>
    <row r="503" spans="1:17" x14ac:dyDescent="0.2">
      <c r="A503">
        <v>63</v>
      </c>
      <c r="B503" t="s">
        <v>70</v>
      </c>
      <c r="C503" t="s">
        <v>71</v>
      </c>
      <c r="D503">
        <v>4</v>
      </c>
      <c r="E503">
        <v>1</v>
      </c>
      <c r="F503">
        <v>0.33300000000000002</v>
      </c>
      <c r="G503">
        <v>1</v>
      </c>
      <c r="H503">
        <v>2</v>
      </c>
      <c r="I503" t="s">
        <v>12</v>
      </c>
      <c r="J503" t="str">
        <f t="shared" si="56"/>
        <v>CH4: 1-&gt;2</v>
      </c>
      <c r="K503" t="str">
        <f t="shared" si="57"/>
        <v/>
      </c>
      <c r="L503" t="str">
        <f t="shared" si="58"/>
        <v>ACCTRAN</v>
      </c>
      <c r="M503" t="str">
        <f t="shared" si="59"/>
        <v/>
      </c>
      <c r="N503" t="str">
        <f t="shared" si="60"/>
        <v xml:space="preserve">: </v>
      </c>
      <c r="O503" t="str">
        <f t="shared" si="61"/>
        <v>%%</v>
      </c>
      <c r="P503" t="str">
        <f t="shared" si="62"/>
        <v>$</v>
      </c>
      <c r="Q503" t="str">
        <f t="shared" si="63"/>
        <v xml:space="preserve">$: ACCTRAN: %%CH4: 1-&gt;2, </v>
      </c>
    </row>
    <row r="504" spans="1:17" x14ac:dyDescent="0.2">
      <c r="A504">
        <v>63</v>
      </c>
      <c r="B504" t="s">
        <v>70</v>
      </c>
      <c r="C504" t="s">
        <v>71</v>
      </c>
      <c r="D504">
        <v>17</v>
      </c>
      <c r="E504">
        <v>1</v>
      </c>
      <c r="F504">
        <v>0.4</v>
      </c>
      <c r="G504">
        <v>2</v>
      </c>
      <c r="H504">
        <v>1</v>
      </c>
      <c r="I504" t="s">
        <v>12</v>
      </c>
      <c r="J504" t="str">
        <f t="shared" si="56"/>
        <v>CH17: 2-&gt;1</v>
      </c>
      <c r="K504" t="str">
        <f t="shared" si="57"/>
        <v/>
      </c>
      <c r="L504" t="str">
        <f t="shared" si="58"/>
        <v/>
      </c>
      <c r="M504" t="str">
        <f t="shared" si="59"/>
        <v/>
      </c>
      <c r="N504" t="str">
        <f t="shared" si="60"/>
        <v/>
      </c>
      <c r="O504" t="str">
        <f t="shared" si="61"/>
        <v/>
      </c>
      <c r="P504" t="str">
        <f t="shared" si="62"/>
        <v/>
      </c>
      <c r="Q504" t="str">
        <f t="shared" si="63"/>
        <v xml:space="preserve">CH17: 2-&gt;1, </v>
      </c>
    </row>
    <row r="505" spans="1:17" x14ac:dyDescent="0.2">
      <c r="A505">
        <v>63</v>
      </c>
      <c r="B505" t="s">
        <v>70</v>
      </c>
      <c r="C505" t="s">
        <v>71</v>
      </c>
      <c r="D505">
        <v>18</v>
      </c>
      <c r="E505">
        <v>1</v>
      </c>
      <c r="F505">
        <v>0.36399999999999999</v>
      </c>
      <c r="G505">
        <v>2</v>
      </c>
      <c r="H505">
        <v>1</v>
      </c>
      <c r="I505" t="s">
        <v>12</v>
      </c>
      <c r="J505" t="str">
        <f t="shared" si="56"/>
        <v>CH18: 2-&gt;1</v>
      </c>
      <c r="K505" t="str">
        <f t="shared" si="57"/>
        <v/>
      </c>
      <c r="L505" t="str">
        <f t="shared" si="58"/>
        <v/>
      </c>
      <c r="M505" t="str">
        <f t="shared" si="59"/>
        <v/>
      </c>
      <c r="N505" t="str">
        <f t="shared" si="60"/>
        <v/>
      </c>
      <c r="O505" t="str">
        <f t="shared" si="61"/>
        <v/>
      </c>
      <c r="P505" t="str">
        <f t="shared" si="62"/>
        <v/>
      </c>
      <c r="Q505" t="str">
        <f t="shared" si="63"/>
        <v xml:space="preserve">CH18: 2-&gt;1, </v>
      </c>
    </row>
    <row r="506" spans="1:17" x14ac:dyDescent="0.2">
      <c r="A506">
        <v>64</v>
      </c>
      <c r="B506" t="s">
        <v>70</v>
      </c>
      <c r="C506" t="s">
        <v>72</v>
      </c>
      <c r="D506">
        <v>31</v>
      </c>
      <c r="E506">
        <v>1</v>
      </c>
      <c r="F506">
        <v>0.182</v>
      </c>
      <c r="G506">
        <v>2</v>
      </c>
      <c r="H506">
        <v>3</v>
      </c>
      <c r="I506" t="s">
        <v>10</v>
      </c>
      <c r="J506" t="str">
        <f t="shared" si="56"/>
        <v>CH31: 2-&gt;3</v>
      </c>
      <c r="K506" t="str">
        <f t="shared" si="57"/>
        <v>Nilssonia hurum</v>
      </c>
      <c r="L506" t="str">
        <f t="shared" si="58"/>
        <v>Unambiguous</v>
      </c>
      <c r="M506" t="str">
        <f t="shared" si="59"/>
        <v>§</v>
      </c>
      <c r="N506" t="str">
        <f t="shared" si="60"/>
        <v xml:space="preserve">: </v>
      </c>
      <c r="O506" t="str">
        <f t="shared" si="61"/>
        <v>%%</v>
      </c>
      <c r="P506" t="str">
        <f t="shared" si="62"/>
        <v>$</v>
      </c>
      <c r="Q506" t="str">
        <f t="shared" si="63"/>
        <v xml:space="preserve">$Nilssonia hurum: §Unambiguous: %%CH31: 2-&gt;3, </v>
      </c>
    </row>
    <row r="507" spans="1:17" x14ac:dyDescent="0.2">
      <c r="A507">
        <v>64</v>
      </c>
      <c r="B507" t="s">
        <v>70</v>
      </c>
      <c r="C507" t="s">
        <v>72</v>
      </c>
      <c r="D507">
        <v>59</v>
      </c>
      <c r="E507">
        <v>1</v>
      </c>
      <c r="F507">
        <v>0.4</v>
      </c>
      <c r="G507">
        <v>2</v>
      </c>
      <c r="H507">
        <v>1</v>
      </c>
      <c r="I507" t="s">
        <v>10</v>
      </c>
      <c r="J507" t="str">
        <f t="shared" si="56"/>
        <v>CH59: 2-&gt;1</v>
      </c>
      <c r="K507" t="str">
        <f t="shared" si="57"/>
        <v/>
      </c>
      <c r="L507" t="str">
        <f t="shared" si="58"/>
        <v/>
      </c>
      <c r="M507" t="str">
        <f t="shared" si="59"/>
        <v/>
      </c>
      <c r="N507" t="str">
        <f t="shared" si="60"/>
        <v/>
      </c>
      <c r="O507" t="str">
        <f t="shared" si="61"/>
        <v/>
      </c>
      <c r="P507" t="str">
        <f t="shared" si="62"/>
        <v/>
      </c>
      <c r="Q507" t="str">
        <f t="shared" si="63"/>
        <v xml:space="preserve">CH59: 2-&gt;1, </v>
      </c>
    </row>
    <row r="508" spans="1:17" x14ac:dyDescent="0.2">
      <c r="A508">
        <v>64</v>
      </c>
      <c r="B508" t="s">
        <v>70</v>
      </c>
      <c r="C508" t="s">
        <v>72</v>
      </c>
      <c r="D508">
        <v>89</v>
      </c>
      <c r="E508">
        <v>1</v>
      </c>
      <c r="F508">
        <v>0.2</v>
      </c>
      <c r="G508">
        <v>0</v>
      </c>
      <c r="H508">
        <v>1</v>
      </c>
      <c r="I508" t="s">
        <v>10</v>
      </c>
      <c r="J508" t="str">
        <f t="shared" si="56"/>
        <v>CH89: 0-&gt;1</v>
      </c>
      <c r="K508" t="str">
        <f t="shared" si="57"/>
        <v/>
      </c>
      <c r="L508" t="str">
        <f t="shared" si="58"/>
        <v/>
      </c>
      <c r="M508" t="str">
        <f t="shared" si="59"/>
        <v/>
      </c>
      <c r="N508" t="str">
        <f t="shared" si="60"/>
        <v/>
      </c>
      <c r="O508" t="str">
        <f t="shared" si="61"/>
        <v/>
      </c>
      <c r="P508" t="str">
        <f t="shared" si="62"/>
        <v/>
      </c>
      <c r="Q508" t="str">
        <f t="shared" si="63"/>
        <v xml:space="preserve">CH89: 0-&gt;1, </v>
      </c>
    </row>
    <row r="509" spans="1:17" x14ac:dyDescent="0.2">
      <c r="A509">
        <v>64</v>
      </c>
      <c r="B509" t="s">
        <v>70</v>
      </c>
      <c r="C509" t="s">
        <v>72</v>
      </c>
      <c r="D509">
        <v>4</v>
      </c>
      <c r="E509">
        <v>1</v>
      </c>
      <c r="F509">
        <v>0.33300000000000002</v>
      </c>
      <c r="G509">
        <v>2</v>
      </c>
      <c r="H509">
        <v>1</v>
      </c>
      <c r="I509" t="s">
        <v>82</v>
      </c>
      <c r="J509" t="str">
        <f t="shared" si="56"/>
        <v>CH4: 2-&gt;1</v>
      </c>
      <c r="K509" t="str">
        <f t="shared" si="57"/>
        <v/>
      </c>
      <c r="L509" t="str">
        <f t="shared" si="58"/>
        <v>DELTRAN</v>
      </c>
      <c r="M509" t="str">
        <f t="shared" si="59"/>
        <v/>
      </c>
      <c r="N509" t="str">
        <f t="shared" si="60"/>
        <v xml:space="preserve">: </v>
      </c>
      <c r="O509" t="str">
        <f t="shared" si="61"/>
        <v>%%</v>
      </c>
      <c r="P509" t="str">
        <f t="shared" si="62"/>
        <v>$</v>
      </c>
      <c r="Q509" t="str">
        <f t="shared" si="63"/>
        <v xml:space="preserve">$: DELTRAN: %%CH4: 2-&gt;1, </v>
      </c>
    </row>
    <row r="510" spans="1:17" x14ac:dyDescent="0.2">
      <c r="A510">
        <v>64</v>
      </c>
      <c r="B510" t="s">
        <v>70</v>
      </c>
      <c r="C510" t="s">
        <v>72</v>
      </c>
      <c r="D510">
        <v>17</v>
      </c>
      <c r="E510">
        <v>1</v>
      </c>
      <c r="F510">
        <v>0.4</v>
      </c>
      <c r="G510">
        <v>1</v>
      </c>
      <c r="H510">
        <v>2</v>
      </c>
      <c r="I510" t="s">
        <v>82</v>
      </c>
      <c r="J510" t="str">
        <f t="shared" si="56"/>
        <v>CH17: 1-&gt;2</v>
      </c>
      <c r="K510" t="str">
        <f t="shared" si="57"/>
        <v/>
      </c>
      <c r="L510" t="str">
        <f t="shared" si="58"/>
        <v/>
      </c>
      <c r="M510" t="str">
        <f t="shared" si="59"/>
        <v/>
      </c>
      <c r="N510" t="str">
        <f t="shared" si="60"/>
        <v/>
      </c>
      <c r="O510" t="str">
        <f t="shared" si="61"/>
        <v/>
      </c>
      <c r="P510" t="str">
        <f t="shared" si="62"/>
        <v/>
      </c>
      <c r="Q510" t="str">
        <f t="shared" si="63"/>
        <v xml:space="preserve">CH17: 1-&gt;2, </v>
      </c>
    </row>
    <row r="511" spans="1:17" x14ac:dyDescent="0.2">
      <c r="A511">
        <v>64</v>
      </c>
      <c r="B511" t="s">
        <v>70</v>
      </c>
      <c r="C511" t="s">
        <v>72</v>
      </c>
      <c r="D511">
        <v>104</v>
      </c>
      <c r="E511">
        <v>1</v>
      </c>
      <c r="F511">
        <v>0.16700000000000001</v>
      </c>
      <c r="G511">
        <v>0</v>
      </c>
      <c r="H511">
        <v>1</v>
      </c>
      <c r="I511" t="s">
        <v>82</v>
      </c>
      <c r="J511" t="str">
        <f t="shared" si="56"/>
        <v>CH104: 0-&gt;1</v>
      </c>
      <c r="K511" t="str">
        <f t="shared" si="57"/>
        <v/>
      </c>
      <c r="L511" t="str">
        <f t="shared" si="58"/>
        <v/>
      </c>
      <c r="M511" t="str">
        <f t="shared" si="59"/>
        <v/>
      </c>
      <c r="N511" t="str">
        <f t="shared" si="60"/>
        <v/>
      </c>
      <c r="O511" t="str">
        <f t="shared" si="61"/>
        <v/>
      </c>
      <c r="P511" t="str">
        <f t="shared" si="62"/>
        <v/>
      </c>
      <c r="Q511" t="str">
        <f t="shared" si="63"/>
        <v xml:space="preserve">CH104: 0-&gt;1, </v>
      </c>
    </row>
    <row r="512" spans="1:17" x14ac:dyDescent="0.2">
      <c r="A512">
        <v>64</v>
      </c>
      <c r="B512" t="s">
        <v>70</v>
      </c>
      <c r="C512" t="s">
        <v>72</v>
      </c>
      <c r="D512">
        <v>104</v>
      </c>
      <c r="E512">
        <v>1</v>
      </c>
      <c r="F512">
        <v>0.16700000000000001</v>
      </c>
      <c r="G512">
        <v>0</v>
      </c>
      <c r="H512">
        <v>1</v>
      </c>
      <c r="I512" t="s">
        <v>12</v>
      </c>
      <c r="J512" t="str">
        <f t="shared" si="56"/>
        <v>CH104: 0-&gt;1</v>
      </c>
      <c r="K512" t="str">
        <f t="shared" si="57"/>
        <v/>
      </c>
      <c r="L512" t="str">
        <f t="shared" si="58"/>
        <v>ACCTRAN</v>
      </c>
      <c r="M512" t="str">
        <f t="shared" si="59"/>
        <v/>
      </c>
      <c r="N512" t="str">
        <f t="shared" si="60"/>
        <v xml:space="preserve">: </v>
      </c>
      <c r="O512" t="str">
        <f t="shared" si="61"/>
        <v>%%</v>
      </c>
      <c r="P512" t="str">
        <f t="shared" si="62"/>
        <v>$</v>
      </c>
      <c r="Q512" t="str">
        <f t="shared" si="63"/>
        <v xml:space="preserve">$: ACCTRAN: %%CH104: 0-&gt;1, </v>
      </c>
    </row>
    <row r="513" spans="1:17" x14ac:dyDescent="0.2">
      <c r="A513">
        <v>65</v>
      </c>
      <c r="B513" t="s">
        <v>69</v>
      </c>
      <c r="C513" t="s">
        <v>73</v>
      </c>
      <c r="D513">
        <v>52</v>
      </c>
      <c r="E513">
        <v>1</v>
      </c>
      <c r="F513">
        <v>0.25</v>
      </c>
      <c r="G513">
        <v>3</v>
      </c>
      <c r="H513">
        <v>2</v>
      </c>
      <c r="I513" t="s">
        <v>10</v>
      </c>
      <c r="J513" t="str">
        <f t="shared" si="56"/>
        <v>CH52: 3-&gt;2</v>
      </c>
      <c r="K513" t="str">
        <f t="shared" si="57"/>
        <v>Nilssonia gangetica</v>
      </c>
      <c r="L513" t="str">
        <f t="shared" si="58"/>
        <v>Unambiguous</v>
      </c>
      <c r="M513" t="str">
        <f t="shared" si="59"/>
        <v>§</v>
      </c>
      <c r="N513" t="str">
        <f t="shared" si="60"/>
        <v xml:space="preserve">: </v>
      </c>
      <c r="O513" t="str">
        <f t="shared" si="61"/>
        <v>%%</v>
      </c>
      <c r="P513" t="str">
        <f t="shared" si="62"/>
        <v>$</v>
      </c>
      <c r="Q513" t="str">
        <f t="shared" si="63"/>
        <v xml:space="preserve">$Nilssonia gangetica: §Unambiguous: %%CH52: 3-&gt;2, </v>
      </c>
    </row>
    <row r="514" spans="1:17" x14ac:dyDescent="0.2">
      <c r="A514">
        <v>65</v>
      </c>
      <c r="B514" t="s">
        <v>69</v>
      </c>
      <c r="C514" t="s">
        <v>73</v>
      </c>
      <c r="D514">
        <v>58</v>
      </c>
      <c r="E514">
        <v>1</v>
      </c>
      <c r="F514">
        <v>0.2</v>
      </c>
      <c r="G514">
        <v>3</v>
      </c>
      <c r="H514">
        <v>2</v>
      </c>
      <c r="I514" t="s">
        <v>10</v>
      </c>
      <c r="J514" t="str">
        <f t="shared" si="56"/>
        <v>CH58: 3-&gt;2</v>
      </c>
      <c r="K514" t="str">
        <f t="shared" si="57"/>
        <v/>
      </c>
      <c r="L514" t="str">
        <f t="shared" si="58"/>
        <v/>
      </c>
      <c r="M514" t="str">
        <f t="shared" si="59"/>
        <v/>
      </c>
      <c r="N514" t="str">
        <f t="shared" si="60"/>
        <v/>
      </c>
      <c r="O514" t="str">
        <f t="shared" si="61"/>
        <v/>
      </c>
      <c r="P514" t="str">
        <f t="shared" si="62"/>
        <v/>
      </c>
      <c r="Q514" t="str">
        <f t="shared" si="63"/>
        <v xml:space="preserve">CH58: 3-&gt;2, </v>
      </c>
    </row>
    <row r="515" spans="1:17" x14ac:dyDescent="0.2">
      <c r="A515">
        <v>65</v>
      </c>
      <c r="B515" t="s">
        <v>69</v>
      </c>
      <c r="C515" t="s">
        <v>73</v>
      </c>
      <c r="D515">
        <v>59</v>
      </c>
      <c r="E515">
        <v>1</v>
      </c>
      <c r="F515">
        <v>0.4</v>
      </c>
      <c r="G515">
        <v>2</v>
      </c>
      <c r="H515">
        <v>3</v>
      </c>
      <c r="I515" t="s">
        <v>10</v>
      </c>
      <c r="J515" t="str">
        <f t="shared" ref="J515:J562" si="64">CONCATENATE("CH",D515,": ",G515,"-&gt;",H515)</f>
        <v>CH59: 2-&gt;3</v>
      </c>
      <c r="K515" t="str">
        <f t="shared" ref="K515:K562" si="65" xml:space="preserve"> IF(C515=C514,"",C515)</f>
        <v/>
      </c>
      <c r="L515" t="str">
        <f t="shared" ref="L515:L562" si="66" xml:space="preserve"> IF(I515=I514, IF(C515=C514,"",I515),I515)</f>
        <v/>
      </c>
      <c r="M515" t="str">
        <f t="shared" ref="M515:M562" si="67">IF(K515="","","§")</f>
        <v/>
      </c>
      <c r="N515" t="str">
        <f t="shared" ref="N515:N562" si="68" xml:space="preserve"> IF(L515="","",": ")</f>
        <v/>
      </c>
      <c r="O515" t="str">
        <f t="shared" ref="O515:O562" si="69" xml:space="preserve"> IF(L515="","","%%")</f>
        <v/>
      </c>
      <c r="P515" t="str">
        <f t="shared" ref="P515:P562" si="70">IF(N515="","","$")</f>
        <v/>
      </c>
      <c r="Q515" t="str">
        <f t="shared" ref="Q515:Q562" si="71" xml:space="preserve"> CONCATENATE(P515,K515,N515,M515,L515,N515,O515,J515,", ")</f>
        <v xml:space="preserve">CH59: 2-&gt;3, </v>
      </c>
    </row>
    <row r="516" spans="1:17" x14ac:dyDescent="0.2">
      <c r="A516">
        <v>65</v>
      </c>
      <c r="B516" t="s">
        <v>69</v>
      </c>
      <c r="C516" t="s">
        <v>73</v>
      </c>
      <c r="D516">
        <v>4</v>
      </c>
      <c r="E516">
        <v>1</v>
      </c>
      <c r="F516">
        <v>0.33300000000000002</v>
      </c>
      <c r="G516">
        <v>2</v>
      </c>
      <c r="H516">
        <v>1</v>
      </c>
      <c r="I516" t="s">
        <v>82</v>
      </c>
      <c r="J516" t="str">
        <f t="shared" si="64"/>
        <v>CH4: 2-&gt;1</v>
      </c>
      <c r="K516" t="str">
        <f t="shared" si="65"/>
        <v/>
      </c>
      <c r="L516" t="str">
        <f t="shared" si="66"/>
        <v>DELTRAN</v>
      </c>
      <c r="M516" t="str">
        <f t="shared" si="67"/>
        <v/>
      </c>
      <c r="N516" t="str">
        <f t="shared" si="68"/>
        <v xml:space="preserve">: </v>
      </c>
      <c r="O516" t="str">
        <f t="shared" si="69"/>
        <v>%%</v>
      </c>
      <c r="P516" t="str">
        <f t="shared" si="70"/>
        <v>$</v>
      </c>
      <c r="Q516" t="str">
        <f t="shared" si="71"/>
        <v xml:space="preserve">$: DELTRAN: %%CH4: 2-&gt;1, </v>
      </c>
    </row>
    <row r="517" spans="1:17" x14ac:dyDescent="0.2">
      <c r="A517">
        <v>65</v>
      </c>
      <c r="B517" t="s">
        <v>69</v>
      </c>
      <c r="C517" t="s">
        <v>73</v>
      </c>
      <c r="D517">
        <v>17</v>
      </c>
      <c r="E517">
        <v>1</v>
      </c>
      <c r="F517">
        <v>0.4</v>
      </c>
      <c r="G517">
        <v>1</v>
      </c>
      <c r="H517">
        <v>2</v>
      </c>
      <c r="I517" t="s">
        <v>82</v>
      </c>
      <c r="J517" t="str">
        <f t="shared" si="64"/>
        <v>CH17: 1-&gt;2</v>
      </c>
      <c r="K517" t="str">
        <f t="shared" si="65"/>
        <v/>
      </c>
      <c r="L517" t="str">
        <f t="shared" si="66"/>
        <v/>
      </c>
      <c r="M517" t="str">
        <f t="shared" si="67"/>
        <v/>
      </c>
      <c r="N517" t="str">
        <f t="shared" si="68"/>
        <v/>
      </c>
      <c r="O517" t="str">
        <f t="shared" si="69"/>
        <v/>
      </c>
      <c r="P517" t="str">
        <f t="shared" si="70"/>
        <v/>
      </c>
      <c r="Q517" t="str">
        <f t="shared" si="71"/>
        <v xml:space="preserve">CH17: 1-&gt;2, </v>
      </c>
    </row>
    <row r="518" spans="1:17" x14ac:dyDescent="0.2">
      <c r="A518">
        <v>66</v>
      </c>
      <c r="B518" t="s">
        <v>68</v>
      </c>
      <c r="C518" t="s">
        <v>74</v>
      </c>
      <c r="D518">
        <v>40</v>
      </c>
      <c r="E518">
        <v>1</v>
      </c>
      <c r="F518">
        <v>0.5</v>
      </c>
      <c r="G518">
        <v>3</v>
      </c>
      <c r="H518">
        <v>2</v>
      </c>
      <c r="I518" t="s">
        <v>10</v>
      </c>
      <c r="J518" t="str">
        <f t="shared" si="64"/>
        <v>CH40: 3-&gt;2</v>
      </c>
      <c r="K518" t="str">
        <f t="shared" si="65"/>
        <v>Amyda cartilaginea</v>
      </c>
      <c r="L518" t="str">
        <f t="shared" si="66"/>
        <v>Unambiguous</v>
      </c>
      <c r="M518" t="str">
        <f t="shared" si="67"/>
        <v>§</v>
      </c>
      <c r="N518" t="str">
        <f t="shared" si="68"/>
        <v xml:space="preserve">: </v>
      </c>
      <c r="O518" t="str">
        <f t="shared" si="69"/>
        <v>%%</v>
      </c>
      <c r="P518" t="str">
        <f t="shared" si="70"/>
        <v>$</v>
      </c>
      <c r="Q518" t="str">
        <f t="shared" si="71"/>
        <v xml:space="preserve">$Amyda cartilaginea: §Unambiguous: %%CH40: 3-&gt;2, </v>
      </c>
    </row>
    <row r="519" spans="1:17" x14ac:dyDescent="0.2">
      <c r="A519">
        <v>66</v>
      </c>
      <c r="B519" t="s">
        <v>68</v>
      </c>
      <c r="C519" t="s">
        <v>74</v>
      </c>
      <c r="D519">
        <v>56</v>
      </c>
      <c r="E519">
        <v>1</v>
      </c>
      <c r="F519">
        <v>0.25</v>
      </c>
      <c r="G519">
        <v>1</v>
      </c>
      <c r="H519">
        <v>2</v>
      </c>
      <c r="I519" t="s">
        <v>10</v>
      </c>
      <c r="J519" t="str">
        <f t="shared" si="64"/>
        <v>CH56: 1-&gt;2</v>
      </c>
      <c r="K519" t="str">
        <f t="shared" si="65"/>
        <v/>
      </c>
      <c r="L519" t="str">
        <f t="shared" si="66"/>
        <v/>
      </c>
      <c r="M519" t="str">
        <f t="shared" si="67"/>
        <v/>
      </c>
      <c r="N519" t="str">
        <f t="shared" si="68"/>
        <v/>
      </c>
      <c r="O519" t="str">
        <f t="shared" si="69"/>
        <v/>
      </c>
      <c r="P519" t="str">
        <f t="shared" si="70"/>
        <v/>
      </c>
      <c r="Q519" t="str">
        <f t="shared" si="71"/>
        <v xml:space="preserve">CH56: 1-&gt;2, </v>
      </c>
    </row>
    <row r="520" spans="1:17" x14ac:dyDescent="0.2">
      <c r="A520">
        <v>66</v>
      </c>
      <c r="B520" t="s">
        <v>68</v>
      </c>
      <c r="C520" t="s">
        <v>74</v>
      </c>
      <c r="D520">
        <v>98</v>
      </c>
      <c r="E520">
        <v>1</v>
      </c>
      <c r="F520">
        <v>0.16700000000000001</v>
      </c>
      <c r="G520">
        <v>0</v>
      </c>
      <c r="H520">
        <v>1</v>
      </c>
      <c r="I520" t="s">
        <v>10</v>
      </c>
      <c r="J520" t="str">
        <f t="shared" si="64"/>
        <v>CH98: 0-&gt;1</v>
      </c>
      <c r="K520" t="str">
        <f t="shared" si="65"/>
        <v/>
      </c>
      <c r="L520" t="str">
        <f t="shared" si="66"/>
        <v/>
      </c>
      <c r="M520" t="str">
        <f t="shared" si="67"/>
        <v/>
      </c>
      <c r="N520" t="str">
        <f t="shared" si="68"/>
        <v/>
      </c>
      <c r="O520" t="str">
        <f t="shared" si="69"/>
        <v/>
      </c>
      <c r="P520" t="str">
        <f t="shared" si="70"/>
        <v/>
      </c>
      <c r="Q520" t="str">
        <f t="shared" si="71"/>
        <v xml:space="preserve">CH98: 0-&gt;1, </v>
      </c>
    </row>
    <row r="521" spans="1:17" x14ac:dyDescent="0.2">
      <c r="A521">
        <v>66</v>
      </c>
      <c r="B521" t="s">
        <v>68</v>
      </c>
      <c r="C521" t="s">
        <v>74</v>
      </c>
      <c r="D521">
        <v>115</v>
      </c>
      <c r="E521">
        <v>1</v>
      </c>
      <c r="F521">
        <v>0.5</v>
      </c>
      <c r="G521">
        <v>0</v>
      </c>
      <c r="H521">
        <v>1</v>
      </c>
      <c r="I521" t="s">
        <v>10</v>
      </c>
      <c r="J521" t="str">
        <f t="shared" si="64"/>
        <v>CH115: 0-&gt;1</v>
      </c>
      <c r="K521" t="str">
        <f t="shared" si="65"/>
        <v/>
      </c>
      <c r="L521" t="str">
        <f t="shared" si="66"/>
        <v/>
      </c>
      <c r="M521" t="str">
        <f t="shared" si="67"/>
        <v/>
      </c>
      <c r="N521" t="str">
        <f t="shared" si="68"/>
        <v/>
      </c>
      <c r="O521" t="str">
        <f t="shared" si="69"/>
        <v/>
      </c>
      <c r="P521" t="str">
        <f t="shared" si="70"/>
        <v/>
      </c>
      <c r="Q521" t="str">
        <f t="shared" si="71"/>
        <v xml:space="preserve">CH115: 0-&gt;1, </v>
      </c>
    </row>
    <row r="522" spans="1:17" x14ac:dyDescent="0.2">
      <c r="A522">
        <v>66</v>
      </c>
      <c r="B522" t="s">
        <v>68</v>
      </c>
      <c r="C522" t="s">
        <v>74</v>
      </c>
      <c r="D522">
        <v>18</v>
      </c>
      <c r="E522">
        <v>1</v>
      </c>
      <c r="F522">
        <v>0.36399999999999999</v>
      </c>
      <c r="G522">
        <v>2</v>
      </c>
      <c r="H522">
        <v>1</v>
      </c>
      <c r="I522" t="s">
        <v>82</v>
      </c>
      <c r="J522" t="str">
        <f t="shared" si="64"/>
        <v>CH18: 2-&gt;1</v>
      </c>
      <c r="K522" t="str">
        <f t="shared" si="65"/>
        <v/>
      </c>
      <c r="L522" t="str">
        <f t="shared" si="66"/>
        <v>DELTRAN</v>
      </c>
      <c r="M522" t="str">
        <f t="shared" si="67"/>
        <v/>
      </c>
      <c r="N522" t="str">
        <f t="shared" si="68"/>
        <v xml:space="preserve">: </v>
      </c>
      <c r="O522" t="str">
        <f t="shared" si="69"/>
        <v>%%</v>
      </c>
      <c r="P522" t="str">
        <f t="shared" si="70"/>
        <v>$</v>
      </c>
      <c r="Q522" t="str">
        <f t="shared" si="71"/>
        <v xml:space="preserve">$: DELTRAN: %%CH18: 2-&gt;1, </v>
      </c>
    </row>
    <row r="523" spans="1:17" x14ac:dyDescent="0.2">
      <c r="A523">
        <v>66</v>
      </c>
      <c r="B523" t="s">
        <v>68</v>
      </c>
      <c r="C523" t="s">
        <v>74</v>
      </c>
      <c r="D523">
        <v>104</v>
      </c>
      <c r="E523">
        <v>1</v>
      </c>
      <c r="F523">
        <v>0.16700000000000001</v>
      </c>
      <c r="G523">
        <v>0</v>
      </c>
      <c r="H523">
        <v>1</v>
      </c>
      <c r="I523" t="s">
        <v>82</v>
      </c>
      <c r="J523" t="str">
        <f t="shared" si="64"/>
        <v>CH104: 0-&gt;1</v>
      </c>
      <c r="K523" t="str">
        <f t="shared" si="65"/>
        <v/>
      </c>
      <c r="L523" t="str">
        <f t="shared" si="66"/>
        <v/>
      </c>
      <c r="M523" t="str">
        <f t="shared" si="67"/>
        <v/>
      </c>
      <c r="N523" t="str">
        <f t="shared" si="68"/>
        <v/>
      </c>
      <c r="O523" t="str">
        <f t="shared" si="69"/>
        <v/>
      </c>
      <c r="P523" t="str">
        <f t="shared" si="70"/>
        <v/>
      </c>
      <c r="Q523" t="str">
        <f t="shared" si="71"/>
        <v xml:space="preserve">CH104: 0-&gt;1, </v>
      </c>
    </row>
    <row r="524" spans="1:17" x14ac:dyDescent="0.2">
      <c r="A524">
        <v>66</v>
      </c>
      <c r="B524" t="s">
        <v>68</v>
      </c>
      <c r="C524" t="s">
        <v>74</v>
      </c>
      <c r="D524">
        <v>17</v>
      </c>
      <c r="E524">
        <v>1</v>
      </c>
      <c r="F524">
        <v>0.4</v>
      </c>
      <c r="G524">
        <v>2</v>
      </c>
      <c r="H524">
        <v>1</v>
      </c>
      <c r="I524" t="s">
        <v>12</v>
      </c>
      <c r="J524" t="str">
        <f t="shared" si="64"/>
        <v>CH17: 2-&gt;1</v>
      </c>
      <c r="K524" t="str">
        <f t="shared" si="65"/>
        <v/>
      </c>
      <c r="L524" t="str">
        <f t="shared" si="66"/>
        <v>ACCTRAN</v>
      </c>
      <c r="M524" t="str">
        <f t="shared" si="67"/>
        <v/>
      </c>
      <c r="N524" t="str">
        <f t="shared" si="68"/>
        <v xml:space="preserve">: </v>
      </c>
      <c r="O524" t="str">
        <f t="shared" si="69"/>
        <v>%%</v>
      </c>
      <c r="P524" t="str">
        <f t="shared" si="70"/>
        <v>$</v>
      </c>
      <c r="Q524" t="str">
        <f t="shared" si="71"/>
        <v xml:space="preserve">$: ACCTRAN: %%CH17: 2-&gt;1, </v>
      </c>
    </row>
    <row r="525" spans="1:17" x14ac:dyDescent="0.2">
      <c r="A525">
        <v>67</v>
      </c>
      <c r="B525" t="s">
        <v>65</v>
      </c>
      <c r="C525" t="s">
        <v>75</v>
      </c>
      <c r="D525">
        <v>1</v>
      </c>
      <c r="E525">
        <v>1</v>
      </c>
      <c r="F525">
        <v>0.154</v>
      </c>
      <c r="G525">
        <v>3</v>
      </c>
      <c r="H525">
        <v>2</v>
      </c>
      <c r="I525" t="s">
        <v>10</v>
      </c>
      <c r="J525" t="str">
        <f t="shared" si="64"/>
        <v>CH1: 3-&gt;2</v>
      </c>
      <c r="K525" t="str">
        <f t="shared" si="65"/>
        <v>Palea steindachneri</v>
      </c>
      <c r="L525" t="str">
        <f t="shared" si="66"/>
        <v>Unambiguous</v>
      </c>
      <c r="M525" t="str">
        <f t="shared" si="67"/>
        <v>§</v>
      </c>
      <c r="N525" t="str">
        <f t="shared" si="68"/>
        <v xml:space="preserve">: </v>
      </c>
      <c r="O525" t="str">
        <f t="shared" si="69"/>
        <v>%%</v>
      </c>
      <c r="P525" t="str">
        <f t="shared" si="70"/>
        <v>$</v>
      </c>
      <c r="Q525" t="str">
        <f t="shared" si="71"/>
        <v xml:space="preserve">$Palea steindachneri: §Unambiguous: %%CH1: 3-&gt;2, </v>
      </c>
    </row>
    <row r="526" spans="1:17" x14ac:dyDescent="0.2">
      <c r="A526">
        <v>67</v>
      </c>
      <c r="B526" t="s">
        <v>65</v>
      </c>
      <c r="C526" t="s">
        <v>75</v>
      </c>
      <c r="D526">
        <v>20</v>
      </c>
      <c r="E526">
        <v>1</v>
      </c>
      <c r="F526">
        <v>0.222</v>
      </c>
      <c r="G526">
        <v>2</v>
      </c>
      <c r="H526">
        <v>1</v>
      </c>
      <c r="I526" t="s">
        <v>10</v>
      </c>
      <c r="J526" t="str">
        <f t="shared" si="64"/>
        <v>CH20: 2-&gt;1</v>
      </c>
      <c r="K526" t="str">
        <f t="shared" si="65"/>
        <v/>
      </c>
      <c r="L526" t="str">
        <f t="shared" si="66"/>
        <v/>
      </c>
      <c r="M526" t="str">
        <f t="shared" si="67"/>
        <v/>
      </c>
      <c r="N526" t="str">
        <f t="shared" si="68"/>
        <v/>
      </c>
      <c r="O526" t="str">
        <f t="shared" si="69"/>
        <v/>
      </c>
      <c r="P526" t="str">
        <f t="shared" si="70"/>
        <v/>
      </c>
      <c r="Q526" t="str">
        <f t="shared" si="71"/>
        <v xml:space="preserve">CH20: 2-&gt;1, </v>
      </c>
    </row>
    <row r="527" spans="1:17" x14ac:dyDescent="0.2">
      <c r="A527">
        <v>67</v>
      </c>
      <c r="B527" t="s">
        <v>65</v>
      </c>
      <c r="C527" t="s">
        <v>75</v>
      </c>
      <c r="D527">
        <v>29</v>
      </c>
      <c r="E527">
        <v>1</v>
      </c>
      <c r="F527">
        <v>0.16700000000000001</v>
      </c>
      <c r="G527">
        <v>1</v>
      </c>
      <c r="H527">
        <v>2</v>
      </c>
      <c r="I527" t="s">
        <v>10</v>
      </c>
      <c r="J527" t="str">
        <f t="shared" si="64"/>
        <v>CH29: 1-&gt;2</v>
      </c>
      <c r="K527" t="str">
        <f t="shared" si="65"/>
        <v/>
      </c>
      <c r="L527" t="str">
        <f t="shared" si="66"/>
        <v/>
      </c>
      <c r="M527" t="str">
        <f t="shared" si="67"/>
        <v/>
      </c>
      <c r="N527" t="str">
        <f t="shared" si="68"/>
        <v/>
      </c>
      <c r="O527" t="str">
        <f t="shared" si="69"/>
        <v/>
      </c>
      <c r="P527" t="str">
        <f t="shared" si="70"/>
        <v/>
      </c>
      <c r="Q527" t="str">
        <f t="shared" si="71"/>
        <v xml:space="preserve">CH29: 1-&gt;2, </v>
      </c>
    </row>
    <row r="528" spans="1:17" x14ac:dyDescent="0.2">
      <c r="A528">
        <v>67</v>
      </c>
      <c r="B528" t="s">
        <v>65</v>
      </c>
      <c r="C528" t="s">
        <v>75</v>
      </c>
      <c r="D528">
        <v>48</v>
      </c>
      <c r="E528">
        <v>1</v>
      </c>
      <c r="F528">
        <v>0.16700000000000001</v>
      </c>
      <c r="G528">
        <v>1</v>
      </c>
      <c r="H528">
        <v>2</v>
      </c>
      <c r="I528" t="s">
        <v>10</v>
      </c>
      <c r="J528" t="str">
        <f t="shared" si="64"/>
        <v>CH48: 1-&gt;2</v>
      </c>
      <c r="K528" t="str">
        <f t="shared" si="65"/>
        <v/>
      </c>
      <c r="L528" t="str">
        <f t="shared" si="66"/>
        <v/>
      </c>
      <c r="M528" t="str">
        <f t="shared" si="67"/>
        <v/>
      </c>
      <c r="N528" t="str">
        <f t="shared" si="68"/>
        <v/>
      </c>
      <c r="O528" t="str">
        <f t="shared" si="69"/>
        <v/>
      </c>
      <c r="P528" t="str">
        <f t="shared" si="70"/>
        <v/>
      </c>
      <c r="Q528" t="str">
        <f t="shared" si="71"/>
        <v xml:space="preserve">CH48: 1-&gt;2, </v>
      </c>
    </row>
    <row r="529" spans="1:17" x14ac:dyDescent="0.2">
      <c r="A529">
        <v>67</v>
      </c>
      <c r="B529" t="s">
        <v>65</v>
      </c>
      <c r="C529" t="s">
        <v>75</v>
      </c>
      <c r="D529">
        <v>50</v>
      </c>
      <c r="E529">
        <v>1</v>
      </c>
      <c r="F529">
        <v>0.33300000000000002</v>
      </c>
      <c r="G529">
        <v>1</v>
      </c>
      <c r="H529">
        <v>2</v>
      </c>
      <c r="I529" t="s">
        <v>10</v>
      </c>
      <c r="J529" t="str">
        <f t="shared" si="64"/>
        <v>CH50: 1-&gt;2</v>
      </c>
      <c r="K529" t="str">
        <f t="shared" si="65"/>
        <v/>
      </c>
      <c r="L529" t="str">
        <f t="shared" si="66"/>
        <v/>
      </c>
      <c r="M529" t="str">
        <f t="shared" si="67"/>
        <v/>
      </c>
      <c r="N529" t="str">
        <f t="shared" si="68"/>
        <v/>
      </c>
      <c r="O529" t="str">
        <f t="shared" si="69"/>
        <v/>
      </c>
      <c r="P529" t="str">
        <f t="shared" si="70"/>
        <v/>
      </c>
      <c r="Q529" t="str">
        <f t="shared" si="71"/>
        <v xml:space="preserve">CH50: 1-&gt;2, </v>
      </c>
    </row>
    <row r="530" spans="1:17" x14ac:dyDescent="0.2">
      <c r="A530">
        <v>67</v>
      </c>
      <c r="B530" t="s">
        <v>65</v>
      </c>
      <c r="C530" t="s">
        <v>75</v>
      </c>
      <c r="D530">
        <v>54</v>
      </c>
      <c r="E530">
        <v>1</v>
      </c>
      <c r="F530">
        <v>0.25</v>
      </c>
      <c r="G530">
        <v>1</v>
      </c>
      <c r="H530">
        <v>2</v>
      </c>
      <c r="I530" t="s">
        <v>82</v>
      </c>
      <c r="J530" t="str">
        <f t="shared" si="64"/>
        <v>CH54: 1-&gt;2</v>
      </c>
      <c r="K530" t="str">
        <f t="shared" si="65"/>
        <v/>
      </c>
      <c r="L530" t="str">
        <f t="shared" si="66"/>
        <v>DELTRAN</v>
      </c>
      <c r="M530" t="str">
        <f t="shared" si="67"/>
        <v/>
      </c>
      <c r="N530" t="str">
        <f t="shared" si="68"/>
        <v xml:space="preserve">: </v>
      </c>
      <c r="O530" t="str">
        <f t="shared" si="69"/>
        <v>%%</v>
      </c>
      <c r="P530" t="str">
        <f t="shared" si="70"/>
        <v>$</v>
      </c>
      <c r="Q530" t="str">
        <f t="shared" si="71"/>
        <v xml:space="preserve">$: DELTRAN: %%CH54: 1-&gt;2, </v>
      </c>
    </row>
    <row r="531" spans="1:17" x14ac:dyDescent="0.2">
      <c r="A531">
        <v>67</v>
      </c>
      <c r="B531" t="s">
        <v>65</v>
      </c>
      <c r="C531" t="s">
        <v>75</v>
      </c>
      <c r="D531">
        <v>108</v>
      </c>
      <c r="E531">
        <v>1</v>
      </c>
      <c r="F531">
        <v>0.182</v>
      </c>
      <c r="G531">
        <v>1</v>
      </c>
      <c r="H531">
        <v>0</v>
      </c>
      <c r="I531" t="s">
        <v>82</v>
      </c>
      <c r="J531" t="str">
        <f t="shared" si="64"/>
        <v>CH108: 1-&gt;0</v>
      </c>
      <c r="K531" t="str">
        <f t="shared" si="65"/>
        <v/>
      </c>
      <c r="L531" t="str">
        <f t="shared" si="66"/>
        <v/>
      </c>
      <c r="M531" t="str">
        <f t="shared" si="67"/>
        <v/>
      </c>
      <c r="N531" t="str">
        <f t="shared" si="68"/>
        <v/>
      </c>
      <c r="O531" t="str">
        <f t="shared" si="69"/>
        <v/>
      </c>
      <c r="P531" t="str">
        <f t="shared" si="70"/>
        <v/>
      </c>
      <c r="Q531" t="str">
        <f t="shared" si="71"/>
        <v xml:space="preserve">CH108: 1-&gt;0, </v>
      </c>
    </row>
    <row r="532" spans="1:17" x14ac:dyDescent="0.2">
      <c r="A532">
        <v>67</v>
      </c>
      <c r="B532" t="s">
        <v>65</v>
      </c>
      <c r="C532" t="s">
        <v>75</v>
      </c>
      <c r="D532">
        <v>104</v>
      </c>
      <c r="E532">
        <v>1</v>
      </c>
      <c r="F532">
        <v>0.16700000000000001</v>
      </c>
      <c r="G532">
        <v>1</v>
      </c>
      <c r="H532">
        <v>0</v>
      </c>
      <c r="I532" t="s">
        <v>12</v>
      </c>
      <c r="J532" t="str">
        <f t="shared" si="64"/>
        <v>CH104: 1-&gt;0</v>
      </c>
      <c r="K532" t="str">
        <f t="shared" si="65"/>
        <v/>
      </c>
      <c r="L532" t="str">
        <f t="shared" si="66"/>
        <v>ACCTRAN</v>
      </c>
      <c r="M532" t="str">
        <f t="shared" si="67"/>
        <v/>
      </c>
      <c r="N532" t="str">
        <f t="shared" si="68"/>
        <v xml:space="preserve">: </v>
      </c>
      <c r="O532" t="str">
        <f t="shared" si="69"/>
        <v>%%</v>
      </c>
      <c r="P532" t="str">
        <f t="shared" si="70"/>
        <v>$</v>
      </c>
      <c r="Q532" t="str">
        <f t="shared" si="71"/>
        <v xml:space="preserve">$: ACCTRAN: %%CH104: 1-&gt;0, </v>
      </c>
    </row>
    <row r="533" spans="1:17" x14ac:dyDescent="0.2">
      <c r="A533">
        <v>68</v>
      </c>
      <c r="B533" t="s">
        <v>64</v>
      </c>
      <c r="C533" t="s">
        <v>76</v>
      </c>
      <c r="D533">
        <v>1</v>
      </c>
      <c r="E533">
        <v>1</v>
      </c>
      <c r="F533">
        <v>0.154</v>
      </c>
      <c r="G533">
        <v>3</v>
      </c>
      <c r="H533">
        <v>4</v>
      </c>
      <c r="I533" t="s">
        <v>10</v>
      </c>
      <c r="J533" t="str">
        <f t="shared" si="64"/>
        <v>CH1: 3-&gt;4</v>
      </c>
      <c r="K533" t="str">
        <f t="shared" si="65"/>
        <v>Pelodiscus sinensis</v>
      </c>
      <c r="L533" t="str">
        <f t="shared" si="66"/>
        <v>Unambiguous</v>
      </c>
      <c r="M533" t="str">
        <f t="shared" si="67"/>
        <v>§</v>
      </c>
      <c r="N533" t="str">
        <f t="shared" si="68"/>
        <v xml:space="preserve">: </v>
      </c>
      <c r="O533" t="str">
        <f t="shared" si="69"/>
        <v>%%</v>
      </c>
      <c r="P533" t="str">
        <f t="shared" si="70"/>
        <v>$</v>
      </c>
      <c r="Q533" t="str">
        <f t="shared" si="71"/>
        <v xml:space="preserve">$Pelodiscus sinensis: §Unambiguous: %%CH1: 3-&gt;4, </v>
      </c>
    </row>
    <row r="534" spans="1:17" x14ac:dyDescent="0.2">
      <c r="A534">
        <v>68</v>
      </c>
      <c r="B534" t="s">
        <v>64</v>
      </c>
      <c r="C534" t="s">
        <v>76</v>
      </c>
      <c r="D534">
        <v>8</v>
      </c>
      <c r="E534">
        <v>1</v>
      </c>
      <c r="F534">
        <v>0.16700000000000001</v>
      </c>
      <c r="G534">
        <v>0</v>
      </c>
      <c r="H534">
        <v>1</v>
      </c>
      <c r="I534" t="s">
        <v>10</v>
      </c>
      <c r="J534" t="str">
        <f t="shared" si="64"/>
        <v>CH8: 0-&gt;1</v>
      </c>
      <c r="K534" t="str">
        <f t="shared" si="65"/>
        <v/>
      </c>
      <c r="L534" t="str">
        <f t="shared" si="66"/>
        <v/>
      </c>
      <c r="M534" t="str">
        <f t="shared" si="67"/>
        <v/>
      </c>
      <c r="N534" t="str">
        <f t="shared" si="68"/>
        <v/>
      </c>
      <c r="O534" t="str">
        <f t="shared" si="69"/>
        <v/>
      </c>
      <c r="P534" t="str">
        <f t="shared" si="70"/>
        <v/>
      </c>
      <c r="Q534" t="str">
        <f t="shared" si="71"/>
        <v xml:space="preserve">CH8: 0-&gt;1, </v>
      </c>
    </row>
    <row r="535" spans="1:17" x14ac:dyDescent="0.2">
      <c r="A535">
        <v>68</v>
      </c>
      <c r="B535" t="s">
        <v>64</v>
      </c>
      <c r="C535" t="s">
        <v>76</v>
      </c>
      <c r="D535">
        <v>9</v>
      </c>
      <c r="E535">
        <v>1</v>
      </c>
      <c r="F535">
        <v>0.1</v>
      </c>
      <c r="G535">
        <v>0</v>
      </c>
      <c r="H535">
        <v>1</v>
      </c>
      <c r="I535" t="s">
        <v>10</v>
      </c>
      <c r="J535" t="str">
        <f t="shared" si="64"/>
        <v>CH9: 0-&gt;1</v>
      </c>
      <c r="K535" t="str">
        <f t="shared" si="65"/>
        <v/>
      </c>
      <c r="L535" t="str">
        <f t="shared" si="66"/>
        <v/>
      </c>
      <c r="M535" t="str">
        <f t="shared" si="67"/>
        <v/>
      </c>
      <c r="N535" t="str">
        <f t="shared" si="68"/>
        <v/>
      </c>
      <c r="O535" t="str">
        <f t="shared" si="69"/>
        <v/>
      </c>
      <c r="P535" t="str">
        <f t="shared" si="70"/>
        <v/>
      </c>
      <c r="Q535" t="str">
        <f t="shared" si="71"/>
        <v xml:space="preserve">CH9: 0-&gt;1, </v>
      </c>
    </row>
    <row r="536" spans="1:17" x14ac:dyDescent="0.2">
      <c r="A536">
        <v>68</v>
      </c>
      <c r="B536" t="s">
        <v>64</v>
      </c>
      <c r="C536" t="s">
        <v>76</v>
      </c>
      <c r="D536">
        <v>17</v>
      </c>
      <c r="E536">
        <v>1</v>
      </c>
      <c r="F536">
        <v>0.4</v>
      </c>
      <c r="G536">
        <v>1</v>
      </c>
      <c r="H536">
        <v>3</v>
      </c>
      <c r="I536" t="s">
        <v>10</v>
      </c>
      <c r="J536" t="str">
        <f t="shared" si="64"/>
        <v>CH17: 1-&gt;3</v>
      </c>
      <c r="K536" t="str">
        <f t="shared" si="65"/>
        <v/>
      </c>
      <c r="L536" t="str">
        <f t="shared" si="66"/>
        <v/>
      </c>
      <c r="M536" t="str">
        <f t="shared" si="67"/>
        <v/>
      </c>
      <c r="N536" t="str">
        <f t="shared" si="68"/>
        <v/>
      </c>
      <c r="O536" t="str">
        <f t="shared" si="69"/>
        <v/>
      </c>
      <c r="P536" t="str">
        <f t="shared" si="70"/>
        <v/>
      </c>
      <c r="Q536" t="str">
        <f t="shared" si="71"/>
        <v xml:space="preserve">CH17: 1-&gt;3, </v>
      </c>
    </row>
    <row r="537" spans="1:17" x14ac:dyDescent="0.2">
      <c r="A537">
        <v>68</v>
      </c>
      <c r="B537" t="s">
        <v>64</v>
      </c>
      <c r="C537" t="s">
        <v>76</v>
      </c>
      <c r="D537">
        <v>28</v>
      </c>
      <c r="E537">
        <v>1</v>
      </c>
      <c r="F537">
        <v>0.25</v>
      </c>
      <c r="G537">
        <v>1</v>
      </c>
      <c r="H537">
        <v>2</v>
      </c>
      <c r="I537" t="s">
        <v>10</v>
      </c>
      <c r="J537" t="str">
        <f t="shared" si="64"/>
        <v>CH28: 1-&gt;2</v>
      </c>
      <c r="K537" t="str">
        <f t="shared" si="65"/>
        <v/>
      </c>
      <c r="L537" t="str">
        <f t="shared" si="66"/>
        <v/>
      </c>
      <c r="M537" t="str">
        <f t="shared" si="67"/>
        <v/>
      </c>
      <c r="N537" t="str">
        <f t="shared" si="68"/>
        <v/>
      </c>
      <c r="O537" t="str">
        <f t="shared" si="69"/>
        <v/>
      </c>
      <c r="P537" t="str">
        <f t="shared" si="70"/>
        <v/>
      </c>
      <c r="Q537" t="str">
        <f t="shared" si="71"/>
        <v xml:space="preserve">CH28: 1-&gt;2, </v>
      </c>
    </row>
    <row r="538" spans="1:17" x14ac:dyDescent="0.2">
      <c r="A538">
        <v>68</v>
      </c>
      <c r="B538" t="s">
        <v>64</v>
      </c>
      <c r="C538" t="s">
        <v>76</v>
      </c>
      <c r="D538">
        <v>49</v>
      </c>
      <c r="E538">
        <v>1</v>
      </c>
      <c r="F538">
        <v>0.5</v>
      </c>
      <c r="G538">
        <v>0</v>
      </c>
      <c r="H538">
        <v>2</v>
      </c>
      <c r="I538" t="s">
        <v>10</v>
      </c>
      <c r="J538" t="str">
        <f t="shared" si="64"/>
        <v>CH49: 0-&gt;2</v>
      </c>
      <c r="K538" t="str">
        <f t="shared" si="65"/>
        <v/>
      </c>
      <c r="L538" t="str">
        <f t="shared" si="66"/>
        <v/>
      </c>
      <c r="M538" t="str">
        <f t="shared" si="67"/>
        <v/>
      </c>
      <c r="N538" t="str">
        <f t="shared" si="68"/>
        <v/>
      </c>
      <c r="O538" t="str">
        <f t="shared" si="69"/>
        <v/>
      </c>
      <c r="P538" t="str">
        <f t="shared" si="70"/>
        <v/>
      </c>
      <c r="Q538" t="str">
        <f t="shared" si="71"/>
        <v xml:space="preserve">CH49: 0-&gt;2, </v>
      </c>
    </row>
    <row r="539" spans="1:17" x14ac:dyDescent="0.2">
      <c r="A539">
        <v>68</v>
      </c>
      <c r="B539" t="s">
        <v>64</v>
      </c>
      <c r="C539" t="s">
        <v>76</v>
      </c>
      <c r="D539">
        <v>102</v>
      </c>
      <c r="E539">
        <v>1</v>
      </c>
      <c r="F539">
        <v>0.222</v>
      </c>
      <c r="G539">
        <v>1</v>
      </c>
      <c r="H539">
        <v>0</v>
      </c>
      <c r="I539" t="s">
        <v>10</v>
      </c>
      <c r="J539" t="str">
        <f t="shared" si="64"/>
        <v>CH102: 1-&gt;0</v>
      </c>
      <c r="K539" t="str">
        <f t="shared" si="65"/>
        <v/>
      </c>
      <c r="L539" t="str">
        <f t="shared" si="66"/>
        <v/>
      </c>
      <c r="M539" t="str">
        <f t="shared" si="67"/>
        <v/>
      </c>
      <c r="N539" t="str">
        <f t="shared" si="68"/>
        <v/>
      </c>
      <c r="O539" t="str">
        <f t="shared" si="69"/>
        <v/>
      </c>
      <c r="P539" t="str">
        <f t="shared" si="70"/>
        <v/>
      </c>
      <c r="Q539" t="str">
        <f t="shared" si="71"/>
        <v xml:space="preserve">CH102: 1-&gt;0, </v>
      </c>
    </row>
    <row r="540" spans="1:17" x14ac:dyDescent="0.2">
      <c r="A540">
        <v>68</v>
      </c>
      <c r="B540" t="s">
        <v>64</v>
      </c>
      <c r="C540" t="s">
        <v>76</v>
      </c>
      <c r="D540">
        <v>107</v>
      </c>
      <c r="E540">
        <v>1</v>
      </c>
      <c r="F540">
        <v>0.5</v>
      </c>
      <c r="G540">
        <v>0</v>
      </c>
      <c r="H540">
        <v>1</v>
      </c>
      <c r="I540" t="s">
        <v>10</v>
      </c>
      <c r="J540" t="str">
        <f t="shared" si="64"/>
        <v>CH107: 0-&gt;1</v>
      </c>
      <c r="K540" t="str">
        <f t="shared" si="65"/>
        <v/>
      </c>
      <c r="L540" t="str">
        <f t="shared" si="66"/>
        <v/>
      </c>
      <c r="M540" t="str">
        <f t="shared" si="67"/>
        <v/>
      </c>
      <c r="N540" t="str">
        <f t="shared" si="68"/>
        <v/>
      </c>
      <c r="O540" t="str">
        <f t="shared" si="69"/>
        <v/>
      </c>
      <c r="P540" t="str">
        <f t="shared" si="70"/>
        <v/>
      </c>
      <c r="Q540" t="str">
        <f t="shared" si="71"/>
        <v xml:space="preserve">CH107: 0-&gt;1, </v>
      </c>
    </row>
    <row r="541" spans="1:17" x14ac:dyDescent="0.2">
      <c r="A541">
        <v>68</v>
      </c>
      <c r="B541" t="s">
        <v>64</v>
      </c>
      <c r="C541" t="s">
        <v>76</v>
      </c>
      <c r="D541">
        <v>104</v>
      </c>
      <c r="E541">
        <v>1</v>
      </c>
      <c r="F541">
        <v>0.16700000000000001</v>
      </c>
      <c r="G541">
        <v>0</v>
      </c>
      <c r="H541">
        <v>1</v>
      </c>
      <c r="I541" t="s">
        <v>82</v>
      </c>
      <c r="J541" t="str">
        <f t="shared" si="64"/>
        <v>CH104: 0-&gt;1</v>
      </c>
      <c r="K541" t="str">
        <f t="shared" si="65"/>
        <v/>
      </c>
      <c r="L541" t="str">
        <f t="shared" si="66"/>
        <v>DELTRAN</v>
      </c>
      <c r="M541" t="str">
        <f t="shared" si="67"/>
        <v/>
      </c>
      <c r="N541" t="str">
        <f t="shared" si="68"/>
        <v xml:space="preserve">: </v>
      </c>
      <c r="O541" t="str">
        <f t="shared" si="69"/>
        <v>%%</v>
      </c>
      <c r="P541" t="str">
        <f t="shared" si="70"/>
        <v>$</v>
      </c>
      <c r="Q541" t="str">
        <f t="shared" si="71"/>
        <v xml:space="preserve">$: DELTRAN: %%CH104: 0-&gt;1, </v>
      </c>
    </row>
    <row r="542" spans="1:17" x14ac:dyDescent="0.2">
      <c r="A542">
        <v>68</v>
      </c>
      <c r="B542" t="s">
        <v>64</v>
      </c>
      <c r="C542" t="s">
        <v>76</v>
      </c>
      <c r="D542">
        <v>108</v>
      </c>
      <c r="E542">
        <v>1</v>
      </c>
      <c r="F542">
        <v>0.182</v>
      </c>
      <c r="G542">
        <v>1</v>
      </c>
      <c r="H542">
        <v>0</v>
      </c>
      <c r="I542" t="s">
        <v>82</v>
      </c>
      <c r="J542" t="str">
        <f t="shared" si="64"/>
        <v>CH108: 1-&gt;0</v>
      </c>
      <c r="K542" t="str">
        <f t="shared" si="65"/>
        <v/>
      </c>
      <c r="L542" t="str">
        <f t="shared" si="66"/>
        <v/>
      </c>
      <c r="M542" t="str">
        <f t="shared" si="67"/>
        <v/>
      </c>
      <c r="N542" t="str">
        <f t="shared" si="68"/>
        <v/>
      </c>
      <c r="O542" t="str">
        <f t="shared" si="69"/>
        <v/>
      </c>
      <c r="P542" t="str">
        <f t="shared" si="70"/>
        <v/>
      </c>
      <c r="Q542" t="str">
        <f t="shared" si="71"/>
        <v xml:space="preserve">CH108: 1-&gt;0, </v>
      </c>
    </row>
    <row r="543" spans="1:17" x14ac:dyDescent="0.2">
      <c r="A543">
        <v>69</v>
      </c>
      <c r="B543" t="s">
        <v>15</v>
      </c>
      <c r="C543" t="s">
        <v>77</v>
      </c>
      <c r="D543">
        <v>54</v>
      </c>
      <c r="E543">
        <v>1</v>
      </c>
      <c r="F543">
        <v>0.25</v>
      </c>
      <c r="G543">
        <v>1</v>
      </c>
      <c r="H543">
        <v>2</v>
      </c>
      <c r="I543" t="s">
        <v>10</v>
      </c>
      <c r="J543" t="str">
        <f t="shared" si="64"/>
        <v>CH54: 1-&gt;2</v>
      </c>
      <c r="K543" t="str">
        <f t="shared" si="65"/>
        <v>Gobiapalone orlovi</v>
      </c>
      <c r="L543" t="str">
        <f t="shared" si="66"/>
        <v>Unambiguous</v>
      </c>
      <c r="M543" t="str">
        <f t="shared" si="67"/>
        <v>§</v>
      </c>
      <c r="N543" t="str">
        <f t="shared" si="68"/>
        <v xml:space="preserve">: </v>
      </c>
      <c r="O543" t="str">
        <f t="shared" si="69"/>
        <v>%%</v>
      </c>
      <c r="P543" t="str">
        <f t="shared" si="70"/>
        <v>$</v>
      </c>
      <c r="Q543" t="str">
        <f t="shared" si="71"/>
        <v xml:space="preserve">$Gobiapalone orlovi: §Unambiguous: %%CH54: 1-&gt;2, </v>
      </c>
    </row>
    <row r="544" spans="1:17" x14ac:dyDescent="0.2">
      <c r="A544">
        <v>69</v>
      </c>
      <c r="B544" t="s">
        <v>15</v>
      </c>
      <c r="C544" t="s">
        <v>77</v>
      </c>
      <c r="D544">
        <v>108</v>
      </c>
      <c r="E544">
        <v>1</v>
      </c>
      <c r="F544">
        <v>0.182</v>
      </c>
      <c r="G544">
        <v>1</v>
      </c>
      <c r="H544">
        <v>2</v>
      </c>
      <c r="I544" t="s">
        <v>10</v>
      </c>
      <c r="J544" t="str">
        <f t="shared" si="64"/>
        <v>CH108: 1-&gt;2</v>
      </c>
      <c r="K544" t="str">
        <f t="shared" si="65"/>
        <v/>
      </c>
      <c r="L544" t="str">
        <f t="shared" si="66"/>
        <v/>
      </c>
      <c r="M544" t="str">
        <f t="shared" si="67"/>
        <v/>
      </c>
      <c r="N544" t="str">
        <f t="shared" si="68"/>
        <v/>
      </c>
      <c r="O544" t="str">
        <f t="shared" si="69"/>
        <v/>
      </c>
      <c r="P544" t="str">
        <f t="shared" si="70"/>
        <v/>
      </c>
      <c r="Q544" t="str">
        <f t="shared" si="71"/>
        <v xml:space="preserve">CH108: 1-&gt;2, </v>
      </c>
    </row>
    <row r="545" spans="1:17" x14ac:dyDescent="0.2">
      <c r="A545">
        <v>69</v>
      </c>
      <c r="B545" t="s">
        <v>15</v>
      </c>
      <c r="C545" t="s">
        <v>77</v>
      </c>
      <c r="D545">
        <v>116</v>
      </c>
      <c r="E545">
        <v>1</v>
      </c>
      <c r="F545">
        <v>0.33300000000000002</v>
      </c>
      <c r="G545">
        <v>1</v>
      </c>
      <c r="H545">
        <v>0</v>
      </c>
      <c r="I545" t="s">
        <v>10</v>
      </c>
      <c r="J545" t="str">
        <f t="shared" si="64"/>
        <v>CH116: 1-&gt;0</v>
      </c>
      <c r="K545" t="str">
        <f t="shared" si="65"/>
        <v/>
      </c>
      <c r="L545" t="str">
        <f t="shared" si="66"/>
        <v/>
      </c>
      <c r="M545" t="str">
        <f t="shared" si="67"/>
        <v/>
      </c>
      <c r="N545" t="str">
        <f t="shared" si="68"/>
        <v/>
      </c>
      <c r="O545" t="str">
        <f t="shared" si="69"/>
        <v/>
      </c>
      <c r="P545" t="str">
        <f t="shared" si="70"/>
        <v/>
      </c>
      <c r="Q545" t="str">
        <f t="shared" si="71"/>
        <v xml:space="preserve">CH116: 1-&gt;0, </v>
      </c>
    </row>
    <row r="546" spans="1:17" x14ac:dyDescent="0.2">
      <c r="A546">
        <v>69</v>
      </c>
      <c r="B546" t="s">
        <v>15</v>
      </c>
      <c r="C546" t="s">
        <v>77</v>
      </c>
      <c r="D546">
        <v>7</v>
      </c>
      <c r="E546">
        <v>1</v>
      </c>
      <c r="F546">
        <v>0.33300000000000002</v>
      </c>
      <c r="G546">
        <v>1</v>
      </c>
      <c r="H546">
        <v>2</v>
      </c>
      <c r="I546" t="s">
        <v>82</v>
      </c>
      <c r="J546" t="str">
        <f t="shared" si="64"/>
        <v>CH7: 1-&gt;2</v>
      </c>
      <c r="K546" t="str">
        <f t="shared" si="65"/>
        <v/>
      </c>
      <c r="L546" t="str">
        <f t="shared" si="66"/>
        <v>DELTRAN</v>
      </c>
      <c r="M546" t="str">
        <f t="shared" si="67"/>
        <v/>
      </c>
      <c r="N546" t="str">
        <f t="shared" si="68"/>
        <v xml:space="preserve">: </v>
      </c>
      <c r="O546" t="str">
        <f t="shared" si="69"/>
        <v>%%</v>
      </c>
      <c r="P546" t="str">
        <f t="shared" si="70"/>
        <v>$</v>
      </c>
      <c r="Q546" t="str">
        <f t="shared" si="71"/>
        <v xml:space="preserve">$: DELTRAN: %%CH7: 1-&gt;2, </v>
      </c>
    </row>
    <row r="547" spans="1:17" x14ac:dyDescent="0.2">
      <c r="A547">
        <v>69</v>
      </c>
      <c r="B547" t="s">
        <v>15</v>
      </c>
      <c r="C547" t="s">
        <v>77</v>
      </c>
      <c r="D547">
        <v>53</v>
      </c>
      <c r="E547">
        <v>1</v>
      </c>
      <c r="F547">
        <v>0.66700000000000004</v>
      </c>
      <c r="G547">
        <v>1</v>
      </c>
      <c r="H547">
        <v>2</v>
      </c>
      <c r="I547" t="s">
        <v>82</v>
      </c>
      <c r="J547" t="str">
        <f t="shared" si="64"/>
        <v>CH53: 1-&gt;2</v>
      </c>
      <c r="K547" t="str">
        <f t="shared" si="65"/>
        <v/>
      </c>
      <c r="L547" t="str">
        <f t="shared" si="66"/>
        <v/>
      </c>
      <c r="M547" t="str">
        <f t="shared" si="67"/>
        <v/>
      </c>
      <c r="N547" t="str">
        <f t="shared" si="68"/>
        <v/>
      </c>
      <c r="O547" t="str">
        <f t="shared" si="69"/>
        <v/>
      </c>
      <c r="P547" t="str">
        <f t="shared" si="70"/>
        <v/>
      </c>
      <c r="Q547" t="str">
        <f t="shared" si="71"/>
        <v xml:space="preserve">CH53: 1-&gt;2, </v>
      </c>
    </row>
    <row r="548" spans="1:17" x14ac:dyDescent="0.2">
      <c r="A548">
        <v>69</v>
      </c>
      <c r="B548" t="s">
        <v>15</v>
      </c>
      <c r="C548" t="s">
        <v>77</v>
      </c>
      <c r="D548">
        <v>103</v>
      </c>
      <c r="E548">
        <v>1</v>
      </c>
      <c r="F548">
        <v>0.5</v>
      </c>
      <c r="G548">
        <v>0</v>
      </c>
      <c r="H548">
        <v>1</v>
      </c>
      <c r="I548" t="s">
        <v>82</v>
      </c>
      <c r="J548" t="str">
        <f t="shared" si="64"/>
        <v>CH103: 0-&gt;1</v>
      </c>
      <c r="K548" t="str">
        <f t="shared" si="65"/>
        <v/>
      </c>
      <c r="L548" t="str">
        <f t="shared" si="66"/>
        <v/>
      </c>
      <c r="M548" t="str">
        <f t="shared" si="67"/>
        <v/>
      </c>
      <c r="N548" t="str">
        <f t="shared" si="68"/>
        <v/>
      </c>
      <c r="O548" t="str">
        <f t="shared" si="69"/>
        <v/>
      </c>
      <c r="P548" t="str">
        <f t="shared" si="70"/>
        <v/>
      </c>
      <c r="Q548" t="str">
        <f t="shared" si="71"/>
        <v xml:space="preserve">CH103: 0-&gt;1, </v>
      </c>
    </row>
    <row r="549" spans="1:17" x14ac:dyDescent="0.2">
      <c r="A549">
        <v>69</v>
      </c>
      <c r="B549" t="s">
        <v>15</v>
      </c>
      <c r="C549" t="s">
        <v>77</v>
      </c>
      <c r="D549">
        <v>53</v>
      </c>
      <c r="E549">
        <v>1</v>
      </c>
      <c r="F549">
        <v>0.66700000000000004</v>
      </c>
      <c r="G549">
        <v>1</v>
      </c>
      <c r="H549">
        <v>2</v>
      </c>
      <c r="I549" t="s">
        <v>12</v>
      </c>
      <c r="J549" t="str">
        <f t="shared" si="64"/>
        <v>CH53: 1-&gt;2</v>
      </c>
      <c r="K549" t="str">
        <f t="shared" si="65"/>
        <v/>
      </c>
      <c r="L549" t="str">
        <f t="shared" si="66"/>
        <v>ACCTRAN</v>
      </c>
      <c r="M549" t="str">
        <f t="shared" si="67"/>
        <v/>
      </c>
      <c r="N549" t="str">
        <f t="shared" si="68"/>
        <v xml:space="preserve">: </v>
      </c>
      <c r="O549" t="str">
        <f t="shared" si="69"/>
        <v>%%</v>
      </c>
      <c r="P549" t="str">
        <f t="shared" si="70"/>
        <v>$</v>
      </c>
      <c r="Q549" t="str">
        <f t="shared" si="71"/>
        <v xml:space="preserve">$: ACCTRAN: %%CH53: 1-&gt;2, </v>
      </c>
    </row>
    <row r="550" spans="1:17" x14ac:dyDescent="0.2">
      <c r="A550">
        <v>69</v>
      </c>
      <c r="B550" t="s">
        <v>15</v>
      </c>
      <c r="C550" t="s">
        <v>77</v>
      </c>
      <c r="D550">
        <v>103</v>
      </c>
      <c r="E550">
        <v>1</v>
      </c>
      <c r="F550">
        <v>0.5</v>
      </c>
      <c r="G550">
        <v>0</v>
      </c>
      <c r="H550">
        <v>1</v>
      </c>
      <c r="I550" t="s">
        <v>12</v>
      </c>
      <c r="J550" t="str">
        <f t="shared" si="64"/>
        <v>CH103: 0-&gt;1</v>
      </c>
      <c r="K550" t="str">
        <f t="shared" si="65"/>
        <v/>
      </c>
      <c r="L550" t="str">
        <f t="shared" si="66"/>
        <v/>
      </c>
      <c r="M550" t="str">
        <f t="shared" si="67"/>
        <v/>
      </c>
      <c r="N550" t="str">
        <f t="shared" si="68"/>
        <v/>
      </c>
      <c r="O550" t="str">
        <f t="shared" si="69"/>
        <v/>
      </c>
      <c r="P550" t="str">
        <f t="shared" si="70"/>
        <v/>
      </c>
      <c r="Q550" t="str">
        <f t="shared" si="71"/>
        <v xml:space="preserve">CH103: 0-&gt;1, </v>
      </c>
    </row>
    <row r="551" spans="1:17" x14ac:dyDescent="0.2">
      <c r="A551">
        <v>70</v>
      </c>
      <c r="B551" t="s">
        <v>14</v>
      </c>
      <c r="C551" t="s">
        <v>78</v>
      </c>
      <c r="D551">
        <v>16</v>
      </c>
      <c r="E551">
        <v>1</v>
      </c>
      <c r="F551">
        <v>0.33300000000000002</v>
      </c>
      <c r="G551">
        <v>2</v>
      </c>
      <c r="H551">
        <v>1</v>
      </c>
      <c r="I551" t="s">
        <v>10</v>
      </c>
      <c r="J551" t="str">
        <f t="shared" si="64"/>
        <v>CH16: 2-&gt;1</v>
      </c>
      <c r="K551" t="str">
        <f t="shared" si="65"/>
        <v>node_74</v>
      </c>
      <c r="L551" t="str">
        <f t="shared" si="66"/>
        <v>Unambiguous</v>
      </c>
      <c r="M551" t="str">
        <f t="shared" si="67"/>
        <v>§</v>
      </c>
      <c r="N551" t="str">
        <f t="shared" si="68"/>
        <v xml:space="preserve">: </v>
      </c>
      <c r="O551" t="str">
        <f t="shared" si="69"/>
        <v>%%</v>
      </c>
      <c r="P551" t="str">
        <f t="shared" si="70"/>
        <v>$</v>
      </c>
      <c r="Q551" t="str">
        <f t="shared" si="71"/>
        <v xml:space="preserve">$node_74: §Unambiguous: %%CH16: 2-&gt;1, </v>
      </c>
    </row>
    <row r="552" spans="1:17" x14ac:dyDescent="0.2">
      <c r="A552">
        <v>70</v>
      </c>
      <c r="B552" t="s">
        <v>14</v>
      </c>
      <c r="C552" t="s">
        <v>78</v>
      </c>
      <c r="D552">
        <v>18</v>
      </c>
      <c r="E552">
        <v>2</v>
      </c>
      <c r="F552">
        <v>0.36399999999999999</v>
      </c>
      <c r="G552">
        <v>2</v>
      </c>
      <c r="H552">
        <v>0</v>
      </c>
      <c r="I552" t="s">
        <v>10</v>
      </c>
      <c r="J552" t="str">
        <f t="shared" si="64"/>
        <v>CH18: 2-&gt;0</v>
      </c>
      <c r="K552" t="str">
        <f t="shared" si="65"/>
        <v/>
      </c>
      <c r="L552" t="str">
        <f t="shared" si="66"/>
        <v/>
      </c>
      <c r="M552" t="str">
        <f t="shared" si="67"/>
        <v/>
      </c>
      <c r="N552" t="str">
        <f t="shared" si="68"/>
        <v/>
      </c>
      <c r="O552" t="str">
        <f t="shared" si="69"/>
        <v/>
      </c>
      <c r="P552" t="str">
        <f t="shared" si="70"/>
        <v/>
      </c>
      <c r="Q552" t="str">
        <f t="shared" si="71"/>
        <v xml:space="preserve">CH18: 2-&gt;0, </v>
      </c>
    </row>
    <row r="553" spans="1:17" x14ac:dyDescent="0.2">
      <c r="A553">
        <v>70</v>
      </c>
      <c r="B553" t="s">
        <v>14</v>
      </c>
      <c r="C553" t="s">
        <v>78</v>
      </c>
      <c r="D553">
        <v>20</v>
      </c>
      <c r="E553">
        <v>1</v>
      </c>
      <c r="F553">
        <v>0.222</v>
      </c>
      <c r="G553">
        <v>2</v>
      </c>
      <c r="H553">
        <v>3</v>
      </c>
      <c r="I553" t="s">
        <v>10</v>
      </c>
      <c r="J553" t="str">
        <f t="shared" si="64"/>
        <v>CH20: 2-&gt;3</v>
      </c>
      <c r="K553" t="str">
        <f t="shared" si="65"/>
        <v/>
      </c>
      <c r="L553" t="str">
        <f t="shared" si="66"/>
        <v/>
      </c>
      <c r="M553" t="str">
        <f t="shared" si="67"/>
        <v/>
      </c>
      <c r="N553" t="str">
        <f t="shared" si="68"/>
        <v/>
      </c>
      <c r="O553" t="str">
        <f t="shared" si="69"/>
        <v/>
      </c>
      <c r="P553" t="str">
        <f t="shared" si="70"/>
        <v/>
      </c>
      <c r="Q553" t="str">
        <f t="shared" si="71"/>
        <v xml:space="preserve">CH20: 2-&gt;3, </v>
      </c>
    </row>
    <row r="554" spans="1:17" x14ac:dyDescent="0.2">
      <c r="A554">
        <v>70</v>
      </c>
      <c r="B554" t="s">
        <v>14</v>
      </c>
      <c r="C554" t="s">
        <v>78</v>
      </c>
      <c r="D554">
        <v>25</v>
      </c>
      <c r="E554">
        <v>1</v>
      </c>
      <c r="F554">
        <v>0.1</v>
      </c>
      <c r="G554">
        <v>1</v>
      </c>
      <c r="H554">
        <v>2</v>
      </c>
      <c r="I554" t="s">
        <v>10</v>
      </c>
      <c r="J554" t="str">
        <f t="shared" si="64"/>
        <v>CH25: 1-&gt;2</v>
      </c>
      <c r="K554" t="str">
        <f t="shared" si="65"/>
        <v/>
      </c>
      <c r="L554" t="str">
        <f t="shared" si="66"/>
        <v/>
      </c>
      <c r="M554" t="str">
        <f t="shared" si="67"/>
        <v/>
      </c>
      <c r="N554" t="str">
        <f t="shared" si="68"/>
        <v/>
      </c>
      <c r="O554" t="str">
        <f t="shared" si="69"/>
        <v/>
      </c>
      <c r="P554" t="str">
        <f t="shared" si="70"/>
        <v/>
      </c>
      <c r="Q554" t="str">
        <f t="shared" si="71"/>
        <v xml:space="preserve">CH25: 1-&gt;2, </v>
      </c>
    </row>
    <row r="555" spans="1:17" x14ac:dyDescent="0.2">
      <c r="A555">
        <v>70</v>
      </c>
      <c r="B555" t="s">
        <v>14</v>
      </c>
      <c r="C555" t="s">
        <v>78</v>
      </c>
      <c r="D555">
        <v>7</v>
      </c>
      <c r="E555">
        <v>1</v>
      </c>
      <c r="F555">
        <v>0.33300000000000002</v>
      </c>
      <c r="G555">
        <v>1</v>
      </c>
      <c r="H555">
        <v>2</v>
      </c>
      <c r="I555" t="s">
        <v>82</v>
      </c>
      <c r="J555" t="str">
        <f t="shared" si="64"/>
        <v>CH7: 1-&gt;2</v>
      </c>
      <c r="K555" t="str">
        <f t="shared" si="65"/>
        <v/>
      </c>
      <c r="L555" t="str">
        <f t="shared" si="66"/>
        <v>DELTRAN</v>
      </c>
      <c r="M555" t="str">
        <f t="shared" si="67"/>
        <v/>
      </c>
      <c r="N555" t="str">
        <f t="shared" si="68"/>
        <v xml:space="preserve">: </v>
      </c>
      <c r="O555" t="str">
        <f t="shared" si="69"/>
        <v>%%</v>
      </c>
      <c r="P555" t="str">
        <f t="shared" si="70"/>
        <v>$</v>
      </c>
      <c r="Q555" t="str">
        <f t="shared" si="71"/>
        <v xml:space="preserve">$: DELTRAN: %%CH7: 1-&gt;2, </v>
      </c>
    </row>
    <row r="556" spans="1:17" x14ac:dyDescent="0.2">
      <c r="A556">
        <v>70</v>
      </c>
      <c r="B556" t="s">
        <v>14</v>
      </c>
      <c r="C556" t="s">
        <v>78</v>
      </c>
      <c r="D556">
        <v>29</v>
      </c>
      <c r="E556">
        <v>1</v>
      </c>
      <c r="F556">
        <v>0.16700000000000001</v>
      </c>
      <c r="G556">
        <v>1</v>
      </c>
      <c r="H556">
        <v>2</v>
      </c>
      <c r="I556" t="s">
        <v>12</v>
      </c>
      <c r="J556" t="str">
        <f t="shared" si="64"/>
        <v>CH29: 1-&gt;2</v>
      </c>
      <c r="K556" t="str">
        <f t="shared" si="65"/>
        <v/>
      </c>
      <c r="L556" t="str">
        <f t="shared" si="66"/>
        <v>ACCTRAN</v>
      </c>
      <c r="M556" t="str">
        <f t="shared" si="67"/>
        <v/>
      </c>
      <c r="N556" t="str">
        <f t="shared" si="68"/>
        <v xml:space="preserve">: </v>
      </c>
      <c r="O556" t="str">
        <f t="shared" si="69"/>
        <v>%%</v>
      </c>
      <c r="P556" t="str">
        <f t="shared" si="70"/>
        <v>$</v>
      </c>
      <c r="Q556" t="str">
        <f t="shared" si="71"/>
        <v xml:space="preserve">$: ACCTRAN: %%CH29: 1-&gt;2, </v>
      </c>
    </row>
    <row r="557" spans="1:17" x14ac:dyDescent="0.2">
      <c r="A557">
        <v>70</v>
      </c>
      <c r="B557" t="s">
        <v>14</v>
      </c>
      <c r="C557" t="s">
        <v>78</v>
      </c>
      <c r="D557">
        <v>110</v>
      </c>
      <c r="E557">
        <v>1</v>
      </c>
      <c r="F557">
        <v>0.33300000000000002</v>
      </c>
      <c r="G557">
        <v>1</v>
      </c>
      <c r="H557">
        <v>0</v>
      </c>
      <c r="I557" t="s">
        <v>12</v>
      </c>
      <c r="J557" t="str">
        <f t="shared" si="64"/>
        <v>CH110: 1-&gt;0</v>
      </c>
      <c r="K557" t="str">
        <f t="shared" si="65"/>
        <v/>
      </c>
      <c r="L557" t="str">
        <f t="shared" si="66"/>
        <v/>
      </c>
      <c r="M557" t="str">
        <f t="shared" si="67"/>
        <v/>
      </c>
      <c r="N557" t="str">
        <f t="shared" si="68"/>
        <v/>
      </c>
      <c r="O557" t="str">
        <f t="shared" si="69"/>
        <v/>
      </c>
      <c r="P557" t="str">
        <f t="shared" si="70"/>
        <v/>
      </c>
      <c r="Q557" t="str">
        <f t="shared" si="71"/>
        <v xml:space="preserve">CH110: 1-&gt;0, </v>
      </c>
    </row>
    <row r="558" spans="1:17" x14ac:dyDescent="0.2">
      <c r="A558">
        <v>71</v>
      </c>
      <c r="B558" t="s">
        <v>80</v>
      </c>
      <c r="C558" t="s">
        <v>81</v>
      </c>
      <c r="D558">
        <v>19</v>
      </c>
      <c r="E558">
        <v>1</v>
      </c>
      <c r="F558">
        <v>0.4</v>
      </c>
      <c r="G558">
        <v>3</v>
      </c>
      <c r="H558">
        <v>2</v>
      </c>
      <c r="I558" t="s">
        <v>82</v>
      </c>
      <c r="J558" t="str">
        <f t="shared" si="64"/>
        <v>CH19: 3-&gt;2</v>
      </c>
      <c r="K558" t="str">
        <f t="shared" si="65"/>
        <v>Kuhnemys maortuensis</v>
      </c>
      <c r="L558" t="str">
        <f t="shared" si="66"/>
        <v>DELTRAN</v>
      </c>
      <c r="M558" t="str">
        <f t="shared" si="67"/>
        <v>§</v>
      </c>
      <c r="N558" t="str">
        <f t="shared" si="68"/>
        <v xml:space="preserve">: </v>
      </c>
      <c r="O558" t="str">
        <f t="shared" si="69"/>
        <v>%%</v>
      </c>
      <c r="P558" t="str">
        <f t="shared" si="70"/>
        <v>$</v>
      </c>
      <c r="Q558" t="str">
        <f t="shared" si="71"/>
        <v xml:space="preserve">$Kuhnemys maortuensis: §DELTRAN: %%CH19: 3-&gt;2, </v>
      </c>
    </row>
    <row r="559" spans="1:17" x14ac:dyDescent="0.2">
      <c r="A559">
        <v>71</v>
      </c>
      <c r="B559" t="s">
        <v>78</v>
      </c>
      <c r="C559" t="s">
        <v>79</v>
      </c>
      <c r="D559">
        <v>19</v>
      </c>
      <c r="E559">
        <v>1</v>
      </c>
      <c r="F559">
        <v>0.4</v>
      </c>
      <c r="G559">
        <v>3</v>
      </c>
      <c r="H559">
        <v>2</v>
      </c>
      <c r="I559" t="s">
        <v>12</v>
      </c>
      <c r="J559" t="str">
        <f t="shared" si="64"/>
        <v>CH19: 3-&gt;2</v>
      </c>
      <c r="K559" t="str">
        <f t="shared" si="65"/>
        <v>node_73</v>
      </c>
      <c r="L559" t="str">
        <f t="shared" si="66"/>
        <v>ACCTRAN</v>
      </c>
      <c r="M559" t="str">
        <f t="shared" si="67"/>
        <v>§</v>
      </c>
      <c r="N559" t="str">
        <f t="shared" si="68"/>
        <v xml:space="preserve">: </v>
      </c>
      <c r="O559" t="str">
        <f t="shared" si="69"/>
        <v>%%</v>
      </c>
      <c r="P559" t="str">
        <f t="shared" si="70"/>
        <v>$</v>
      </c>
      <c r="Q559" t="str">
        <f t="shared" si="71"/>
        <v xml:space="preserve">$node_73: §ACCTRAN: %%CH19: 3-&gt;2, </v>
      </c>
    </row>
    <row r="560" spans="1:17" x14ac:dyDescent="0.2">
      <c r="A560">
        <v>72</v>
      </c>
      <c r="B560" t="s">
        <v>80</v>
      </c>
      <c r="C560" t="s">
        <v>81</v>
      </c>
      <c r="D560">
        <v>25</v>
      </c>
      <c r="E560">
        <v>1</v>
      </c>
      <c r="F560">
        <v>0.1</v>
      </c>
      <c r="G560">
        <v>2</v>
      </c>
      <c r="H560">
        <v>1</v>
      </c>
      <c r="I560" t="s">
        <v>10</v>
      </c>
      <c r="J560" t="str">
        <f t="shared" si="64"/>
        <v>CH25: 2-&gt;1</v>
      </c>
      <c r="K560" t="str">
        <f t="shared" si="65"/>
        <v>Kuhnemys maortuensis</v>
      </c>
      <c r="L560" t="str">
        <f t="shared" si="66"/>
        <v>Unambiguous</v>
      </c>
      <c r="M560" t="str">
        <f t="shared" si="67"/>
        <v>§</v>
      </c>
      <c r="N560" t="str">
        <f t="shared" si="68"/>
        <v xml:space="preserve">: </v>
      </c>
      <c r="O560" t="str">
        <f t="shared" si="69"/>
        <v>%%</v>
      </c>
      <c r="P560" t="str">
        <f t="shared" si="70"/>
        <v>$</v>
      </c>
      <c r="Q560" t="str">
        <f t="shared" si="71"/>
        <v xml:space="preserve">$Kuhnemys maortuensis: §Unambiguous: %%CH25: 2-&gt;1, </v>
      </c>
    </row>
    <row r="561" spans="1:17" x14ac:dyDescent="0.2">
      <c r="A561">
        <v>72</v>
      </c>
      <c r="B561" t="s">
        <v>78</v>
      </c>
      <c r="C561" t="s">
        <v>85</v>
      </c>
      <c r="D561">
        <v>29</v>
      </c>
      <c r="E561">
        <v>1</v>
      </c>
      <c r="F561">
        <v>0.16700000000000001</v>
      </c>
      <c r="G561">
        <v>1</v>
      </c>
      <c r="H561">
        <v>2</v>
      </c>
      <c r="I561" t="s">
        <v>82</v>
      </c>
      <c r="J561" t="str">
        <f t="shared" si="64"/>
        <v>CH29: 1-&gt;2</v>
      </c>
      <c r="K561" t="str">
        <f t="shared" si="65"/>
        <v>Perochelys lamadongensis</v>
      </c>
      <c r="L561" t="str">
        <f t="shared" si="66"/>
        <v>DELTRAN</v>
      </c>
      <c r="M561" t="str">
        <f t="shared" si="67"/>
        <v>§</v>
      </c>
      <c r="N561" t="str">
        <f t="shared" si="68"/>
        <v xml:space="preserve">: </v>
      </c>
      <c r="O561" t="str">
        <f t="shared" si="69"/>
        <v>%%</v>
      </c>
      <c r="P561" t="str">
        <f t="shared" si="70"/>
        <v>$</v>
      </c>
      <c r="Q561" t="str">
        <f t="shared" si="71"/>
        <v xml:space="preserve">$Perochelys lamadongensis: §DELTRAN: %%CH29: 1-&gt;2, </v>
      </c>
    </row>
    <row r="562" spans="1:17" x14ac:dyDescent="0.2">
      <c r="A562">
        <v>72</v>
      </c>
      <c r="B562" t="s">
        <v>78</v>
      </c>
      <c r="C562" t="s">
        <v>85</v>
      </c>
      <c r="D562">
        <v>110</v>
      </c>
      <c r="E562">
        <v>1</v>
      </c>
      <c r="F562">
        <v>0.33300000000000002</v>
      </c>
      <c r="G562">
        <v>1</v>
      </c>
      <c r="H562">
        <v>0</v>
      </c>
      <c r="I562" t="s">
        <v>82</v>
      </c>
      <c r="J562" t="str">
        <f t="shared" si="64"/>
        <v>CH110: 1-&gt;0</v>
      </c>
      <c r="K562" t="str">
        <f t="shared" si="65"/>
        <v/>
      </c>
      <c r="L562" t="str">
        <f t="shared" si="66"/>
        <v/>
      </c>
      <c r="M562" t="str">
        <f t="shared" si="67"/>
        <v/>
      </c>
      <c r="N562" t="str">
        <f t="shared" si="68"/>
        <v/>
      </c>
      <c r="O562" t="str">
        <f t="shared" si="69"/>
        <v/>
      </c>
      <c r="P562" t="str">
        <f t="shared" si="70"/>
        <v/>
      </c>
      <c r="Q562" t="str">
        <f t="shared" si="71"/>
        <v xml:space="preserve">CH110: 1-&gt;0, </v>
      </c>
    </row>
  </sheetData>
  <sortState xmlns:xlrd2="http://schemas.microsoft.com/office/spreadsheetml/2017/richdata2" ref="A2:J562">
    <sortCondition ref="A2:A562"/>
    <sortCondition ref="B2:B562"/>
    <sortCondition ref="C2:C562"/>
    <sortCondition descending="1" ref="I2:I562"/>
    <sortCondition ref="D2:D5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3DFB4-91C5-5546-B2EC-15323AB4C4AE}">
  <dimension ref="A1:N562"/>
  <sheetViews>
    <sheetView tabSelected="1" topLeftCell="A190" workbookViewId="0">
      <selection activeCell="D201" sqref="D201"/>
    </sheetView>
  </sheetViews>
  <sheetFormatPr baseColWidth="10" defaultRowHeight="16" x14ac:dyDescent="0.2"/>
  <cols>
    <col min="9" max="9" width="17.1640625" customWidth="1"/>
    <col min="10" max="10" width="19.6640625" customWidth="1"/>
    <col min="11" max="11" width="15.5" customWidth="1"/>
    <col min="13" max="13" width="2.83203125" customWidth="1"/>
    <col min="14" max="14" width="40.83203125" customWidth="1"/>
  </cols>
  <sheetData>
    <row r="1" spans="1:14" x14ac:dyDescent="0.2">
      <c r="B1" s="1" t="s">
        <v>0</v>
      </c>
      <c r="C1" s="1" t="s">
        <v>1</v>
      </c>
      <c r="D1" s="2" t="s">
        <v>2</v>
      </c>
      <c r="E1" s="2" t="s">
        <v>3</v>
      </c>
      <c r="F1" s="2" t="s">
        <v>4</v>
      </c>
      <c r="G1" s="1" t="s">
        <v>5</v>
      </c>
      <c r="H1" s="1" t="s">
        <v>6</v>
      </c>
      <c r="I1" s="1" t="s">
        <v>7</v>
      </c>
    </row>
    <row r="2" spans="1:14" x14ac:dyDescent="0.2">
      <c r="A2">
        <v>4</v>
      </c>
      <c r="B2" t="s">
        <v>11</v>
      </c>
      <c r="C2" t="s">
        <v>14</v>
      </c>
      <c r="D2">
        <v>1</v>
      </c>
      <c r="E2">
        <v>2</v>
      </c>
      <c r="F2">
        <v>0.154</v>
      </c>
      <c r="G2">
        <v>2</v>
      </c>
      <c r="H2">
        <v>4</v>
      </c>
      <c r="I2" t="s">
        <v>10</v>
      </c>
      <c r="J2" t="str">
        <f>CONCATENATE("Character ",D2,": ",G2,"-&gt; ",H2)</f>
        <v>Character 1: 2-&gt; 4</v>
      </c>
      <c r="K2" t="str">
        <f>IF(I2=I1, IF(D2=D1,"",I2), CONCATENATE("§",I2))</f>
        <v>§Unambiguous</v>
      </c>
      <c r="L2" t="str">
        <f xml:space="preserve"> IF(D2=D1,"", CONCATENATE("$","Ch",D2,":"))</f>
        <v>$Ch1:</v>
      </c>
      <c r="M2" t="str">
        <f xml:space="preserve"> IF(K2="","",": ")</f>
        <v xml:space="preserve">: </v>
      </c>
      <c r="N2" t="str">
        <f xml:space="preserve"> CONCATENATE(L2," ",K2,M2,C2," (",G2,"-&gt;",H2,")",", ")</f>
        <v xml:space="preserve">$Ch1: §Unambiguous: node_75 (2-&gt;4), </v>
      </c>
    </row>
    <row r="3" spans="1:14" x14ac:dyDescent="0.2">
      <c r="A3">
        <v>10</v>
      </c>
      <c r="B3" t="s">
        <v>19</v>
      </c>
      <c r="C3" t="s">
        <v>20</v>
      </c>
      <c r="D3">
        <v>1</v>
      </c>
      <c r="E3">
        <v>2</v>
      </c>
      <c r="F3">
        <v>0.154</v>
      </c>
      <c r="G3">
        <v>4</v>
      </c>
      <c r="H3">
        <v>2</v>
      </c>
      <c r="I3" t="s">
        <v>10</v>
      </c>
      <c r="J3" t="str">
        <f t="shared" ref="J3:J66" si="0">CONCATENATE("Character ",D3,": ",G3,"-&gt; ",H3)</f>
        <v>Character 1: 4-&gt; 2</v>
      </c>
      <c r="K3" t="str">
        <f t="shared" ref="K3:K66" si="1">IF(I3=I2, IF(D3=D2,"",I3), CONCATENATE("§",I3))</f>
        <v/>
      </c>
      <c r="L3" t="str">
        <f t="shared" ref="L3:L66" si="2" xml:space="preserve"> IF(D3=D2,"", CONCATENATE("$","Ch",D3,":"))</f>
        <v/>
      </c>
      <c r="M3" t="str">
        <f t="shared" ref="M3:M66" si="3" xml:space="preserve"> IF(K3="","",": ")</f>
        <v/>
      </c>
      <c r="N3" t="str">
        <f t="shared" ref="N3:N66" si="4" xml:space="preserve"> CONCATENATE(L3," ",K3,M3,C3," (",G3,"-&gt;",H3,")",", ")</f>
        <v xml:space="preserve"> node_43 (4-&gt;2), </v>
      </c>
    </row>
    <row r="4" spans="1:14" x14ac:dyDescent="0.2">
      <c r="A4">
        <v>27</v>
      </c>
      <c r="B4" t="s">
        <v>31</v>
      </c>
      <c r="C4" t="s">
        <v>37</v>
      </c>
      <c r="D4">
        <v>1</v>
      </c>
      <c r="E4">
        <v>1</v>
      </c>
      <c r="F4">
        <v>0.154</v>
      </c>
      <c r="G4">
        <v>4</v>
      </c>
      <c r="H4">
        <v>3</v>
      </c>
      <c r="I4" t="s">
        <v>10</v>
      </c>
      <c r="J4" t="str">
        <f t="shared" si="0"/>
        <v>Character 1: 4-&gt; 3</v>
      </c>
      <c r="K4" t="str">
        <f t="shared" si="1"/>
        <v/>
      </c>
      <c r="L4" t="str">
        <f t="shared" si="2"/>
        <v/>
      </c>
      <c r="M4" t="str">
        <f t="shared" si="3"/>
        <v/>
      </c>
      <c r="N4" t="str">
        <f t="shared" si="4"/>
        <v xml:space="preserve"> Hutchemys sterea (4-&gt;3), </v>
      </c>
    </row>
    <row r="5" spans="1:14" x14ac:dyDescent="0.2">
      <c r="A5">
        <v>41</v>
      </c>
      <c r="B5" t="s">
        <v>45</v>
      </c>
      <c r="C5" t="s">
        <v>49</v>
      </c>
      <c r="D5">
        <v>1</v>
      </c>
      <c r="E5">
        <v>1</v>
      </c>
      <c r="F5">
        <v>0.154</v>
      </c>
      <c r="G5">
        <v>4</v>
      </c>
      <c r="H5">
        <v>3</v>
      </c>
      <c r="I5" t="s">
        <v>10</v>
      </c>
      <c r="J5" t="str">
        <f t="shared" si="0"/>
        <v>Character 1: 4-&gt; 3</v>
      </c>
      <c r="K5" t="str">
        <f t="shared" si="1"/>
        <v/>
      </c>
      <c r="L5" t="str">
        <f t="shared" si="2"/>
        <v/>
      </c>
      <c r="M5" t="str">
        <f t="shared" si="3"/>
        <v/>
      </c>
      <c r="N5" t="str">
        <f t="shared" si="4"/>
        <v xml:space="preserve"> Plastomenus vegetus (4-&gt;3), </v>
      </c>
    </row>
    <row r="6" spans="1:14" x14ac:dyDescent="0.2">
      <c r="A6">
        <v>42</v>
      </c>
      <c r="B6" t="s">
        <v>16</v>
      </c>
      <c r="C6" t="s">
        <v>50</v>
      </c>
      <c r="D6">
        <v>1</v>
      </c>
      <c r="E6">
        <v>1</v>
      </c>
      <c r="F6">
        <v>0.154</v>
      </c>
      <c r="G6">
        <v>4</v>
      </c>
      <c r="H6">
        <v>3</v>
      </c>
      <c r="I6" t="s">
        <v>10</v>
      </c>
      <c r="J6" t="str">
        <f t="shared" si="0"/>
        <v>Character 1: 4-&gt; 3</v>
      </c>
      <c r="K6" t="str">
        <f t="shared" si="1"/>
        <v/>
      </c>
      <c r="L6" t="str">
        <f t="shared" si="2"/>
        <v/>
      </c>
      <c r="M6" t="str">
        <f t="shared" si="3"/>
        <v/>
      </c>
      <c r="N6" t="str">
        <f t="shared" si="4"/>
        <v xml:space="preserve"> node_69 (4-&gt;3), </v>
      </c>
    </row>
    <row r="7" spans="1:14" x14ac:dyDescent="0.2">
      <c r="A7">
        <v>55</v>
      </c>
      <c r="B7" t="s">
        <v>59</v>
      </c>
      <c r="C7" t="s">
        <v>63</v>
      </c>
      <c r="D7">
        <v>1</v>
      </c>
      <c r="E7">
        <v>1</v>
      </c>
      <c r="F7">
        <v>0.154</v>
      </c>
      <c r="G7">
        <v>3</v>
      </c>
      <c r="H7">
        <v>4</v>
      </c>
      <c r="I7" t="s">
        <v>10</v>
      </c>
      <c r="J7" t="str">
        <f t="shared" si="0"/>
        <v>Character 1: 3-&gt; 4</v>
      </c>
      <c r="K7" t="str">
        <f t="shared" si="1"/>
        <v/>
      </c>
      <c r="L7" t="str">
        <f t="shared" si="2"/>
        <v/>
      </c>
      <c r="M7" t="str">
        <f t="shared" si="3"/>
        <v/>
      </c>
      <c r="N7" t="str">
        <f t="shared" si="4"/>
        <v xml:space="preserve"> Apalone mutica (3-&gt;4), </v>
      </c>
    </row>
    <row r="8" spans="1:14" x14ac:dyDescent="0.2">
      <c r="A8">
        <v>59</v>
      </c>
      <c r="B8" t="s">
        <v>66</v>
      </c>
      <c r="C8" t="s">
        <v>67</v>
      </c>
      <c r="D8">
        <v>1</v>
      </c>
      <c r="E8">
        <v>1</v>
      </c>
      <c r="F8">
        <v>0.154</v>
      </c>
      <c r="G8">
        <v>3</v>
      </c>
      <c r="H8">
        <v>4</v>
      </c>
      <c r="I8" t="s">
        <v>10</v>
      </c>
      <c r="J8" t="str">
        <f t="shared" si="0"/>
        <v>Character 1: 3-&gt; 4</v>
      </c>
      <c r="K8" t="str">
        <f t="shared" si="1"/>
        <v/>
      </c>
      <c r="L8" t="str">
        <f t="shared" si="2"/>
        <v/>
      </c>
      <c r="M8" t="str">
        <f t="shared" si="3"/>
        <v/>
      </c>
      <c r="N8" t="str">
        <f t="shared" si="4"/>
        <v xml:space="preserve"> Dogania subplanus (3-&gt;4), </v>
      </c>
    </row>
    <row r="9" spans="1:14" x14ac:dyDescent="0.2">
      <c r="A9">
        <v>63</v>
      </c>
      <c r="B9" t="s">
        <v>70</v>
      </c>
      <c r="C9" t="s">
        <v>71</v>
      </c>
      <c r="D9">
        <v>1</v>
      </c>
      <c r="E9">
        <v>1</v>
      </c>
      <c r="F9">
        <v>0.154</v>
      </c>
      <c r="G9">
        <v>3</v>
      </c>
      <c r="H9">
        <v>2</v>
      </c>
      <c r="I9" t="s">
        <v>10</v>
      </c>
      <c r="J9" t="str">
        <f t="shared" si="0"/>
        <v>Character 1: 3-&gt; 2</v>
      </c>
      <c r="K9" t="str">
        <f t="shared" si="1"/>
        <v/>
      </c>
      <c r="L9" t="str">
        <f t="shared" si="2"/>
        <v/>
      </c>
      <c r="M9" t="str">
        <f t="shared" si="3"/>
        <v/>
      </c>
      <c r="N9" t="str">
        <f t="shared" si="4"/>
        <v xml:space="preserve"> Nilssonia formosus (3-&gt;2), </v>
      </c>
    </row>
    <row r="10" spans="1:14" x14ac:dyDescent="0.2">
      <c r="A10">
        <v>67</v>
      </c>
      <c r="B10" t="s">
        <v>65</v>
      </c>
      <c r="C10" t="s">
        <v>75</v>
      </c>
      <c r="D10">
        <v>1</v>
      </c>
      <c r="E10">
        <v>1</v>
      </c>
      <c r="F10">
        <v>0.154</v>
      </c>
      <c r="G10">
        <v>3</v>
      </c>
      <c r="H10">
        <v>2</v>
      </c>
      <c r="I10" t="s">
        <v>10</v>
      </c>
      <c r="J10" t="str">
        <f t="shared" si="0"/>
        <v>Character 1: 3-&gt; 2</v>
      </c>
      <c r="K10" t="str">
        <f t="shared" si="1"/>
        <v/>
      </c>
      <c r="L10" t="str">
        <f t="shared" si="2"/>
        <v/>
      </c>
      <c r="M10" t="str">
        <f t="shared" si="3"/>
        <v/>
      </c>
      <c r="N10" t="str">
        <f t="shared" si="4"/>
        <v xml:space="preserve"> Palea steindachneri (3-&gt;2), </v>
      </c>
    </row>
    <row r="11" spans="1:14" x14ac:dyDescent="0.2">
      <c r="A11">
        <v>68</v>
      </c>
      <c r="B11" t="s">
        <v>64</v>
      </c>
      <c r="C11" t="s">
        <v>76</v>
      </c>
      <c r="D11">
        <v>1</v>
      </c>
      <c r="E11">
        <v>1</v>
      </c>
      <c r="F11">
        <v>0.154</v>
      </c>
      <c r="G11">
        <v>3</v>
      </c>
      <c r="H11">
        <v>4</v>
      </c>
      <c r="I11" t="s">
        <v>10</v>
      </c>
      <c r="J11" t="str">
        <f t="shared" si="0"/>
        <v>Character 1: 3-&gt; 4</v>
      </c>
      <c r="K11" t="str">
        <f t="shared" si="1"/>
        <v/>
      </c>
      <c r="L11" t="str">
        <f t="shared" si="2"/>
        <v/>
      </c>
      <c r="M11" t="str">
        <f t="shared" si="3"/>
        <v/>
      </c>
      <c r="N11" t="str">
        <f t="shared" si="4"/>
        <v xml:space="preserve"> Pelodiscus sinensis (3-&gt;4), </v>
      </c>
    </row>
    <row r="12" spans="1:14" x14ac:dyDescent="0.2">
      <c r="A12">
        <v>12</v>
      </c>
      <c r="B12" t="s">
        <v>21</v>
      </c>
      <c r="C12" t="s">
        <v>22</v>
      </c>
      <c r="D12">
        <v>1</v>
      </c>
      <c r="E12">
        <v>1</v>
      </c>
      <c r="F12">
        <v>0.154</v>
      </c>
      <c r="G12">
        <v>3</v>
      </c>
      <c r="H12">
        <v>2</v>
      </c>
      <c r="I12" t="s">
        <v>82</v>
      </c>
      <c r="J12" t="str">
        <f t="shared" si="0"/>
        <v>Character 1: 3-&gt; 2</v>
      </c>
      <c r="K12" t="str">
        <f t="shared" si="1"/>
        <v>§DELTRAN</v>
      </c>
      <c r="L12" t="str">
        <f t="shared" si="2"/>
        <v/>
      </c>
      <c r="M12" t="str">
        <f t="shared" si="3"/>
        <v xml:space="preserve">: </v>
      </c>
      <c r="N12" t="str">
        <f t="shared" si="4"/>
        <v xml:space="preserve"> §DELTRAN: Cyclanorbis elegans (3-&gt;2), </v>
      </c>
    </row>
    <row r="13" spans="1:14" x14ac:dyDescent="0.2">
      <c r="A13">
        <v>14</v>
      </c>
      <c r="B13" t="s">
        <v>20</v>
      </c>
      <c r="C13" t="s">
        <v>24</v>
      </c>
      <c r="D13">
        <v>1</v>
      </c>
      <c r="E13">
        <v>1</v>
      </c>
      <c r="F13">
        <v>0.154</v>
      </c>
      <c r="G13">
        <v>3</v>
      </c>
      <c r="H13">
        <v>2</v>
      </c>
      <c r="I13" t="s">
        <v>82</v>
      </c>
      <c r="J13" t="str">
        <f t="shared" si="0"/>
        <v>Character 1: 3-&gt; 2</v>
      </c>
      <c r="K13" t="str">
        <f t="shared" si="1"/>
        <v/>
      </c>
      <c r="L13" t="str">
        <f t="shared" si="2"/>
        <v/>
      </c>
      <c r="M13" t="str">
        <f t="shared" si="3"/>
        <v/>
      </c>
      <c r="N13" t="str">
        <f t="shared" si="4"/>
        <v xml:space="preserve"> node_42 (3-&gt;2), </v>
      </c>
    </row>
    <row r="14" spans="1:14" x14ac:dyDescent="0.2">
      <c r="A14">
        <v>13</v>
      </c>
      <c r="B14" t="s">
        <v>21</v>
      </c>
      <c r="C14" t="s">
        <v>23</v>
      </c>
      <c r="D14">
        <v>1</v>
      </c>
      <c r="E14">
        <v>1</v>
      </c>
      <c r="F14">
        <v>0.154</v>
      </c>
      <c r="G14">
        <v>2</v>
      </c>
      <c r="H14">
        <v>3</v>
      </c>
      <c r="I14" t="s">
        <v>12</v>
      </c>
      <c r="J14" t="str">
        <f t="shared" si="0"/>
        <v>Character 1: 2-&gt; 3</v>
      </c>
      <c r="K14" t="str">
        <f t="shared" si="1"/>
        <v>§ACCTRAN</v>
      </c>
      <c r="L14" t="str">
        <f t="shared" si="2"/>
        <v/>
      </c>
      <c r="M14" t="str">
        <f t="shared" si="3"/>
        <v xml:space="preserve">: </v>
      </c>
      <c r="N14" t="str">
        <f t="shared" si="4"/>
        <v xml:space="preserve"> §ACCTRAN: Cyclanorbis senegalensis (2-&gt;3), </v>
      </c>
    </row>
    <row r="15" spans="1:14" x14ac:dyDescent="0.2">
      <c r="A15">
        <v>14</v>
      </c>
      <c r="B15" t="s">
        <v>20</v>
      </c>
      <c r="C15" t="s">
        <v>24</v>
      </c>
      <c r="D15">
        <v>2</v>
      </c>
      <c r="E15">
        <v>1</v>
      </c>
      <c r="F15">
        <v>1</v>
      </c>
      <c r="G15">
        <v>2</v>
      </c>
      <c r="H15">
        <v>1</v>
      </c>
      <c r="I15" t="s">
        <v>10</v>
      </c>
      <c r="J15" t="str">
        <f t="shared" si="0"/>
        <v>Character 2: 2-&gt; 1</v>
      </c>
      <c r="K15" t="str">
        <f t="shared" si="1"/>
        <v>§Unambiguous</v>
      </c>
      <c r="L15" t="str">
        <f t="shared" si="2"/>
        <v>$Ch2:</v>
      </c>
      <c r="M15" t="str">
        <f t="shared" si="3"/>
        <v xml:space="preserve">: </v>
      </c>
      <c r="N15" t="str">
        <f t="shared" si="4"/>
        <v xml:space="preserve">$Ch2: §Unambiguous: node_42 (2-&gt;1), </v>
      </c>
    </row>
    <row r="16" spans="1:14" x14ac:dyDescent="0.2">
      <c r="A16">
        <v>5</v>
      </c>
      <c r="B16" t="s">
        <v>14</v>
      </c>
      <c r="C16" t="s">
        <v>15</v>
      </c>
      <c r="D16">
        <v>3</v>
      </c>
      <c r="E16">
        <v>1</v>
      </c>
      <c r="F16">
        <v>0.4</v>
      </c>
      <c r="G16">
        <v>1</v>
      </c>
      <c r="H16">
        <v>2</v>
      </c>
      <c r="I16" t="s">
        <v>10</v>
      </c>
      <c r="J16" t="str">
        <f t="shared" si="0"/>
        <v>Character 3: 1-&gt; 2</v>
      </c>
      <c r="K16" t="str">
        <f t="shared" si="1"/>
        <v>Unambiguous</v>
      </c>
      <c r="L16" t="str">
        <f t="shared" si="2"/>
        <v>$Ch3:</v>
      </c>
      <c r="M16" t="str">
        <f t="shared" si="3"/>
        <v xml:space="preserve">: </v>
      </c>
      <c r="N16" t="str">
        <f t="shared" si="4"/>
        <v xml:space="preserve">$Ch3: Unambiguous: node_71 (1-&gt;2), </v>
      </c>
    </row>
    <row r="17" spans="1:14" x14ac:dyDescent="0.2">
      <c r="A17">
        <v>46</v>
      </c>
      <c r="B17" t="s">
        <v>53</v>
      </c>
      <c r="C17" t="s">
        <v>54</v>
      </c>
      <c r="D17">
        <v>3</v>
      </c>
      <c r="E17">
        <v>1</v>
      </c>
      <c r="F17">
        <v>0.4</v>
      </c>
      <c r="G17">
        <v>2</v>
      </c>
      <c r="H17">
        <v>3</v>
      </c>
      <c r="I17" t="s">
        <v>10</v>
      </c>
      <c r="J17" t="str">
        <f t="shared" si="0"/>
        <v>Character 3: 2-&gt; 3</v>
      </c>
      <c r="K17" t="str">
        <f t="shared" si="1"/>
        <v/>
      </c>
      <c r="L17" t="str">
        <f t="shared" si="2"/>
        <v/>
      </c>
      <c r="M17" t="str">
        <f t="shared" si="3"/>
        <v/>
      </c>
      <c r="N17" t="str">
        <f t="shared" si="4"/>
        <v xml:space="preserve"> Chitra indica (2-&gt;3), </v>
      </c>
    </row>
    <row r="18" spans="1:14" x14ac:dyDescent="0.2">
      <c r="A18">
        <v>17</v>
      </c>
      <c r="B18" t="s">
        <v>25</v>
      </c>
      <c r="C18" t="s">
        <v>27</v>
      </c>
      <c r="D18">
        <v>3</v>
      </c>
      <c r="E18">
        <v>1</v>
      </c>
      <c r="F18">
        <v>0.4</v>
      </c>
      <c r="G18">
        <v>2</v>
      </c>
      <c r="H18">
        <v>1</v>
      </c>
      <c r="I18" t="s">
        <v>82</v>
      </c>
      <c r="J18" t="str">
        <f t="shared" si="0"/>
        <v>Character 3: 2-&gt; 1</v>
      </c>
      <c r="K18" t="str">
        <f t="shared" si="1"/>
        <v>§DELTRAN</v>
      </c>
      <c r="L18" t="str">
        <f t="shared" si="2"/>
        <v/>
      </c>
      <c r="M18" t="str">
        <f t="shared" si="3"/>
        <v xml:space="preserve">: </v>
      </c>
      <c r="N18" t="str">
        <f t="shared" si="4"/>
        <v xml:space="preserve"> §DELTRAN: Cycloderma frenatum (2-&gt;1), </v>
      </c>
    </row>
    <row r="19" spans="1:14" x14ac:dyDescent="0.2">
      <c r="A19">
        <v>18</v>
      </c>
      <c r="B19" t="s">
        <v>24</v>
      </c>
      <c r="C19" t="s">
        <v>28</v>
      </c>
      <c r="D19">
        <v>3</v>
      </c>
      <c r="E19">
        <v>1</v>
      </c>
      <c r="F19">
        <v>0.4</v>
      </c>
      <c r="G19">
        <v>2</v>
      </c>
      <c r="H19">
        <v>1</v>
      </c>
      <c r="I19" t="s">
        <v>82</v>
      </c>
      <c r="J19" t="str">
        <f t="shared" si="0"/>
        <v>Character 3: 2-&gt; 1</v>
      </c>
      <c r="K19" t="str">
        <f t="shared" si="1"/>
        <v/>
      </c>
      <c r="L19" t="str">
        <f t="shared" si="2"/>
        <v/>
      </c>
      <c r="M19" t="str">
        <f t="shared" si="3"/>
        <v/>
      </c>
      <c r="N19" t="str">
        <f t="shared" si="4"/>
        <v xml:space="preserve"> Lissemys punctata (2-&gt;1), </v>
      </c>
    </row>
    <row r="20" spans="1:14" x14ac:dyDescent="0.2">
      <c r="A20">
        <v>32</v>
      </c>
      <c r="B20" t="s">
        <v>39</v>
      </c>
      <c r="C20" t="s">
        <v>84</v>
      </c>
      <c r="D20">
        <v>3</v>
      </c>
      <c r="E20">
        <v>1</v>
      </c>
      <c r="F20">
        <v>0.4</v>
      </c>
      <c r="G20">
        <v>2</v>
      </c>
      <c r="H20">
        <v>3</v>
      </c>
      <c r="I20" t="s">
        <v>82</v>
      </c>
      <c r="J20" t="str">
        <f t="shared" si="0"/>
        <v>Character 3: 2-&gt; 3</v>
      </c>
      <c r="K20" t="str">
        <f t="shared" si="1"/>
        <v/>
      </c>
      <c r="L20" t="str">
        <f t="shared" si="2"/>
        <v/>
      </c>
      <c r="M20" t="str">
        <f t="shared" si="3"/>
        <v/>
      </c>
      <c r="N20" t="str">
        <f t="shared" si="4"/>
        <v xml:space="preserve"> Aspideretoides foveatus (2-&gt;3), </v>
      </c>
    </row>
    <row r="21" spans="1:14" x14ac:dyDescent="0.2">
      <c r="A21">
        <v>14</v>
      </c>
      <c r="B21" t="s">
        <v>20</v>
      </c>
      <c r="C21" t="s">
        <v>24</v>
      </c>
      <c r="D21">
        <v>3</v>
      </c>
      <c r="E21">
        <v>1</v>
      </c>
      <c r="F21">
        <v>0.4</v>
      </c>
      <c r="G21">
        <v>2</v>
      </c>
      <c r="H21">
        <v>1</v>
      </c>
      <c r="I21" t="s">
        <v>12</v>
      </c>
      <c r="J21" t="str">
        <f t="shared" si="0"/>
        <v>Character 3: 2-&gt; 1</v>
      </c>
      <c r="K21" t="str">
        <f t="shared" si="1"/>
        <v>§ACCTRAN</v>
      </c>
      <c r="L21" t="str">
        <f t="shared" si="2"/>
        <v/>
      </c>
      <c r="M21" t="str">
        <f t="shared" si="3"/>
        <v xml:space="preserve">: </v>
      </c>
      <c r="N21" t="str">
        <f t="shared" si="4"/>
        <v xml:space="preserve"> §ACCTRAN: node_42 (2-&gt;1), </v>
      </c>
    </row>
    <row r="22" spans="1:14" x14ac:dyDescent="0.2">
      <c r="A22">
        <v>16</v>
      </c>
      <c r="B22" t="s">
        <v>25</v>
      </c>
      <c r="C22" t="s">
        <v>26</v>
      </c>
      <c r="D22">
        <v>3</v>
      </c>
      <c r="E22">
        <v>1</v>
      </c>
      <c r="F22">
        <v>0.4</v>
      </c>
      <c r="G22">
        <v>1</v>
      </c>
      <c r="H22">
        <v>2</v>
      </c>
      <c r="I22" t="s">
        <v>12</v>
      </c>
      <c r="J22" t="str">
        <f t="shared" si="0"/>
        <v>Character 3: 1-&gt; 2</v>
      </c>
      <c r="K22" t="str">
        <f t="shared" si="1"/>
        <v/>
      </c>
      <c r="L22" t="str">
        <f t="shared" si="2"/>
        <v/>
      </c>
      <c r="M22" t="str">
        <f t="shared" si="3"/>
        <v/>
      </c>
      <c r="N22" t="str">
        <f t="shared" si="4"/>
        <v xml:space="preserve"> Cycloderma aubryi (1-&gt;2), </v>
      </c>
    </row>
    <row r="23" spans="1:14" x14ac:dyDescent="0.2">
      <c r="A23">
        <v>29</v>
      </c>
      <c r="B23" t="s">
        <v>17</v>
      </c>
      <c r="C23" t="s">
        <v>38</v>
      </c>
      <c r="D23">
        <v>3</v>
      </c>
      <c r="E23">
        <v>1</v>
      </c>
      <c r="F23">
        <v>0.4</v>
      </c>
      <c r="G23">
        <v>2</v>
      </c>
      <c r="H23">
        <v>3</v>
      </c>
      <c r="I23" t="s">
        <v>12</v>
      </c>
      <c r="J23" t="str">
        <f t="shared" si="0"/>
        <v>Character 3: 2-&gt; 3</v>
      </c>
      <c r="K23" t="str">
        <f t="shared" si="1"/>
        <v/>
      </c>
      <c r="L23" t="str">
        <f t="shared" si="2"/>
        <v/>
      </c>
      <c r="M23" t="str">
        <f t="shared" si="3"/>
        <v/>
      </c>
      <c r="N23" t="str">
        <f t="shared" si="4"/>
        <v xml:space="preserve"> node_55 (2-&gt;3), </v>
      </c>
    </row>
    <row r="24" spans="1:14" x14ac:dyDescent="0.2">
      <c r="A24">
        <v>7</v>
      </c>
      <c r="B24" t="s">
        <v>16</v>
      </c>
      <c r="C24" t="s">
        <v>17</v>
      </c>
      <c r="D24">
        <v>4</v>
      </c>
      <c r="E24">
        <v>1</v>
      </c>
      <c r="F24">
        <v>0.33300000000000002</v>
      </c>
      <c r="G24">
        <v>2</v>
      </c>
      <c r="H24">
        <v>1</v>
      </c>
      <c r="I24" t="s">
        <v>10</v>
      </c>
      <c r="J24" t="str">
        <f t="shared" si="0"/>
        <v>Character 4: 2-&gt; 1</v>
      </c>
      <c r="K24" t="str">
        <f t="shared" si="1"/>
        <v>§Unambiguous</v>
      </c>
      <c r="L24" t="str">
        <f t="shared" si="2"/>
        <v>$Ch4:</v>
      </c>
      <c r="M24" t="str">
        <f t="shared" si="3"/>
        <v xml:space="preserve">: </v>
      </c>
      <c r="N24" t="str">
        <f t="shared" si="4"/>
        <v xml:space="preserve">$Ch4: §Unambiguous: node_56 (2-&gt;1), </v>
      </c>
    </row>
    <row r="25" spans="1:14" x14ac:dyDescent="0.2">
      <c r="A25">
        <v>64</v>
      </c>
      <c r="B25" t="s">
        <v>70</v>
      </c>
      <c r="C25" t="s">
        <v>72</v>
      </c>
      <c r="D25">
        <v>4</v>
      </c>
      <c r="E25">
        <v>1</v>
      </c>
      <c r="F25">
        <v>0.33300000000000002</v>
      </c>
      <c r="G25">
        <v>2</v>
      </c>
      <c r="H25">
        <v>1</v>
      </c>
      <c r="I25" t="s">
        <v>82</v>
      </c>
      <c r="J25" t="str">
        <f t="shared" si="0"/>
        <v>Character 4: 2-&gt; 1</v>
      </c>
      <c r="K25" t="str">
        <f t="shared" si="1"/>
        <v>§DELTRAN</v>
      </c>
      <c r="L25" t="str">
        <f t="shared" si="2"/>
        <v/>
      </c>
      <c r="M25" t="str">
        <f t="shared" si="3"/>
        <v xml:space="preserve">: </v>
      </c>
      <c r="N25" t="str">
        <f t="shared" si="4"/>
        <v xml:space="preserve"> §DELTRAN: Nilssonia hurum (2-&gt;1), </v>
      </c>
    </row>
    <row r="26" spans="1:14" x14ac:dyDescent="0.2">
      <c r="A26">
        <v>65</v>
      </c>
      <c r="B26" t="s">
        <v>69</v>
      </c>
      <c r="C26" t="s">
        <v>73</v>
      </c>
      <c r="D26">
        <v>4</v>
      </c>
      <c r="E26">
        <v>1</v>
      </c>
      <c r="F26">
        <v>0.33300000000000002</v>
      </c>
      <c r="G26">
        <v>2</v>
      </c>
      <c r="H26">
        <v>1</v>
      </c>
      <c r="I26" t="s">
        <v>82</v>
      </c>
      <c r="J26" t="str">
        <f t="shared" si="0"/>
        <v>Character 4: 2-&gt; 1</v>
      </c>
      <c r="K26" t="str">
        <f t="shared" si="1"/>
        <v/>
      </c>
      <c r="L26" t="str">
        <f t="shared" si="2"/>
        <v/>
      </c>
      <c r="M26" t="str">
        <f t="shared" si="3"/>
        <v/>
      </c>
      <c r="N26" t="str">
        <f t="shared" si="4"/>
        <v xml:space="preserve"> Nilssonia gangetica (2-&gt;1), </v>
      </c>
    </row>
    <row r="27" spans="1:14" x14ac:dyDescent="0.2">
      <c r="A27">
        <v>61</v>
      </c>
      <c r="B27" t="s">
        <v>68</v>
      </c>
      <c r="C27" t="s">
        <v>69</v>
      </c>
      <c r="D27">
        <v>4</v>
      </c>
      <c r="E27">
        <v>1</v>
      </c>
      <c r="F27">
        <v>0.33300000000000002</v>
      </c>
      <c r="G27">
        <v>2</v>
      </c>
      <c r="H27">
        <v>1</v>
      </c>
      <c r="I27" t="s">
        <v>12</v>
      </c>
      <c r="J27" t="str">
        <f t="shared" si="0"/>
        <v>Character 4: 2-&gt; 1</v>
      </c>
      <c r="K27" t="str">
        <f t="shared" si="1"/>
        <v>§ACCTRAN</v>
      </c>
      <c r="L27" t="str">
        <f t="shared" si="2"/>
        <v/>
      </c>
      <c r="M27" t="str">
        <f t="shared" si="3"/>
        <v xml:space="preserve">: </v>
      </c>
      <c r="N27" t="str">
        <f t="shared" si="4"/>
        <v xml:space="preserve"> §ACCTRAN: node_63 (2-&gt;1), </v>
      </c>
    </row>
    <row r="28" spans="1:14" x14ac:dyDescent="0.2">
      <c r="A28">
        <v>63</v>
      </c>
      <c r="B28" t="s">
        <v>70</v>
      </c>
      <c r="C28" t="s">
        <v>71</v>
      </c>
      <c r="D28">
        <v>4</v>
      </c>
      <c r="E28">
        <v>1</v>
      </c>
      <c r="F28">
        <v>0.33300000000000002</v>
      </c>
      <c r="G28">
        <v>1</v>
      </c>
      <c r="H28">
        <v>2</v>
      </c>
      <c r="I28" t="s">
        <v>12</v>
      </c>
      <c r="J28" t="str">
        <f t="shared" si="0"/>
        <v>Character 4: 1-&gt; 2</v>
      </c>
      <c r="K28" t="str">
        <f t="shared" si="1"/>
        <v/>
      </c>
      <c r="L28" t="str">
        <f t="shared" si="2"/>
        <v/>
      </c>
      <c r="M28" t="str">
        <f t="shared" si="3"/>
        <v/>
      </c>
      <c r="N28" t="str">
        <f t="shared" si="4"/>
        <v xml:space="preserve"> Nilssonia formosus (1-&gt;2), </v>
      </c>
    </row>
    <row r="29" spans="1:14" x14ac:dyDescent="0.2">
      <c r="A29">
        <v>4</v>
      </c>
      <c r="B29" t="s">
        <v>11</v>
      </c>
      <c r="C29" t="s">
        <v>14</v>
      </c>
      <c r="D29">
        <v>5</v>
      </c>
      <c r="E29">
        <v>2</v>
      </c>
      <c r="F29">
        <v>0.75</v>
      </c>
      <c r="G29">
        <v>2</v>
      </c>
      <c r="H29">
        <v>4</v>
      </c>
      <c r="I29" t="s">
        <v>10</v>
      </c>
      <c r="J29" t="str">
        <f t="shared" si="0"/>
        <v>Character 5: 2-&gt; 4</v>
      </c>
      <c r="K29" t="str">
        <f t="shared" si="1"/>
        <v>§Unambiguous</v>
      </c>
      <c r="L29" t="str">
        <f t="shared" si="2"/>
        <v>$Ch5:</v>
      </c>
      <c r="M29" t="str">
        <f t="shared" si="3"/>
        <v xml:space="preserve">: </v>
      </c>
      <c r="N29" t="str">
        <f t="shared" si="4"/>
        <v xml:space="preserve">$Ch5: §Unambiguous: node_75 (2-&gt;4), </v>
      </c>
    </row>
    <row r="30" spans="1:14" x14ac:dyDescent="0.2">
      <c r="A30">
        <v>18</v>
      </c>
      <c r="B30" t="s">
        <v>24</v>
      </c>
      <c r="C30" t="s">
        <v>28</v>
      </c>
      <c r="D30">
        <v>5</v>
      </c>
      <c r="E30">
        <v>1</v>
      </c>
      <c r="F30">
        <v>0.75</v>
      </c>
      <c r="G30">
        <v>4</v>
      </c>
      <c r="H30">
        <v>3</v>
      </c>
      <c r="I30" t="s">
        <v>10</v>
      </c>
      <c r="J30" t="str">
        <f t="shared" si="0"/>
        <v>Character 5: 4-&gt; 3</v>
      </c>
      <c r="K30" t="str">
        <f t="shared" si="1"/>
        <v/>
      </c>
      <c r="L30" t="str">
        <f t="shared" si="2"/>
        <v/>
      </c>
      <c r="M30" t="str">
        <f t="shared" si="3"/>
        <v/>
      </c>
      <c r="N30" t="str">
        <f t="shared" si="4"/>
        <v xml:space="preserve"> Lissemys punctata (4-&gt;3), </v>
      </c>
    </row>
    <row r="31" spans="1:14" x14ac:dyDescent="0.2">
      <c r="A31">
        <v>2</v>
      </c>
      <c r="B31" t="s">
        <v>8</v>
      </c>
      <c r="C31" t="s">
        <v>11</v>
      </c>
      <c r="D31">
        <v>5</v>
      </c>
      <c r="E31">
        <v>1</v>
      </c>
      <c r="F31">
        <v>0.75</v>
      </c>
      <c r="G31">
        <v>1</v>
      </c>
      <c r="H31">
        <v>2</v>
      </c>
      <c r="I31" t="s">
        <v>82</v>
      </c>
      <c r="J31" t="str">
        <f t="shared" si="0"/>
        <v>Character 5: 1-&gt; 2</v>
      </c>
      <c r="K31" t="str">
        <f t="shared" si="1"/>
        <v>§DELTRAN</v>
      </c>
      <c r="L31" t="str">
        <f t="shared" si="2"/>
        <v/>
      </c>
      <c r="M31" t="str">
        <f t="shared" si="3"/>
        <v xml:space="preserve">: </v>
      </c>
      <c r="N31" t="str">
        <f t="shared" si="4"/>
        <v xml:space="preserve"> §DELTRAN: node_76 (1-&gt;2), </v>
      </c>
    </row>
    <row r="32" spans="1:14" x14ac:dyDescent="0.2">
      <c r="A32">
        <v>2</v>
      </c>
      <c r="B32" t="s">
        <v>8</v>
      </c>
      <c r="C32" t="s">
        <v>11</v>
      </c>
      <c r="D32">
        <v>5</v>
      </c>
      <c r="E32">
        <v>1</v>
      </c>
      <c r="F32">
        <v>0.75</v>
      </c>
      <c r="G32">
        <v>1</v>
      </c>
      <c r="H32">
        <v>2</v>
      </c>
      <c r="I32" t="s">
        <v>12</v>
      </c>
      <c r="J32" t="str">
        <f t="shared" si="0"/>
        <v>Character 5: 1-&gt; 2</v>
      </c>
      <c r="K32" t="str">
        <f t="shared" si="1"/>
        <v>§ACCTRAN</v>
      </c>
      <c r="L32" t="str">
        <f t="shared" si="2"/>
        <v/>
      </c>
      <c r="M32" t="str">
        <f t="shared" si="3"/>
        <v xml:space="preserve">: </v>
      </c>
      <c r="N32" t="str">
        <f t="shared" si="4"/>
        <v xml:space="preserve"> §ACCTRAN: node_76 (1-&gt;2), </v>
      </c>
    </row>
    <row r="33" spans="1:14" x14ac:dyDescent="0.2">
      <c r="A33">
        <v>13</v>
      </c>
      <c r="B33" t="s">
        <v>21</v>
      </c>
      <c r="C33" t="s">
        <v>23</v>
      </c>
      <c r="D33">
        <v>6</v>
      </c>
      <c r="E33">
        <v>1</v>
      </c>
      <c r="F33">
        <v>0.5</v>
      </c>
      <c r="G33">
        <v>1</v>
      </c>
      <c r="H33">
        <v>2</v>
      </c>
      <c r="I33" t="s">
        <v>10</v>
      </c>
      <c r="J33" t="str">
        <f t="shared" si="0"/>
        <v>Character 6: 1-&gt; 2</v>
      </c>
      <c r="K33" t="str">
        <f t="shared" si="1"/>
        <v>§Unambiguous</v>
      </c>
      <c r="L33" t="str">
        <f t="shared" si="2"/>
        <v>$Ch6:</v>
      </c>
      <c r="M33" t="str">
        <f t="shared" si="3"/>
        <v xml:space="preserve">: </v>
      </c>
      <c r="N33" t="str">
        <f t="shared" si="4"/>
        <v xml:space="preserve">$Ch6: §Unambiguous: Cyclanorbis senegalensis (1-&gt;2), </v>
      </c>
    </row>
    <row r="34" spans="1:14" x14ac:dyDescent="0.2">
      <c r="A34">
        <v>18</v>
      </c>
      <c r="B34" t="s">
        <v>24</v>
      </c>
      <c r="C34" t="s">
        <v>28</v>
      </c>
      <c r="D34">
        <v>6</v>
      </c>
      <c r="E34">
        <v>1</v>
      </c>
      <c r="F34">
        <v>0.5</v>
      </c>
      <c r="G34">
        <v>1</v>
      </c>
      <c r="H34">
        <v>2</v>
      </c>
      <c r="I34" t="s">
        <v>10</v>
      </c>
      <c r="J34" t="str">
        <f t="shared" si="0"/>
        <v>Character 6: 1-&gt; 2</v>
      </c>
      <c r="K34" t="str">
        <f t="shared" si="1"/>
        <v/>
      </c>
      <c r="L34" t="str">
        <f t="shared" si="2"/>
        <v/>
      </c>
      <c r="M34" t="str">
        <f t="shared" si="3"/>
        <v/>
      </c>
      <c r="N34" t="str">
        <f t="shared" si="4"/>
        <v xml:space="preserve"> Lissemys punctata (1-&gt;2), </v>
      </c>
    </row>
    <row r="35" spans="1:14" x14ac:dyDescent="0.2">
      <c r="A35">
        <v>49</v>
      </c>
      <c r="B35" t="s">
        <v>56</v>
      </c>
      <c r="C35" t="s">
        <v>57</v>
      </c>
      <c r="D35">
        <v>7</v>
      </c>
      <c r="E35">
        <v>1</v>
      </c>
      <c r="F35">
        <v>0.33300000000000002</v>
      </c>
      <c r="G35">
        <v>1</v>
      </c>
      <c r="H35">
        <v>2</v>
      </c>
      <c r="I35" t="s">
        <v>10</v>
      </c>
      <c r="J35" t="str">
        <f t="shared" si="0"/>
        <v>Character 7: 1-&gt; 2</v>
      </c>
      <c r="K35" t="str">
        <f t="shared" si="1"/>
        <v>Unambiguous</v>
      </c>
      <c r="L35" t="str">
        <f t="shared" si="2"/>
        <v>$Ch7:</v>
      </c>
      <c r="M35" t="str">
        <f t="shared" si="3"/>
        <v xml:space="preserve">: </v>
      </c>
      <c r="N35" t="str">
        <f t="shared" si="4"/>
        <v xml:space="preserve">$Ch7: Unambiguous: node_61 (1-&gt;2), </v>
      </c>
    </row>
    <row r="36" spans="1:14" x14ac:dyDescent="0.2">
      <c r="A36">
        <v>69</v>
      </c>
      <c r="B36" t="s">
        <v>15</v>
      </c>
      <c r="C36" t="s">
        <v>77</v>
      </c>
      <c r="D36">
        <v>7</v>
      </c>
      <c r="E36">
        <v>1</v>
      </c>
      <c r="F36">
        <v>0.33300000000000002</v>
      </c>
      <c r="G36">
        <v>1</v>
      </c>
      <c r="H36">
        <v>2</v>
      </c>
      <c r="I36" t="s">
        <v>82</v>
      </c>
      <c r="J36" t="str">
        <f t="shared" si="0"/>
        <v>Character 7: 1-&gt; 2</v>
      </c>
      <c r="K36" t="str">
        <f t="shared" si="1"/>
        <v>§DELTRAN</v>
      </c>
      <c r="L36" t="str">
        <f t="shared" si="2"/>
        <v/>
      </c>
      <c r="M36" t="str">
        <f t="shared" si="3"/>
        <v xml:space="preserve">: </v>
      </c>
      <c r="N36" t="str">
        <f t="shared" si="4"/>
        <v xml:space="preserve"> §DELTRAN: Gobiapalone orlovi (1-&gt;2), </v>
      </c>
    </row>
    <row r="37" spans="1:14" x14ac:dyDescent="0.2">
      <c r="A37">
        <v>70</v>
      </c>
      <c r="B37" t="s">
        <v>14</v>
      </c>
      <c r="C37" t="s">
        <v>78</v>
      </c>
      <c r="D37">
        <v>7</v>
      </c>
      <c r="E37">
        <v>1</v>
      </c>
      <c r="F37">
        <v>0.33300000000000002</v>
      </c>
      <c r="G37">
        <v>1</v>
      </c>
      <c r="H37">
        <v>2</v>
      </c>
      <c r="I37" t="s">
        <v>82</v>
      </c>
      <c r="J37" t="str">
        <f t="shared" si="0"/>
        <v>Character 7: 1-&gt; 2</v>
      </c>
      <c r="K37" t="str">
        <f t="shared" si="1"/>
        <v/>
      </c>
      <c r="L37" t="str">
        <f t="shared" si="2"/>
        <v/>
      </c>
      <c r="M37" t="str">
        <f t="shared" si="3"/>
        <v/>
      </c>
      <c r="N37" t="str">
        <f t="shared" si="4"/>
        <v xml:space="preserve"> node_74 (1-&gt;2), </v>
      </c>
    </row>
    <row r="38" spans="1:14" x14ac:dyDescent="0.2">
      <c r="A38">
        <v>4</v>
      </c>
      <c r="B38" t="s">
        <v>11</v>
      </c>
      <c r="C38" t="s">
        <v>14</v>
      </c>
      <c r="D38">
        <v>7</v>
      </c>
      <c r="E38">
        <v>1</v>
      </c>
      <c r="F38">
        <v>0.33300000000000002</v>
      </c>
      <c r="G38">
        <v>1</v>
      </c>
      <c r="H38">
        <v>2</v>
      </c>
      <c r="I38" t="s">
        <v>12</v>
      </c>
      <c r="J38" t="str">
        <f t="shared" si="0"/>
        <v>Character 7: 1-&gt; 2</v>
      </c>
      <c r="K38" t="str">
        <f t="shared" si="1"/>
        <v>§ACCTRAN</v>
      </c>
      <c r="L38" t="str">
        <f t="shared" si="2"/>
        <v/>
      </c>
      <c r="M38" t="str">
        <f t="shared" si="3"/>
        <v xml:space="preserve">: </v>
      </c>
      <c r="N38" t="str">
        <f t="shared" si="4"/>
        <v xml:space="preserve"> §ACCTRAN: node_75 (1-&gt;2), </v>
      </c>
    </row>
    <row r="39" spans="1:14" x14ac:dyDescent="0.2">
      <c r="A39">
        <v>6</v>
      </c>
      <c r="B39" t="s">
        <v>15</v>
      </c>
      <c r="C39" t="s">
        <v>16</v>
      </c>
      <c r="D39">
        <v>7</v>
      </c>
      <c r="E39">
        <v>1</v>
      </c>
      <c r="F39">
        <v>0.33300000000000002</v>
      </c>
      <c r="G39">
        <v>2</v>
      </c>
      <c r="H39">
        <v>1</v>
      </c>
      <c r="I39" t="s">
        <v>12</v>
      </c>
      <c r="J39" t="str">
        <f t="shared" si="0"/>
        <v>Character 7: 2-&gt; 1</v>
      </c>
      <c r="K39" t="str">
        <f t="shared" si="1"/>
        <v/>
      </c>
      <c r="L39" t="str">
        <f t="shared" si="2"/>
        <v/>
      </c>
      <c r="M39" t="str">
        <f t="shared" si="3"/>
        <v/>
      </c>
      <c r="N39" t="str">
        <f t="shared" si="4"/>
        <v xml:space="preserve"> node_70 (2-&gt;1), </v>
      </c>
    </row>
    <row r="40" spans="1:14" x14ac:dyDescent="0.2">
      <c r="A40">
        <v>68</v>
      </c>
      <c r="B40" t="s">
        <v>64</v>
      </c>
      <c r="C40" t="s">
        <v>76</v>
      </c>
      <c r="D40">
        <v>8</v>
      </c>
      <c r="E40">
        <v>1</v>
      </c>
      <c r="F40">
        <v>0.16700000000000001</v>
      </c>
      <c r="G40">
        <v>0</v>
      </c>
      <c r="H40">
        <v>1</v>
      </c>
      <c r="I40" t="s">
        <v>10</v>
      </c>
      <c r="J40" t="str">
        <f t="shared" si="0"/>
        <v>Character 8: 0-&gt; 1</v>
      </c>
      <c r="K40" t="str">
        <f t="shared" si="1"/>
        <v>§Unambiguous</v>
      </c>
      <c r="L40" t="str">
        <f t="shared" si="2"/>
        <v>$Ch8:</v>
      </c>
      <c r="M40" t="str">
        <f t="shared" si="3"/>
        <v xml:space="preserve">: </v>
      </c>
      <c r="N40" t="str">
        <f t="shared" si="4"/>
        <v xml:space="preserve">$Ch8: §Unambiguous: Pelodiscus sinensis (0-&gt;1), </v>
      </c>
    </row>
    <row r="41" spans="1:14" x14ac:dyDescent="0.2">
      <c r="A41">
        <v>13</v>
      </c>
      <c r="B41" t="s">
        <v>21</v>
      </c>
      <c r="C41" t="s">
        <v>23</v>
      </c>
      <c r="D41">
        <v>8</v>
      </c>
      <c r="E41">
        <v>1</v>
      </c>
      <c r="F41">
        <v>0.16700000000000001</v>
      </c>
      <c r="G41">
        <v>0</v>
      </c>
      <c r="H41">
        <v>1</v>
      </c>
      <c r="I41" t="s">
        <v>82</v>
      </c>
      <c r="J41" t="str">
        <f t="shared" si="0"/>
        <v>Character 8: 0-&gt; 1</v>
      </c>
      <c r="K41" t="str">
        <f t="shared" si="1"/>
        <v>§DELTRAN</v>
      </c>
      <c r="L41" t="str">
        <f t="shared" si="2"/>
        <v/>
      </c>
      <c r="M41" t="str">
        <f t="shared" si="3"/>
        <v xml:space="preserve">: </v>
      </c>
      <c r="N41" t="str">
        <f t="shared" si="4"/>
        <v xml:space="preserve"> §DELTRAN: Cyclanorbis senegalensis (0-&gt;1), </v>
      </c>
    </row>
    <row r="42" spans="1:14" x14ac:dyDescent="0.2">
      <c r="A42">
        <v>14</v>
      </c>
      <c r="B42" t="s">
        <v>20</v>
      </c>
      <c r="C42" t="s">
        <v>24</v>
      </c>
      <c r="D42">
        <v>8</v>
      </c>
      <c r="E42">
        <v>1</v>
      </c>
      <c r="F42">
        <v>0.16700000000000001</v>
      </c>
      <c r="G42">
        <v>0</v>
      </c>
      <c r="H42">
        <v>1</v>
      </c>
      <c r="I42" t="s">
        <v>82</v>
      </c>
      <c r="J42" t="str">
        <f t="shared" si="0"/>
        <v>Character 8: 0-&gt; 1</v>
      </c>
      <c r="K42" t="str">
        <f t="shared" si="1"/>
        <v/>
      </c>
      <c r="L42" t="str">
        <f t="shared" si="2"/>
        <v/>
      </c>
      <c r="M42" t="str">
        <f t="shared" si="3"/>
        <v/>
      </c>
      <c r="N42" t="str">
        <f t="shared" si="4"/>
        <v xml:space="preserve"> node_42 (0-&gt;1), </v>
      </c>
    </row>
    <row r="43" spans="1:14" x14ac:dyDescent="0.2">
      <c r="A43">
        <v>21</v>
      </c>
      <c r="B43" t="s">
        <v>30</v>
      </c>
      <c r="C43" t="s">
        <v>31</v>
      </c>
      <c r="D43">
        <v>8</v>
      </c>
      <c r="E43">
        <v>1</v>
      </c>
      <c r="F43">
        <v>0.16700000000000001</v>
      </c>
      <c r="G43">
        <v>0</v>
      </c>
      <c r="H43">
        <v>1</v>
      </c>
      <c r="I43" t="s">
        <v>82</v>
      </c>
      <c r="J43" t="str">
        <f t="shared" si="0"/>
        <v>Character 8: 0-&gt; 1</v>
      </c>
      <c r="K43" t="str">
        <f t="shared" si="1"/>
        <v/>
      </c>
      <c r="L43" t="str">
        <f t="shared" si="2"/>
        <v/>
      </c>
      <c r="M43" t="str">
        <f t="shared" si="3"/>
        <v/>
      </c>
      <c r="N43" t="str">
        <f t="shared" si="4"/>
        <v xml:space="preserve"> node_47 (0-&gt;1), </v>
      </c>
    </row>
    <row r="44" spans="1:14" x14ac:dyDescent="0.2">
      <c r="A44">
        <v>54</v>
      </c>
      <c r="B44" t="s">
        <v>60</v>
      </c>
      <c r="C44" t="s">
        <v>62</v>
      </c>
      <c r="D44">
        <v>8</v>
      </c>
      <c r="E44">
        <v>1</v>
      </c>
      <c r="F44">
        <v>0.16700000000000001</v>
      </c>
      <c r="G44">
        <v>0</v>
      </c>
      <c r="H44">
        <v>1</v>
      </c>
      <c r="I44" t="s">
        <v>82</v>
      </c>
      <c r="J44" t="str">
        <f t="shared" si="0"/>
        <v>Character 8: 0-&gt; 1</v>
      </c>
      <c r="K44" t="str">
        <f t="shared" si="1"/>
        <v/>
      </c>
      <c r="L44" t="str">
        <f t="shared" si="2"/>
        <v/>
      </c>
      <c r="M44" t="str">
        <f t="shared" si="3"/>
        <v/>
      </c>
      <c r="N44" t="str">
        <f t="shared" si="4"/>
        <v xml:space="preserve"> Apalone spinifera (0-&gt;1), </v>
      </c>
    </row>
    <row r="45" spans="1:14" x14ac:dyDescent="0.2">
      <c r="A45">
        <v>55</v>
      </c>
      <c r="B45" t="s">
        <v>59</v>
      </c>
      <c r="C45" t="s">
        <v>63</v>
      </c>
      <c r="D45">
        <v>8</v>
      </c>
      <c r="E45">
        <v>1</v>
      </c>
      <c r="F45">
        <v>0.16700000000000001</v>
      </c>
      <c r="G45">
        <v>0</v>
      </c>
      <c r="H45">
        <v>1</v>
      </c>
      <c r="I45" t="s">
        <v>82</v>
      </c>
      <c r="J45" t="str">
        <f t="shared" si="0"/>
        <v>Character 8: 0-&gt; 1</v>
      </c>
      <c r="K45" t="str">
        <f t="shared" si="1"/>
        <v/>
      </c>
      <c r="L45" t="str">
        <f t="shared" si="2"/>
        <v/>
      </c>
      <c r="M45" t="str">
        <f t="shared" si="3"/>
        <v/>
      </c>
      <c r="N45" t="str">
        <f t="shared" si="4"/>
        <v xml:space="preserve"> Apalone mutica (0-&gt;1), </v>
      </c>
    </row>
    <row r="46" spans="1:14" x14ac:dyDescent="0.2">
      <c r="A46">
        <v>8</v>
      </c>
      <c r="B46" t="s">
        <v>17</v>
      </c>
      <c r="C46" t="s">
        <v>18</v>
      </c>
      <c r="D46">
        <v>8</v>
      </c>
      <c r="E46">
        <v>1</v>
      </c>
      <c r="F46">
        <v>0.16700000000000001</v>
      </c>
      <c r="G46">
        <v>0</v>
      </c>
      <c r="H46">
        <v>1</v>
      </c>
      <c r="I46" t="s">
        <v>12</v>
      </c>
      <c r="J46" t="str">
        <f t="shared" si="0"/>
        <v>Character 8: 0-&gt; 1</v>
      </c>
      <c r="K46" t="str">
        <f t="shared" si="1"/>
        <v>§ACCTRAN</v>
      </c>
      <c r="L46" t="str">
        <f t="shared" si="2"/>
        <v/>
      </c>
      <c r="M46" t="str">
        <f t="shared" si="3"/>
        <v xml:space="preserve">: </v>
      </c>
      <c r="N46" t="str">
        <f t="shared" si="4"/>
        <v xml:space="preserve"> §ACCTRAN: node_49 (0-&gt;1), </v>
      </c>
    </row>
    <row r="47" spans="1:14" x14ac:dyDescent="0.2">
      <c r="A47">
        <v>12</v>
      </c>
      <c r="B47" t="s">
        <v>21</v>
      </c>
      <c r="C47" t="s">
        <v>22</v>
      </c>
      <c r="D47">
        <v>8</v>
      </c>
      <c r="E47">
        <v>1</v>
      </c>
      <c r="F47">
        <v>0.16700000000000001</v>
      </c>
      <c r="G47">
        <v>1</v>
      </c>
      <c r="H47">
        <v>0</v>
      </c>
      <c r="I47" t="s">
        <v>12</v>
      </c>
      <c r="J47" t="str">
        <f t="shared" si="0"/>
        <v>Character 8: 1-&gt; 0</v>
      </c>
      <c r="K47" t="str">
        <f t="shared" si="1"/>
        <v/>
      </c>
      <c r="L47" t="str">
        <f t="shared" si="2"/>
        <v/>
      </c>
      <c r="M47" t="str">
        <f t="shared" si="3"/>
        <v/>
      </c>
      <c r="N47" t="str">
        <f t="shared" si="4"/>
        <v xml:space="preserve"> Cyclanorbis elegans (1-&gt;0), </v>
      </c>
    </row>
    <row r="48" spans="1:14" x14ac:dyDescent="0.2">
      <c r="A48">
        <v>19</v>
      </c>
      <c r="B48" t="s">
        <v>19</v>
      </c>
      <c r="C48" t="s">
        <v>29</v>
      </c>
      <c r="D48">
        <v>8</v>
      </c>
      <c r="E48">
        <v>1</v>
      </c>
      <c r="F48">
        <v>0.16700000000000001</v>
      </c>
      <c r="G48">
        <v>1</v>
      </c>
      <c r="H48">
        <v>0</v>
      </c>
      <c r="I48" t="s">
        <v>12</v>
      </c>
      <c r="J48" t="str">
        <f t="shared" si="0"/>
        <v>Character 8: 1-&gt; 0</v>
      </c>
      <c r="K48" t="str">
        <f t="shared" si="1"/>
        <v/>
      </c>
      <c r="L48" t="str">
        <f t="shared" si="2"/>
        <v/>
      </c>
      <c r="M48" t="str">
        <f t="shared" si="3"/>
        <v/>
      </c>
      <c r="N48" t="str">
        <f t="shared" si="4"/>
        <v xml:space="preserve"> Axestemys infernalis (1-&gt;0), </v>
      </c>
    </row>
    <row r="49" spans="1:14" x14ac:dyDescent="0.2">
      <c r="A49">
        <v>51</v>
      </c>
      <c r="B49" t="s">
        <v>57</v>
      </c>
      <c r="C49" t="s">
        <v>59</v>
      </c>
      <c r="D49">
        <v>8</v>
      </c>
      <c r="E49">
        <v>1</v>
      </c>
      <c r="F49">
        <v>0.16700000000000001</v>
      </c>
      <c r="G49">
        <v>0</v>
      </c>
      <c r="H49">
        <v>1</v>
      </c>
      <c r="I49" t="s">
        <v>12</v>
      </c>
      <c r="J49" t="str">
        <f t="shared" si="0"/>
        <v>Character 8: 0-&gt; 1</v>
      </c>
      <c r="K49" t="str">
        <f t="shared" si="1"/>
        <v/>
      </c>
      <c r="L49" t="str">
        <f t="shared" si="2"/>
        <v/>
      </c>
      <c r="M49" t="str">
        <f t="shared" si="3"/>
        <v/>
      </c>
      <c r="N49" t="str">
        <f t="shared" si="4"/>
        <v xml:space="preserve"> node_60 (0-&gt;1), </v>
      </c>
    </row>
    <row r="50" spans="1:14" x14ac:dyDescent="0.2">
      <c r="A50">
        <v>53</v>
      </c>
      <c r="B50" t="s">
        <v>60</v>
      </c>
      <c r="C50" t="s">
        <v>61</v>
      </c>
      <c r="D50">
        <v>8</v>
      </c>
      <c r="E50">
        <v>1</v>
      </c>
      <c r="F50">
        <v>0.16700000000000001</v>
      </c>
      <c r="G50">
        <v>1</v>
      </c>
      <c r="H50">
        <v>0</v>
      </c>
      <c r="I50" t="s">
        <v>12</v>
      </c>
      <c r="J50" t="str">
        <f t="shared" si="0"/>
        <v>Character 8: 1-&gt; 0</v>
      </c>
      <c r="K50" t="str">
        <f t="shared" si="1"/>
        <v/>
      </c>
      <c r="L50" t="str">
        <f t="shared" si="2"/>
        <v/>
      </c>
      <c r="M50" t="str">
        <f t="shared" si="3"/>
        <v/>
      </c>
      <c r="N50" t="str">
        <f t="shared" si="4"/>
        <v xml:space="preserve"> Apalone ferox (1-&gt;0), </v>
      </c>
    </row>
    <row r="51" spans="1:14" x14ac:dyDescent="0.2">
      <c r="A51">
        <v>60</v>
      </c>
      <c r="B51" t="s">
        <v>66</v>
      </c>
      <c r="C51" t="s">
        <v>68</v>
      </c>
      <c r="D51">
        <v>9</v>
      </c>
      <c r="E51">
        <v>1</v>
      </c>
      <c r="F51">
        <v>0.1</v>
      </c>
      <c r="G51">
        <v>0</v>
      </c>
      <c r="H51">
        <v>1</v>
      </c>
      <c r="I51" t="s">
        <v>10</v>
      </c>
      <c r="J51" t="str">
        <f t="shared" si="0"/>
        <v>Character 9: 0-&gt; 1</v>
      </c>
      <c r="K51" t="str">
        <f t="shared" si="1"/>
        <v>§Unambiguous</v>
      </c>
      <c r="L51" t="str">
        <f t="shared" si="2"/>
        <v>$Ch9:</v>
      </c>
      <c r="M51" t="str">
        <f t="shared" si="3"/>
        <v xml:space="preserve">: </v>
      </c>
      <c r="N51" t="str">
        <f t="shared" si="4"/>
        <v xml:space="preserve">$Ch9: §Unambiguous: node_64 (0-&gt;1), </v>
      </c>
    </row>
    <row r="52" spans="1:14" x14ac:dyDescent="0.2">
      <c r="A52">
        <v>63</v>
      </c>
      <c r="B52" t="s">
        <v>70</v>
      </c>
      <c r="C52" t="s">
        <v>71</v>
      </c>
      <c r="D52">
        <v>9</v>
      </c>
      <c r="E52">
        <v>1</v>
      </c>
      <c r="F52">
        <v>0.1</v>
      </c>
      <c r="G52">
        <v>1</v>
      </c>
      <c r="H52">
        <v>0</v>
      </c>
      <c r="I52" t="s">
        <v>10</v>
      </c>
      <c r="J52" t="str">
        <f t="shared" si="0"/>
        <v>Character 9: 1-&gt; 0</v>
      </c>
      <c r="K52" t="str">
        <f t="shared" si="1"/>
        <v/>
      </c>
      <c r="L52" t="str">
        <f t="shared" si="2"/>
        <v/>
      </c>
      <c r="M52" t="str">
        <f t="shared" si="3"/>
        <v/>
      </c>
      <c r="N52" t="str">
        <f t="shared" si="4"/>
        <v xml:space="preserve"> Nilssonia formosus (1-&gt;0), </v>
      </c>
    </row>
    <row r="53" spans="1:14" x14ac:dyDescent="0.2">
      <c r="A53">
        <v>68</v>
      </c>
      <c r="B53" t="s">
        <v>64</v>
      </c>
      <c r="C53" t="s">
        <v>76</v>
      </c>
      <c r="D53">
        <v>9</v>
      </c>
      <c r="E53">
        <v>1</v>
      </c>
      <c r="F53">
        <v>0.1</v>
      </c>
      <c r="G53">
        <v>0</v>
      </c>
      <c r="H53">
        <v>1</v>
      </c>
      <c r="I53" t="s">
        <v>10</v>
      </c>
      <c r="J53" t="str">
        <f t="shared" si="0"/>
        <v>Character 9: 0-&gt; 1</v>
      </c>
      <c r="K53" t="str">
        <f t="shared" si="1"/>
        <v/>
      </c>
      <c r="L53" t="str">
        <f t="shared" si="2"/>
        <v/>
      </c>
      <c r="M53" t="str">
        <f t="shared" si="3"/>
        <v/>
      </c>
      <c r="N53" t="str">
        <f t="shared" si="4"/>
        <v xml:space="preserve"> Pelodiscus sinensis (0-&gt;1), </v>
      </c>
    </row>
    <row r="54" spans="1:14" x14ac:dyDescent="0.2">
      <c r="A54">
        <v>13</v>
      </c>
      <c r="B54" t="s">
        <v>21</v>
      </c>
      <c r="C54" t="s">
        <v>23</v>
      </c>
      <c r="D54">
        <v>9</v>
      </c>
      <c r="E54">
        <v>1</v>
      </c>
      <c r="F54">
        <v>0.1</v>
      </c>
      <c r="G54">
        <v>0</v>
      </c>
      <c r="H54">
        <v>1</v>
      </c>
      <c r="I54" t="s">
        <v>82</v>
      </c>
      <c r="J54" t="str">
        <f t="shared" si="0"/>
        <v>Character 9: 0-&gt; 1</v>
      </c>
      <c r="K54" t="str">
        <f t="shared" si="1"/>
        <v>§DELTRAN</v>
      </c>
      <c r="L54" t="str">
        <f t="shared" si="2"/>
        <v/>
      </c>
      <c r="M54" t="str">
        <f t="shared" si="3"/>
        <v xml:space="preserve">: </v>
      </c>
      <c r="N54" t="str">
        <f t="shared" si="4"/>
        <v xml:space="preserve"> §DELTRAN: Cyclanorbis senegalensis (0-&gt;1), </v>
      </c>
    </row>
    <row r="55" spans="1:14" x14ac:dyDescent="0.2">
      <c r="A55">
        <v>14</v>
      </c>
      <c r="B55" t="s">
        <v>20</v>
      </c>
      <c r="C55" t="s">
        <v>24</v>
      </c>
      <c r="D55">
        <v>9</v>
      </c>
      <c r="E55">
        <v>1</v>
      </c>
      <c r="F55">
        <v>0.1</v>
      </c>
      <c r="G55">
        <v>0</v>
      </c>
      <c r="H55">
        <v>1</v>
      </c>
      <c r="I55" t="s">
        <v>82</v>
      </c>
      <c r="J55" t="str">
        <f t="shared" si="0"/>
        <v>Character 9: 0-&gt; 1</v>
      </c>
      <c r="K55" t="str">
        <f t="shared" si="1"/>
        <v/>
      </c>
      <c r="L55" t="str">
        <f t="shared" si="2"/>
        <v/>
      </c>
      <c r="M55" t="str">
        <f t="shared" si="3"/>
        <v/>
      </c>
      <c r="N55" t="str">
        <f t="shared" si="4"/>
        <v xml:space="preserve"> node_42 (0-&gt;1), </v>
      </c>
    </row>
    <row r="56" spans="1:14" x14ac:dyDescent="0.2">
      <c r="A56">
        <v>21</v>
      </c>
      <c r="B56" t="s">
        <v>30</v>
      </c>
      <c r="C56" t="s">
        <v>31</v>
      </c>
      <c r="D56">
        <v>9</v>
      </c>
      <c r="E56">
        <v>1</v>
      </c>
      <c r="F56">
        <v>0.1</v>
      </c>
      <c r="G56">
        <v>0</v>
      </c>
      <c r="H56">
        <v>1</v>
      </c>
      <c r="I56" t="s">
        <v>82</v>
      </c>
      <c r="J56" t="str">
        <f t="shared" si="0"/>
        <v>Character 9: 0-&gt; 1</v>
      </c>
      <c r="K56" t="str">
        <f t="shared" si="1"/>
        <v/>
      </c>
      <c r="L56" t="str">
        <f t="shared" si="2"/>
        <v/>
      </c>
      <c r="M56" t="str">
        <f t="shared" si="3"/>
        <v/>
      </c>
      <c r="N56" t="str">
        <f t="shared" si="4"/>
        <v xml:space="preserve"> node_47 (0-&gt;1), </v>
      </c>
    </row>
    <row r="57" spans="1:14" x14ac:dyDescent="0.2">
      <c r="A57">
        <v>36</v>
      </c>
      <c r="B57" t="s">
        <v>43</v>
      </c>
      <c r="C57" t="s">
        <v>44</v>
      </c>
      <c r="D57">
        <v>9</v>
      </c>
      <c r="E57">
        <v>1</v>
      </c>
      <c r="F57">
        <v>0.1</v>
      </c>
      <c r="G57">
        <v>0</v>
      </c>
      <c r="H57">
        <v>1</v>
      </c>
      <c r="I57" t="s">
        <v>82</v>
      </c>
      <c r="J57" t="str">
        <f t="shared" si="0"/>
        <v>Character 9: 0-&gt; 1</v>
      </c>
      <c r="K57" t="str">
        <f t="shared" si="1"/>
        <v/>
      </c>
      <c r="L57" t="str">
        <f t="shared" si="2"/>
        <v/>
      </c>
      <c r="M57" t="str">
        <f t="shared" si="3"/>
        <v/>
      </c>
      <c r="N57" t="str">
        <f t="shared" si="4"/>
        <v xml:space="preserve"> Gilmoremys lancensis (0-&gt;1), </v>
      </c>
    </row>
    <row r="58" spans="1:14" x14ac:dyDescent="0.2">
      <c r="A58">
        <v>39</v>
      </c>
      <c r="B58" t="s">
        <v>46</v>
      </c>
      <c r="C58" t="s">
        <v>47</v>
      </c>
      <c r="D58">
        <v>9</v>
      </c>
      <c r="E58">
        <v>1</v>
      </c>
      <c r="F58">
        <v>0.1</v>
      </c>
      <c r="G58">
        <v>0</v>
      </c>
      <c r="H58">
        <v>1</v>
      </c>
      <c r="I58" t="s">
        <v>82</v>
      </c>
      <c r="J58" t="str">
        <f t="shared" si="0"/>
        <v>Character 9: 0-&gt; 1</v>
      </c>
      <c r="K58" t="str">
        <f t="shared" si="1"/>
        <v/>
      </c>
      <c r="L58" t="str">
        <f t="shared" si="2"/>
        <v/>
      </c>
      <c r="M58" t="str">
        <f t="shared" si="3"/>
        <v/>
      </c>
      <c r="N58" t="str">
        <f t="shared" si="4"/>
        <v xml:space="preserve"> Plastomenus thomasi (0-&gt;1), </v>
      </c>
    </row>
    <row r="59" spans="1:14" x14ac:dyDescent="0.2">
      <c r="A59">
        <v>54</v>
      </c>
      <c r="B59" t="s">
        <v>60</v>
      </c>
      <c r="C59" t="s">
        <v>62</v>
      </c>
      <c r="D59">
        <v>9</v>
      </c>
      <c r="E59">
        <v>1</v>
      </c>
      <c r="F59">
        <v>0.1</v>
      </c>
      <c r="G59">
        <v>0</v>
      </c>
      <c r="H59">
        <v>1</v>
      </c>
      <c r="I59" t="s">
        <v>82</v>
      </c>
      <c r="J59" t="str">
        <f t="shared" si="0"/>
        <v>Character 9: 0-&gt; 1</v>
      </c>
      <c r="K59" t="str">
        <f t="shared" si="1"/>
        <v/>
      </c>
      <c r="L59" t="str">
        <f t="shared" si="2"/>
        <v/>
      </c>
      <c r="M59" t="str">
        <f t="shared" si="3"/>
        <v/>
      </c>
      <c r="N59" t="str">
        <f t="shared" si="4"/>
        <v xml:space="preserve"> Apalone spinifera (0-&gt;1), </v>
      </c>
    </row>
    <row r="60" spans="1:14" x14ac:dyDescent="0.2">
      <c r="A60">
        <v>55</v>
      </c>
      <c r="B60" t="s">
        <v>59</v>
      </c>
      <c r="C60" t="s">
        <v>63</v>
      </c>
      <c r="D60">
        <v>9</v>
      </c>
      <c r="E60">
        <v>1</v>
      </c>
      <c r="F60">
        <v>0.1</v>
      </c>
      <c r="G60">
        <v>0</v>
      </c>
      <c r="H60">
        <v>1</v>
      </c>
      <c r="I60" t="s">
        <v>82</v>
      </c>
      <c r="J60" t="str">
        <f t="shared" si="0"/>
        <v>Character 9: 0-&gt; 1</v>
      </c>
      <c r="K60" t="str">
        <f t="shared" si="1"/>
        <v/>
      </c>
      <c r="L60" t="str">
        <f t="shared" si="2"/>
        <v/>
      </c>
      <c r="M60" t="str">
        <f t="shared" si="3"/>
        <v/>
      </c>
      <c r="N60" t="str">
        <f t="shared" si="4"/>
        <v xml:space="preserve"> Apalone mutica (0-&gt;1), </v>
      </c>
    </row>
    <row r="61" spans="1:14" x14ac:dyDescent="0.2">
      <c r="A61">
        <v>8</v>
      </c>
      <c r="B61" t="s">
        <v>17</v>
      </c>
      <c r="C61" t="s">
        <v>18</v>
      </c>
      <c r="D61">
        <v>9</v>
      </c>
      <c r="E61">
        <v>1</v>
      </c>
      <c r="F61">
        <v>0.1</v>
      </c>
      <c r="G61">
        <v>0</v>
      </c>
      <c r="H61">
        <v>1</v>
      </c>
      <c r="I61" t="s">
        <v>12</v>
      </c>
      <c r="J61" t="str">
        <f t="shared" si="0"/>
        <v>Character 9: 0-&gt; 1</v>
      </c>
      <c r="K61" t="str">
        <f t="shared" si="1"/>
        <v>§ACCTRAN</v>
      </c>
      <c r="L61" t="str">
        <f t="shared" si="2"/>
        <v/>
      </c>
      <c r="M61" t="str">
        <f t="shared" si="3"/>
        <v xml:space="preserve">: </v>
      </c>
      <c r="N61" t="str">
        <f t="shared" si="4"/>
        <v xml:space="preserve"> §ACCTRAN: node_49 (0-&gt;1), </v>
      </c>
    </row>
    <row r="62" spans="1:14" x14ac:dyDescent="0.2">
      <c r="A62">
        <v>12</v>
      </c>
      <c r="B62" t="s">
        <v>21</v>
      </c>
      <c r="C62" t="s">
        <v>22</v>
      </c>
      <c r="D62">
        <v>9</v>
      </c>
      <c r="E62">
        <v>1</v>
      </c>
      <c r="F62">
        <v>0.1</v>
      </c>
      <c r="G62">
        <v>1</v>
      </c>
      <c r="H62">
        <v>0</v>
      </c>
      <c r="I62" t="s">
        <v>12</v>
      </c>
      <c r="J62" t="str">
        <f t="shared" si="0"/>
        <v>Character 9: 1-&gt; 0</v>
      </c>
      <c r="K62" t="str">
        <f t="shared" si="1"/>
        <v/>
      </c>
      <c r="L62" t="str">
        <f t="shared" si="2"/>
        <v/>
      </c>
      <c r="M62" t="str">
        <f t="shared" si="3"/>
        <v/>
      </c>
      <c r="N62" t="str">
        <f t="shared" si="4"/>
        <v xml:space="preserve"> Cyclanorbis elegans (1-&gt;0), </v>
      </c>
    </row>
    <row r="63" spans="1:14" x14ac:dyDescent="0.2">
      <c r="A63">
        <v>19</v>
      </c>
      <c r="B63" t="s">
        <v>19</v>
      </c>
      <c r="C63" t="s">
        <v>29</v>
      </c>
      <c r="D63">
        <v>9</v>
      </c>
      <c r="E63">
        <v>1</v>
      </c>
      <c r="F63">
        <v>0.1</v>
      </c>
      <c r="G63">
        <v>1</v>
      </c>
      <c r="H63">
        <v>0</v>
      </c>
      <c r="I63" t="s">
        <v>12</v>
      </c>
      <c r="J63" t="str">
        <f t="shared" si="0"/>
        <v>Character 9: 1-&gt; 0</v>
      </c>
      <c r="K63" t="str">
        <f t="shared" si="1"/>
        <v/>
      </c>
      <c r="L63" t="str">
        <f t="shared" si="2"/>
        <v/>
      </c>
      <c r="M63" t="str">
        <f t="shared" si="3"/>
        <v/>
      </c>
      <c r="N63" t="str">
        <f t="shared" si="4"/>
        <v xml:space="preserve"> Axestemys infernalis (1-&gt;0), </v>
      </c>
    </row>
    <row r="64" spans="1:14" x14ac:dyDescent="0.2">
      <c r="A64">
        <v>35</v>
      </c>
      <c r="B64" t="s">
        <v>41</v>
      </c>
      <c r="C64" t="s">
        <v>43</v>
      </c>
      <c r="D64">
        <v>9</v>
      </c>
      <c r="E64">
        <v>1</v>
      </c>
      <c r="F64">
        <v>0.1</v>
      </c>
      <c r="G64">
        <v>0</v>
      </c>
      <c r="H64">
        <v>1</v>
      </c>
      <c r="I64" t="s">
        <v>12</v>
      </c>
      <c r="J64" t="str">
        <f t="shared" si="0"/>
        <v>Character 9: 0-&gt; 1</v>
      </c>
      <c r="K64" t="str">
        <f t="shared" si="1"/>
        <v/>
      </c>
      <c r="L64" t="str">
        <f t="shared" si="2"/>
        <v/>
      </c>
      <c r="M64" t="str">
        <f t="shared" si="3"/>
        <v/>
      </c>
      <c r="N64" t="str">
        <f t="shared" si="4"/>
        <v xml:space="preserve"> node_53 (0-&gt;1), </v>
      </c>
    </row>
    <row r="65" spans="1:14" x14ac:dyDescent="0.2">
      <c r="A65">
        <v>40</v>
      </c>
      <c r="B65" t="s">
        <v>46</v>
      </c>
      <c r="C65" t="s">
        <v>48</v>
      </c>
      <c r="D65">
        <v>9</v>
      </c>
      <c r="E65">
        <v>1</v>
      </c>
      <c r="F65">
        <v>0.1</v>
      </c>
      <c r="G65">
        <v>1</v>
      </c>
      <c r="H65">
        <v>0</v>
      </c>
      <c r="I65" t="s">
        <v>12</v>
      </c>
      <c r="J65" t="str">
        <f t="shared" si="0"/>
        <v>Character 9: 1-&gt; 0</v>
      </c>
      <c r="K65" t="str">
        <f t="shared" si="1"/>
        <v/>
      </c>
      <c r="L65" t="str">
        <f t="shared" si="2"/>
        <v/>
      </c>
      <c r="M65" t="str">
        <f t="shared" si="3"/>
        <v/>
      </c>
      <c r="N65" t="str">
        <f t="shared" si="4"/>
        <v xml:space="preserve"> Plastomenus joycei (1-&gt;0), </v>
      </c>
    </row>
    <row r="66" spans="1:14" x14ac:dyDescent="0.2">
      <c r="A66">
        <v>51</v>
      </c>
      <c r="B66" t="s">
        <v>57</v>
      </c>
      <c r="C66" t="s">
        <v>59</v>
      </c>
      <c r="D66">
        <v>9</v>
      </c>
      <c r="E66">
        <v>1</v>
      </c>
      <c r="F66">
        <v>0.1</v>
      </c>
      <c r="G66">
        <v>0</v>
      </c>
      <c r="H66">
        <v>1</v>
      </c>
      <c r="I66" t="s">
        <v>12</v>
      </c>
      <c r="J66" t="str">
        <f t="shared" si="0"/>
        <v>Character 9: 0-&gt; 1</v>
      </c>
      <c r="K66" t="str">
        <f t="shared" si="1"/>
        <v/>
      </c>
      <c r="L66" t="str">
        <f t="shared" si="2"/>
        <v/>
      </c>
      <c r="M66" t="str">
        <f t="shared" si="3"/>
        <v/>
      </c>
      <c r="N66" t="str">
        <f t="shared" si="4"/>
        <v xml:space="preserve"> node_60 (0-&gt;1), </v>
      </c>
    </row>
    <row r="67" spans="1:14" x14ac:dyDescent="0.2">
      <c r="A67">
        <v>53</v>
      </c>
      <c r="B67" t="s">
        <v>60</v>
      </c>
      <c r="C67" t="s">
        <v>61</v>
      </c>
      <c r="D67">
        <v>9</v>
      </c>
      <c r="E67">
        <v>1</v>
      </c>
      <c r="F67">
        <v>0.1</v>
      </c>
      <c r="G67">
        <v>1</v>
      </c>
      <c r="H67">
        <v>0</v>
      </c>
      <c r="I67" t="s">
        <v>12</v>
      </c>
      <c r="J67" t="str">
        <f t="shared" ref="J67:J130" si="5">CONCATENATE("Character ",D67,": ",G67,"-&gt; ",H67)</f>
        <v>Character 9: 1-&gt; 0</v>
      </c>
      <c r="K67" t="str">
        <f t="shared" ref="K67:K130" si="6">IF(I67=I66, IF(D67=D66,"",I67), CONCATENATE("§",I67))</f>
        <v/>
      </c>
      <c r="L67" t="str">
        <f t="shared" ref="L67:L130" si="7" xml:space="preserve"> IF(D67=D66,"", CONCATENATE("$","Ch",D67,":"))</f>
        <v/>
      </c>
      <c r="M67" t="str">
        <f t="shared" ref="M67:M130" si="8" xml:space="preserve"> IF(K67="","",": ")</f>
        <v/>
      </c>
      <c r="N67" t="str">
        <f t="shared" ref="N67:N130" si="9" xml:space="preserve"> CONCATENATE(L67," ",K67,M67,C67," (",G67,"-&gt;",H67,")",", ")</f>
        <v xml:space="preserve"> Apalone ferox (1-&gt;0), </v>
      </c>
    </row>
    <row r="68" spans="1:14" x14ac:dyDescent="0.2">
      <c r="A68">
        <v>5</v>
      </c>
      <c r="B68" t="s">
        <v>14</v>
      </c>
      <c r="C68" t="s">
        <v>15</v>
      </c>
      <c r="D68">
        <v>10</v>
      </c>
      <c r="E68">
        <v>1</v>
      </c>
      <c r="F68">
        <v>1</v>
      </c>
      <c r="G68">
        <v>0</v>
      </c>
      <c r="H68">
        <v>1</v>
      </c>
      <c r="I68" t="s">
        <v>82</v>
      </c>
      <c r="J68" t="str">
        <f t="shared" si="5"/>
        <v>Character 10: 0-&gt; 1</v>
      </c>
      <c r="K68" t="str">
        <f t="shared" si="6"/>
        <v>§DELTRAN</v>
      </c>
      <c r="L68" t="str">
        <f t="shared" si="7"/>
        <v>$Ch10:</v>
      </c>
      <c r="M68" t="str">
        <f t="shared" si="8"/>
        <v xml:space="preserve">: </v>
      </c>
      <c r="N68" t="str">
        <f t="shared" si="9"/>
        <v xml:space="preserve">$Ch10: §DELTRAN: node_71 (0-&gt;1), </v>
      </c>
    </row>
    <row r="69" spans="1:14" x14ac:dyDescent="0.2">
      <c r="A69">
        <v>5</v>
      </c>
      <c r="B69" t="s">
        <v>14</v>
      </c>
      <c r="C69" t="s">
        <v>15</v>
      </c>
      <c r="D69">
        <v>10</v>
      </c>
      <c r="E69">
        <v>1</v>
      </c>
      <c r="F69">
        <v>1</v>
      </c>
      <c r="G69">
        <v>0</v>
      </c>
      <c r="H69">
        <v>1</v>
      </c>
      <c r="I69" t="s">
        <v>12</v>
      </c>
      <c r="J69" t="str">
        <f t="shared" si="5"/>
        <v>Character 10: 0-&gt; 1</v>
      </c>
      <c r="K69" t="str">
        <f t="shared" si="6"/>
        <v>§ACCTRAN</v>
      </c>
      <c r="L69" t="str">
        <f t="shared" si="7"/>
        <v/>
      </c>
      <c r="M69" t="str">
        <f t="shared" si="8"/>
        <v xml:space="preserve">: </v>
      </c>
      <c r="N69" t="str">
        <f t="shared" si="9"/>
        <v xml:space="preserve"> §ACCTRAN: node_71 (0-&gt;1), </v>
      </c>
    </row>
    <row r="70" spans="1:14" x14ac:dyDescent="0.2">
      <c r="A70">
        <v>6</v>
      </c>
      <c r="B70" t="s">
        <v>15</v>
      </c>
      <c r="C70" t="s">
        <v>16</v>
      </c>
      <c r="D70">
        <v>11</v>
      </c>
      <c r="E70">
        <v>1</v>
      </c>
      <c r="F70">
        <v>0.33300000000000002</v>
      </c>
      <c r="G70">
        <v>0</v>
      </c>
      <c r="H70">
        <v>1</v>
      </c>
      <c r="I70" t="s">
        <v>10</v>
      </c>
      <c r="J70" t="str">
        <f t="shared" si="5"/>
        <v>Character 11: 0-&gt; 1</v>
      </c>
      <c r="K70" t="str">
        <f t="shared" si="6"/>
        <v>§Unambiguous</v>
      </c>
      <c r="L70" t="str">
        <f t="shared" si="7"/>
        <v>$Ch11:</v>
      </c>
      <c r="M70" t="str">
        <f t="shared" si="8"/>
        <v xml:space="preserve">: </v>
      </c>
      <c r="N70" t="str">
        <f t="shared" si="9"/>
        <v xml:space="preserve">$Ch11: §Unambiguous: node_70 (0-&gt;1), </v>
      </c>
    </row>
    <row r="71" spans="1:14" x14ac:dyDescent="0.2">
      <c r="A71">
        <v>12</v>
      </c>
      <c r="B71" t="s">
        <v>21</v>
      </c>
      <c r="C71" t="s">
        <v>22</v>
      </c>
      <c r="D71">
        <v>11</v>
      </c>
      <c r="E71">
        <v>1</v>
      </c>
      <c r="F71">
        <v>0.33300000000000002</v>
      </c>
      <c r="G71">
        <v>1</v>
      </c>
      <c r="H71">
        <v>0</v>
      </c>
      <c r="I71" t="s">
        <v>10</v>
      </c>
      <c r="J71" t="str">
        <f t="shared" si="5"/>
        <v>Character 11: 1-&gt; 0</v>
      </c>
      <c r="K71" t="str">
        <f t="shared" si="6"/>
        <v/>
      </c>
      <c r="L71" t="str">
        <f t="shared" si="7"/>
        <v/>
      </c>
      <c r="M71" t="str">
        <f t="shared" si="8"/>
        <v/>
      </c>
      <c r="N71" t="str">
        <f t="shared" si="9"/>
        <v xml:space="preserve"> Cyclanorbis elegans (1-&gt;0), </v>
      </c>
    </row>
    <row r="72" spans="1:14" x14ac:dyDescent="0.2">
      <c r="A72">
        <v>50</v>
      </c>
      <c r="B72" t="s">
        <v>57</v>
      </c>
      <c r="C72" t="s">
        <v>58</v>
      </c>
      <c r="D72">
        <v>11</v>
      </c>
      <c r="E72">
        <v>1</v>
      </c>
      <c r="F72">
        <v>0.33300000000000002</v>
      </c>
      <c r="G72">
        <v>1</v>
      </c>
      <c r="H72">
        <v>0</v>
      </c>
      <c r="I72" t="s">
        <v>10</v>
      </c>
      <c r="J72" t="str">
        <f t="shared" si="5"/>
        <v>Character 11: 1-&gt; 0</v>
      </c>
      <c r="K72" t="str">
        <f t="shared" si="6"/>
        <v/>
      </c>
      <c r="L72" t="str">
        <f t="shared" si="7"/>
        <v/>
      </c>
      <c r="M72" t="str">
        <f t="shared" si="8"/>
        <v/>
      </c>
      <c r="N72" t="str">
        <f t="shared" si="9"/>
        <v xml:space="preserve"> Rafetus euphraticus (1-&gt;0), </v>
      </c>
    </row>
    <row r="73" spans="1:14" x14ac:dyDescent="0.2">
      <c r="A73">
        <v>13</v>
      </c>
      <c r="B73" t="s">
        <v>21</v>
      </c>
      <c r="C73" t="s">
        <v>23</v>
      </c>
      <c r="D73">
        <v>12</v>
      </c>
      <c r="E73">
        <v>1</v>
      </c>
      <c r="F73">
        <v>1</v>
      </c>
      <c r="G73">
        <v>0</v>
      </c>
      <c r="H73">
        <v>1</v>
      </c>
      <c r="I73" t="s">
        <v>10</v>
      </c>
      <c r="J73" t="str">
        <f t="shared" si="5"/>
        <v>Character 12: 0-&gt; 1</v>
      </c>
      <c r="K73" t="str">
        <f t="shared" si="6"/>
        <v>Unambiguous</v>
      </c>
      <c r="L73" t="str">
        <f t="shared" si="7"/>
        <v>$Ch12:</v>
      </c>
      <c r="M73" t="str">
        <f t="shared" si="8"/>
        <v xml:space="preserve">: </v>
      </c>
      <c r="N73" t="str">
        <f t="shared" si="9"/>
        <v xml:space="preserve">$Ch12: Unambiguous: Cyclanorbis senegalensis (0-&gt;1), </v>
      </c>
    </row>
    <row r="74" spans="1:14" x14ac:dyDescent="0.2">
      <c r="A74">
        <v>10</v>
      </c>
      <c r="B74" t="s">
        <v>19</v>
      </c>
      <c r="C74" t="s">
        <v>20</v>
      </c>
      <c r="D74">
        <v>13</v>
      </c>
      <c r="E74">
        <v>1</v>
      </c>
      <c r="F74">
        <v>1</v>
      </c>
      <c r="G74">
        <v>1</v>
      </c>
      <c r="H74">
        <v>2</v>
      </c>
      <c r="I74" t="s">
        <v>10</v>
      </c>
      <c r="J74" t="str">
        <f t="shared" si="5"/>
        <v>Character 13: 1-&gt; 2</v>
      </c>
      <c r="K74" t="str">
        <f t="shared" si="6"/>
        <v>Unambiguous</v>
      </c>
      <c r="L74" t="str">
        <f t="shared" si="7"/>
        <v>$Ch13:</v>
      </c>
      <c r="M74" t="str">
        <f t="shared" si="8"/>
        <v xml:space="preserve">: </v>
      </c>
      <c r="N74" t="str">
        <f t="shared" si="9"/>
        <v xml:space="preserve">$Ch13: Unambiguous: node_43 (1-&gt;2), </v>
      </c>
    </row>
    <row r="75" spans="1:14" x14ac:dyDescent="0.2">
      <c r="A75">
        <v>20</v>
      </c>
      <c r="B75" t="s">
        <v>18</v>
      </c>
      <c r="C75" t="s">
        <v>30</v>
      </c>
      <c r="D75">
        <v>14</v>
      </c>
      <c r="E75">
        <v>1</v>
      </c>
      <c r="F75">
        <v>0.2</v>
      </c>
      <c r="G75">
        <v>1</v>
      </c>
      <c r="H75">
        <v>2</v>
      </c>
      <c r="I75" t="s">
        <v>10</v>
      </c>
      <c r="J75" t="str">
        <f t="shared" si="5"/>
        <v>Character 14: 1-&gt; 2</v>
      </c>
      <c r="K75" t="str">
        <f t="shared" si="6"/>
        <v>Unambiguous</v>
      </c>
      <c r="L75" t="str">
        <f t="shared" si="7"/>
        <v>$Ch14:</v>
      </c>
      <c r="M75" t="str">
        <f t="shared" si="8"/>
        <v xml:space="preserve">: </v>
      </c>
      <c r="N75" t="str">
        <f t="shared" si="9"/>
        <v xml:space="preserve">$Ch14: Unambiguous: node_48 (1-&gt;2), </v>
      </c>
    </row>
    <row r="76" spans="1:14" x14ac:dyDescent="0.2">
      <c r="A76">
        <v>26</v>
      </c>
      <c r="B76" t="s">
        <v>32</v>
      </c>
      <c r="C76" t="s">
        <v>36</v>
      </c>
      <c r="D76">
        <v>14</v>
      </c>
      <c r="E76">
        <v>1</v>
      </c>
      <c r="F76">
        <v>0.2</v>
      </c>
      <c r="G76">
        <v>2</v>
      </c>
      <c r="H76">
        <v>1</v>
      </c>
      <c r="I76" t="s">
        <v>10</v>
      </c>
      <c r="J76" t="str">
        <f t="shared" si="5"/>
        <v>Character 14: 2-&gt; 1</v>
      </c>
      <c r="K76" t="str">
        <f t="shared" si="6"/>
        <v/>
      </c>
      <c r="L76" t="str">
        <f t="shared" si="7"/>
        <v/>
      </c>
      <c r="M76" t="str">
        <f t="shared" si="8"/>
        <v/>
      </c>
      <c r="N76" t="str">
        <f t="shared" si="9"/>
        <v xml:space="preserve"> Hutchemys tetanetron (2-&gt;1), </v>
      </c>
    </row>
    <row r="77" spans="1:14" x14ac:dyDescent="0.2">
      <c r="A77">
        <v>33</v>
      </c>
      <c r="B77" t="s">
        <v>38</v>
      </c>
      <c r="C77" t="s">
        <v>41</v>
      </c>
      <c r="D77">
        <v>14</v>
      </c>
      <c r="E77">
        <v>1</v>
      </c>
      <c r="F77">
        <v>0.2</v>
      </c>
      <c r="G77">
        <v>1</v>
      </c>
      <c r="H77">
        <v>2</v>
      </c>
      <c r="I77" t="s">
        <v>10</v>
      </c>
      <c r="J77" t="str">
        <f t="shared" si="5"/>
        <v>Character 14: 1-&gt; 2</v>
      </c>
      <c r="K77" t="str">
        <f t="shared" si="6"/>
        <v/>
      </c>
      <c r="L77" t="str">
        <f t="shared" si="7"/>
        <v/>
      </c>
      <c r="M77" t="str">
        <f t="shared" si="8"/>
        <v/>
      </c>
      <c r="N77" t="str">
        <f t="shared" si="9"/>
        <v xml:space="preserve"> node_54 (1-&gt;2), </v>
      </c>
    </row>
    <row r="78" spans="1:14" x14ac:dyDescent="0.2">
      <c r="A78">
        <v>16</v>
      </c>
      <c r="B78" t="s">
        <v>25</v>
      </c>
      <c r="C78" t="s">
        <v>26</v>
      </c>
      <c r="D78">
        <v>14</v>
      </c>
      <c r="E78">
        <v>1</v>
      </c>
      <c r="F78">
        <v>0.2</v>
      </c>
      <c r="G78">
        <v>1</v>
      </c>
      <c r="H78">
        <v>2</v>
      </c>
      <c r="I78" t="s">
        <v>82</v>
      </c>
      <c r="J78" t="str">
        <f t="shared" si="5"/>
        <v>Character 14: 1-&gt; 2</v>
      </c>
      <c r="K78" t="str">
        <f t="shared" si="6"/>
        <v>§DELTRAN</v>
      </c>
      <c r="L78" t="str">
        <f t="shared" si="7"/>
        <v/>
      </c>
      <c r="M78" t="str">
        <f t="shared" si="8"/>
        <v xml:space="preserve">: </v>
      </c>
      <c r="N78" t="str">
        <f t="shared" si="9"/>
        <v xml:space="preserve"> §DELTRAN: Cycloderma aubryi (1-&gt;2), </v>
      </c>
    </row>
    <row r="79" spans="1:14" x14ac:dyDescent="0.2">
      <c r="A79">
        <v>18</v>
      </c>
      <c r="B79" t="s">
        <v>24</v>
      </c>
      <c r="C79" t="s">
        <v>28</v>
      </c>
      <c r="D79">
        <v>14</v>
      </c>
      <c r="E79">
        <v>1</v>
      </c>
      <c r="F79">
        <v>0.2</v>
      </c>
      <c r="G79">
        <v>1</v>
      </c>
      <c r="H79">
        <v>2</v>
      </c>
      <c r="I79" t="s">
        <v>82</v>
      </c>
      <c r="J79" t="str">
        <f t="shared" si="5"/>
        <v>Character 14: 1-&gt; 2</v>
      </c>
      <c r="K79" t="str">
        <f t="shared" si="6"/>
        <v/>
      </c>
      <c r="L79" t="str">
        <f t="shared" si="7"/>
        <v/>
      </c>
      <c r="M79" t="str">
        <f t="shared" si="8"/>
        <v/>
      </c>
      <c r="N79" t="str">
        <f t="shared" si="9"/>
        <v xml:space="preserve"> Lissemys punctata (1-&gt;2), </v>
      </c>
    </row>
    <row r="80" spans="1:14" x14ac:dyDescent="0.2">
      <c r="A80">
        <v>14</v>
      </c>
      <c r="B80" t="s">
        <v>20</v>
      </c>
      <c r="C80" t="s">
        <v>24</v>
      </c>
      <c r="D80">
        <v>14</v>
      </c>
      <c r="E80">
        <v>1</v>
      </c>
      <c r="F80">
        <v>0.2</v>
      </c>
      <c r="G80">
        <v>1</v>
      </c>
      <c r="H80">
        <v>2</v>
      </c>
      <c r="I80" t="s">
        <v>12</v>
      </c>
      <c r="J80" t="str">
        <f t="shared" si="5"/>
        <v>Character 14: 1-&gt; 2</v>
      </c>
      <c r="K80" t="str">
        <f t="shared" si="6"/>
        <v>§ACCTRAN</v>
      </c>
      <c r="L80" t="str">
        <f t="shared" si="7"/>
        <v/>
      </c>
      <c r="M80" t="str">
        <f t="shared" si="8"/>
        <v xml:space="preserve">: </v>
      </c>
      <c r="N80" t="str">
        <f t="shared" si="9"/>
        <v xml:space="preserve"> §ACCTRAN: node_42 (1-&gt;2), </v>
      </c>
    </row>
    <row r="81" spans="1:14" x14ac:dyDescent="0.2">
      <c r="A81">
        <v>17</v>
      </c>
      <c r="B81" t="s">
        <v>25</v>
      </c>
      <c r="C81" t="s">
        <v>27</v>
      </c>
      <c r="D81">
        <v>14</v>
      </c>
      <c r="E81">
        <v>1</v>
      </c>
      <c r="F81">
        <v>0.2</v>
      </c>
      <c r="G81">
        <v>2</v>
      </c>
      <c r="H81">
        <v>1</v>
      </c>
      <c r="I81" t="s">
        <v>12</v>
      </c>
      <c r="J81" t="str">
        <f t="shared" si="5"/>
        <v>Character 14: 2-&gt; 1</v>
      </c>
      <c r="K81" t="str">
        <f t="shared" si="6"/>
        <v/>
      </c>
      <c r="L81" t="str">
        <f t="shared" si="7"/>
        <v/>
      </c>
      <c r="M81" t="str">
        <f t="shared" si="8"/>
        <v/>
      </c>
      <c r="N81" t="str">
        <f t="shared" si="9"/>
        <v xml:space="preserve"> Cycloderma frenatum (2-&gt;1), </v>
      </c>
    </row>
    <row r="82" spans="1:14" x14ac:dyDescent="0.2">
      <c r="A82">
        <v>10</v>
      </c>
      <c r="B82" t="s">
        <v>19</v>
      </c>
      <c r="C82" t="s">
        <v>20</v>
      </c>
      <c r="D82">
        <v>15</v>
      </c>
      <c r="E82">
        <v>1</v>
      </c>
      <c r="F82">
        <v>0.5</v>
      </c>
      <c r="G82">
        <v>1</v>
      </c>
      <c r="H82">
        <v>2</v>
      </c>
      <c r="I82" t="s">
        <v>82</v>
      </c>
      <c r="J82" t="str">
        <f t="shared" si="5"/>
        <v>Character 15: 1-&gt; 2</v>
      </c>
      <c r="K82" t="str">
        <f t="shared" si="6"/>
        <v>§DELTRAN</v>
      </c>
      <c r="L82" t="str">
        <f t="shared" si="7"/>
        <v>$Ch15:</v>
      </c>
      <c r="M82" t="str">
        <f t="shared" si="8"/>
        <v xml:space="preserve">: </v>
      </c>
      <c r="N82" t="str">
        <f t="shared" si="9"/>
        <v xml:space="preserve">$Ch15: §DELTRAN: node_43 (1-&gt;2), </v>
      </c>
    </row>
    <row r="83" spans="1:14" x14ac:dyDescent="0.2">
      <c r="A83">
        <v>20</v>
      </c>
      <c r="B83" t="s">
        <v>18</v>
      </c>
      <c r="C83" t="s">
        <v>30</v>
      </c>
      <c r="D83">
        <v>15</v>
      </c>
      <c r="E83">
        <v>1</v>
      </c>
      <c r="F83">
        <v>0.5</v>
      </c>
      <c r="G83">
        <v>1</v>
      </c>
      <c r="H83">
        <v>2</v>
      </c>
      <c r="I83" t="s">
        <v>82</v>
      </c>
      <c r="J83" t="str">
        <f t="shared" si="5"/>
        <v>Character 15: 1-&gt; 2</v>
      </c>
      <c r="K83" t="str">
        <f t="shared" si="6"/>
        <v/>
      </c>
      <c r="L83" t="str">
        <f t="shared" si="7"/>
        <v/>
      </c>
      <c r="M83" t="str">
        <f t="shared" si="8"/>
        <v/>
      </c>
      <c r="N83" t="str">
        <f t="shared" si="9"/>
        <v xml:space="preserve"> node_48 (1-&gt;2), </v>
      </c>
    </row>
    <row r="84" spans="1:14" x14ac:dyDescent="0.2">
      <c r="A84">
        <v>8</v>
      </c>
      <c r="B84" t="s">
        <v>17</v>
      </c>
      <c r="C84" t="s">
        <v>18</v>
      </c>
      <c r="D84">
        <v>15</v>
      </c>
      <c r="E84">
        <v>1</v>
      </c>
      <c r="F84">
        <v>0.5</v>
      </c>
      <c r="G84">
        <v>1</v>
      </c>
      <c r="H84">
        <v>2</v>
      </c>
      <c r="I84" t="s">
        <v>12</v>
      </c>
      <c r="J84" t="str">
        <f t="shared" si="5"/>
        <v>Character 15: 1-&gt; 2</v>
      </c>
      <c r="K84" t="str">
        <f t="shared" si="6"/>
        <v>§ACCTRAN</v>
      </c>
      <c r="L84" t="str">
        <f t="shared" si="7"/>
        <v/>
      </c>
      <c r="M84" t="str">
        <f t="shared" si="8"/>
        <v xml:space="preserve">: </v>
      </c>
      <c r="N84" t="str">
        <f t="shared" si="9"/>
        <v xml:space="preserve"> §ACCTRAN: node_49 (1-&gt;2), </v>
      </c>
    </row>
    <row r="85" spans="1:14" x14ac:dyDescent="0.2">
      <c r="A85">
        <v>19</v>
      </c>
      <c r="B85" t="s">
        <v>19</v>
      </c>
      <c r="C85" t="s">
        <v>29</v>
      </c>
      <c r="D85">
        <v>15</v>
      </c>
      <c r="E85">
        <v>1</v>
      </c>
      <c r="F85">
        <v>0.5</v>
      </c>
      <c r="G85">
        <v>2</v>
      </c>
      <c r="H85">
        <v>1</v>
      </c>
      <c r="I85" t="s">
        <v>12</v>
      </c>
      <c r="J85" t="str">
        <f t="shared" si="5"/>
        <v>Character 15: 2-&gt; 1</v>
      </c>
      <c r="K85" t="str">
        <f t="shared" si="6"/>
        <v/>
      </c>
      <c r="L85" t="str">
        <f t="shared" si="7"/>
        <v/>
      </c>
      <c r="M85" t="str">
        <f t="shared" si="8"/>
        <v/>
      </c>
      <c r="N85" t="str">
        <f t="shared" si="9"/>
        <v xml:space="preserve"> Axestemys infernalis (2-&gt;1), </v>
      </c>
    </row>
    <row r="86" spans="1:14" x14ac:dyDescent="0.2">
      <c r="A86">
        <v>4</v>
      </c>
      <c r="B86" t="s">
        <v>11</v>
      </c>
      <c r="C86" t="s">
        <v>14</v>
      </c>
      <c r="D86">
        <v>16</v>
      </c>
      <c r="E86">
        <v>1</v>
      </c>
      <c r="F86">
        <v>0.33300000000000002</v>
      </c>
      <c r="G86">
        <v>3</v>
      </c>
      <c r="H86">
        <v>2</v>
      </c>
      <c r="I86" t="s">
        <v>10</v>
      </c>
      <c r="J86" t="str">
        <f t="shared" si="5"/>
        <v>Character 16: 3-&gt; 2</v>
      </c>
      <c r="K86" t="str">
        <f t="shared" si="6"/>
        <v>§Unambiguous</v>
      </c>
      <c r="L86" t="str">
        <f t="shared" si="7"/>
        <v>$Ch16:</v>
      </c>
      <c r="M86" t="str">
        <f t="shared" si="8"/>
        <v xml:space="preserve">: </v>
      </c>
      <c r="N86" t="str">
        <f t="shared" si="9"/>
        <v xml:space="preserve">$Ch16: §Unambiguous: node_75 (3-&gt;2), </v>
      </c>
    </row>
    <row r="87" spans="1:14" x14ac:dyDescent="0.2">
      <c r="A87">
        <v>13</v>
      </c>
      <c r="B87" t="s">
        <v>21</v>
      </c>
      <c r="C87" t="s">
        <v>23</v>
      </c>
      <c r="D87">
        <v>16</v>
      </c>
      <c r="E87">
        <v>1</v>
      </c>
      <c r="F87">
        <v>0.33300000000000002</v>
      </c>
      <c r="G87">
        <v>2</v>
      </c>
      <c r="H87">
        <v>3</v>
      </c>
      <c r="I87" t="s">
        <v>10</v>
      </c>
      <c r="J87" t="str">
        <f t="shared" si="5"/>
        <v>Character 16: 2-&gt; 3</v>
      </c>
      <c r="K87" t="str">
        <f t="shared" si="6"/>
        <v/>
      </c>
      <c r="L87" t="str">
        <f t="shared" si="7"/>
        <v/>
      </c>
      <c r="M87" t="str">
        <f t="shared" si="8"/>
        <v/>
      </c>
      <c r="N87" t="str">
        <f t="shared" si="9"/>
        <v xml:space="preserve"> Cyclanorbis senegalensis (2-&gt;3), </v>
      </c>
    </row>
    <row r="88" spans="1:14" x14ac:dyDescent="0.2">
      <c r="A88">
        <v>34</v>
      </c>
      <c r="B88" t="s">
        <v>41</v>
      </c>
      <c r="C88" t="s">
        <v>42</v>
      </c>
      <c r="D88">
        <v>16</v>
      </c>
      <c r="E88">
        <v>1</v>
      </c>
      <c r="F88">
        <v>0.33300000000000002</v>
      </c>
      <c r="G88">
        <v>2</v>
      </c>
      <c r="H88">
        <v>1</v>
      </c>
      <c r="I88" t="s">
        <v>10</v>
      </c>
      <c r="J88" t="str">
        <f t="shared" si="5"/>
        <v>Character 16: 2-&gt; 1</v>
      </c>
      <c r="K88" t="str">
        <f t="shared" si="6"/>
        <v/>
      </c>
      <c r="L88" t="str">
        <f t="shared" si="7"/>
        <v/>
      </c>
      <c r="M88" t="str">
        <f t="shared" si="8"/>
        <v/>
      </c>
      <c r="N88" t="str">
        <f t="shared" si="9"/>
        <v xml:space="preserve"> Gilmoremys gettyspherensis (2-&gt;1), </v>
      </c>
    </row>
    <row r="89" spans="1:14" x14ac:dyDescent="0.2">
      <c r="A89">
        <v>70</v>
      </c>
      <c r="B89" t="s">
        <v>14</v>
      </c>
      <c r="C89" t="s">
        <v>78</v>
      </c>
      <c r="D89">
        <v>16</v>
      </c>
      <c r="E89">
        <v>1</v>
      </c>
      <c r="F89">
        <v>0.33300000000000002</v>
      </c>
      <c r="G89">
        <v>2</v>
      </c>
      <c r="H89">
        <v>1</v>
      </c>
      <c r="I89" t="s">
        <v>10</v>
      </c>
      <c r="J89" t="str">
        <f t="shared" si="5"/>
        <v>Character 16: 2-&gt; 1</v>
      </c>
      <c r="K89" t="str">
        <f t="shared" si="6"/>
        <v/>
      </c>
      <c r="L89" t="str">
        <f t="shared" si="7"/>
        <v/>
      </c>
      <c r="M89" t="str">
        <f t="shared" si="8"/>
        <v/>
      </c>
      <c r="N89" t="str">
        <f t="shared" si="9"/>
        <v xml:space="preserve"> node_74 (2-&gt;1), </v>
      </c>
    </row>
    <row r="90" spans="1:14" x14ac:dyDescent="0.2">
      <c r="A90">
        <v>46</v>
      </c>
      <c r="B90" t="s">
        <v>53</v>
      </c>
      <c r="C90" t="s">
        <v>54</v>
      </c>
      <c r="D90">
        <v>16</v>
      </c>
      <c r="E90">
        <v>1</v>
      </c>
      <c r="F90">
        <v>0.33300000000000002</v>
      </c>
      <c r="G90">
        <v>2</v>
      </c>
      <c r="H90">
        <v>1</v>
      </c>
      <c r="I90" t="s">
        <v>82</v>
      </c>
      <c r="J90" t="str">
        <f t="shared" si="5"/>
        <v>Character 16: 2-&gt; 1</v>
      </c>
      <c r="K90" t="str">
        <f t="shared" si="6"/>
        <v>§DELTRAN</v>
      </c>
      <c r="L90" t="str">
        <f t="shared" si="7"/>
        <v/>
      </c>
      <c r="M90" t="str">
        <f t="shared" si="8"/>
        <v xml:space="preserve">: </v>
      </c>
      <c r="N90" t="str">
        <f t="shared" si="9"/>
        <v xml:space="preserve"> §DELTRAN: Chitra indica (2-&gt;1), </v>
      </c>
    </row>
    <row r="91" spans="1:14" x14ac:dyDescent="0.2">
      <c r="A91">
        <v>58</v>
      </c>
      <c r="B91" t="s">
        <v>65</v>
      </c>
      <c r="C91" t="s">
        <v>66</v>
      </c>
      <c r="D91">
        <v>16</v>
      </c>
      <c r="E91">
        <v>1</v>
      </c>
      <c r="F91">
        <v>0.33300000000000002</v>
      </c>
      <c r="G91">
        <v>2</v>
      </c>
      <c r="H91">
        <v>1</v>
      </c>
      <c r="I91" t="s">
        <v>82</v>
      </c>
      <c r="J91" t="str">
        <f t="shared" si="5"/>
        <v>Character 16: 2-&gt; 1</v>
      </c>
      <c r="K91" t="str">
        <f t="shared" si="6"/>
        <v/>
      </c>
      <c r="L91" t="str">
        <f t="shared" si="7"/>
        <v/>
      </c>
      <c r="M91" t="str">
        <f t="shared" si="8"/>
        <v/>
      </c>
      <c r="N91" t="str">
        <f t="shared" si="9"/>
        <v xml:space="preserve"> node_65 (2-&gt;1), </v>
      </c>
    </row>
    <row r="92" spans="1:14" x14ac:dyDescent="0.2">
      <c r="A92">
        <v>45</v>
      </c>
      <c r="B92" t="s">
        <v>51</v>
      </c>
      <c r="C92" t="s">
        <v>53</v>
      </c>
      <c r="D92">
        <v>16</v>
      </c>
      <c r="E92">
        <v>1</v>
      </c>
      <c r="F92">
        <v>0.33300000000000002</v>
      </c>
      <c r="G92">
        <v>2</v>
      </c>
      <c r="H92">
        <v>1</v>
      </c>
      <c r="I92" t="s">
        <v>12</v>
      </c>
      <c r="J92" t="str">
        <f t="shared" si="5"/>
        <v>Character 16: 2-&gt; 1</v>
      </c>
      <c r="K92" t="str">
        <f t="shared" si="6"/>
        <v>§ACCTRAN</v>
      </c>
      <c r="L92" t="str">
        <f t="shared" si="7"/>
        <v/>
      </c>
      <c r="M92" t="str">
        <f t="shared" si="8"/>
        <v xml:space="preserve">: </v>
      </c>
      <c r="N92" t="str">
        <f t="shared" si="9"/>
        <v xml:space="preserve"> §ACCTRAN: node_57 (2-&gt;1), </v>
      </c>
    </row>
    <row r="93" spans="1:14" x14ac:dyDescent="0.2">
      <c r="A93">
        <v>56</v>
      </c>
      <c r="B93" t="s">
        <v>56</v>
      </c>
      <c r="C93" t="s">
        <v>64</v>
      </c>
      <c r="D93">
        <v>16</v>
      </c>
      <c r="E93">
        <v>1</v>
      </c>
      <c r="F93">
        <v>0.33300000000000002</v>
      </c>
      <c r="G93">
        <v>2</v>
      </c>
      <c r="H93">
        <v>1</v>
      </c>
      <c r="I93" t="s">
        <v>12</v>
      </c>
      <c r="J93" t="str">
        <f t="shared" si="5"/>
        <v>Character 16: 2-&gt; 1</v>
      </c>
      <c r="K93" t="str">
        <f t="shared" si="6"/>
        <v/>
      </c>
      <c r="L93" t="str">
        <f t="shared" si="7"/>
        <v/>
      </c>
      <c r="M93" t="str">
        <f t="shared" si="8"/>
        <v/>
      </c>
      <c r="N93" t="str">
        <f t="shared" si="9"/>
        <v xml:space="preserve"> node_67 (2-&gt;1), </v>
      </c>
    </row>
    <row r="94" spans="1:14" x14ac:dyDescent="0.2">
      <c r="A94">
        <v>51</v>
      </c>
      <c r="B94" t="s">
        <v>57</v>
      </c>
      <c r="C94" t="s">
        <v>59</v>
      </c>
      <c r="D94">
        <v>17</v>
      </c>
      <c r="E94">
        <v>1</v>
      </c>
      <c r="F94">
        <v>0.4</v>
      </c>
      <c r="G94">
        <v>1</v>
      </c>
      <c r="H94">
        <v>3</v>
      </c>
      <c r="I94" t="s">
        <v>10</v>
      </c>
      <c r="J94" t="str">
        <f t="shared" si="5"/>
        <v>Character 17: 1-&gt; 3</v>
      </c>
      <c r="K94" t="str">
        <f t="shared" si="6"/>
        <v>§Unambiguous</v>
      </c>
      <c r="L94" t="str">
        <f t="shared" si="7"/>
        <v>$Ch17:</v>
      </c>
      <c r="M94" t="str">
        <f t="shared" si="8"/>
        <v xml:space="preserve">: </v>
      </c>
      <c r="N94" t="str">
        <f t="shared" si="9"/>
        <v xml:space="preserve">$Ch17: §Unambiguous: node_60 (1-&gt;3), </v>
      </c>
    </row>
    <row r="95" spans="1:14" x14ac:dyDescent="0.2">
      <c r="A95">
        <v>68</v>
      </c>
      <c r="B95" t="s">
        <v>64</v>
      </c>
      <c r="C95" t="s">
        <v>76</v>
      </c>
      <c r="D95">
        <v>17</v>
      </c>
      <c r="E95">
        <v>1</v>
      </c>
      <c r="F95">
        <v>0.4</v>
      </c>
      <c r="G95">
        <v>1</v>
      </c>
      <c r="H95">
        <v>3</v>
      </c>
      <c r="I95" t="s">
        <v>10</v>
      </c>
      <c r="J95" t="str">
        <f t="shared" si="5"/>
        <v>Character 17: 1-&gt; 3</v>
      </c>
      <c r="K95" t="str">
        <f t="shared" si="6"/>
        <v/>
      </c>
      <c r="L95" t="str">
        <f t="shared" si="7"/>
        <v/>
      </c>
      <c r="M95" t="str">
        <f t="shared" si="8"/>
        <v/>
      </c>
      <c r="N95" t="str">
        <f t="shared" si="9"/>
        <v xml:space="preserve"> Pelodiscus sinensis (1-&gt;3), </v>
      </c>
    </row>
    <row r="96" spans="1:14" x14ac:dyDescent="0.2">
      <c r="A96">
        <v>59</v>
      </c>
      <c r="B96" t="s">
        <v>66</v>
      </c>
      <c r="C96" t="s">
        <v>67</v>
      </c>
      <c r="D96">
        <v>17</v>
      </c>
      <c r="E96">
        <v>1</v>
      </c>
      <c r="F96">
        <v>0.4</v>
      </c>
      <c r="G96">
        <v>1</v>
      </c>
      <c r="H96">
        <v>2</v>
      </c>
      <c r="I96" t="s">
        <v>82</v>
      </c>
      <c r="J96" t="str">
        <f t="shared" si="5"/>
        <v>Character 17: 1-&gt; 2</v>
      </c>
      <c r="K96" t="str">
        <f t="shared" si="6"/>
        <v>§DELTRAN</v>
      </c>
      <c r="L96" t="str">
        <f t="shared" si="7"/>
        <v/>
      </c>
      <c r="M96" t="str">
        <f t="shared" si="8"/>
        <v xml:space="preserve">: </v>
      </c>
      <c r="N96" t="str">
        <f t="shared" si="9"/>
        <v xml:space="preserve"> §DELTRAN: Dogania subplanus (1-&gt;2), </v>
      </c>
    </row>
    <row r="97" spans="1:14" x14ac:dyDescent="0.2">
      <c r="A97">
        <v>64</v>
      </c>
      <c r="B97" t="s">
        <v>70</v>
      </c>
      <c r="C97" t="s">
        <v>72</v>
      </c>
      <c r="D97">
        <v>17</v>
      </c>
      <c r="E97">
        <v>1</v>
      </c>
      <c r="F97">
        <v>0.4</v>
      </c>
      <c r="G97">
        <v>1</v>
      </c>
      <c r="H97">
        <v>2</v>
      </c>
      <c r="I97" t="s">
        <v>82</v>
      </c>
      <c r="J97" t="str">
        <f t="shared" si="5"/>
        <v>Character 17: 1-&gt; 2</v>
      </c>
      <c r="K97" t="str">
        <f t="shared" si="6"/>
        <v/>
      </c>
      <c r="L97" t="str">
        <f t="shared" si="7"/>
        <v/>
      </c>
      <c r="M97" t="str">
        <f t="shared" si="8"/>
        <v/>
      </c>
      <c r="N97" t="str">
        <f t="shared" si="9"/>
        <v xml:space="preserve"> Nilssonia hurum (1-&gt;2), </v>
      </c>
    </row>
    <row r="98" spans="1:14" x14ac:dyDescent="0.2">
      <c r="A98">
        <v>65</v>
      </c>
      <c r="B98" t="s">
        <v>69</v>
      </c>
      <c r="C98" t="s">
        <v>73</v>
      </c>
      <c r="D98">
        <v>17</v>
      </c>
      <c r="E98">
        <v>1</v>
      </c>
      <c r="F98">
        <v>0.4</v>
      </c>
      <c r="G98">
        <v>1</v>
      </c>
      <c r="H98">
        <v>2</v>
      </c>
      <c r="I98" t="s">
        <v>82</v>
      </c>
      <c r="J98" t="str">
        <f t="shared" si="5"/>
        <v>Character 17: 1-&gt; 2</v>
      </c>
      <c r="K98" t="str">
        <f t="shared" si="6"/>
        <v/>
      </c>
      <c r="L98" t="str">
        <f t="shared" si="7"/>
        <v/>
      </c>
      <c r="M98" t="str">
        <f t="shared" si="8"/>
        <v/>
      </c>
      <c r="N98" t="str">
        <f t="shared" si="9"/>
        <v xml:space="preserve"> Nilssonia gangetica (1-&gt;2), </v>
      </c>
    </row>
    <row r="99" spans="1:14" x14ac:dyDescent="0.2">
      <c r="A99">
        <v>58</v>
      </c>
      <c r="B99" t="s">
        <v>65</v>
      </c>
      <c r="C99" t="s">
        <v>66</v>
      </c>
      <c r="D99">
        <v>17</v>
      </c>
      <c r="E99">
        <v>1</v>
      </c>
      <c r="F99">
        <v>0.4</v>
      </c>
      <c r="G99">
        <v>1</v>
      </c>
      <c r="H99">
        <v>2</v>
      </c>
      <c r="I99" t="s">
        <v>12</v>
      </c>
      <c r="J99" t="str">
        <f t="shared" si="5"/>
        <v>Character 17: 1-&gt; 2</v>
      </c>
      <c r="K99" t="str">
        <f t="shared" si="6"/>
        <v>§ACCTRAN</v>
      </c>
      <c r="L99" t="str">
        <f t="shared" si="7"/>
        <v/>
      </c>
      <c r="M99" t="str">
        <f t="shared" si="8"/>
        <v xml:space="preserve">: </v>
      </c>
      <c r="N99" t="str">
        <f t="shared" si="9"/>
        <v xml:space="preserve"> §ACCTRAN: node_65 (1-&gt;2), </v>
      </c>
    </row>
    <row r="100" spans="1:14" x14ac:dyDescent="0.2">
      <c r="A100">
        <v>63</v>
      </c>
      <c r="B100" t="s">
        <v>70</v>
      </c>
      <c r="C100" t="s">
        <v>71</v>
      </c>
      <c r="D100">
        <v>17</v>
      </c>
      <c r="E100">
        <v>1</v>
      </c>
      <c r="F100">
        <v>0.4</v>
      </c>
      <c r="G100">
        <v>2</v>
      </c>
      <c r="H100">
        <v>1</v>
      </c>
      <c r="I100" t="s">
        <v>12</v>
      </c>
      <c r="J100" t="str">
        <f t="shared" si="5"/>
        <v>Character 17: 2-&gt; 1</v>
      </c>
      <c r="K100" t="str">
        <f t="shared" si="6"/>
        <v/>
      </c>
      <c r="L100" t="str">
        <f t="shared" si="7"/>
        <v/>
      </c>
      <c r="M100" t="str">
        <f t="shared" si="8"/>
        <v/>
      </c>
      <c r="N100" t="str">
        <f t="shared" si="9"/>
        <v xml:space="preserve"> Nilssonia formosus (2-&gt;1), </v>
      </c>
    </row>
    <row r="101" spans="1:14" x14ac:dyDescent="0.2">
      <c r="A101">
        <v>66</v>
      </c>
      <c r="B101" t="s">
        <v>68</v>
      </c>
      <c r="C101" t="s">
        <v>74</v>
      </c>
      <c r="D101">
        <v>17</v>
      </c>
      <c r="E101">
        <v>1</v>
      </c>
      <c r="F101">
        <v>0.4</v>
      </c>
      <c r="G101">
        <v>2</v>
      </c>
      <c r="H101">
        <v>1</v>
      </c>
      <c r="I101" t="s">
        <v>12</v>
      </c>
      <c r="J101" t="str">
        <f t="shared" si="5"/>
        <v>Character 17: 2-&gt; 1</v>
      </c>
      <c r="K101" t="str">
        <f t="shared" si="6"/>
        <v/>
      </c>
      <c r="L101" t="str">
        <f t="shared" si="7"/>
        <v/>
      </c>
      <c r="M101" t="str">
        <f t="shared" si="8"/>
        <v/>
      </c>
      <c r="N101" t="str">
        <f t="shared" si="9"/>
        <v xml:space="preserve"> Amyda cartilaginea (2-&gt;1), </v>
      </c>
    </row>
    <row r="102" spans="1:14" x14ac:dyDescent="0.2">
      <c r="A102">
        <v>3</v>
      </c>
      <c r="B102" t="s">
        <v>11</v>
      </c>
      <c r="C102" t="s">
        <v>13</v>
      </c>
      <c r="D102">
        <v>18</v>
      </c>
      <c r="E102">
        <v>1</v>
      </c>
      <c r="F102">
        <v>0.36399999999999999</v>
      </c>
      <c r="G102">
        <v>2</v>
      </c>
      <c r="H102">
        <v>3</v>
      </c>
      <c r="I102" t="s">
        <v>10</v>
      </c>
      <c r="J102" t="str">
        <f t="shared" si="5"/>
        <v>Character 18: 2-&gt; 3</v>
      </c>
      <c r="K102" t="str">
        <f t="shared" si="6"/>
        <v>§Unambiguous</v>
      </c>
      <c r="L102" t="str">
        <f t="shared" si="7"/>
        <v>$Ch18:</v>
      </c>
      <c r="M102" t="str">
        <f t="shared" si="8"/>
        <v xml:space="preserve">: </v>
      </c>
      <c r="N102" t="str">
        <f t="shared" si="9"/>
        <v xml:space="preserve">$Ch18: §Unambiguous: Carettochelys insculpta (2-&gt;3), </v>
      </c>
    </row>
    <row r="103" spans="1:14" x14ac:dyDescent="0.2">
      <c r="A103">
        <v>13</v>
      </c>
      <c r="B103" t="s">
        <v>21</v>
      </c>
      <c r="C103" t="s">
        <v>23</v>
      </c>
      <c r="D103">
        <v>18</v>
      </c>
      <c r="E103">
        <v>2</v>
      </c>
      <c r="F103">
        <v>0.36399999999999999</v>
      </c>
      <c r="G103">
        <v>2</v>
      </c>
      <c r="H103">
        <v>4</v>
      </c>
      <c r="I103" t="s">
        <v>10</v>
      </c>
      <c r="J103" t="str">
        <f t="shared" si="5"/>
        <v>Character 18: 2-&gt; 4</v>
      </c>
      <c r="K103" t="str">
        <f t="shared" si="6"/>
        <v/>
      </c>
      <c r="L103" t="str">
        <f t="shared" si="7"/>
        <v/>
      </c>
      <c r="M103" t="str">
        <f t="shared" si="8"/>
        <v/>
      </c>
      <c r="N103" t="str">
        <f t="shared" si="9"/>
        <v xml:space="preserve"> Cyclanorbis senegalensis (2-&gt;4), </v>
      </c>
    </row>
    <row r="104" spans="1:14" x14ac:dyDescent="0.2">
      <c r="A104">
        <v>34</v>
      </c>
      <c r="B104" t="s">
        <v>41</v>
      </c>
      <c r="C104" t="s">
        <v>42</v>
      </c>
      <c r="D104">
        <v>18</v>
      </c>
      <c r="E104">
        <v>1</v>
      </c>
      <c r="F104">
        <v>0.36399999999999999</v>
      </c>
      <c r="G104">
        <v>2</v>
      </c>
      <c r="H104">
        <v>1</v>
      </c>
      <c r="I104" t="s">
        <v>10</v>
      </c>
      <c r="J104" t="str">
        <f t="shared" si="5"/>
        <v>Character 18: 2-&gt; 1</v>
      </c>
      <c r="K104" t="str">
        <f t="shared" si="6"/>
        <v/>
      </c>
      <c r="L104" t="str">
        <f t="shared" si="7"/>
        <v/>
      </c>
      <c r="M104" t="str">
        <f t="shared" si="8"/>
        <v/>
      </c>
      <c r="N104" t="str">
        <f t="shared" si="9"/>
        <v xml:space="preserve"> Gilmoremys gettyspherensis (2-&gt;1), </v>
      </c>
    </row>
    <row r="105" spans="1:14" x14ac:dyDescent="0.2">
      <c r="A105">
        <v>45</v>
      </c>
      <c r="B105" t="s">
        <v>51</v>
      </c>
      <c r="C105" t="s">
        <v>53</v>
      </c>
      <c r="D105">
        <v>18</v>
      </c>
      <c r="E105">
        <v>1</v>
      </c>
      <c r="F105">
        <v>0.36399999999999999</v>
      </c>
      <c r="G105">
        <v>2</v>
      </c>
      <c r="H105">
        <v>1</v>
      </c>
      <c r="I105" t="s">
        <v>10</v>
      </c>
      <c r="J105" t="str">
        <f t="shared" si="5"/>
        <v>Character 18: 2-&gt; 1</v>
      </c>
      <c r="K105" t="str">
        <f t="shared" si="6"/>
        <v/>
      </c>
      <c r="L105" t="str">
        <f t="shared" si="7"/>
        <v/>
      </c>
      <c r="M105" t="str">
        <f t="shared" si="8"/>
        <v/>
      </c>
      <c r="N105" t="str">
        <f t="shared" si="9"/>
        <v xml:space="preserve"> node_57 (2-&gt;1), </v>
      </c>
    </row>
    <row r="106" spans="1:14" x14ac:dyDescent="0.2">
      <c r="A106">
        <v>59</v>
      </c>
      <c r="B106" t="s">
        <v>66</v>
      </c>
      <c r="C106" t="s">
        <v>67</v>
      </c>
      <c r="D106">
        <v>18</v>
      </c>
      <c r="E106">
        <v>1</v>
      </c>
      <c r="F106">
        <v>0.36399999999999999</v>
      </c>
      <c r="G106">
        <v>1</v>
      </c>
      <c r="H106">
        <v>0</v>
      </c>
      <c r="I106" t="s">
        <v>10</v>
      </c>
      <c r="J106" t="str">
        <f t="shared" si="5"/>
        <v>Character 18: 1-&gt; 0</v>
      </c>
      <c r="K106" t="str">
        <f t="shared" si="6"/>
        <v/>
      </c>
      <c r="L106" t="str">
        <f t="shared" si="7"/>
        <v/>
      </c>
      <c r="M106" t="str">
        <f t="shared" si="8"/>
        <v/>
      </c>
      <c r="N106" t="str">
        <f t="shared" si="9"/>
        <v xml:space="preserve"> Dogania subplanus (1-&gt;0), </v>
      </c>
    </row>
    <row r="107" spans="1:14" x14ac:dyDescent="0.2">
      <c r="A107">
        <v>70</v>
      </c>
      <c r="B107" t="s">
        <v>14</v>
      </c>
      <c r="C107" t="s">
        <v>78</v>
      </c>
      <c r="D107">
        <v>18</v>
      </c>
      <c r="E107">
        <v>2</v>
      </c>
      <c r="F107">
        <v>0.36399999999999999</v>
      </c>
      <c r="G107">
        <v>2</v>
      </c>
      <c r="H107">
        <v>0</v>
      </c>
      <c r="I107" t="s">
        <v>10</v>
      </c>
      <c r="J107" t="str">
        <f t="shared" si="5"/>
        <v>Character 18: 2-&gt; 0</v>
      </c>
      <c r="K107" t="str">
        <f t="shared" si="6"/>
        <v/>
      </c>
      <c r="L107" t="str">
        <f t="shared" si="7"/>
        <v/>
      </c>
      <c r="M107" t="str">
        <f t="shared" si="8"/>
        <v/>
      </c>
      <c r="N107" t="str">
        <f t="shared" si="9"/>
        <v xml:space="preserve"> node_74 (2-&gt;0), </v>
      </c>
    </row>
    <row r="108" spans="1:14" x14ac:dyDescent="0.2">
      <c r="A108">
        <v>63</v>
      </c>
      <c r="B108" t="s">
        <v>70</v>
      </c>
      <c r="C108" t="s">
        <v>71</v>
      </c>
      <c r="D108">
        <v>18</v>
      </c>
      <c r="E108">
        <v>1</v>
      </c>
      <c r="F108">
        <v>0.36399999999999999</v>
      </c>
      <c r="G108">
        <v>2</v>
      </c>
      <c r="H108">
        <v>1</v>
      </c>
      <c r="I108" t="s">
        <v>82</v>
      </c>
      <c r="J108" t="str">
        <f t="shared" si="5"/>
        <v>Character 18: 2-&gt; 1</v>
      </c>
      <c r="K108" t="str">
        <f t="shared" si="6"/>
        <v>§DELTRAN</v>
      </c>
      <c r="L108" t="str">
        <f t="shared" si="7"/>
        <v/>
      </c>
      <c r="M108" t="str">
        <f t="shared" si="8"/>
        <v xml:space="preserve">: </v>
      </c>
      <c r="N108" t="str">
        <f t="shared" si="9"/>
        <v xml:space="preserve"> §DELTRAN: Nilssonia formosus (2-&gt;1), </v>
      </c>
    </row>
    <row r="109" spans="1:14" x14ac:dyDescent="0.2">
      <c r="A109">
        <v>66</v>
      </c>
      <c r="B109" t="s">
        <v>68</v>
      </c>
      <c r="C109" t="s">
        <v>74</v>
      </c>
      <c r="D109">
        <v>18</v>
      </c>
      <c r="E109">
        <v>1</v>
      </c>
      <c r="F109">
        <v>0.36399999999999999</v>
      </c>
      <c r="G109">
        <v>2</v>
      </c>
      <c r="H109">
        <v>1</v>
      </c>
      <c r="I109" t="s">
        <v>82</v>
      </c>
      <c r="J109" t="str">
        <f t="shared" si="5"/>
        <v>Character 18: 2-&gt; 1</v>
      </c>
      <c r="K109" t="str">
        <f t="shared" si="6"/>
        <v/>
      </c>
      <c r="L109" t="str">
        <f t="shared" si="7"/>
        <v/>
      </c>
      <c r="M109" t="str">
        <f t="shared" si="8"/>
        <v/>
      </c>
      <c r="N109" t="str">
        <f t="shared" si="9"/>
        <v xml:space="preserve"> Amyda cartilaginea (2-&gt;1), </v>
      </c>
    </row>
    <row r="110" spans="1:14" x14ac:dyDescent="0.2">
      <c r="A110">
        <v>58</v>
      </c>
      <c r="B110" t="s">
        <v>65</v>
      </c>
      <c r="C110" t="s">
        <v>66</v>
      </c>
      <c r="D110">
        <v>18</v>
      </c>
      <c r="E110">
        <v>1</v>
      </c>
      <c r="F110">
        <v>0.36399999999999999</v>
      </c>
      <c r="G110">
        <v>2</v>
      </c>
      <c r="H110">
        <v>1</v>
      </c>
      <c r="I110" t="s">
        <v>12</v>
      </c>
      <c r="J110" t="str">
        <f t="shared" si="5"/>
        <v>Character 18: 2-&gt; 1</v>
      </c>
      <c r="K110" t="str">
        <f t="shared" si="6"/>
        <v>§ACCTRAN</v>
      </c>
      <c r="L110" t="str">
        <f t="shared" si="7"/>
        <v/>
      </c>
      <c r="M110" t="str">
        <f t="shared" si="8"/>
        <v xml:space="preserve">: </v>
      </c>
      <c r="N110" t="str">
        <f t="shared" si="9"/>
        <v xml:space="preserve"> §ACCTRAN: node_65 (2-&gt;1), </v>
      </c>
    </row>
    <row r="111" spans="1:14" x14ac:dyDescent="0.2">
      <c r="A111">
        <v>61</v>
      </c>
      <c r="B111" t="s">
        <v>68</v>
      </c>
      <c r="C111" t="s">
        <v>69</v>
      </c>
      <c r="D111">
        <v>18</v>
      </c>
      <c r="E111">
        <v>1</v>
      </c>
      <c r="F111">
        <v>0.36399999999999999</v>
      </c>
      <c r="G111">
        <v>1</v>
      </c>
      <c r="H111">
        <v>2</v>
      </c>
      <c r="I111" t="s">
        <v>12</v>
      </c>
      <c r="J111" t="str">
        <f t="shared" si="5"/>
        <v>Character 18: 1-&gt; 2</v>
      </c>
      <c r="K111" t="str">
        <f t="shared" si="6"/>
        <v/>
      </c>
      <c r="L111" t="str">
        <f t="shared" si="7"/>
        <v/>
      </c>
      <c r="M111" t="str">
        <f t="shared" si="8"/>
        <v/>
      </c>
      <c r="N111" t="str">
        <f t="shared" si="9"/>
        <v xml:space="preserve"> node_63 (1-&gt;2), </v>
      </c>
    </row>
    <row r="112" spans="1:14" x14ac:dyDescent="0.2">
      <c r="A112">
        <v>63</v>
      </c>
      <c r="B112" t="s">
        <v>70</v>
      </c>
      <c r="C112" t="s">
        <v>71</v>
      </c>
      <c r="D112">
        <v>18</v>
      </c>
      <c r="E112">
        <v>1</v>
      </c>
      <c r="F112">
        <v>0.36399999999999999</v>
      </c>
      <c r="G112">
        <v>2</v>
      </c>
      <c r="H112">
        <v>1</v>
      </c>
      <c r="I112" t="s">
        <v>12</v>
      </c>
      <c r="J112" t="str">
        <f t="shared" si="5"/>
        <v>Character 18: 2-&gt; 1</v>
      </c>
      <c r="K112" t="str">
        <f t="shared" si="6"/>
        <v/>
      </c>
      <c r="L112" t="str">
        <f t="shared" si="7"/>
        <v/>
      </c>
      <c r="M112" t="str">
        <f t="shared" si="8"/>
        <v/>
      </c>
      <c r="N112" t="str">
        <f t="shared" si="9"/>
        <v xml:space="preserve"> Nilssonia formosus (2-&gt;1), </v>
      </c>
    </row>
    <row r="113" spans="1:14" x14ac:dyDescent="0.2">
      <c r="A113">
        <v>7</v>
      </c>
      <c r="B113" t="s">
        <v>16</v>
      </c>
      <c r="C113" t="s">
        <v>17</v>
      </c>
      <c r="D113">
        <v>19</v>
      </c>
      <c r="E113">
        <v>1</v>
      </c>
      <c r="F113">
        <v>0.4</v>
      </c>
      <c r="G113">
        <v>3</v>
      </c>
      <c r="H113">
        <v>2</v>
      </c>
      <c r="I113" t="s">
        <v>10</v>
      </c>
      <c r="J113" t="str">
        <f t="shared" si="5"/>
        <v>Character 19: 3-&gt; 2</v>
      </c>
      <c r="K113" t="str">
        <f t="shared" si="6"/>
        <v>§Unambiguous</v>
      </c>
      <c r="L113" t="str">
        <f t="shared" si="7"/>
        <v>$Ch19:</v>
      </c>
      <c r="M113" t="str">
        <f t="shared" si="8"/>
        <v xml:space="preserve">: </v>
      </c>
      <c r="N113" t="str">
        <f t="shared" si="9"/>
        <v xml:space="preserve">$Ch19: §Unambiguous: node_56 (3-&gt;2), </v>
      </c>
    </row>
    <row r="114" spans="1:14" x14ac:dyDescent="0.2">
      <c r="A114">
        <v>16</v>
      </c>
      <c r="B114" t="s">
        <v>25</v>
      </c>
      <c r="C114" t="s">
        <v>26</v>
      </c>
      <c r="D114">
        <v>19</v>
      </c>
      <c r="E114">
        <v>1</v>
      </c>
      <c r="F114">
        <v>0.4</v>
      </c>
      <c r="G114">
        <v>2</v>
      </c>
      <c r="H114">
        <v>1</v>
      </c>
      <c r="I114" t="s">
        <v>10</v>
      </c>
      <c r="J114" t="str">
        <f t="shared" si="5"/>
        <v>Character 19: 2-&gt; 1</v>
      </c>
      <c r="K114" t="str">
        <f t="shared" si="6"/>
        <v/>
      </c>
      <c r="L114" t="str">
        <f t="shared" si="7"/>
        <v/>
      </c>
      <c r="M114" t="str">
        <f t="shared" si="8"/>
        <v/>
      </c>
      <c r="N114" t="str">
        <f t="shared" si="9"/>
        <v xml:space="preserve"> Cycloderma aubryi (2-&gt;1), </v>
      </c>
    </row>
    <row r="115" spans="1:14" x14ac:dyDescent="0.2">
      <c r="A115">
        <v>57</v>
      </c>
      <c r="B115" t="s">
        <v>64</v>
      </c>
      <c r="C115" t="s">
        <v>65</v>
      </c>
      <c r="D115">
        <v>19</v>
      </c>
      <c r="E115">
        <v>1</v>
      </c>
      <c r="F115">
        <v>0.4</v>
      </c>
      <c r="G115">
        <v>3</v>
      </c>
      <c r="H115">
        <v>2</v>
      </c>
      <c r="I115" t="s">
        <v>10</v>
      </c>
      <c r="J115" t="str">
        <f t="shared" si="5"/>
        <v>Character 19: 3-&gt; 2</v>
      </c>
      <c r="K115" t="str">
        <f t="shared" si="6"/>
        <v/>
      </c>
      <c r="L115" t="str">
        <f t="shared" si="7"/>
        <v/>
      </c>
      <c r="M115" t="str">
        <f t="shared" si="8"/>
        <v/>
      </c>
      <c r="N115" t="str">
        <f t="shared" si="9"/>
        <v xml:space="preserve"> node_66 (3-&gt;2), </v>
      </c>
    </row>
    <row r="116" spans="1:14" x14ac:dyDescent="0.2">
      <c r="A116">
        <v>12</v>
      </c>
      <c r="B116" t="s">
        <v>21</v>
      </c>
      <c r="C116" t="s">
        <v>22</v>
      </c>
      <c r="D116">
        <v>19</v>
      </c>
      <c r="E116">
        <v>1</v>
      </c>
      <c r="F116">
        <v>0.4</v>
      </c>
      <c r="G116">
        <v>2</v>
      </c>
      <c r="H116">
        <v>1</v>
      </c>
      <c r="I116" t="s">
        <v>82</v>
      </c>
      <c r="J116" t="str">
        <f t="shared" si="5"/>
        <v>Character 19: 2-&gt; 1</v>
      </c>
      <c r="K116" t="str">
        <f t="shared" si="6"/>
        <v>§DELTRAN</v>
      </c>
      <c r="L116" t="str">
        <f t="shared" si="7"/>
        <v/>
      </c>
      <c r="M116" t="str">
        <f t="shared" si="8"/>
        <v xml:space="preserve">: </v>
      </c>
      <c r="N116" t="str">
        <f t="shared" si="9"/>
        <v xml:space="preserve"> §DELTRAN: Cyclanorbis elegans (2-&gt;1), </v>
      </c>
    </row>
    <row r="117" spans="1:14" x14ac:dyDescent="0.2">
      <c r="A117">
        <v>71</v>
      </c>
      <c r="B117" t="s">
        <v>80</v>
      </c>
      <c r="C117" t="s">
        <v>81</v>
      </c>
      <c r="D117">
        <v>19</v>
      </c>
      <c r="E117">
        <v>1</v>
      </c>
      <c r="F117">
        <v>0.4</v>
      </c>
      <c r="G117">
        <v>3</v>
      </c>
      <c r="H117">
        <v>2</v>
      </c>
      <c r="I117" t="s">
        <v>82</v>
      </c>
      <c r="J117" t="str">
        <f t="shared" si="5"/>
        <v>Character 19: 3-&gt; 2</v>
      </c>
      <c r="K117" t="str">
        <f t="shared" si="6"/>
        <v/>
      </c>
      <c r="L117" t="str">
        <f t="shared" si="7"/>
        <v/>
      </c>
      <c r="M117" t="str">
        <f t="shared" si="8"/>
        <v/>
      </c>
      <c r="N117" t="str">
        <f t="shared" si="9"/>
        <v xml:space="preserve"> Kuhnemys maortuensis (3-&gt;2), </v>
      </c>
    </row>
    <row r="118" spans="1:14" x14ac:dyDescent="0.2">
      <c r="A118">
        <v>11</v>
      </c>
      <c r="B118" t="s">
        <v>20</v>
      </c>
      <c r="C118" t="s">
        <v>21</v>
      </c>
      <c r="D118">
        <v>19</v>
      </c>
      <c r="E118">
        <v>1</v>
      </c>
      <c r="F118">
        <v>0.4</v>
      </c>
      <c r="G118">
        <v>2</v>
      </c>
      <c r="H118">
        <v>1</v>
      </c>
      <c r="I118" t="s">
        <v>12</v>
      </c>
      <c r="J118" t="str">
        <f t="shared" si="5"/>
        <v>Character 19: 2-&gt; 1</v>
      </c>
      <c r="K118" t="str">
        <f t="shared" si="6"/>
        <v>§ACCTRAN</v>
      </c>
      <c r="L118" t="str">
        <f t="shared" si="7"/>
        <v/>
      </c>
      <c r="M118" t="str">
        <f t="shared" si="8"/>
        <v xml:space="preserve">: </v>
      </c>
      <c r="N118" t="str">
        <f t="shared" si="9"/>
        <v xml:space="preserve"> §ACCTRAN: node_40 (2-&gt;1), </v>
      </c>
    </row>
    <row r="119" spans="1:14" x14ac:dyDescent="0.2">
      <c r="A119">
        <v>71</v>
      </c>
      <c r="B119" t="s">
        <v>78</v>
      </c>
      <c r="C119" t="s">
        <v>79</v>
      </c>
      <c r="D119">
        <v>19</v>
      </c>
      <c r="E119">
        <v>1</v>
      </c>
      <c r="F119">
        <v>0.4</v>
      </c>
      <c r="G119">
        <v>3</v>
      </c>
      <c r="H119">
        <v>2</v>
      </c>
      <c r="I119" t="s">
        <v>12</v>
      </c>
      <c r="J119" t="str">
        <f t="shared" si="5"/>
        <v>Character 19: 3-&gt; 2</v>
      </c>
      <c r="K119" t="str">
        <f t="shared" si="6"/>
        <v/>
      </c>
      <c r="L119" t="str">
        <f t="shared" si="7"/>
        <v/>
      </c>
      <c r="M119" t="str">
        <f t="shared" si="8"/>
        <v/>
      </c>
      <c r="N119" t="str">
        <f t="shared" si="9"/>
        <v xml:space="preserve"> node_73 (3-&gt;2), </v>
      </c>
    </row>
    <row r="120" spans="1:14" x14ac:dyDescent="0.2">
      <c r="A120">
        <v>4</v>
      </c>
      <c r="B120" t="s">
        <v>11</v>
      </c>
      <c r="C120" t="s">
        <v>14</v>
      </c>
      <c r="D120">
        <v>20</v>
      </c>
      <c r="E120">
        <v>1</v>
      </c>
      <c r="F120">
        <v>0.222</v>
      </c>
      <c r="G120">
        <v>1</v>
      </c>
      <c r="H120">
        <v>2</v>
      </c>
      <c r="I120" t="s">
        <v>10</v>
      </c>
      <c r="J120" t="str">
        <f t="shared" si="5"/>
        <v>Character 20: 1-&gt; 2</v>
      </c>
      <c r="K120" t="str">
        <f t="shared" si="6"/>
        <v>§Unambiguous</v>
      </c>
      <c r="L120" t="str">
        <f t="shared" si="7"/>
        <v>$Ch20:</v>
      </c>
      <c r="M120" t="str">
        <f t="shared" si="8"/>
        <v xml:space="preserve">: </v>
      </c>
      <c r="N120" t="str">
        <f t="shared" si="9"/>
        <v xml:space="preserve">$Ch20: §Unambiguous: node_75 (1-&gt;2), </v>
      </c>
    </row>
    <row r="121" spans="1:14" x14ac:dyDescent="0.2">
      <c r="A121">
        <v>7</v>
      </c>
      <c r="B121" t="s">
        <v>16</v>
      </c>
      <c r="C121" t="s">
        <v>17</v>
      </c>
      <c r="D121">
        <v>20</v>
      </c>
      <c r="E121">
        <v>1</v>
      </c>
      <c r="F121">
        <v>0.222</v>
      </c>
      <c r="G121">
        <v>2</v>
      </c>
      <c r="H121">
        <v>1</v>
      </c>
      <c r="I121" t="s">
        <v>10</v>
      </c>
      <c r="J121" t="str">
        <f t="shared" si="5"/>
        <v>Character 20: 2-&gt; 1</v>
      </c>
      <c r="K121" t="str">
        <f t="shared" si="6"/>
        <v/>
      </c>
      <c r="L121" t="str">
        <f t="shared" si="7"/>
        <v/>
      </c>
      <c r="M121" t="str">
        <f t="shared" si="8"/>
        <v/>
      </c>
      <c r="N121" t="str">
        <f t="shared" si="9"/>
        <v xml:space="preserve"> node_56 (2-&gt;1), </v>
      </c>
    </row>
    <row r="122" spans="1:14" x14ac:dyDescent="0.2">
      <c r="A122">
        <v>46</v>
      </c>
      <c r="B122" t="s">
        <v>53</v>
      </c>
      <c r="C122" t="s">
        <v>54</v>
      </c>
      <c r="D122">
        <v>20</v>
      </c>
      <c r="E122">
        <v>1</v>
      </c>
      <c r="F122">
        <v>0.222</v>
      </c>
      <c r="G122">
        <v>2</v>
      </c>
      <c r="H122">
        <v>1</v>
      </c>
      <c r="I122" t="s">
        <v>10</v>
      </c>
      <c r="J122" t="str">
        <f t="shared" si="5"/>
        <v>Character 20: 2-&gt; 1</v>
      </c>
      <c r="K122" t="str">
        <f t="shared" si="6"/>
        <v/>
      </c>
      <c r="L122" t="str">
        <f t="shared" si="7"/>
        <v/>
      </c>
      <c r="M122" t="str">
        <f t="shared" si="8"/>
        <v/>
      </c>
      <c r="N122" t="str">
        <f t="shared" si="9"/>
        <v xml:space="preserve"> Chitra indica (2-&gt;1), </v>
      </c>
    </row>
    <row r="123" spans="1:14" x14ac:dyDescent="0.2">
      <c r="A123">
        <v>59</v>
      </c>
      <c r="B123" t="s">
        <v>66</v>
      </c>
      <c r="C123" t="s">
        <v>67</v>
      </c>
      <c r="D123">
        <v>20</v>
      </c>
      <c r="E123">
        <v>1</v>
      </c>
      <c r="F123">
        <v>0.222</v>
      </c>
      <c r="G123">
        <v>2</v>
      </c>
      <c r="H123">
        <v>3</v>
      </c>
      <c r="I123" t="s">
        <v>10</v>
      </c>
      <c r="J123" t="str">
        <f t="shared" si="5"/>
        <v>Character 20: 2-&gt; 3</v>
      </c>
      <c r="K123" t="str">
        <f t="shared" si="6"/>
        <v/>
      </c>
      <c r="L123" t="str">
        <f t="shared" si="7"/>
        <v/>
      </c>
      <c r="M123" t="str">
        <f t="shared" si="8"/>
        <v/>
      </c>
      <c r="N123" t="str">
        <f t="shared" si="9"/>
        <v xml:space="preserve"> Dogania subplanus (2-&gt;3), </v>
      </c>
    </row>
    <row r="124" spans="1:14" x14ac:dyDescent="0.2">
      <c r="A124">
        <v>61</v>
      </c>
      <c r="B124" t="s">
        <v>68</v>
      </c>
      <c r="C124" t="s">
        <v>69</v>
      </c>
      <c r="D124">
        <v>20</v>
      </c>
      <c r="E124">
        <v>1</v>
      </c>
      <c r="F124">
        <v>0.222</v>
      </c>
      <c r="G124">
        <v>2</v>
      </c>
      <c r="H124">
        <v>1</v>
      </c>
      <c r="I124" t="s">
        <v>10</v>
      </c>
      <c r="J124" t="str">
        <f t="shared" si="5"/>
        <v>Character 20: 2-&gt; 1</v>
      </c>
      <c r="K124" t="str">
        <f t="shared" si="6"/>
        <v/>
      </c>
      <c r="L124" t="str">
        <f t="shared" si="7"/>
        <v/>
      </c>
      <c r="M124" t="str">
        <f t="shared" si="8"/>
        <v/>
      </c>
      <c r="N124" t="str">
        <f t="shared" si="9"/>
        <v xml:space="preserve"> node_63 (2-&gt;1), </v>
      </c>
    </row>
    <row r="125" spans="1:14" x14ac:dyDescent="0.2">
      <c r="A125">
        <v>67</v>
      </c>
      <c r="B125" t="s">
        <v>65</v>
      </c>
      <c r="C125" t="s">
        <v>75</v>
      </c>
      <c r="D125">
        <v>20</v>
      </c>
      <c r="E125">
        <v>1</v>
      </c>
      <c r="F125">
        <v>0.222</v>
      </c>
      <c r="G125">
        <v>2</v>
      </c>
      <c r="H125">
        <v>1</v>
      </c>
      <c r="I125" t="s">
        <v>10</v>
      </c>
      <c r="J125" t="str">
        <f t="shared" si="5"/>
        <v>Character 20: 2-&gt; 1</v>
      </c>
      <c r="K125" t="str">
        <f t="shared" si="6"/>
        <v/>
      </c>
      <c r="L125" t="str">
        <f t="shared" si="7"/>
        <v/>
      </c>
      <c r="M125" t="str">
        <f t="shared" si="8"/>
        <v/>
      </c>
      <c r="N125" t="str">
        <f t="shared" si="9"/>
        <v xml:space="preserve"> Palea steindachneri (2-&gt;1), </v>
      </c>
    </row>
    <row r="126" spans="1:14" x14ac:dyDescent="0.2">
      <c r="A126">
        <v>70</v>
      </c>
      <c r="B126" t="s">
        <v>14</v>
      </c>
      <c r="C126" t="s">
        <v>78</v>
      </c>
      <c r="D126">
        <v>20</v>
      </c>
      <c r="E126">
        <v>1</v>
      </c>
      <c r="F126">
        <v>0.222</v>
      </c>
      <c r="G126">
        <v>2</v>
      </c>
      <c r="H126">
        <v>3</v>
      </c>
      <c r="I126" t="s">
        <v>10</v>
      </c>
      <c r="J126" t="str">
        <f t="shared" si="5"/>
        <v>Character 20: 2-&gt; 3</v>
      </c>
      <c r="K126" t="str">
        <f t="shared" si="6"/>
        <v/>
      </c>
      <c r="L126" t="str">
        <f t="shared" si="7"/>
        <v/>
      </c>
      <c r="M126" t="str">
        <f t="shared" si="8"/>
        <v/>
      </c>
      <c r="N126" t="str">
        <f t="shared" si="9"/>
        <v xml:space="preserve"> node_74 (2-&gt;3), </v>
      </c>
    </row>
    <row r="127" spans="1:14" x14ac:dyDescent="0.2">
      <c r="A127">
        <v>54</v>
      </c>
      <c r="B127" t="s">
        <v>60</v>
      </c>
      <c r="C127" t="s">
        <v>62</v>
      </c>
      <c r="D127">
        <v>20</v>
      </c>
      <c r="E127">
        <v>1</v>
      </c>
      <c r="F127">
        <v>0.222</v>
      </c>
      <c r="G127">
        <v>2</v>
      </c>
      <c r="H127">
        <v>3</v>
      </c>
      <c r="I127" t="s">
        <v>82</v>
      </c>
      <c r="J127" t="str">
        <f t="shared" si="5"/>
        <v>Character 20: 2-&gt; 3</v>
      </c>
      <c r="K127" t="str">
        <f t="shared" si="6"/>
        <v>§DELTRAN</v>
      </c>
      <c r="L127" t="str">
        <f t="shared" si="7"/>
        <v/>
      </c>
      <c r="M127" t="str">
        <f t="shared" si="8"/>
        <v xml:space="preserve">: </v>
      </c>
      <c r="N127" t="str">
        <f t="shared" si="9"/>
        <v xml:space="preserve"> §DELTRAN: Apalone spinifera (2-&gt;3), </v>
      </c>
    </row>
    <row r="128" spans="1:14" x14ac:dyDescent="0.2">
      <c r="A128">
        <v>55</v>
      </c>
      <c r="B128" t="s">
        <v>59</v>
      </c>
      <c r="C128" t="s">
        <v>63</v>
      </c>
      <c r="D128">
        <v>20</v>
      </c>
      <c r="E128">
        <v>1</v>
      </c>
      <c r="F128">
        <v>0.222</v>
      </c>
      <c r="G128">
        <v>2</v>
      </c>
      <c r="H128">
        <v>3</v>
      </c>
      <c r="I128" t="s">
        <v>82</v>
      </c>
      <c r="J128" t="str">
        <f t="shared" si="5"/>
        <v>Character 20: 2-&gt; 3</v>
      </c>
      <c r="K128" t="str">
        <f t="shared" si="6"/>
        <v/>
      </c>
      <c r="L128" t="str">
        <f t="shared" si="7"/>
        <v/>
      </c>
      <c r="M128" t="str">
        <f t="shared" si="8"/>
        <v/>
      </c>
      <c r="N128" t="str">
        <f t="shared" si="9"/>
        <v xml:space="preserve"> Apalone mutica (2-&gt;3), </v>
      </c>
    </row>
    <row r="129" spans="1:14" x14ac:dyDescent="0.2">
      <c r="A129">
        <v>51</v>
      </c>
      <c r="B129" t="s">
        <v>57</v>
      </c>
      <c r="C129" t="s">
        <v>59</v>
      </c>
      <c r="D129">
        <v>20</v>
      </c>
      <c r="E129">
        <v>1</v>
      </c>
      <c r="F129">
        <v>0.222</v>
      </c>
      <c r="G129">
        <v>2</v>
      </c>
      <c r="H129">
        <v>3</v>
      </c>
      <c r="I129" t="s">
        <v>12</v>
      </c>
      <c r="J129" t="str">
        <f t="shared" si="5"/>
        <v>Character 20: 2-&gt; 3</v>
      </c>
      <c r="K129" t="str">
        <f t="shared" si="6"/>
        <v>§ACCTRAN</v>
      </c>
      <c r="L129" t="str">
        <f t="shared" si="7"/>
        <v/>
      </c>
      <c r="M129" t="str">
        <f t="shared" si="8"/>
        <v xml:space="preserve">: </v>
      </c>
      <c r="N129" t="str">
        <f t="shared" si="9"/>
        <v xml:space="preserve"> §ACCTRAN: node_60 (2-&gt;3), </v>
      </c>
    </row>
    <row r="130" spans="1:14" x14ac:dyDescent="0.2">
      <c r="A130">
        <v>53</v>
      </c>
      <c r="B130" t="s">
        <v>60</v>
      </c>
      <c r="C130" t="s">
        <v>61</v>
      </c>
      <c r="D130">
        <v>20</v>
      </c>
      <c r="E130">
        <v>1</v>
      </c>
      <c r="F130">
        <v>0.222</v>
      </c>
      <c r="G130">
        <v>3</v>
      </c>
      <c r="H130">
        <v>2</v>
      </c>
      <c r="I130" t="s">
        <v>12</v>
      </c>
      <c r="J130" t="str">
        <f t="shared" si="5"/>
        <v>Character 20: 3-&gt; 2</v>
      </c>
      <c r="K130" t="str">
        <f t="shared" si="6"/>
        <v/>
      </c>
      <c r="L130" t="str">
        <f t="shared" si="7"/>
        <v/>
      </c>
      <c r="M130" t="str">
        <f t="shared" si="8"/>
        <v/>
      </c>
      <c r="N130" t="str">
        <f t="shared" si="9"/>
        <v xml:space="preserve"> Apalone ferox (3-&gt;2), </v>
      </c>
    </row>
    <row r="131" spans="1:14" x14ac:dyDescent="0.2">
      <c r="A131">
        <v>14</v>
      </c>
      <c r="B131" t="s">
        <v>20</v>
      </c>
      <c r="C131" t="s">
        <v>24</v>
      </c>
      <c r="D131">
        <v>21</v>
      </c>
      <c r="E131">
        <v>1</v>
      </c>
      <c r="F131">
        <v>0.5</v>
      </c>
      <c r="G131">
        <v>1</v>
      </c>
      <c r="H131">
        <v>2</v>
      </c>
      <c r="I131" t="s">
        <v>10</v>
      </c>
      <c r="J131" t="str">
        <f t="shared" ref="J131:J194" si="10">CONCATENATE("Character ",D131,": ",G131,"-&gt; ",H131)</f>
        <v>Character 21: 1-&gt; 2</v>
      </c>
      <c r="K131" t="str">
        <f t="shared" ref="K131:K194" si="11">IF(I131=I130, IF(D131=D130,"",I131), CONCATENATE("§",I131))</f>
        <v>§Unambiguous</v>
      </c>
      <c r="L131" t="str">
        <f t="shared" ref="L131:L194" si="12" xml:space="preserve"> IF(D131=D130,"", CONCATENATE("$","Ch",D131,":"))</f>
        <v>$Ch21:</v>
      </c>
      <c r="M131" t="str">
        <f t="shared" ref="M131:M194" si="13" xml:space="preserve"> IF(K131="","",": ")</f>
        <v xml:space="preserve">: </v>
      </c>
      <c r="N131" t="str">
        <f t="shared" ref="N131:N194" si="14" xml:space="preserve"> CONCATENATE(L131," ",K131,M131,C131," (",G131,"-&gt;",H131,")",", ")</f>
        <v xml:space="preserve">$Ch21: §Unambiguous: node_42 (1-&gt;2), </v>
      </c>
    </row>
    <row r="132" spans="1:14" x14ac:dyDescent="0.2">
      <c r="A132">
        <v>38</v>
      </c>
      <c r="B132" t="s">
        <v>45</v>
      </c>
      <c r="C132" t="s">
        <v>46</v>
      </c>
      <c r="D132">
        <v>21</v>
      </c>
      <c r="E132">
        <v>1</v>
      </c>
      <c r="F132">
        <v>0.5</v>
      </c>
      <c r="G132">
        <v>1</v>
      </c>
      <c r="H132">
        <v>2</v>
      </c>
      <c r="I132" t="s">
        <v>82</v>
      </c>
      <c r="J132" t="str">
        <f t="shared" si="10"/>
        <v>Character 21: 1-&gt; 2</v>
      </c>
      <c r="K132" t="str">
        <f t="shared" si="11"/>
        <v>§DELTRAN</v>
      </c>
      <c r="L132" t="str">
        <f t="shared" si="12"/>
        <v/>
      </c>
      <c r="M132" t="str">
        <f t="shared" si="13"/>
        <v xml:space="preserve">: </v>
      </c>
      <c r="N132" t="str">
        <f t="shared" si="14"/>
        <v xml:space="preserve"> §DELTRAN: node_51 (1-&gt;2), </v>
      </c>
    </row>
    <row r="133" spans="1:14" x14ac:dyDescent="0.2">
      <c r="A133">
        <v>33</v>
      </c>
      <c r="B133" t="s">
        <v>38</v>
      </c>
      <c r="C133" t="s">
        <v>41</v>
      </c>
      <c r="D133">
        <v>21</v>
      </c>
      <c r="E133">
        <v>1</v>
      </c>
      <c r="F133">
        <v>0.5</v>
      </c>
      <c r="G133">
        <v>1</v>
      </c>
      <c r="H133">
        <v>2</v>
      </c>
      <c r="I133" t="s">
        <v>12</v>
      </c>
      <c r="J133" t="str">
        <f t="shared" si="10"/>
        <v>Character 21: 1-&gt; 2</v>
      </c>
      <c r="K133" t="str">
        <f t="shared" si="11"/>
        <v>§ACCTRAN</v>
      </c>
      <c r="L133" t="str">
        <f t="shared" si="12"/>
        <v/>
      </c>
      <c r="M133" t="str">
        <f t="shared" si="13"/>
        <v xml:space="preserve">: </v>
      </c>
      <c r="N133" t="str">
        <f t="shared" si="14"/>
        <v xml:space="preserve"> §ACCTRAN: node_54 (1-&gt;2), </v>
      </c>
    </row>
    <row r="134" spans="1:14" x14ac:dyDescent="0.2">
      <c r="A134">
        <v>3</v>
      </c>
      <c r="B134" t="s">
        <v>11</v>
      </c>
      <c r="C134" t="s">
        <v>13</v>
      </c>
      <c r="D134">
        <v>22</v>
      </c>
      <c r="E134">
        <v>1</v>
      </c>
      <c r="F134">
        <v>0.4</v>
      </c>
      <c r="G134">
        <v>1</v>
      </c>
      <c r="H134">
        <v>2</v>
      </c>
      <c r="I134" t="s">
        <v>10</v>
      </c>
      <c r="J134" t="str">
        <f t="shared" si="10"/>
        <v>Character 22: 1-&gt; 2</v>
      </c>
      <c r="K134" t="str">
        <f t="shared" si="11"/>
        <v>§Unambiguous</v>
      </c>
      <c r="L134" t="str">
        <f t="shared" si="12"/>
        <v>$Ch22:</v>
      </c>
      <c r="M134" t="str">
        <f t="shared" si="13"/>
        <v xml:space="preserve">: </v>
      </c>
      <c r="N134" t="str">
        <f t="shared" si="14"/>
        <v xml:space="preserve">$Ch22: §Unambiguous: Carettochelys insculpta (1-&gt;2), </v>
      </c>
    </row>
    <row r="135" spans="1:14" x14ac:dyDescent="0.2">
      <c r="A135">
        <v>56</v>
      </c>
      <c r="B135" t="s">
        <v>56</v>
      </c>
      <c r="C135" t="s">
        <v>64</v>
      </c>
      <c r="D135">
        <v>22</v>
      </c>
      <c r="E135">
        <v>2</v>
      </c>
      <c r="F135">
        <v>0.4</v>
      </c>
      <c r="G135">
        <v>1</v>
      </c>
      <c r="H135">
        <v>3</v>
      </c>
      <c r="I135" t="s">
        <v>10</v>
      </c>
      <c r="J135" t="str">
        <f t="shared" si="10"/>
        <v>Character 22: 1-&gt; 3</v>
      </c>
      <c r="K135" t="str">
        <f t="shared" si="11"/>
        <v/>
      </c>
      <c r="L135" t="str">
        <f t="shared" si="12"/>
        <v/>
      </c>
      <c r="M135" t="str">
        <f t="shared" si="13"/>
        <v/>
      </c>
      <c r="N135" t="str">
        <f t="shared" si="14"/>
        <v xml:space="preserve"> node_67 (1-&gt;3), </v>
      </c>
    </row>
    <row r="136" spans="1:14" x14ac:dyDescent="0.2">
      <c r="A136">
        <v>61</v>
      </c>
      <c r="B136" t="s">
        <v>68</v>
      </c>
      <c r="C136" t="s">
        <v>69</v>
      </c>
      <c r="D136">
        <v>22</v>
      </c>
      <c r="E136">
        <v>1</v>
      </c>
      <c r="F136">
        <v>0.4</v>
      </c>
      <c r="G136">
        <v>3</v>
      </c>
      <c r="H136">
        <v>2</v>
      </c>
      <c r="I136" t="s">
        <v>10</v>
      </c>
      <c r="J136" t="str">
        <f t="shared" si="10"/>
        <v>Character 22: 3-&gt; 2</v>
      </c>
      <c r="K136" t="str">
        <f t="shared" si="11"/>
        <v/>
      </c>
      <c r="L136" t="str">
        <f t="shared" si="12"/>
        <v/>
      </c>
      <c r="M136" t="str">
        <f t="shared" si="13"/>
        <v/>
      </c>
      <c r="N136" t="str">
        <f t="shared" si="14"/>
        <v xml:space="preserve"> node_63 (3-&gt;2), </v>
      </c>
    </row>
    <row r="137" spans="1:14" x14ac:dyDescent="0.2">
      <c r="A137">
        <v>63</v>
      </c>
      <c r="B137" t="s">
        <v>70</v>
      </c>
      <c r="C137" t="s">
        <v>71</v>
      </c>
      <c r="D137">
        <v>22</v>
      </c>
      <c r="E137">
        <v>1</v>
      </c>
      <c r="F137">
        <v>0.4</v>
      </c>
      <c r="G137">
        <v>2</v>
      </c>
      <c r="H137">
        <v>1</v>
      </c>
      <c r="I137" t="s">
        <v>10</v>
      </c>
      <c r="J137" t="str">
        <f t="shared" si="10"/>
        <v>Character 22: 2-&gt; 1</v>
      </c>
      <c r="K137" t="str">
        <f t="shared" si="11"/>
        <v/>
      </c>
      <c r="L137" t="str">
        <f t="shared" si="12"/>
        <v/>
      </c>
      <c r="M137" t="str">
        <f t="shared" si="13"/>
        <v/>
      </c>
      <c r="N137" t="str">
        <f t="shared" si="14"/>
        <v xml:space="preserve"> Nilssonia formosus (2-&gt;1), </v>
      </c>
    </row>
    <row r="138" spans="1:14" x14ac:dyDescent="0.2">
      <c r="A138">
        <v>21</v>
      </c>
      <c r="B138" t="s">
        <v>30</v>
      </c>
      <c r="C138" t="s">
        <v>31</v>
      </c>
      <c r="D138">
        <v>23</v>
      </c>
      <c r="E138">
        <v>1</v>
      </c>
      <c r="F138">
        <v>0.25</v>
      </c>
      <c r="G138">
        <v>2</v>
      </c>
      <c r="H138">
        <v>1</v>
      </c>
      <c r="I138" t="s">
        <v>10</v>
      </c>
      <c r="J138" t="str">
        <f t="shared" si="10"/>
        <v>Character 23: 2-&gt; 1</v>
      </c>
      <c r="K138" t="str">
        <f t="shared" si="11"/>
        <v>Unambiguous</v>
      </c>
      <c r="L138" t="str">
        <f t="shared" si="12"/>
        <v>$Ch23:</v>
      </c>
      <c r="M138" t="str">
        <f t="shared" si="13"/>
        <v xml:space="preserve">: </v>
      </c>
      <c r="N138" t="str">
        <f t="shared" si="14"/>
        <v xml:space="preserve">$Ch23: Unambiguous: node_47 (2-&gt;1), </v>
      </c>
    </row>
    <row r="139" spans="1:14" x14ac:dyDescent="0.2">
      <c r="A139">
        <v>13</v>
      </c>
      <c r="B139" t="s">
        <v>21</v>
      </c>
      <c r="C139" t="s">
        <v>23</v>
      </c>
      <c r="D139">
        <v>23</v>
      </c>
      <c r="E139">
        <v>1</v>
      </c>
      <c r="F139">
        <v>0.25</v>
      </c>
      <c r="G139">
        <v>2</v>
      </c>
      <c r="H139">
        <v>1</v>
      </c>
      <c r="I139" t="s">
        <v>82</v>
      </c>
      <c r="J139" t="str">
        <f t="shared" si="10"/>
        <v>Character 23: 2-&gt; 1</v>
      </c>
      <c r="K139" t="str">
        <f t="shared" si="11"/>
        <v>§DELTRAN</v>
      </c>
      <c r="L139" t="str">
        <f t="shared" si="12"/>
        <v/>
      </c>
      <c r="M139" t="str">
        <f t="shared" si="13"/>
        <v xml:space="preserve">: </v>
      </c>
      <c r="N139" t="str">
        <f t="shared" si="14"/>
        <v xml:space="preserve"> §DELTRAN: Cyclanorbis senegalensis (2-&gt;1), </v>
      </c>
    </row>
    <row r="140" spans="1:14" x14ac:dyDescent="0.2">
      <c r="A140">
        <v>14</v>
      </c>
      <c r="B140" t="s">
        <v>20</v>
      </c>
      <c r="C140" t="s">
        <v>24</v>
      </c>
      <c r="D140">
        <v>23</v>
      </c>
      <c r="E140">
        <v>1</v>
      </c>
      <c r="F140">
        <v>0.25</v>
      </c>
      <c r="G140">
        <v>2</v>
      </c>
      <c r="H140">
        <v>1</v>
      </c>
      <c r="I140" t="s">
        <v>82</v>
      </c>
      <c r="J140" t="str">
        <f t="shared" si="10"/>
        <v>Character 23: 2-&gt; 1</v>
      </c>
      <c r="K140" t="str">
        <f t="shared" si="11"/>
        <v/>
      </c>
      <c r="L140" t="str">
        <f t="shared" si="12"/>
        <v/>
      </c>
      <c r="M140" t="str">
        <f t="shared" si="13"/>
        <v/>
      </c>
      <c r="N140" t="str">
        <f t="shared" si="14"/>
        <v xml:space="preserve"> node_42 (2-&gt;1), </v>
      </c>
    </row>
    <row r="141" spans="1:14" x14ac:dyDescent="0.2">
      <c r="A141">
        <v>38</v>
      </c>
      <c r="B141" t="s">
        <v>45</v>
      </c>
      <c r="C141" t="s">
        <v>46</v>
      </c>
      <c r="D141">
        <v>23</v>
      </c>
      <c r="E141">
        <v>1</v>
      </c>
      <c r="F141">
        <v>0.25</v>
      </c>
      <c r="G141">
        <v>2</v>
      </c>
      <c r="H141">
        <v>1</v>
      </c>
      <c r="I141" t="s">
        <v>82</v>
      </c>
      <c r="J141" t="str">
        <f t="shared" si="10"/>
        <v>Character 23: 2-&gt; 1</v>
      </c>
      <c r="K141" t="str">
        <f t="shared" si="11"/>
        <v/>
      </c>
      <c r="L141" t="str">
        <f t="shared" si="12"/>
        <v/>
      </c>
      <c r="M141" t="str">
        <f t="shared" si="13"/>
        <v/>
      </c>
      <c r="N141" t="str">
        <f t="shared" si="14"/>
        <v xml:space="preserve"> node_51 (2-&gt;1), </v>
      </c>
    </row>
    <row r="142" spans="1:14" x14ac:dyDescent="0.2">
      <c r="A142">
        <v>10</v>
      </c>
      <c r="B142" t="s">
        <v>19</v>
      </c>
      <c r="C142" t="s">
        <v>20</v>
      </c>
      <c r="D142">
        <v>23</v>
      </c>
      <c r="E142">
        <v>1</v>
      </c>
      <c r="F142">
        <v>0.25</v>
      </c>
      <c r="G142">
        <v>2</v>
      </c>
      <c r="H142">
        <v>1</v>
      </c>
      <c r="I142" t="s">
        <v>12</v>
      </c>
      <c r="J142" t="str">
        <f t="shared" si="10"/>
        <v>Character 23: 2-&gt; 1</v>
      </c>
      <c r="K142" t="str">
        <f t="shared" si="11"/>
        <v>§ACCTRAN</v>
      </c>
      <c r="L142" t="str">
        <f t="shared" si="12"/>
        <v/>
      </c>
      <c r="M142" t="str">
        <f t="shared" si="13"/>
        <v xml:space="preserve">: </v>
      </c>
      <c r="N142" t="str">
        <f t="shared" si="14"/>
        <v xml:space="preserve"> §ACCTRAN: node_43 (2-&gt;1), </v>
      </c>
    </row>
    <row r="143" spans="1:14" x14ac:dyDescent="0.2">
      <c r="A143">
        <v>12</v>
      </c>
      <c r="B143" t="s">
        <v>21</v>
      </c>
      <c r="C143" t="s">
        <v>22</v>
      </c>
      <c r="D143">
        <v>23</v>
      </c>
      <c r="E143">
        <v>1</v>
      </c>
      <c r="F143">
        <v>0.25</v>
      </c>
      <c r="G143">
        <v>1</v>
      </c>
      <c r="H143">
        <v>2</v>
      </c>
      <c r="I143" t="s">
        <v>12</v>
      </c>
      <c r="J143" t="str">
        <f t="shared" si="10"/>
        <v>Character 23: 1-&gt; 2</v>
      </c>
      <c r="K143" t="str">
        <f t="shared" si="11"/>
        <v/>
      </c>
      <c r="L143" t="str">
        <f t="shared" si="12"/>
        <v/>
      </c>
      <c r="M143" t="str">
        <f t="shared" si="13"/>
        <v/>
      </c>
      <c r="N143" t="str">
        <f t="shared" si="14"/>
        <v xml:space="preserve"> Cyclanorbis elegans (1-&gt;2), </v>
      </c>
    </row>
    <row r="144" spans="1:14" x14ac:dyDescent="0.2">
      <c r="A144">
        <v>37</v>
      </c>
      <c r="B144" t="s">
        <v>43</v>
      </c>
      <c r="C144" t="s">
        <v>45</v>
      </c>
      <c r="D144">
        <v>23</v>
      </c>
      <c r="E144">
        <v>1</v>
      </c>
      <c r="F144">
        <v>0.25</v>
      </c>
      <c r="G144">
        <v>2</v>
      </c>
      <c r="H144">
        <v>1</v>
      </c>
      <c r="I144" t="s">
        <v>12</v>
      </c>
      <c r="J144" t="str">
        <f t="shared" si="10"/>
        <v>Character 23: 2-&gt; 1</v>
      </c>
      <c r="K144" t="str">
        <f t="shared" si="11"/>
        <v/>
      </c>
      <c r="L144" t="str">
        <f t="shared" si="12"/>
        <v/>
      </c>
      <c r="M144" t="str">
        <f t="shared" si="13"/>
        <v/>
      </c>
      <c r="N144" t="str">
        <f t="shared" si="14"/>
        <v xml:space="preserve"> node_52 (2-&gt;1), </v>
      </c>
    </row>
    <row r="145" spans="1:14" x14ac:dyDescent="0.2">
      <c r="A145">
        <v>8</v>
      </c>
      <c r="B145" t="s">
        <v>17</v>
      </c>
      <c r="C145" t="s">
        <v>18</v>
      </c>
      <c r="D145">
        <v>24</v>
      </c>
      <c r="E145">
        <v>1</v>
      </c>
      <c r="F145">
        <v>0.33300000000000002</v>
      </c>
      <c r="G145">
        <v>2</v>
      </c>
      <c r="H145">
        <v>1</v>
      </c>
      <c r="I145" t="s">
        <v>10</v>
      </c>
      <c r="J145" t="str">
        <f t="shared" si="10"/>
        <v>Character 24: 2-&gt; 1</v>
      </c>
      <c r="K145" t="str">
        <f t="shared" si="11"/>
        <v>§Unambiguous</v>
      </c>
      <c r="L145" t="str">
        <f t="shared" si="12"/>
        <v>$Ch24:</v>
      </c>
      <c r="M145" t="str">
        <f t="shared" si="13"/>
        <v xml:space="preserve">: </v>
      </c>
      <c r="N145" t="str">
        <f t="shared" si="14"/>
        <v xml:space="preserve">$Ch24: §Unambiguous: node_49 (2-&gt;1), </v>
      </c>
    </row>
    <row r="146" spans="1:14" x14ac:dyDescent="0.2">
      <c r="A146">
        <v>12</v>
      </c>
      <c r="B146" t="s">
        <v>21</v>
      </c>
      <c r="C146" t="s">
        <v>22</v>
      </c>
      <c r="D146">
        <v>24</v>
      </c>
      <c r="E146">
        <v>1</v>
      </c>
      <c r="F146">
        <v>0.33300000000000002</v>
      </c>
      <c r="G146">
        <v>1</v>
      </c>
      <c r="H146">
        <v>2</v>
      </c>
      <c r="I146" t="s">
        <v>10</v>
      </c>
      <c r="J146" t="str">
        <f t="shared" si="10"/>
        <v>Character 24: 1-&gt; 2</v>
      </c>
      <c r="K146" t="str">
        <f t="shared" si="11"/>
        <v/>
      </c>
      <c r="L146" t="str">
        <f t="shared" si="12"/>
        <v/>
      </c>
      <c r="M146" t="str">
        <f t="shared" si="13"/>
        <v/>
      </c>
      <c r="N146" t="str">
        <f t="shared" si="14"/>
        <v xml:space="preserve"> Cyclanorbis elegans (1-&gt;2), </v>
      </c>
    </row>
    <row r="147" spans="1:14" x14ac:dyDescent="0.2">
      <c r="A147">
        <v>37</v>
      </c>
      <c r="B147" t="s">
        <v>43</v>
      </c>
      <c r="C147" t="s">
        <v>45</v>
      </c>
      <c r="D147">
        <v>24</v>
      </c>
      <c r="E147">
        <v>1</v>
      </c>
      <c r="F147">
        <v>0.33300000000000002</v>
      </c>
      <c r="G147">
        <v>2</v>
      </c>
      <c r="H147">
        <v>1</v>
      </c>
      <c r="I147" t="s">
        <v>10</v>
      </c>
      <c r="J147" t="str">
        <f t="shared" si="10"/>
        <v>Character 24: 2-&gt; 1</v>
      </c>
      <c r="K147" t="str">
        <f t="shared" si="11"/>
        <v/>
      </c>
      <c r="L147" t="str">
        <f t="shared" si="12"/>
        <v/>
      </c>
      <c r="M147" t="str">
        <f t="shared" si="13"/>
        <v/>
      </c>
      <c r="N147" t="str">
        <f t="shared" si="14"/>
        <v xml:space="preserve"> node_52 (2-&gt;1), </v>
      </c>
    </row>
    <row r="148" spans="1:14" x14ac:dyDescent="0.2">
      <c r="A148">
        <v>31</v>
      </c>
      <c r="B148" t="s">
        <v>39</v>
      </c>
      <c r="C148" t="s">
        <v>40</v>
      </c>
      <c r="D148">
        <v>25</v>
      </c>
      <c r="E148">
        <v>1</v>
      </c>
      <c r="F148">
        <v>0.1</v>
      </c>
      <c r="G148">
        <v>1</v>
      </c>
      <c r="H148">
        <v>2</v>
      </c>
      <c r="I148" t="s">
        <v>10</v>
      </c>
      <c r="J148" t="str">
        <f t="shared" si="10"/>
        <v>Character 25: 1-&gt; 2</v>
      </c>
      <c r="K148" t="str">
        <f t="shared" si="11"/>
        <v>Unambiguous</v>
      </c>
      <c r="L148" t="str">
        <f t="shared" si="12"/>
        <v>$Ch25:</v>
      </c>
      <c r="M148" t="str">
        <f t="shared" si="13"/>
        <v xml:space="preserve">: </v>
      </c>
      <c r="N148" t="str">
        <f t="shared" si="14"/>
        <v xml:space="preserve">$Ch25: Unambiguous: Atoposemys superstes (1-&gt;2), </v>
      </c>
    </row>
    <row r="149" spans="1:14" x14ac:dyDescent="0.2">
      <c r="A149">
        <v>37</v>
      </c>
      <c r="B149" t="s">
        <v>43</v>
      </c>
      <c r="C149" t="s">
        <v>45</v>
      </c>
      <c r="D149">
        <v>25</v>
      </c>
      <c r="E149">
        <v>1</v>
      </c>
      <c r="F149">
        <v>0.1</v>
      </c>
      <c r="G149">
        <v>1</v>
      </c>
      <c r="H149">
        <v>2</v>
      </c>
      <c r="I149" t="s">
        <v>10</v>
      </c>
      <c r="J149" t="str">
        <f t="shared" si="10"/>
        <v>Character 25: 1-&gt; 2</v>
      </c>
      <c r="K149" t="str">
        <f t="shared" si="11"/>
        <v/>
      </c>
      <c r="L149" t="str">
        <f t="shared" si="12"/>
        <v/>
      </c>
      <c r="M149" t="str">
        <f t="shared" si="13"/>
        <v/>
      </c>
      <c r="N149" t="str">
        <f t="shared" si="14"/>
        <v xml:space="preserve"> node_52 (1-&gt;2), </v>
      </c>
    </row>
    <row r="150" spans="1:14" x14ac:dyDescent="0.2">
      <c r="A150">
        <v>60</v>
      </c>
      <c r="B150" t="s">
        <v>66</v>
      </c>
      <c r="C150" t="s">
        <v>68</v>
      </c>
      <c r="D150">
        <v>25</v>
      </c>
      <c r="E150">
        <v>1</v>
      </c>
      <c r="F150">
        <v>0.1</v>
      </c>
      <c r="G150">
        <v>2</v>
      </c>
      <c r="H150">
        <v>1</v>
      </c>
      <c r="I150" t="s">
        <v>10</v>
      </c>
      <c r="J150" t="str">
        <f t="shared" si="10"/>
        <v>Character 25: 2-&gt; 1</v>
      </c>
      <c r="K150" t="str">
        <f t="shared" si="11"/>
        <v/>
      </c>
      <c r="L150" t="str">
        <f t="shared" si="12"/>
        <v/>
      </c>
      <c r="M150" t="str">
        <f t="shared" si="13"/>
        <v/>
      </c>
      <c r="N150" t="str">
        <f t="shared" si="14"/>
        <v xml:space="preserve"> node_64 (2-&gt;1), </v>
      </c>
    </row>
    <row r="151" spans="1:14" x14ac:dyDescent="0.2">
      <c r="A151">
        <v>70</v>
      </c>
      <c r="B151" t="s">
        <v>14</v>
      </c>
      <c r="C151" t="s">
        <v>78</v>
      </c>
      <c r="D151">
        <v>25</v>
      </c>
      <c r="E151">
        <v>1</v>
      </c>
      <c r="F151">
        <v>0.1</v>
      </c>
      <c r="G151">
        <v>1</v>
      </c>
      <c r="H151">
        <v>2</v>
      </c>
      <c r="I151" t="s">
        <v>10</v>
      </c>
      <c r="J151" t="str">
        <f t="shared" si="10"/>
        <v>Character 25: 1-&gt; 2</v>
      </c>
      <c r="K151" t="str">
        <f t="shared" si="11"/>
        <v/>
      </c>
      <c r="L151" t="str">
        <f t="shared" si="12"/>
        <v/>
      </c>
      <c r="M151" t="str">
        <f t="shared" si="13"/>
        <v/>
      </c>
      <c r="N151" t="str">
        <f t="shared" si="14"/>
        <v xml:space="preserve"> node_74 (1-&gt;2), </v>
      </c>
    </row>
    <row r="152" spans="1:14" x14ac:dyDescent="0.2">
      <c r="A152">
        <v>72</v>
      </c>
      <c r="B152" t="s">
        <v>80</v>
      </c>
      <c r="C152" t="s">
        <v>81</v>
      </c>
      <c r="D152">
        <v>25</v>
      </c>
      <c r="E152">
        <v>1</v>
      </c>
      <c r="F152">
        <v>0.1</v>
      </c>
      <c r="G152">
        <v>2</v>
      </c>
      <c r="H152">
        <v>1</v>
      </c>
      <c r="I152" t="s">
        <v>10</v>
      </c>
      <c r="J152" t="str">
        <f t="shared" si="10"/>
        <v>Character 25: 2-&gt; 1</v>
      </c>
      <c r="K152" t="str">
        <f t="shared" si="11"/>
        <v/>
      </c>
      <c r="L152" t="str">
        <f t="shared" si="12"/>
        <v/>
      </c>
      <c r="M152" t="str">
        <f t="shared" si="13"/>
        <v/>
      </c>
      <c r="N152" t="str">
        <f t="shared" si="14"/>
        <v xml:space="preserve"> Kuhnemys maortuensis (2-&gt;1), </v>
      </c>
    </row>
    <row r="153" spans="1:14" x14ac:dyDescent="0.2">
      <c r="A153">
        <v>26</v>
      </c>
      <c r="B153" t="s">
        <v>32</v>
      </c>
      <c r="C153" t="s">
        <v>36</v>
      </c>
      <c r="D153">
        <v>25</v>
      </c>
      <c r="E153">
        <v>1</v>
      </c>
      <c r="F153">
        <v>0.1</v>
      </c>
      <c r="G153">
        <v>1</v>
      </c>
      <c r="H153">
        <v>2</v>
      </c>
      <c r="I153" t="s">
        <v>82</v>
      </c>
      <c r="J153" t="str">
        <f t="shared" si="10"/>
        <v>Character 25: 1-&gt; 2</v>
      </c>
      <c r="K153" t="str">
        <f t="shared" si="11"/>
        <v>§DELTRAN</v>
      </c>
      <c r="L153" t="str">
        <f t="shared" si="12"/>
        <v/>
      </c>
      <c r="M153" t="str">
        <f t="shared" si="13"/>
        <v xml:space="preserve">: </v>
      </c>
      <c r="N153" t="str">
        <f t="shared" si="14"/>
        <v xml:space="preserve"> §DELTRAN: Hutchemys tetanetron (1-&gt;2), </v>
      </c>
    </row>
    <row r="154" spans="1:14" x14ac:dyDescent="0.2">
      <c r="A154">
        <v>27</v>
      </c>
      <c r="B154" t="s">
        <v>31</v>
      </c>
      <c r="C154" t="s">
        <v>37</v>
      </c>
      <c r="D154">
        <v>25</v>
      </c>
      <c r="E154">
        <v>1</v>
      </c>
      <c r="F154">
        <v>0.1</v>
      </c>
      <c r="G154">
        <v>1</v>
      </c>
      <c r="H154">
        <v>2</v>
      </c>
      <c r="I154" t="s">
        <v>82</v>
      </c>
      <c r="J154" t="str">
        <f t="shared" si="10"/>
        <v>Character 25: 1-&gt; 2</v>
      </c>
      <c r="K154" t="str">
        <f t="shared" si="11"/>
        <v/>
      </c>
      <c r="L154" t="str">
        <f t="shared" si="12"/>
        <v/>
      </c>
      <c r="M154" t="str">
        <f t="shared" si="13"/>
        <v/>
      </c>
      <c r="N154" t="str">
        <f t="shared" si="14"/>
        <v xml:space="preserve"> Hutchemys sterea (1-&gt;2), </v>
      </c>
    </row>
    <row r="155" spans="1:14" x14ac:dyDescent="0.2">
      <c r="A155">
        <v>54</v>
      </c>
      <c r="B155" t="s">
        <v>60</v>
      </c>
      <c r="C155" t="s">
        <v>62</v>
      </c>
      <c r="D155">
        <v>25</v>
      </c>
      <c r="E155">
        <v>1</v>
      </c>
      <c r="F155">
        <v>0.1</v>
      </c>
      <c r="G155">
        <v>1</v>
      </c>
      <c r="H155">
        <v>2</v>
      </c>
      <c r="I155" t="s">
        <v>82</v>
      </c>
      <c r="J155" t="str">
        <f t="shared" si="10"/>
        <v>Character 25: 1-&gt; 2</v>
      </c>
      <c r="K155" t="str">
        <f t="shared" si="11"/>
        <v/>
      </c>
      <c r="L155" t="str">
        <f t="shared" si="12"/>
        <v/>
      </c>
      <c r="M155" t="str">
        <f t="shared" si="13"/>
        <v/>
      </c>
      <c r="N155" t="str">
        <f t="shared" si="14"/>
        <v xml:space="preserve"> Apalone spinifera (1-&gt;2), </v>
      </c>
    </row>
    <row r="156" spans="1:14" x14ac:dyDescent="0.2">
      <c r="A156">
        <v>55</v>
      </c>
      <c r="B156" t="s">
        <v>59</v>
      </c>
      <c r="C156" t="s">
        <v>63</v>
      </c>
      <c r="D156">
        <v>25</v>
      </c>
      <c r="E156">
        <v>1</v>
      </c>
      <c r="F156">
        <v>0.1</v>
      </c>
      <c r="G156">
        <v>1</v>
      </c>
      <c r="H156">
        <v>2</v>
      </c>
      <c r="I156" t="s">
        <v>82</v>
      </c>
      <c r="J156" t="str">
        <f t="shared" si="10"/>
        <v>Character 25: 1-&gt; 2</v>
      </c>
      <c r="K156" t="str">
        <f t="shared" si="11"/>
        <v/>
      </c>
      <c r="L156" t="str">
        <f t="shared" si="12"/>
        <v/>
      </c>
      <c r="M156" t="str">
        <f t="shared" si="13"/>
        <v/>
      </c>
      <c r="N156" t="str">
        <f t="shared" si="14"/>
        <v xml:space="preserve"> Apalone mutica (1-&gt;2), </v>
      </c>
    </row>
    <row r="157" spans="1:14" x14ac:dyDescent="0.2">
      <c r="A157">
        <v>56</v>
      </c>
      <c r="B157" t="s">
        <v>56</v>
      </c>
      <c r="C157" t="s">
        <v>64</v>
      </c>
      <c r="D157">
        <v>25</v>
      </c>
      <c r="E157">
        <v>1</v>
      </c>
      <c r="F157">
        <v>0.1</v>
      </c>
      <c r="G157">
        <v>1</v>
      </c>
      <c r="H157">
        <v>2</v>
      </c>
      <c r="I157" t="s">
        <v>82</v>
      </c>
      <c r="J157" t="str">
        <f t="shared" si="10"/>
        <v>Character 25: 1-&gt; 2</v>
      </c>
      <c r="K157" t="str">
        <f t="shared" si="11"/>
        <v/>
      </c>
      <c r="L157" t="str">
        <f t="shared" si="12"/>
        <v/>
      </c>
      <c r="M157" t="str">
        <f t="shared" si="13"/>
        <v/>
      </c>
      <c r="N157" t="str">
        <f t="shared" si="14"/>
        <v xml:space="preserve"> node_67 (1-&gt;2), </v>
      </c>
    </row>
    <row r="158" spans="1:14" x14ac:dyDescent="0.2">
      <c r="A158">
        <v>21</v>
      </c>
      <c r="B158" t="s">
        <v>30</v>
      </c>
      <c r="C158" t="s">
        <v>31</v>
      </c>
      <c r="D158">
        <v>25</v>
      </c>
      <c r="E158">
        <v>1</v>
      </c>
      <c r="F158">
        <v>0.1</v>
      </c>
      <c r="G158">
        <v>1</v>
      </c>
      <c r="H158">
        <v>2</v>
      </c>
      <c r="I158" t="s">
        <v>12</v>
      </c>
      <c r="J158" t="str">
        <f t="shared" si="10"/>
        <v>Character 25: 1-&gt; 2</v>
      </c>
      <c r="K158" t="str">
        <f t="shared" si="11"/>
        <v>§ACCTRAN</v>
      </c>
      <c r="L158" t="str">
        <f t="shared" si="12"/>
        <v/>
      </c>
      <c r="M158" t="str">
        <f t="shared" si="13"/>
        <v xml:space="preserve">: </v>
      </c>
      <c r="N158" t="str">
        <f t="shared" si="14"/>
        <v xml:space="preserve"> §ACCTRAN: node_47 (1-&gt;2), </v>
      </c>
    </row>
    <row r="159" spans="1:14" x14ac:dyDescent="0.2">
      <c r="A159">
        <v>23</v>
      </c>
      <c r="B159" t="s">
        <v>32</v>
      </c>
      <c r="C159" t="s">
        <v>33</v>
      </c>
      <c r="D159">
        <v>25</v>
      </c>
      <c r="E159">
        <v>1</v>
      </c>
      <c r="F159">
        <v>0.1</v>
      </c>
      <c r="G159">
        <v>2</v>
      </c>
      <c r="H159">
        <v>1</v>
      </c>
      <c r="I159" t="s">
        <v>12</v>
      </c>
      <c r="J159" t="str">
        <f t="shared" si="10"/>
        <v>Character 25: 2-&gt; 1</v>
      </c>
      <c r="K159" t="str">
        <f t="shared" si="11"/>
        <v/>
      </c>
      <c r="L159" t="str">
        <f t="shared" si="12"/>
        <v/>
      </c>
      <c r="M159" t="str">
        <f t="shared" si="13"/>
        <v/>
      </c>
      <c r="N159" t="str">
        <f t="shared" si="14"/>
        <v xml:space="preserve"> node_45 (2-&gt;1), </v>
      </c>
    </row>
    <row r="160" spans="1:14" x14ac:dyDescent="0.2">
      <c r="A160">
        <v>48</v>
      </c>
      <c r="B160" t="s">
        <v>50</v>
      </c>
      <c r="C160" t="s">
        <v>56</v>
      </c>
      <c r="D160">
        <v>25</v>
      </c>
      <c r="E160">
        <v>1</v>
      </c>
      <c r="F160">
        <v>0.1</v>
      </c>
      <c r="G160">
        <v>1</v>
      </c>
      <c r="H160">
        <v>2</v>
      </c>
      <c r="I160" t="s">
        <v>12</v>
      </c>
      <c r="J160" t="str">
        <f t="shared" si="10"/>
        <v>Character 25: 1-&gt; 2</v>
      </c>
      <c r="K160" t="str">
        <f t="shared" si="11"/>
        <v/>
      </c>
      <c r="L160" t="str">
        <f t="shared" si="12"/>
        <v/>
      </c>
      <c r="M160" t="str">
        <f t="shared" si="13"/>
        <v/>
      </c>
      <c r="N160" t="str">
        <f t="shared" si="14"/>
        <v xml:space="preserve"> node_68 (1-&gt;2), </v>
      </c>
    </row>
    <row r="161" spans="1:14" x14ac:dyDescent="0.2">
      <c r="A161">
        <v>50</v>
      </c>
      <c r="B161" t="s">
        <v>57</v>
      </c>
      <c r="C161" t="s">
        <v>58</v>
      </c>
      <c r="D161">
        <v>25</v>
      </c>
      <c r="E161">
        <v>1</v>
      </c>
      <c r="F161">
        <v>0.1</v>
      </c>
      <c r="G161">
        <v>2</v>
      </c>
      <c r="H161">
        <v>1</v>
      </c>
      <c r="I161" t="s">
        <v>12</v>
      </c>
      <c r="J161" t="str">
        <f t="shared" si="10"/>
        <v>Character 25: 2-&gt; 1</v>
      </c>
      <c r="K161" t="str">
        <f t="shared" si="11"/>
        <v/>
      </c>
      <c r="L161" t="str">
        <f t="shared" si="12"/>
        <v/>
      </c>
      <c r="M161" t="str">
        <f t="shared" si="13"/>
        <v/>
      </c>
      <c r="N161" t="str">
        <f t="shared" si="14"/>
        <v xml:space="preserve"> Rafetus euphraticus (2-&gt;1), </v>
      </c>
    </row>
    <row r="162" spans="1:14" x14ac:dyDescent="0.2">
      <c r="A162">
        <v>53</v>
      </c>
      <c r="B162" t="s">
        <v>60</v>
      </c>
      <c r="C162" t="s">
        <v>61</v>
      </c>
      <c r="D162">
        <v>25</v>
      </c>
      <c r="E162">
        <v>1</v>
      </c>
      <c r="F162">
        <v>0.1</v>
      </c>
      <c r="G162">
        <v>2</v>
      </c>
      <c r="H162">
        <v>1</v>
      </c>
      <c r="I162" t="s">
        <v>12</v>
      </c>
      <c r="J162" t="str">
        <f t="shared" si="10"/>
        <v>Character 25: 2-&gt; 1</v>
      </c>
      <c r="K162" t="str">
        <f t="shared" si="11"/>
        <v/>
      </c>
      <c r="L162" t="str">
        <f t="shared" si="12"/>
        <v/>
      </c>
      <c r="M162" t="str">
        <f t="shared" si="13"/>
        <v/>
      </c>
      <c r="N162" t="str">
        <f t="shared" si="14"/>
        <v xml:space="preserve"> Apalone ferox (2-&gt;1), </v>
      </c>
    </row>
    <row r="163" spans="1:14" x14ac:dyDescent="0.2">
      <c r="A163">
        <v>14</v>
      </c>
      <c r="B163" t="s">
        <v>20</v>
      </c>
      <c r="C163" t="s">
        <v>24</v>
      </c>
      <c r="D163">
        <v>26</v>
      </c>
      <c r="E163">
        <v>1</v>
      </c>
      <c r="F163">
        <v>1</v>
      </c>
      <c r="G163">
        <v>1</v>
      </c>
      <c r="H163">
        <v>2</v>
      </c>
      <c r="I163" t="s">
        <v>10</v>
      </c>
      <c r="J163" t="str">
        <f t="shared" si="10"/>
        <v>Character 26: 1-&gt; 2</v>
      </c>
      <c r="K163" t="str">
        <f t="shared" si="11"/>
        <v>§Unambiguous</v>
      </c>
      <c r="L163" t="str">
        <f t="shared" si="12"/>
        <v>$Ch26:</v>
      </c>
      <c r="M163" t="str">
        <f t="shared" si="13"/>
        <v xml:space="preserve">: </v>
      </c>
      <c r="N163" t="str">
        <f t="shared" si="14"/>
        <v xml:space="preserve">$Ch26: §Unambiguous: node_42 (1-&gt;2), </v>
      </c>
    </row>
    <row r="164" spans="1:14" x14ac:dyDescent="0.2">
      <c r="A164">
        <v>46</v>
      </c>
      <c r="B164" t="s">
        <v>53</v>
      </c>
      <c r="C164" t="s">
        <v>54</v>
      </c>
      <c r="D164">
        <v>27</v>
      </c>
      <c r="E164">
        <v>1</v>
      </c>
      <c r="F164">
        <v>0.5</v>
      </c>
      <c r="G164">
        <v>1</v>
      </c>
      <c r="H164">
        <v>2</v>
      </c>
      <c r="I164" t="s">
        <v>10</v>
      </c>
      <c r="J164" t="str">
        <f t="shared" si="10"/>
        <v>Character 27: 1-&gt; 2</v>
      </c>
      <c r="K164" t="str">
        <f t="shared" si="11"/>
        <v>Unambiguous</v>
      </c>
      <c r="L164" t="str">
        <f t="shared" si="12"/>
        <v>$Ch27:</v>
      </c>
      <c r="M164" t="str">
        <f t="shared" si="13"/>
        <v xml:space="preserve">: </v>
      </c>
      <c r="N164" t="str">
        <f t="shared" si="14"/>
        <v xml:space="preserve">$Ch27: Unambiguous: Chitra indica (1-&gt;2), </v>
      </c>
    </row>
    <row r="165" spans="1:14" x14ac:dyDescent="0.2">
      <c r="A165">
        <v>51</v>
      </c>
      <c r="B165" t="s">
        <v>57</v>
      </c>
      <c r="C165" t="s">
        <v>59</v>
      </c>
      <c r="D165">
        <v>27</v>
      </c>
      <c r="E165">
        <v>1</v>
      </c>
      <c r="F165">
        <v>0.5</v>
      </c>
      <c r="G165">
        <v>1</v>
      </c>
      <c r="H165">
        <v>2</v>
      </c>
      <c r="I165" t="s">
        <v>10</v>
      </c>
      <c r="J165" t="str">
        <f t="shared" si="10"/>
        <v>Character 27: 1-&gt; 2</v>
      </c>
      <c r="K165" t="str">
        <f t="shared" si="11"/>
        <v/>
      </c>
      <c r="L165" t="str">
        <f t="shared" si="12"/>
        <v/>
      </c>
      <c r="M165" t="str">
        <f t="shared" si="13"/>
        <v/>
      </c>
      <c r="N165" t="str">
        <f t="shared" si="14"/>
        <v xml:space="preserve"> node_60 (1-&gt;2), </v>
      </c>
    </row>
    <row r="166" spans="1:14" x14ac:dyDescent="0.2">
      <c r="A166">
        <v>55</v>
      </c>
      <c r="B166" t="s">
        <v>59</v>
      </c>
      <c r="C166" t="s">
        <v>63</v>
      </c>
      <c r="D166">
        <v>28</v>
      </c>
      <c r="E166">
        <v>1</v>
      </c>
      <c r="F166">
        <v>0.25</v>
      </c>
      <c r="G166">
        <v>1</v>
      </c>
      <c r="H166">
        <v>2</v>
      </c>
      <c r="I166" t="s">
        <v>10</v>
      </c>
      <c r="J166" t="str">
        <f t="shared" si="10"/>
        <v>Character 28: 1-&gt; 2</v>
      </c>
      <c r="K166" t="str">
        <f t="shared" si="11"/>
        <v>Unambiguous</v>
      </c>
      <c r="L166" t="str">
        <f t="shared" si="12"/>
        <v>$Ch28:</v>
      </c>
      <c r="M166" t="str">
        <f t="shared" si="13"/>
        <v xml:space="preserve">: </v>
      </c>
      <c r="N166" t="str">
        <f t="shared" si="14"/>
        <v xml:space="preserve">$Ch28: Unambiguous: Apalone mutica (1-&gt;2), </v>
      </c>
    </row>
    <row r="167" spans="1:14" x14ac:dyDescent="0.2">
      <c r="A167">
        <v>63</v>
      </c>
      <c r="B167" t="s">
        <v>70</v>
      </c>
      <c r="C167" t="s">
        <v>71</v>
      </c>
      <c r="D167">
        <v>28</v>
      </c>
      <c r="E167">
        <v>1</v>
      </c>
      <c r="F167">
        <v>0.25</v>
      </c>
      <c r="G167">
        <v>1</v>
      </c>
      <c r="H167">
        <v>2</v>
      </c>
      <c r="I167" t="s">
        <v>10</v>
      </c>
      <c r="J167" t="str">
        <f t="shared" si="10"/>
        <v>Character 28: 1-&gt; 2</v>
      </c>
      <c r="K167" t="str">
        <f t="shared" si="11"/>
        <v/>
      </c>
      <c r="L167" t="str">
        <f t="shared" si="12"/>
        <v/>
      </c>
      <c r="M167" t="str">
        <f t="shared" si="13"/>
        <v/>
      </c>
      <c r="N167" t="str">
        <f t="shared" si="14"/>
        <v xml:space="preserve"> Nilssonia formosus (1-&gt;2), </v>
      </c>
    </row>
    <row r="168" spans="1:14" x14ac:dyDescent="0.2">
      <c r="A168">
        <v>68</v>
      </c>
      <c r="B168" t="s">
        <v>64</v>
      </c>
      <c r="C168" t="s">
        <v>76</v>
      </c>
      <c r="D168">
        <v>28</v>
      </c>
      <c r="E168">
        <v>1</v>
      </c>
      <c r="F168">
        <v>0.25</v>
      </c>
      <c r="G168">
        <v>1</v>
      </c>
      <c r="H168">
        <v>2</v>
      </c>
      <c r="I168" t="s">
        <v>10</v>
      </c>
      <c r="J168" t="str">
        <f t="shared" si="10"/>
        <v>Character 28: 1-&gt; 2</v>
      </c>
      <c r="K168" t="str">
        <f t="shared" si="11"/>
        <v/>
      </c>
      <c r="L168" t="str">
        <f t="shared" si="12"/>
        <v/>
      </c>
      <c r="M168" t="str">
        <f t="shared" si="13"/>
        <v/>
      </c>
      <c r="N168" t="str">
        <f t="shared" si="14"/>
        <v xml:space="preserve"> Pelodiscus sinensis (1-&gt;2), </v>
      </c>
    </row>
    <row r="169" spans="1:14" x14ac:dyDescent="0.2">
      <c r="A169">
        <v>35</v>
      </c>
      <c r="B169" t="s">
        <v>41</v>
      </c>
      <c r="C169" t="s">
        <v>43</v>
      </c>
      <c r="D169">
        <v>28</v>
      </c>
      <c r="E169">
        <v>1</v>
      </c>
      <c r="F169">
        <v>0.25</v>
      </c>
      <c r="G169">
        <v>1</v>
      </c>
      <c r="H169">
        <v>2</v>
      </c>
      <c r="I169" t="s">
        <v>82</v>
      </c>
      <c r="J169" t="str">
        <f t="shared" si="10"/>
        <v>Character 28: 1-&gt; 2</v>
      </c>
      <c r="K169" t="str">
        <f t="shared" si="11"/>
        <v>§DELTRAN</v>
      </c>
      <c r="L169" t="str">
        <f t="shared" si="12"/>
        <v/>
      </c>
      <c r="M169" t="str">
        <f t="shared" si="13"/>
        <v xml:space="preserve">: </v>
      </c>
      <c r="N169" t="str">
        <f t="shared" si="14"/>
        <v xml:space="preserve"> §DELTRAN: node_53 (1-&gt;2), </v>
      </c>
    </row>
    <row r="170" spans="1:14" x14ac:dyDescent="0.2">
      <c r="A170">
        <v>29</v>
      </c>
      <c r="B170" t="s">
        <v>17</v>
      </c>
      <c r="C170" t="s">
        <v>38</v>
      </c>
      <c r="D170">
        <v>28</v>
      </c>
      <c r="E170">
        <v>1</v>
      </c>
      <c r="F170">
        <v>0.25</v>
      </c>
      <c r="G170">
        <v>1</v>
      </c>
      <c r="H170">
        <v>2</v>
      </c>
      <c r="I170" t="s">
        <v>12</v>
      </c>
      <c r="J170" t="str">
        <f t="shared" si="10"/>
        <v>Character 28: 1-&gt; 2</v>
      </c>
      <c r="K170" t="str">
        <f t="shared" si="11"/>
        <v>§ACCTRAN</v>
      </c>
      <c r="L170" t="str">
        <f t="shared" si="12"/>
        <v/>
      </c>
      <c r="M170" t="str">
        <f t="shared" si="13"/>
        <v xml:space="preserve">: </v>
      </c>
      <c r="N170" t="str">
        <f t="shared" si="14"/>
        <v xml:space="preserve"> §ACCTRAN: node_55 (1-&gt;2), </v>
      </c>
    </row>
    <row r="171" spans="1:14" x14ac:dyDescent="0.2">
      <c r="A171">
        <v>45</v>
      </c>
      <c r="B171" t="s">
        <v>51</v>
      </c>
      <c r="C171" t="s">
        <v>53</v>
      </c>
      <c r="D171">
        <v>29</v>
      </c>
      <c r="E171">
        <v>1</v>
      </c>
      <c r="F171">
        <v>0.16700000000000001</v>
      </c>
      <c r="G171">
        <v>1</v>
      </c>
      <c r="H171">
        <v>2</v>
      </c>
      <c r="I171" t="s">
        <v>10</v>
      </c>
      <c r="J171" t="str">
        <f t="shared" si="10"/>
        <v>Character 29: 1-&gt; 2</v>
      </c>
      <c r="K171" t="str">
        <f t="shared" si="11"/>
        <v>§Unambiguous</v>
      </c>
      <c r="L171" t="str">
        <f t="shared" si="12"/>
        <v>$Ch29:</v>
      </c>
      <c r="M171" t="str">
        <f t="shared" si="13"/>
        <v xml:space="preserve">: </v>
      </c>
      <c r="N171" t="str">
        <f t="shared" si="14"/>
        <v xml:space="preserve">$Ch29: §Unambiguous: node_57 (1-&gt;2), </v>
      </c>
    </row>
    <row r="172" spans="1:14" x14ac:dyDescent="0.2">
      <c r="A172">
        <v>67</v>
      </c>
      <c r="B172" t="s">
        <v>65</v>
      </c>
      <c r="C172" t="s">
        <v>75</v>
      </c>
      <c r="D172">
        <v>29</v>
      </c>
      <c r="E172">
        <v>1</v>
      </c>
      <c r="F172">
        <v>0.16700000000000001</v>
      </c>
      <c r="G172">
        <v>1</v>
      </c>
      <c r="H172">
        <v>2</v>
      </c>
      <c r="I172" t="s">
        <v>10</v>
      </c>
      <c r="J172" t="str">
        <f t="shared" si="10"/>
        <v>Character 29: 1-&gt; 2</v>
      </c>
      <c r="K172" t="str">
        <f t="shared" si="11"/>
        <v/>
      </c>
      <c r="L172" t="str">
        <f t="shared" si="12"/>
        <v/>
      </c>
      <c r="M172" t="str">
        <f t="shared" si="13"/>
        <v/>
      </c>
      <c r="N172" t="str">
        <f t="shared" si="14"/>
        <v xml:space="preserve"> Palea steindachneri (1-&gt;2), </v>
      </c>
    </row>
    <row r="173" spans="1:14" x14ac:dyDescent="0.2">
      <c r="A173">
        <v>10</v>
      </c>
      <c r="B173" t="s">
        <v>19</v>
      </c>
      <c r="C173" t="s">
        <v>20</v>
      </c>
      <c r="D173">
        <v>29</v>
      </c>
      <c r="E173">
        <v>1</v>
      </c>
      <c r="F173">
        <v>0.16700000000000001</v>
      </c>
      <c r="G173">
        <v>1</v>
      </c>
      <c r="H173">
        <v>2</v>
      </c>
      <c r="I173" t="s">
        <v>82</v>
      </c>
      <c r="J173" t="str">
        <f t="shared" si="10"/>
        <v>Character 29: 1-&gt; 2</v>
      </c>
      <c r="K173" t="str">
        <f t="shared" si="11"/>
        <v>§DELTRAN</v>
      </c>
      <c r="L173" t="str">
        <f t="shared" si="12"/>
        <v/>
      </c>
      <c r="M173" t="str">
        <f t="shared" si="13"/>
        <v xml:space="preserve">: </v>
      </c>
      <c r="N173" t="str">
        <f t="shared" si="14"/>
        <v xml:space="preserve"> §DELTRAN: node_43 (1-&gt;2), </v>
      </c>
    </row>
    <row r="174" spans="1:14" x14ac:dyDescent="0.2">
      <c r="A174">
        <v>35</v>
      </c>
      <c r="B174" t="s">
        <v>41</v>
      </c>
      <c r="C174" t="s">
        <v>43</v>
      </c>
      <c r="D174">
        <v>29</v>
      </c>
      <c r="E174">
        <v>1</v>
      </c>
      <c r="F174">
        <v>0.16700000000000001</v>
      </c>
      <c r="G174">
        <v>1</v>
      </c>
      <c r="H174">
        <v>2</v>
      </c>
      <c r="I174" t="s">
        <v>82</v>
      </c>
      <c r="J174" t="str">
        <f t="shared" si="10"/>
        <v>Character 29: 1-&gt; 2</v>
      </c>
      <c r="K174" t="str">
        <f t="shared" si="11"/>
        <v/>
      </c>
      <c r="L174" t="str">
        <f t="shared" si="12"/>
        <v/>
      </c>
      <c r="M174" t="str">
        <f t="shared" si="13"/>
        <v/>
      </c>
      <c r="N174" t="str">
        <f t="shared" si="14"/>
        <v xml:space="preserve"> node_53 (1-&gt;2), </v>
      </c>
    </row>
    <row r="175" spans="1:14" x14ac:dyDescent="0.2">
      <c r="A175">
        <v>63</v>
      </c>
      <c r="B175" t="s">
        <v>70</v>
      </c>
      <c r="C175" t="s">
        <v>71</v>
      </c>
      <c r="D175">
        <v>29</v>
      </c>
      <c r="E175">
        <v>1</v>
      </c>
      <c r="F175">
        <v>0.16700000000000001</v>
      </c>
      <c r="G175">
        <v>1</v>
      </c>
      <c r="H175">
        <v>2</v>
      </c>
      <c r="I175" t="s">
        <v>82</v>
      </c>
      <c r="J175" t="str">
        <f t="shared" si="10"/>
        <v>Character 29: 1-&gt; 2</v>
      </c>
      <c r="K175" t="str">
        <f t="shared" si="11"/>
        <v/>
      </c>
      <c r="L175" t="str">
        <f t="shared" si="12"/>
        <v/>
      </c>
      <c r="M175" t="str">
        <f t="shared" si="13"/>
        <v/>
      </c>
      <c r="N175" t="str">
        <f t="shared" si="14"/>
        <v xml:space="preserve"> Nilssonia formosus (1-&gt;2), </v>
      </c>
    </row>
    <row r="176" spans="1:14" x14ac:dyDescent="0.2">
      <c r="A176">
        <v>72</v>
      </c>
      <c r="B176" t="s">
        <v>78</v>
      </c>
      <c r="C176" t="s">
        <v>85</v>
      </c>
      <c r="D176">
        <v>29</v>
      </c>
      <c r="E176">
        <v>1</v>
      </c>
      <c r="F176">
        <v>0.16700000000000001</v>
      </c>
      <c r="G176">
        <v>1</v>
      </c>
      <c r="H176">
        <v>2</v>
      </c>
      <c r="I176" t="s">
        <v>82</v>
      </c>
      <c r="J176" t="str">
        <f t="shared" si="10"/>
        <v>Character 29: 1-&gt; 2</v>
      </c>
      <c r="K176" t="str">
        <f t="shared" si="11"/>
        <v/>
      </c>
      <c r="L176" t="str">
        <f t="shared" si="12"/>
        <v/>
      </c>
      <c r="M176" t="str">
        <f t="shared" si="13"/>
        <v/>
      </c>
      <c r="N176" t="str">
        <f t="shared" si="14"/>
        <v xml:space="preserve"> Perochelys lamadongensis (1-&gt;2), </v>
      </c>
    </row>
    <row r="177" spans="1:14" x14ac:dyDescent="0.2">
      <c r="A177">
        <v>7</v>
      </c>
      <c r="B177" t="s">
        <v>16</v>
      </c>
      <c r="C177" t="s">
        <v>17</v>
      </c>
      <c r="D177">
        <v>29</v>
      </c>
      <c r="E177">
        <v>1</v>
      </c>
      <c r="F177">
        <v>0.16700000000000001</v>
      </c>
      <c r="G177">
        <v>1</v>
      </c>
      <c r="H177">
        <v>2</v>
      </c>
      <c r="I177" t="s">
        <v>12</v>
      </c>
      <c r="J177" t="str">
        <f t="shared" si="10"/>
        <v>Character 29: 1-&gt; 2</v>
      </c>
      <c r="K177" t="str">
        <f t="shared" si="11"/>
        <v>§ACCTRAN</v>
      </c>
      <c r="L177" t="str">
        <f t="shared" si="12"/>
        <v/>
      </c>
      <c r="M177" t="str">
        <f t="shared" si="13"/>
        <v xml:space="preserve">: </v>
      </c>
      <c r="N177" t="str">
        <f t="shared" si="14"/>
        <v xml:space="preserve"> §ACCTRAN: node_56 (1-&gt;2), </v>
      </c>
    </row>
    <row r="178" spans="1:14" x14ac:dyDescent="0.2">
      <c r="A178">
        <v>19</v>
      </c>
      <c r="B178" t="s">
        <v>19</v>
      </c>
      <c r="C178" t="s">
        <v>29</v>
      </c>
      <c r="D178">
        <v>29</v>
      </c>
      <c r="E178">
        <v>1</v>
      </c>
      <c r="F178">
        <v>0.16700000000000001</v>
      </c>
      <c r="G178">
        <v>2</v>
      </c>
      <c r="H178">
        <v>1</v>
      </c>
      <c r="I178" t="s">
        <v>12</v>
      </c>
      <c r="J178" t="str">
        <f t="shared" si="10"/>
        <v>Character 29: 2-&gt; 1</v>
      </c>
      <c r="K178" t="str">
        <f t="shared" si="11"/>
        <v/>
      </c>
      <c r="L178" t="str">
        <f t="shared" si="12"/>
        <v/>
      </c>
      <c r="M178" t="str">
        <f t="shared" si="13"/>
        <v/>
      </c>
      <c r="N178" t="str">
        <f t="shared" si="14"/>
        <v xml:space="preserve"> Axestemys infernalis (2-&gt;1), </v>
      </c>
    </row>
    <row r="179" spans="1:14" x14ac:dyDescent="0.2">
      <c r="A179">
        <v>62</v>
      </c>
      <c r="B179" t="s">
        <v>69</v>
      </c>
      <c r="C179" t="s">
        <v>70</v>
      </c>
      <c r="D179">
        <v>29</v>
      </c>
      <c r="E179">
        <v>1</v>
      </c>
      <c r="F179">
        <v>0.16700000000000001</v>
      </c>
      <c r="G179">
        <v>1</v>
      </c>
      <c r="H179">
        <v>2</v>
      </c>
      <c r="I179" t="s">
        <v>12</v>
      </c>
      <c r="J179" t="str">
        <f t="shared" si="10"/>
        <v>Character 29: 1-&gt; 2</v>
      </c>
      <c r="K179" t="str">
        <f t="shared" si="11"/>
        <v/>
      </c>
      <c r="L179" t="str">
        <f t="shared" si="12"/>
        <v/>
      </c>
      <c r="M179" t="str">
        <f t="shared" si="13"/>
        <v/>
      </c>
      <c r="N179" t="str">
        <f t="shared" si="14"/>
        <v xml:space="preserve"> node_62 (1-&gt;2), </v>
      </c>
    </row>
    <row r="180" spans="1:14" x14ac:dyDescent="0.2">
      <c r="A180">
        <v>70</v>
      </c>
      <c r="B180" t="s">
        <v>14</v>
      </c>
      <c r="C180" t="s">
        <v>78</v>
      </c>
      <c r="D180">
        <v>29</v>
      </c>
      <c r="E180">
        <v>1</v>
      </c>
      <c r="F180">
        <v>0.16700000000000001</v>
      </c>
      <c r="G180">
        <v>1</v>
      </c>
      <c r="H180">
        <v>2</v>
      </c>
      <c r="I180" t="s">
        <v>12</v>
      </c>
      <c r="J180" t="str">
        <f t="shared" si="10"/>
        <v>Character 29: 1-&gt; 2</v>
      </c>
      <c r="K180" t="str">
        <f t="shared" si="11"/>
        <v/>
      </c>
      <c r="L180" t="str">
        <f t="shared" si="12"/>
        <v/>
      </c>
      <c r="M180" t="str">
        <f t="shared" si="13"/>
        <v/>
      </c>
      <c r="N180" t="str">
        <f t="shared" si="14"/>
        <v xml:space="preserve"> node_74 (1-&gt;2), </v>
      </c>
    </row>
    <row r="181" spans="1:14" x14ac:dyDescent="0.2">
      <c r="A181">
        <v>13</v>
      </c>
      <c r="B181" t="s">
        <v>21</v>
      </c>
      <c r="C181" t="s">
        <v>23</v>
      </c>
      <c r="D181">
        <v>30</v>
      </c>
      <c r="E181">
        <v>1</v>
      </c>
      <c r="F181">
        <v>0.33300000000000002</v>
      </c>
      <c r="G181">
        <v>1</v>
      </c>
      <c r="H181">
        <v>2</v>
      </c>
      <c r="I181" t="s">
        <v>10</v>
      </c>
      <c r="J181" t="str">
        <f t="shared" si="10"/>
        <v>Character 30: 1-&gt; 2</v>
      </c>
      <c r="K181" t="str">
        <f t="shared" si="11"/>
        <v>§Unambiguous</v>
      </c>
      <c r="L181" t="str">
        <f t="shared" si="12"/>
        <v>$Ch30:</v>
      </c>
      <c r="M181" t="str">
        <f t="shared" si="13"/>
        <v xml:space="preserve">: </v>
      </c>
      <c r="N181" t="str">
        <f t="shared" si="14"/>
        <v xml:space="preserve">$Ch30: §Unambiguous: Cyclanorbis senegalensis (1-&gt;2), </v>
      </c>
    </row>
    <row r="182" spans="1:14" x14ac:dyDescent="0.2">
      <c r="A182">
        <v>15</v>
      </c>
      <c r="B182" t="s">
        <v>24</v>
      </c>
      <c r="C182" t="s">
        <v>25</v>
      </c>
      <c r="D182">
        <v>30</v>
      </c>
      <c r="E182">
        <v>1</v>
      </c>
      <c r="F182">
        <v>0.33300000000000002</v>
      </c>
      <c r="G182">
        <v>1</v>
      </c>
      <c r="H182">
        <v>2</v>
      </c>
      <c r="I182" t="s">
        <v>10</v>
      </c>
      <c r="J182" t="str">
        <f t="shared" si="10"/>
        <v>Character 30: 1-&gt; 2</v>
      </c>
      <c r="K182" t="str">
        <f t="shared" si="11"/>
        <v/>
      </c>
      <c r="L182" t="str">
        <f t="shared" si="12"/>
        <v/>
      </c>
      <c r="M182" t="str">
        <f t="shared" si="13"/>
        <v/>
      </c>
      <c r="N182" t="str">
        <f t="shared" si="14"/>
        <v xml:space="preserve"> node_41 (1-&gt;2), </v>
      </c>
    </row>
    <row r="183" spans="1:14" x14ac:dyDescent="0.2">
      <c r="A183">
        <v>46</v>
      </c>
      <c r="B183" t="s">
        <v>53</v>
      </c>
      <c r="C183" t="s">
        <v>54</v>
      </c>
      <c r="D183">
        <v>30</v>
      </c>
      <c r="E183">
        <v>1</v>
      </c>
      <c r="F183">
        <v>0.33300000000000002</v>
      </c>
      <c r="G183">
        <v>1</v>
      </c>
      <c r="H183">
        <v>2</v>
      </c>
      <c r="I183" t="s">
        <v>10</v>
      </c>
      <c r="J183" t="str">
        <f t="shared" si="10"/>
        <v>Character 30: 1-&gt; 2</v>
      </c>
      <c r="K183" t="str">
        <f t="shared" si="11"/>
        <v/>
      </c>
      <c r="L183" t="str">
        <f t="shared" si="12"/>
        <v/>
      </c>
      <c r="M183" t="str">
        <f t="shared" si="13"/>
        <v/>
      </c>
      <c r="N183" t="str">
        <f t="shared" si="14"/>
        <v xml:space="preserve"> Chitra indica (1-&gt;2), </v>
      </c>
    </row>
    <row r="184" spans="1:14" x14ac:dyDescent="0.2">
      <c r="A184">
        <v>13</v>
      </c>
      <c r="B184" t="s">
        <v>21</v>
      </c>
      <c r="C184" t="s">
        <v>23</v>
      </c>
      <c r="D184">
        <v>31</v>
      </c>
      <c r="E184">
        <v>1</v>
      </c>
      <c r="F184">
        <v>0.182</v>
      </c>
      <c r="G184">
        <v>1</v>
      </c>
      <c r="H184">
        <v>2</v>
      </c>
      <c r="I184" t="s">
        <v>10</v>
      </c>
      <c r="J184" t="str">
        <f t="shared" si="10"/>
        <v>Character 31: 1-&gt; 2</v>
      </c>
      <c r="K184" t="str">
        <f t="shared" si="11"/>
        <v>Unambiguous</v>
      </c>
      <c r="L184" t="str">
        <f t="shared" si="12"/>
        <v>$Ch31:</v>
      </c>
      <c r="M184" t="str">
        <f t="shared" si="13"/>
        <v xml:space="preserve">: </v>
      </c>
      <c r="N184" t="str">
        <f t="shared" si="14"/>
        <v xml:space="preserve">$Ch31: Unambiguous: Cyclanorbis senegalensis (1-&gt;2), </v>
      </c>
    </row>
    <row r="185" spans="1:14" x14ac:dyDescent="0.2">
      <c r="A185">
        <v>16</v>
      </c>
      <c r="B185" t="s">
        <v>25</v>
      </c>
      <c r="C185" t="s">
        <v>26</v>
      </c>
      <c r="D185">
        <v>31</v>
      </c>
      <c r="E185">
        <v>1</v>
      </c>
      <c r="F185">
        <v>0.182</v>
      </c>
      <c r="G185">
        <v>1</v>
      </c>
      <c r="H185">
        <v>2</v>
      </c>
      <c r="I185" t="s">
        <v>10</v>
      </c>
      <c r="J185" t="str">
        <f t="shared" si="10"/>
        <v>Character 31: 1-&gt; 2</v>
      </c>
      <c r="K185" t="str">
        <f t="shared" si="11"/>
        <v/>
      </c>
      <c r="L185" t="str">
        <f t="shared" si="12"/>
        <v/>
      </c>
      <c r="M185" t="str">
        <f t="shared" si="13"/>
        <v/>
      </c>
      <c r="N185" t="str">
        <f t="shared" si="14"/>
        <v xml:space="preserve"> Cycloderma aubryi (1-&gt;2), </v>
      </c>
    </row>
    <row r="186" spans="1:14" x14ac:dyDescent="0.2">
      <c r="A186">
        <v>45</v>
      </c>
      <c r="B186" t="s">
        <v>51</v>
      </c>
      <c r="C186" t="s">
        <v>53</v>
      </c>
      <c r="D186">
        <v>31</v>
      </c>
      <c r="E186">
        <v>2</v>
      </c>
      <c r="F186">
        <v>0.182</v>
      </c>
      <c r="G186">
        <v>3</v>
      </c>
      <c r="H186">
        <v>1</v>
      </c>
      <c r="I186" t="s">
        <v>10</v>
      </c>
      <c r="J186" t="str">
        <f t="shared" si="10"/>
        <v>Character 31: 3-&gt; 1</v>
      </c>
      <c r="K186" t="str">
        <f t="shared" si="11"/>
        <v/>
      </c>
      <c r="L186" t="str">
        <f t="shared" si="12"/>
        <v/>
      </c>
      <c r="M186" t="str">
        <f t="shared" si="13"/>
        <v/>
      </c>
      <c r="N186" t="str">
        <f t="shared" si="14"/>
        <v xml:space="preserve"> node_57 (3-&gt;1), </v>
      </c>
    </row>
    <row r="187" spans="1:14" x14ac:dyDescent="0.2">
      <c r="A187">
        <v>60</v>
      </c>
      <c r="B187" t="s">
        <v>66</v>
      </c>
      <c r="C187" t="s">
        <v>68</v>
      </c>
      <c r="D187">
        <v>31</v>
      </c>
      <c r="E187">
        <v>1</v>
      </c>
      <c r="F187">
        <v>0.182</v>
      </c>
      <c r="G187">
        <v>3</v>
      </c>
      <c r="H187">
        <v>2</v>
      </c>
      <c r="I187" t="s">
        <v>10</v>
      </c>
      <c r="J187" t="str">
        <f t="shared" si="10"/>
        <v>Character 31: 3-&gt; 2</v>
      </c>
      <c r="K187" t="str">
        <f t="shared" si="11"/>
        <v/>
      </c>
      <c r="L187" t="str">
        <f t="shared" si="12"/>
        <v/>
      </c>
      <c r="M187" t="str">
        <f t="shared" si="13"/>
        <v/>
      </c>
      <c r="N187" t="str">
        <f t="shared" si="14"/>
        <v xml:space="preserve"> node_64 (3-&gt;2), </v>
      </c>
    </row>
    <row r="188" spans="1:14" x14ac:dyDescent="0.2">
      <c r="A188">
        <v>64</v>
      </c>
      <c r="B188" t="s">
        <v>70</v>
      </c>
      <c r="C188" t="s">
        <v>72</v>
      </c>
      <c r="D188">
        <v>31</v>
      </c>
      <c r="E188">
        <v>1</v>
      </c>
      <c r="F188">
        <v>0.182</v>
      </c>
      <c r="G188">
        <v>2</v>
      </c>
      <c r="H188">
        <v>3</v>
      </c>
      <c r="I188" t="s">
        <v>10</v>
      </c>
      <c r="J188" t="str">
        <f t="shared" si="10"/>
        <v>Character 31: 2-&gt; 3</v>
      </c>
      <c r="K188" t="str">
        <f t="shared" si="11"/>
        <v/>
      </c>
      <c r="L188" t="str">
        <f t="shared" si="12"/>
        <v/>
      </c>
      <c r="M188" t="str">
        <f t="shared" si="13"/>
        <v/>
      </c>
      <c r="N188" t="str">
        <f t="shared" si="14"/>
        <v xml:space="preserve"> Nilssonia hurum (2-&gt;3), </v>
      </c>
    </row>
    <row r="189" spans="1:14" x14ac:dyDescent="0.2">
      <c r="A189">
        <v>5</v>
      </c>
      <c r="B189" t="s">
        <v>14</v>
      </c>
      <c r="C189" t="s">
        <v>15</v>
      </c>
      <c r="D189">
        <v>31</v>
      </c>
      <c r="E189">
        <v>1</v>
      </c>
      <c r="F189">
        <v>0.182</v>
      </c>
      <c r="G189">
        <v>1</v>
      </c>
      <c r="H189">
        <v>2</v>
      </c>
      <c r="I189" t="s">
        <v>82</v>
      </c>
      <c r="J189" t="str">
        <f t="shared" si="10"/>
        <v>Character 31: 1-&gt; 2</v>
      </c>
      <c r="K189" t="str">
        <f t="shared" si="11"/>
        <v>§DELTRAN</v>
      </c>
      <c r="L189" t="str">
        <f t="shared" si="12"/>
        <v/>
      </c>
      <c r="M189" t="str">
        <f t="shared" si="13"/>
        <v xml:space="preserve">: </v>
      </c>
      <c r="N189" t="str">
        <f t="shared" si="14"/>
        <v xml:space="preserve"> §DELTRAN: node_71 (1-&gt;2), </v>
      </c>
    </row>
    <row r="190" spans="1:14" x14ac:dyDescent="0.2">
      <c r="A190">
        <v>9</v>
      </c>
      <c r="B190" t="s">
        <v>18</v>
      </c>
      <c r="C190" t="s">
        <v>19</v>
      </c>
      <c r="D190">
        <v>31</v>
      </c>
      <c r="E190">
        <v>1</v>
      </c>
      <c r="F190">
        <v>0.182</v>
      </c>
      <c r="G190">
        <v>2</v>
      </c>
      <c r="H190">
        <v>1</v>
      </c>
      <c r="I190" t="s">
        <v>82</v>
      </c>
      <c r="J190" t="str">
        <f t="shared" si="10"/>
        <v>Character 31: 2-&gt; 1</v>
      </c>
      <c r="K190" t="str">
        <f t="shared" si="11"/>
        <v/>
      </c>
      <c r="L190" t="str">
        <f t="shared" si="12"/>
        <v/>
      </c>
      <c r="M190" t="str">
        <f t="shared" si="13"/>
        <v/>
      </c>
      <c r="N190" t="str">
        <f t="shared" si="14"/>
        <v xml:space="preserve"> node_44 (2-&gt;1), </v>
      </c>
    </row>
    <row r="191" spans="1:14" x14ac:dyDescent="0.2">
      <c r="A191">
        <v>35</v>
      </c>
      <c r="B191" t="s">
        <v>41</v>
      </c>
      <c r="C191" t="s">
        <v>43</v>
      </c>
      <c r="D191">
        <v>31</v>
      </c>
      <c r="E191">
        <v>1</v>
      </c>
      <c r="F191">
        <v>0.182</v>
      </c>
      <c r="G191">
        <v>2</v>
      </c>
      <c r="H191">
        <v>3</v>
      </c>
      <c r="I191" t="s">
        <v>82</v>
      </c>
      <c r="J191" t="str">
        <f t="shared" si="10"/>
        <v>Character 31: 2-&gt; 3</v>
      </c>
      <c r="K191" t="str">
        <f t="shared" si="11"/>
        <v/>
      </c>
      <c r="L191" t="str">
        <f t="shared" si="12"/>
        <v/>
      </c>
      <c r="M191" t="str">
        <f t="shared" si="13"/>
        <v/>
      </c>
      <c r="N191" t="str">
        <f t="shared" si="14"/>
        <v xml:space="preserve"> node_53 (2-&gt;3), </v>
      </c>
    </row>
    <row r="192" spans="1:14" x14ac:dyDescent="0.2">
      <c r="A192">
        <v>44</v>
      </c>
      <c r="B192" t="s">
        <v>51</v>
      </c>
      <c r="C192" t="s">
        <v>52</v>
      </c>
      <c r="D192">
        <v>31</v>
      </c>
      <c r="E192">
        <v>1</v>
      </c>
      <c r="F192">
        <v>0.182</v>
      </c>
      <c r="G192">
        <v>2</v>
      </c>
      <c r="H192">
        <v>3</v>
      </c>
      <c r="I192" t="s">
        <v>82</v>
      </c>
      <c r="J192" t="str">
        <f t="shared" si="10"/>
        <v>Character 31: 2-&gt; 3</v>
      </c>
      <c r="K192" t="str">
        <f t="shared" si="11"/>
        <v/>
      </c>
      <c r="L192" t="str">
        <f t="shared" si="12"/>
        <v/>
      </c>
      <c r="M192" t="str">
        <f t="shared" si="13"/>
        <v/>
      </c>
      <c r="N192" t="str">
        <f t="shared" si="14"/>
        <v xml:space="preserve"> Trionyx triunguis (2-&gt;3), </v>
      </c>
    </row>
    <row r="193" spans="1:14" x14ac:dyDescent="0.2">
      <c r="A193">
        <v>51</v>
      </c>
      <c r="B193" t="s">
        <v>57</v>
      </c>
      <c r="C193" t="s">
        <v>59</v>
      </c>
      <c r="D193">
        <v>31</v>
      </c>
      <c r="E193">
        <v>1</v>
      </c>
      <c r="F193">
        <v>0.182</v>
      </c>
      <c r="G193">
        <v>2</v>
      </c>
      <c r="H193">
        <v>3</v>
      </c>
      <c r="I193" t="s">
        <v>82</v>
      </c>
      <c r="J193" t="str">
        <f t="shared" si="10"/>
        <v>Character 31: 2-&gt; 3</v>
      </c>
      <c r="K193" t="str">
        <f t="shared" si="11"/>
        <v/>
      </c>
      <c r="L193" t="str">
        <f t="shared" si="12"/>
        <v/>
      </c>
      <c r="M193" t="str">
        <f t="shared" si="13"/>
        <v/>
      </c>
      <c r="N193" t="str">
        <f t="shared" si="14"/>
        <v xml:space="preserve"> node_60 (2-&gt;3), </v>
      </c>
    </row>
    <row r="194" spans="1:14" x14ac:dyDescent="0.2">
      <c r="A194">
        <v>56</v>
      </c>
      <c r="B194" t="s">
        <v>56</v>
      </c>
      <c r="C194" t="s">
        <v>64</v>
      </c>
      <c r="D194">
        <v>31</v>
      </c>
      <c r="E194">
        <v>1</v>
      </c>
      <c r="F194">
        <v>0.182</v>
      </c>
      <c r="G194">
        <v>2</v>
      </c>
      <c r="H194">
        <v>3</v>
      </c>
      <c r="I194" t="s">
        <v>82</v>
      </c>
      <c r="J194" t="str">
        <f t="shared" si="10"/>
        <v>Character 31: 2-&gt; 3</v>
      </c>
      <c r="K194" t="str">
        <f t="shared" si="11"/>
        <v/>
      </c>
      <c r="L194" t="str">
        <f t="shared" si="12"/>
        <v/>
      </c>
      <c r="M194" t="str">
        <f t="shared" si="13"/>
        <v/>
      </c>
      <c r="N194" t="str">
        <f t="shared" si="14"/>
        <v xml:space="preserve"> node_67 (2-&gt;3), </v>
      </c>
    </row>
    <row r="195" spans="1:14" x14ac:dyDescent="0.2">
      <c r="A195">
        <v>4</v>
      </c>
      <c r="B195" t="s">
        <v>11</v>
      </c>
      <c r="C195" t="s">
        <v>14</v>
      </c>
      <c r="D195">
        <v>31</v>
      </c>
      <c r="E195">
        <v>1</v>
      </c>
      <c r="F195">
        <v>0.182</v>
      </c>
      <c r="G195">
        <v>1</v>
      </c>
      <c r="H195">
        <v>2</v>
      </c>
      <c r="I195" t="s">
        <v>12</v>
      </c>
      <c r="J195" t="str">
        <f t="shared" ref="J195:J258" si="15">CONCATENATE("Character ",D195,": ",G195,"-&gt; ",H195)</f>
        <v>Character 31: 1-&gt; 2</v>
      </c>
      <c r="K195" t="str">
        <f t="shared" ref="K195:K258" si="16">IF(I195=I194, IF(D195=D194,"",I195), CONCATENATE("§",I195))</f>
        <v>§ACCTRAN</v>
      </c>
      <c r="L195" t="str">
        <f t="shared" ref="L195:L258" si="17" xml:space="preserve"> IF(D195=D194,"", CONCATENATE("$","Ch",D195,":"))</f>
        <v/>
      </c>
      <c r="M195" t="str">
        <f t="shared" ref="M195:M258" si="18" xml:space="preserve"> IF(K195="","",": ")</f>
        <v xml:space="preserve">: </v>
      </c>
      <c r="N195" t="str">
        <f t="shared" ref="N195:N258" si="19" xml:space="preserve"> CONCATENATE(L195," ",K195,M195,C195," (",G195,"-&gt;",H195,")",", ")</f>
        <v xml:space="preserve"> §ACCTRAN: node_75 (1-&gt;2), </v>
      </c>
    </row>
    <row r="196" spans="1:14" x14ac:dyDescent="0.2">
      <c r="A196">
        <v>8</v>
      </c>
      <c r="B196" t="s">
        <v>17</v>
      </c>
      <c r="C196" t="s">
        <v>18</v>
      </c>
      <c r="D196">
        <v>31</v>
      </c>
      <c r="E196">
        <v>1</v>
      </c>
      <c r="F196">
        <v>0.182</v>
      </c>
      <c r="G196">
        <v>2</v>
      </c>
      <c r="H196">
        <v>1</v>
      </c>
      <c r="I196" t="s">
        <v>12</v>
      </c>
      <c r="J196" t="str">
        <f t="shared" si="15"/>
        <v>Character 31: 2-&gt; 1</v>
      </c>
      <c r="K196" t="str">
        <f t="shared" si="16"/>
        <v/>
      </c>
      <c r="L196" t="str">
        <f t="shared" si="17"/>
        <v/>
      </c>
      <c r="M196" t="str">
        <f t="shared" si="18"/>
        <v/>
      </c>
      <c r="N196" t="str">
        <f t="shared" si="19"/>
        <v xml:space="preserve"> node_49 (2-&gt;1), </v>
      </c>
    </row>
    <row r="197" spans="1:14" x14ac:dyDescent="0.2">
      <c r="A197">
        <v>33</v>
      </c>
      <c r="B197" t="s">
        <v>38</v>
      </c>
      <c r="C197" t="s">
        <v>41</v>
      </c>
      <c r="D197">
        <v>31</v>
      </c>
      <c r="E197">
        <v>1</v>
      </c>
      <c r="F197">
        <v>0.182</v>
      </c>
      <c r="G197">
        <v>2</v>
      </c>
      <c r="H197">
        <v>3</v>
      </c>
      <c r="I197" t="s">
        <v>12</v>
      </c>
      <c r="J197" t="str">
        <f t="shared" si="15"/>
        <v>Character 31: 2-&gt; 3</v>
      </c>
      <c r="K197" t="str">
        <f t="shared" si="16"/>
        <v/>
      </c>
      <c r="L197" t="str">
        <f t="shared" si="17"/>
        <v/>
      </c>
      <c r="M197" t="str">
        <f t="shared" si="18"/>
        <v/>
      </c>
      <c r="N197" t="str">
        <f t="shared" si="19"/>
        <v xml:space="preserve"> node_54 (2-&gt;3), </v>
      </c>
    </row>
    <row r="198" spans="1:14" x14ac:dyDescent="0.2">
      <c r="A198">
        <v>42</v>
      </c>
      <c r="B198" t="s">
        <v>16</v>
      </c>
      <c r="C198" t="s">
        <v>50</v>
      </c>
      <c r="D198">
        <v>31</v>
      </c>
      <c r="E198">
        <v>1</v>
      </c>
      <c r="F198">
        <v>0.182</v>
      </c>
      <c r="G198">
        <v>2</v>
      </c>
      <c r="H198">
        <v>3</v>
      </c>
      <c r="I198" t="s">
        <v>12</v>
      </c>
      <c r="J198" t="str">
        <f t="shared" si="15"/>
        <v>Character 31: 2-&gt; 3</v>
      </c>
      <c r="K198" t="str">
        <f t="shared" si="16"/>
        <v/>
      </c>
      <c r="L198" t="str">
        <f t="shared" si="17"/>
        <v/>
      </c>
      <c r="M198" t="str">
        <f t="shared" si="18"/>
        <v/>
      </c>
      <c r="N198" t="str">
        <f t="shared" si="19"/>
        <v xml:space="preserve"> node_69 (2-&gt;3), </v>
      </c>
    </row>
    <row r="199" spans="1:14" x14ac:dyDescent="0.2">
      <c r="A199">
        <v>50</v>
      </c>
      <c r="B199" t="s">
        <v>57</v>
      </c>
      <c r="C199" t="s">
        <v>58</v>
      </c>
      <c r="D199">
        <v>31</v>
      </c>
      <c r="E199">
        <v>1</v>
      </c>
      <c r="F199">
        <v>0.182</v>
      </c>
      <c r="G199">
        <v>3</v>
      </c>
      <c r="H199">
        <v>2</v>
      </c>
      <c r="I199" t="s">
        <v>12</v>
      </c>
      <c r="J199" t="str">
        <f t="shared" si="15"/>
        <v>Character 31: 3-&gt; 2</v>
      </c>
      <c r="K199" t="str">
        <f t="shared" si="16"/>
        <v/>
      </c>
      <c r="L199" t="str">
        <f t="shared" si="17"/>
        <v/>
      </c>
      <c r="M199" t="str">
        <f t="shared" si="18"/>
        <v/>
      </c>
      <c r="N199" t="str">
        <f t="shared" si="19"/>
        <v xml:space="preserve"> Rafetus euphraticus (3-&gt;2), </v>
      </c>
    </row>
    <row r="200" spans="1:14" x14ac:dyDescent="0.2">
      <c r="A200">
        <v>12</v>
      </c>
      <c r="B200" t="s">
        <v>21</v>
      </c>
      <c r="C200" t="s">
        <v>22</v>
      </c>
      <c r="D200">
        <v>32</v>
      </c>
      <c r="E200">
        <v>1</v>
      </c>
      <c r="F200">
        <v>1</v>
      </c>
      <c r="G200">
        <v>1</v>
      </c>
      <c r="H200">
        <v>2</v>
      </c>
      <c r="I200" t="s">
        <v>10</v>
      </c>
      <c r="J200" t="str">
        <f t="shared" si="15"/>
        <v>Character 32: 1-&gt; 2</v>
      </c>
      <c r="K200" t="str">
        <f t="shared" si="16"/>
        <v>§Unambiguous</v>
      </c>
      <c r="L200" t="str">
        <f t="shared" si="17"/>
        <v>$Ch32:</v>
      </c>
      <c r="M200" t="str">
        <f t="shared" si="18"/>
        <v xml:space="preserve">: </v>
      </c>
      <c r="N200" t="str">
        <f t="shared" si="19"/>
        <v xml:space="preserve">$Ch32: §Unambiguous: Cyclanorbis elegans (1-&gt;2), </v>
      </c>
    </row>
    <row r="201" spans="1:14" x14ac:dyDescent="0.2">
      <c r="A201">
        <v>3</v>
      </c>
      <c r="B201" t="s">
        <v>11</v>
      </c>
      <c r="C201" t="s">
        <v>13</v>
      </c>
      <c r="D201">
        <v>33</v>
      </c>
      <c r="E201">
        <v>1</v>
      </c>
      <c r="F201">
        <v>0.33300000000000002</v>
      </c>
      <c r="G201">
        <v>1</v>
      </c>
      <c r="H201">
        <v>2</v>
      </c>
      <c r="I201" t="s">
        <v>10</v>
      </c>
      <c r="J201" t="str">
        <f t="shared" si="15"/>
        <v>Character 33: 1-&gt; 2</v>
      </c>
      <c r="K201" t="str">
        <f t="shared" si="16"/>
        <v>Unambiguous</v>
      </c>
      <c r="L201" t="str">
        <f t="shared" si="17"/>
        <v>$Ch33:</v>
      </c>
      <c r="M201" t="str">
        <f t="shared" si="18"/>
        <v xml:space="preserve">: </v>
      </c>
      <c r="N201" t="str">
        <f t="shared" si="19"/>
        <v xml:space="preserve">$Ch33: Unambiguous: Carettochelys insculpta (1-&gt;2), </v>
      </c>
    </row>
    <row r="202" spans="1:14" x14ac:dyDescent="0.2">
      <c r="A202">
        <v>29</v>
      </c>
      <c r="B202" t="s">
        <v>17</v>
      </c>
      <c r="C202" t="s">
        <v>38</v>
      </c>
      <c r="D202">
        <v>33</v>
      </c>
      <c r="E202">
        <v>1</v>
      </c>
      <c r="F202">
        <v>0.33300000000000002</v>
      </c>
      <c r="G202">
        <v>1</v>
      </c>
      <c r="H202">
        <v>2</v>
      </c>
      <c r="I202" t="s">
        <v>10</v>
      </c>
      <c r="J202" t="str">
        <f t="shared" si="15"/>
        <v>Character 33: 1-&gt; 2</v>
      </c>
      <c r="K202" t="str">
        <f t="shared" si="16"/>
        <v/>
      </c>
      <c r="L202" t="str">
        <f t="shared" si="17"/>
        <v/>
      </c>
      <c r="M202" t="str">
        <f t="shared" si="18"/>
        <v/>
      </c>
      <c r="N202" t="str">
        <f t="shared" si="19"/>
        <v xml:space="preserve"> node_55 (1-&gt;2), </v>
      </c>
    </row>
    <row r="203" spans="1:14" x14ac:dyDescent="0.2">
      <c r="A203">
        <v>50</v>
      </c>
      <c r="B203" t="s">
        <v>57</v>
      </c>
      <c r="C203" t="s">
        <v>58</v>
      </c>
      <c r="D203">
        <v>33</v>
      </c>
      <c r="E203">
        <v>1</v>
      </c>
      <c r="F203">
        <v>0.33300000000000002</v>
      </c>
      <c r="G203">
        <v>1</v>
      </c>
      <c r="H203">
        <v>2</v>
      </c>
      <c r="I203" t="s">
        <v>10</v>
      </c>
      <c r="J203" t="str">
        <f t="shared" si="15"/>
        <v>Character 33: 1-&gt; 2</v>
      </c>
      <c r="K203" t="str">
        <f t="shared" si="16"/>
        <v/>
      </c>
      <c r="L203" t="str">
        <f t="shared" si="17"/>
        <v/>
      </c>
      <c r="M203" t="str">
        <f t="shared" si="18"/>
        <v/>
      </c>
      <c r="N203" t="str">
        <f t="shared" si="19"/>
        <v xml:space="preserve"> Rafetus euphraticus (1-&gt;2), </v>
      </c>
    </row>
    <row r="204" spans="1:14" x14ac:dyDescent="0.2">
      <c r="A204">
        <v>13</v>
      </c>
      <c r="B204" t="s">
        <v>21</v>
      </c>
      <c r="C204" t="s">
        <v>23</v>
      </c>
      <c r="D204">
        <v>34</v>
      </c>
      <c r="E204">
        <v>1</v>
      </c>
      <c r="F204">
        <v>0.25</v>
      </c>
      <c r="G204">
        <v>2</v>
      </c>
      <c r="H204">
        <v>1</v>
      </c>
      <c r="I204" t="s">
        <v>10</v>
      </c>
      <c r="J204" t="str">
        <f t="shared" si="15"/>
        <v>Character 34: 2-&gt; 1</v>
      </c>
      <c r="K204" t="str">
        <f t="shared" si="16"/>
        <v>Unambiguous</v>
      </c>
      <c r="L204" t="str">
        <f t="shared" si="17"/>
        <v>$Ch34:</v>
      </c>
      <c r="M204" t="str">
        <f t="shared" si="18"/>
        <v xml:space="preserve">: </v>
      </c>
      <c r="N204" t="str">
        <f t="shared" si="19"/>
        <v xml:space="preserve">$Ch34: Unambiguous: Cyclanorbis senegalensis (2-&gt;1), </v>
      </c>
    </row>
    <row r="205" spans="1:14" x14ac:dyDescent="0.2">
      <c r="A205">
        <v>7</v>
      </c>
      <c r="B205" t="s">
        <v>16</v>
      </c>
      <c r="C205" t="s">
        <v>17</v>
      </c>
      <c r="D205">
        <v>34</v>
      </c>
      <c r="E205">
        <v>1</v>
      </c>
      <c r="F205">
        <v>0.25</v>
      </c>
      <c r="G205">
        <v>1</v>
      </c>
      <c r="H205">
        <v>2</v>
      </c>
      <c r="I205" t="s">
        <v>82</v>
      </c>
      <c r="J205" t="str">
        <f t="shared" si="15"/>
        <v>Character 34: 1-&gt; 2</v>
      </c>
      <c r="K205" t="str">
        <f t="shared" si="16"/>
        <v>§DELTRAN</v>
      </c>
      <c r="L205" t="str">
        <f t="shared" si="17"/>
        <v/>
      </c>
      <c r="M205" t="str">
        <f t="shared" si="18"/>
        <v xml:space="preserve">: </v>
      </c>
      <c r="N205" t="str">
        <f t="shared" si="19"/>
        <v xml:space="preserve"> §DELTRAN: node_56 (1-&gt;2), </v>
      </c>
    </row>
    <row r="206" spans="1:14" x14ac:dyDescent="0.2">
      <c r="A206">
        <v>44</v>
      </c>
      <c r="B206" t="s">
        <v>51</v>
      </c>
      <c r="C206" t="s">
        <v>52</v>
      </c>
      <c r="D206">
        <v>34</v>
      </c>
      <c r="E206">
        <v>1</v>
      </c>
      <c r="F206">
        <v>0.25</v>
      </c>
      <c r="G206">
        <v>1</v>
      </c>
      <c r="H206">
        <v>2</v>
      </c>
      <c r="I206" t="s">
        <v>82</v>
      </c>
      <c r="J206" t="str">
        <f t="shared" si="15"/>
        <v>Character 34: 1-&gt; 2</v>
      </c>
      <c r="K206" t="str">
        <f t="shared" si="16"/>
        <v/>
      </c>
      <c r="L206" t="str">
        <f t="shared" si="17"/>
        <v/>
      </c>
      <c r="M206" t="str">
        <f t="shared" si="18"/>
        <v/>
      </c>
      <c r="N206" t="str">
        <f t="shared" si="19"/>
        <v xml:space="preserve"> Trionyx triunguis (1-&gt;2), </v>
      </c>
    </row>
    <row r="207" spans="1:14" x14ac:dyDescent="0.2">
      <c r="A207">
        <v>56</v>
      </c>
      <c r="B207" t="s">
        <v>56</v>
      </c>
      <c r="C207" t="s">
        <v>64</v>
      </c>
      <c r="D207">
        <v>34</v>
      </c>
      <c r="E207">
        <v>1</v>
      </c>
      <c r="F207">
        <v>0.25</v>
      </c>
      <c r="G207">
        <v>1</v>
      </c>
      <c r="H207">
        <v>2</v>
      </c>
      <c r="I207" t="s">
        <v>82</v>
      </c>
      <c r="J207" t="str">
        <f t="shared" si="15"/>
        <v>Character 34: 1-&gt; 2</v>
      </c>
      <c r="K207" t="str">
        <f t="shared" si="16"/>
        <v/>
      </c>
      <c r="L207" t="str">
        <f t="shared" si="17"/>
        <v/>
      </c>
      <c r="M207" t="str">
        <f t="shared" si="18"/>
        <v/>
      </c>
      <c r="N207" t="str">
        <f t="shared" si="19"/>
        <v xml:space="preserve"> node_67 (1-&gt;2), </v>
      </c>
    </row>
    <row r="208" spans="1:14" x14ac:dyDescent="0.2">
      <c r="A208">
        <v>6</v>
      </c>
      <c r="B208" t="s">
        <v>15</v>
      </c>
      <c r="C208" t="s">
        <v>16</v>
      </c>
      <c r="D208">
        <v>34</v>
      </c>
      <c r="E208">
        <v>1</v>
      </c>
      <c r="F208">
        <v>0.25</v>
      </c>
      <c r="G208">
        <v>1</v>
      </c>
      <c r="H208">
        <v>2</v>
      </c>
      <c r="I208" t="s">
        <v>12</v>
      </c>
      <c r="J208" t="str">
        <f t="shared" si="15"/>
        <v>Character 34: 1-&gt; 2</v>
      </c>
      <c r="K208" t="str">
        <f t="shared" si="16"/>
        <v>§ACCTRAN</v>
      </c>
      <c r="L208" t="str">
        <f t="shared" si="17"/>
        <v/>
      </c>
      <c r="M208" t="str">
        <f t="shared" si="18"/>
        <v xml:space="preserve">: </v>
      </c>
      <c r="N208" t="str">
        <f t="shared" si="19"/>
        <v xml:space="preserve"> §ACCTRAN: node_70 (1-&gt;2), </v>
      </c>
    </row>
    <row r="209" spans="1:14" x14ac:dyDescent="0.2">
      <c r="A209">
        <v>45</v>
      </c>
      <c r="B209" t="s">
        <v>51</v>
      </c>
      <c r="C209" t="s">
        <v>53</v>
      </c>
      <c r="D209">
        <v>34</v>
      </c>
      <c r="E209">
        <v>1</v>
      </c>
      <c r="F209">
        <v>0.25</v>
      </c>
      <c r="G209">
        <v>2</v>
      </c>
      <c r="H209">
        <v>1</v>
      </c>
      <c r="I209" t="s">
        <v>12</v>
      </c>
      <c r="J209" t="str">
        <f t="shared" si="15"/>
        <v>Character 34: 2-&gt; 1</v>
      </c>
      <c r="K209" t="str">
        <f t="shared" si="16"/>
        <v/>
      </c>
      <c r="L209" t="str">
        <f t="shared" si="17"/>
        <v/>
      </c>
      <c r="M209" t="str">
        <f t="shared" si="18"/>
        <v/>
      </c>
      <c r="N209" t="str">
        <f t="shared" si="19"/>
        <v xml:space="preserve"> node_57 (2-&gt;1), </v>
      </c>
    </row>
    <row r="210" spans="1:14" x14ac:dyDescent="0.2">
      <c r="A210">
        <v>49</v>
      </c>
      <c r="B210" t="s">
        <v>56</v>
      </c>
      <c r="C210" t="s">
        <v>57</v>
      </c>
      <c r="D210">
        <v>34</v>
      </c>
      <c r="E210">
        <v>1</v>
      </c>
      <c r="F210">
        <v>0.25</v>
      </c>
      <c r="G210">
        <v>2</v>
      </c>
      <c r="H210">
        <v>1</v>
      </c>
      <c r="I210" t="s">
        <v>12</v>
      </c>
      <c r="J210" t="str">
        <f t="shared" si="15"/>
        <v>Character 34: 2-&gt; 1</v>
      </c>
      <c r="K210" t="str">
        <f t="shared" si="16"/>
        <v/>
      </c>
      <c r="L210" t="str">
        <f t="shared" si="17"/>
        <v/>
      </c>
      <c r="M210" t="str">
        <f t="shared" si="18"/>
        <v/>
      </c>
      <c r="N210" t="str">
        <f t="shared" si="19"/>
        <v xml:space="preserve"> node_61 (2-&gt;1), </v>
      </c>
    </row>
    <row r="211" spans="1:14" x14ac:dyDescent="0.2">
      <c r="A211">
        <v>13</v>
      </c>
      <c r="B211" t="s">
        <v>21</v>
      </c>
      <c r="C211" t="s">
        <v>23</v>
      </c>
      <c r="D211">
        <v>35</v>
      </c>
      <c r="E211">
        <v>1</v>
      </c>
      <c r="F211">
        <v>0.16700000000000001</v>
      </c>
      <c r="G211">
        <v>2</v>
      </c>
      <c r="H211">
        <v>1</v>
      </c>
      <c r="I211" t="s">
        <v>10</v>
      </c>
      <c r="J211" t="str">
        <f t="shared" si="15"/>
        <v>Character 35: 2-&gt; 1</v>
      </c>
      <c r="K211" t="str">
        <f t="shared" si="16"/>
        <v>§Unambiguous</v>
      </c>
      <c r="L211" t="str">
        <f t="shared" si="17"/>
        <v>$Ch35:</v>
      </c>
      <c r="M211" t="str">
        <f t="shared" si="18"/>
        <v xml:space="preserve">: </v>
      </c>
      <c r="N211" t="str">
        <f t="shared" si="19"/>
        <v xml:space="preserve">$Ch35: §Unambiguous: Cyclanorbis senegalensis (2-&gt;1), </v>
      </c>
    </row>
    <row r="212" spans="1:14" x14ac:dyDescent="0.2">
      <c r="A212">
        <v>18</v>
      </c>
      <c r="B212" t="s">
        <v>24</v>
      </c>
      <c r="C212" t="s">
        <v>28</v>
      </c>
      <c r="D212">
        <v>35</v>
      </c>
      <c r="E212">
        <v>1</v>
      </c>
      <c r="F212">
        <v>0.16700000000000001</v>
      </c>
      <c r="G212">
        <v>2</v>
      </c>
      <c r="H212">
        <v>1</v>
      </c>
      <c r="I212" t="s">
        <v>10</v>
      </c>
      <c r="J212" t="str">
        <f t="shared" si="15"/>
        <v>Character 35: 2-&gt; 1</v>
      </c>
      <c r="K212" t="str">
        <f t="shared" si="16"/>
        <v/>
      </c>
      <c r="L212" t="str">
        <f t="shared" si="17"/>
        <v/>
      </c>
      <c r="M212" t="str">
        <f t="shared" si="18"/>
        <v/>
      </c>
      <c r="N212" t="str">
        <f t="shared" si="19"/>
        <v xml:space="preserve"> Lissemys punctata (2-&gt;1), </v>
      </c>
    </row>
    <row r="213" spans="1:14" x14ac:dyDescent="0.2">
      <c r="A213">
        <v>7</v>
      </c>
      <c r="B213" t="s">
        <v>16</v>
      </c>
      <c r="C213" t="s">
        <v>17</v>
      </c>
      <c r="D213">
        <v>35</v>
      </c>
      <c r="E213">
        <v>1</v>
      </c>
      <c r="F213">
        <v>0.16700000000000001</v>
      </c>
      <c r="G213">
        <v>1</v>
      </c>
      <c r="H213">
        <v>2</v>
      </c>
      <c r="I213" t="s">
        <v>82</v>
      </c>
      <c r="J213" t="str">
        <f t="shared" si="15"/>
        <v>Character 35: 1-&gt; 2</v>
      </c>
      <c r="K213" t="str">
        <f t="shared" si="16"/>
        <v>§DELTRAN</v>
      </c>
      <c r="L213" t="str">
        <f t="shared" si="17"/>
        <v/>
      </c>
      <c r="M213" t="str">
        <f t="shared" si="18"/>
        <v xml:space="preserve">: </v>
      </c>
      <c r="N213" t="str">
        <f t="shared" si="19"/>
        <v xml:space="preserve"> §DELTRAN: node_56 (1-&gt;2), </v>
      </c>
    </row>
    <row r="214" spans="1:14" x14ac:dyDescent="0.2">
      <c r="A214">
        <v>44</v>
      </c>
      <c r="B214" t="s">
        <v>51</v>
      </c>
      <c r="C214" t="s">
        <v>52</v>
      </c>
      <c r="D214">
        <v>35</v>
      </c>
      <c r="E214">
        <v>1</v>
      </c>
      <c r="F214">
        <v>0.16700000000000001</v>
      </c>
      <c r="G214">
        <v>1</v>
      </c>
      <c r="H214">
        <v>2</v>
      </c>
      <c r="I214" t="s">
        <v>82</v>
      </c>
      <c r="J214" t="str">
        <f t="shared" si="15"/>
        <v>Character 35: 1-&gt; 2</v>
      </c>
      <c r="K214" t="str">
        <f t="shared" si="16"/>
        <v/>
      </c>
      <c r="L214" t="str">
        <f t="shared" si="17"/>
        <v/>
      </c>
      <c r="M214" t="str">
        <f t="shared" si="18"/>
        <v/>
      </c>
      <c r="N214" t="str">
        <f t="shared" si="19"/>
        <v xml:space="preserve"> Trionyx triunguis (1-&gt;2), </v>
      </c>
    </row>
    <row r="215" spans="1:14" x14ac:dyDescent="0.2">
      <c r="A215">
        <v>55</v>
      </c>
      <c r="B215" t="s">
        <v>59</v>
      </c>
      <c r="C215" t="s">
        <v>63</v>
      </c>
      <c r="D215">
        <v>35</v>
      </c>
      <c r="E215">
        <v>1</v>
      </c>
      <c r="F215">
        <v>0.16700000000000001</v>
      </c>
      <c r="G215">
        <v>1</v>
      </c>
      <c r="H215">
        <v>2</v>
      </c>
      <c r="I215" t="s">
        <v>82</v>
      </c>
      <c r="J215" t="str">
        <f t="shared" si="15"/>
        <v>Character 35: 1-&gt; 2</v>
      </c>
      <c r="K215" t="str">
        <f t="shared" si="16"/>
        <v/>
      </c>
      <c r="L215" t="str">
        <f t="shared" si="17"/>
        <v/>
      </c>
      <c r="M215" t="str">
        <f t="shared" si="18"/>
        <v/>
      </c>
      <c r="N215" t="str">
        <f t="shared" si="19"/>
        <v xml:space="preserve"> Apalone mutica (1-&gt;2), </v>
      </c>
    </row>
    <row r="216" spans="1:14" x14ac:dyDescent="0.2">
      <c r="A216">
        <v>56</v>
      </c>
      <c r="B216" t="s">
        <v>56</v>
      </c>
      <c r="C216" t="s">
        <v>64</v>
      </c>
      <c r="D216">
        <v>35</v>
      </c>
      <c r="E216">
        <v>1</v>
      </c>
      <c r="F216">
        <v>0.16700000000000001</v>
      </c>
      <c r="G216">
        <v>1</v>
      </c>
      <c r="H216">
        <v>2</v>
      </c>
      <c r="I216" t="s">
        <v>82</v>
      </c>
      <c r="J216" t="str">
        <f t="shared" si="15"/>
        <v>Character 35: 1-&gt; 2</v>
      </c>
      <c r="K216" t="str">
        <f t="shared" si="16"/>
        <v/>
      </c>
      <c r="L216" t="str">
        <f t="shared" si="17"/>
        <v/>
      </c>
      <c r="M216" t="str">
        <f t="shared" si="18"/>
        <v/>
      </c>
      <c r="N216" t="str">
        <f t="shared" si="19"/>
        <v xml:space="preserve"> node_67 (1-&gt;2), </v>
      </c>
    </row>
    <row r="217" spans="1:14" x14ac:dyDescent="0.2">
      <c r="A217">
        <v>6</v>
      </c>
      <c r="B217" t="s">
        <v>15</v>
      </c>
      <c r="C217" t="s">
        <v>16</v>
      </c>
      <c r="D217">
        <v>35</v>
      </c>
      <c r="E217">
        <v>1</v>
      </c>
      <c r="F217">
        <v>0.16700000000000001</v>
      </c>
      <c r="G217">
        <v>1</v>
      </c>
      <c r="H217">
        <v>2</v>
      </c>
      <c r="I217" t="s">
        <v>12</v>
      </c>
      <c r="J217" t="str">
        <f t="shared" si="15"/>
        <v>Character 35: 1-&gt; 2</v>
      </c>
      <c r="K217" t="str">
        <f t="shared" si="16"/>
        <v>§ACCTRAN</v>
      </c>
      <c r="L217" t="str">
        <f t="shared" si="17"/>
        <v/>
      </c>
      <c r="M217" t="str">
        <f t="shared" si="18"/>
        <v xml:space="preserve">: </v>
      </c>
      <c r="N217" t="str">
        <f t="shared" si="19"/>
        <v xml:space="preserve"> §ACCTRAN: node_70 (1-&gt;2), </v>
      </c>
    </row>
    <row r="218" spans="1:14" x14ac:dyDescent="0.2">
      <c r="A218">
        <v>45</v>
      </c>
      <c r="B218" t="s">
        <v>51</v>
      </c>
      <c r="C218" t="s">
        <v>53</v>
      </c>
      <c r="D218">
        <v>35</v>
      </c>
      <c r="E218">
        <v>1</v>
      </c>
      <c r="F218">
        <v>0.16700000000000001</v>
      </c>
      <c r="G218">
        <v>2</v>
      </c>
      <c r="H218">
        <v>1</v>
      </c>
      <c r="I218" t="s">
        <v>12</v>
      </c>
      <c r="J218" t="str">
        <f t="shared" si="15"/>
        <v>Character 35: 2-&gt; 1</v>
      </c>
      <c r="K218" t="str">
        <f t="shared" si="16"/>
        <v/>
      </c>
      <c r="L218" t="str">
        <f t="shared" si="17"/>
        <v/>
      </c>
      <c r="M218" t="str">
        <f t="shared" si="18"/>
        <v/>
      </c>
      <c r="N218" t="str">
        <f t="shared" si="19"/>
        <v xml:space="preserve"> node_57 (2-&gt;1), </v>
      </c>
    </row>
    <row r="219" spans="1:14" x14ac:dyDescent="0.2">
      <c r="A219">
        <v>49</v>
      </c>
      <c r="B219" t="s">
        <v>56</v>
      </c>
      <c r="C219" t="s">
        <v>57</v>
      </c>
      <c r="D219">
        <v>35</v>
      </c>
      <c r="E219">
        <v>1</v>
      </c>
      <c r="F219">
        <v>0.16700000000000001</v>
      </c>
      <c r="G219">
        <v>2</v>
      </c>
      <c r="H219">
        <v>1</v>
      </c>
      <c r="I219" t="s">
        <v>12</v>
      </c>
      <c r="J219" t="str">
        <f t="shared" si="15"/>
        <v>Character 35: 2-&gt; 1</v>
      </c>
      <c r="K219" t="str">
        <f t="shared" si="16"/>
        <v/>
      </c>
      <c r="L219" t="str">
        <f t="shared" si="17"/>
        <v/>
      </c>
      <c r="M219" t="str">
        <f t="shared" si="18"/>
        <v/>
      </c>
      <c r="N219" t="str">
        <f t="shared" si="19"/>
        <v xml:space="preserve"> node_61 (2-&gt;1), </v>
      </c>
    </row>
    <row r="220" spans="1:14" x14ac:dyDescent="0.2">
      <c r="A220">
        <v>55</v>
      </c>
      <c r="B220" t="s">
        <v>59</v>
      </c>
      <c r="C220" t="s">
        <v>63</v>
      </c>
      <c r="D220">
        <v>35</v>
      </c>
      <c r="E220">
        <v>1</v>
      </c>
      <c r="F220">
        <v>0.16700000000000001</v>
      </c>
      <c r="G220">
        <v>1</v>
      </c>
      <c r="H220">
        <v>2</v>
      </c>
      <c r="I220" t="s">
        <v>12</v>
      </c>
      <c r="J220" t="str">
        <f t="shared" si="15"/>
        <v>Character 35: 1-&gt; 2</v>
      </c>
      <c r="K220" t="str">
        <f t="shared" si="16"/>
        <v/>
      </c>
      <c r="L220" t="str">
        <f t="shared" si="17"/>
        <v/>
      </c>
      <c r="M220" t="str">
        <f t="shared" si="18"/>
        <v/>
      </c>
      <c r="N220" t="str">
        <f t="shared" si="19"/>
        <v xml:space="preserve"> Apalone mutica (1-&gt;2), </v>
      </c>
    </row>
    <row r="221" spans="1:14" x14ac:dyDescent="0.2">
      <c r="A221">
        <v>47</v>
      </c>
      <c r="B221" t="s">
        <v>53</v>
      </c>
      <c r="C221" t="s">
        <v>55</v>
      </c>
      <c r="D221">
        <v>36</v>
      </c>
      <c r="E221">
        <v>1</v>
      </c>
      <c r="F221">
        <v>1</v>
      </c>
      <c r="G221">
        <v>1</v>
      </c>
      <c r="H221">
        <v>2</v>
      </c>
      <c r="I221" t="s">
        <v>10</v>
      </c>
      <c r="J221" t="str">
        <f t="shared" si="15"/>
        <v>Character 36: 1-&gt; 2</v>
      </c>
      <c r="K221" t="str">
        <f t="shared" si="16"/>
        <v>§Unambiguous</v>
      </c>
      <c r="L221" t="str">
        <f t="shared" si="17"/>
        <v>$Ch36:</v>
      </c>
      <c r="M221" t="str">
        <f t="shared" si="18"/>
        <v xml:space="preserve">: </v>
      </c>
      <c r="N221" t="str">
        <f t="shared" si="19"/>
        <v xml:space="preserve">$Ch36: §Unambiguous: Pelochelys bibroni (1-&gt;2), </v>
      </c>
    </row>
    <row r="222" spans="1:14" x14ac:dyDescent="0.2">
      <c r="A222">
        <v>11</v>
      </c>
      <c r="B222" t="s">
        <v>20</v>
      </c>
      <c r="C222" t="s">
        <v>21</v>
      </c>
      <c r="D222">
        <v>37</v>
      </c>
      <c r="E222">
        <v>1</v>
      </c>
      <c r="F222">
        <v>0.66700000000000004</v>
      </c>
      <c r="G222">
        <v>2</v>
      </c>
      <c r="H222">
        <v>3</v>
      </c>
      <c r="I222" t="s">
        <v>10</v>
      </c>
      <c r="J222" t="str">
        <f t="shared" si="15"/>
        <v>Character 37: 2-&gt; 3</v>
      </c>
      <c r="K222" t="str">
        <f t="shared" si="16"/>
        <v>Unambiguous</v>
      </c>
      <c r="L222" t="str">
        <f t="shared" si="17"/>
        <v>$Ch37:</v>
      </c>
      <c r="M222" t="str">
        <f t="shared" si="18"/>
        <v xml:space="preserve">: </v>
      </c>
      <c r="N222" t="str">
        <f t="shared" si="19"/>
        <v xml:space="preserve">$Ch37: Unambiguous: node_40 (2-&gt;3), </v>
      </c>
    </row>
    <row r="223" spans="1:14" x14ac:dyDescent="0.2">
      <c r="A223">
        <v>15</v>
      </c>
      <c r="B223" t="s">
        <v>24</v>
      </c>
      <c r="C223" t="s">
        <v>25</v>
      </c>
      <c r="D223">
        <v>37</v>
      </c>
      <c r="E223">
        <v>1</v>
      </c>
      <c r="F223">
        <v>0.66700000000000004</v>
      </c>
      <c r="G223">
        <v>2</v>
      </c>
      <c r="H223">
        <v>4</v>
      </c>
      <c r="I223" t="s">
        <v>10</v>
      </c>
      <c r="J223" t="str">
        <f t="shared" si="15"/>
        <v>Character 37: 2-&gt; 4</v>
      </c>
      <c r="K223" t="str">
        <f t="shared" si="16"/>
        <v/>
      </c>
      <c r="L223" t="str">
        <f t="shared" si="17"/>
        <v/>
      </c>
      <c r="M223" t="str">
        <f t="shared" si="18"/>
        <v/>
      </c>
      <c r="N223" t="str">
        <f t="shared" si="19"/>
        <v xml:space="preserve"> node_41 (2-&gt;4), </v>
      </c>
    </row>
    <row r="224" spans="1:14" x14ac:dyDescent="0.2">
      <c r="A224">
        <v>35</v>
      </c>
      <c r="B224" t="s">
        <v>41</v>
      </c>
      <c r="C224" t="s">
        <v>43</v>
      </c>
      <c r="D224">
        <v>37</v>
      </c>
      <c r="E224">
        <v>1</v>
      </c>
      <c r="F224">
        <v>0.66700000000000004</v>
      </c>
      <c r="G224">
        <v>2</v>
      </c>
      <c r="H224">
        <v>3</v>
      </c>
      <c r="I224" t="s">
        <v>82</v>
      </c>
      <c r="J224" t="str">
        <f t="shared" si="15"/>
        <v>Character 37: 2-&gt; 3</v>
      </c>
      <c r="K224" t="str">
        <f t="shared" si="16"/>
        <v>§DELTRAN</v>
      </c>
      <c r="L224" t="str">
        <f t="shared" si="17"/>
        <v/>
      </c>
      <c r="M224" t="str">
        <f t="shared" si="18"/>
        <v xml:space="preserve">: </v>
      </c>
      <c r="N224" t="str">
        <f t="shared" si="19"/>
        <v xml:space="preserve"> §DELTRAN: node_53 (2-&gt;3), </v>
      </c>
    </row>
    <row r="225" spans="1:14" x14ac:dyDescent="0.2">
      <c r="A225">
        <v>33</v>
      </c>
      <c r="B225" t="s">
        <v>38</v>
      </c>
      <c r="C225" t="s">
        <v>41</v>
      </c>
      <c r="D225">
        <v>37</v>
      </c>
      <c r="E225">
        <v>1</v>
      </c>
      <c r="F225">
        <v>0.66700000000000004</v>
      </c>
      <c r="G225">
        <v>2</v>
      </c>
      <c r="H225">
        <v>3</v>
      </c>
      <c r="I225" t="s">
        <v>12</v>
      </c>
      <c r="J225" t="str">
        <f t="shared" si="15"/>
        <v>Character 37: 2-&gt; 3</v>
      </c>
      <c r="K225" t="str">
        <f t="shared" si="16"/>
        <v>§ACCTRAN</v>
      </c>
      <c r="L225" t="str">
        <f t="shared" si="17"/>
        <v/>
      </c>
      <c r="M225" t="str">
        <f t="shared" si="18"/>
        <v xml:space="preserve">: </v>
      </c>
      <c r="N225" t="str">
        <f t="shared" si="19"/>
        <v xml:space="preserve"> §ACCTRAN: node_54 (2-&gt;3), </v>
      </c>
    </row>
    <row r="226" spans="1:14" x14ac:dyDescent="0.2">
      <c r="A226">
        <v>3</v>
      </c>
      <c r="B226" t="s">
        <v>11</v>
      </c>
      <c r="C226" t="s">
        <v>13</v>
      </c>
      <c r="D226">
        <v>38</v>
      </c>
      <c r="E226">
        <v>1</v>
      </c>
      <c r="F226">
        <v>0.2</v>
      </c>
      <c r="G226">
        <v>1</v>
      </c>
      <c r="H226">
        <v>2</v>
      </c>
      <c r="I226" t="s">
        <v>10</v>
      </c>
      <c r="J226" t="str">
        <f t="shared" si="15"/>
        <v>Character 38: 1-&gt; 2</v>
      </c>
      <c r="K226" t="str">
        <f t="shared" si="16"/>
        <v>§Unambiguous</v>
      </c>
      <c r="L226" t="str">
        <f t="shared" si="17"/>
        <v>$Ch38:</v>
      </c>
      <c r="M226" t="str">
        <f t="shared" si="18"/>
        <v xml:space="preserve">: </v>
      </c>
      <c r="N226" t="str">
        <f t="shared" si="19"/>
        <v xml:space="preserve">$Ch38: §Unambiguous: Carettochelys insculpta (1-&gt;2), </v>
      </c>
    </row>
    <row r="227" spans="1:14" x14ac:dyDescent="0.2">
      <c r="A227">
        <v>56</v>
      </c>
      <c r="B227" t="s">
        <v>56</v>
      </c>
      <c r="C227" t="s">
        <v>64</v>
      </c>
      <c r="D227">
        <v>38</v>
      </c>
      <c r="E227">
        <v>1</v>
      </c>
      <c r="F227">
        <v>0.2</v>
      </c>
      <c r="G227">
        <v>1</v>
      </c>
      <c r="H227">
        <v>2</v>
      </c>
      <c r="I227" t="s">
        <v>10</v>
      </c>
      <c r="J227" t="str">
        <f t="shared" si="15"/>
        <v>Character 38: 1-&gt; 2</v>
      </c>
      <c r="K227" t="str">
        <f t="shared" si="16"/>
        <v/>
      </c>
      <c r="L227" t="str">
        <f t="shared" si="17"/>
        <v/>
      </c>
      <c r="M227" t="str">
        <f t="shared" si="18"/>
        <v/>
      </c>
      <c r="N227" t="str">
        <f t="shared" si="19"/>
        <v xml:space="preserve"> node_67 (1-&gt;2), </v>
      </c>
    </row>
    <row r="228" spans="1:14" x14ac:dyDescent="0.2">
      <c r="A228">
        <v>60</v>
      </c>
      <c r="B228" t="s">
        <v>66</v>
      </c>
      <c r="C228" t="s">
        <v>68</v>
      </c>
      <c r="D228">
        <v>38</v>
      </c>
      <c r="E228">
        <v>1</v>
      </c>
      <c r="F228">
        <v>0.2</v>
      </c>
      <c r="G228">
        <v>2</v>
      </c>
      <c r="H228">
        <v>1</v>
      </c>
      <c r="I228" t="s">
        <v>10</v>
      </c>
      <c r="J228" t="str">
        <f t="shared" si="15"/>
        <v>Character 38: 2-&gt; 1</v>
      </c>
      <c r="K228" t="str">
        <f t="shared" si="16"/>
        <v/>
      </c>
      <c r="L228" t="str">
        <f t="shared" si="17"/>
        <v/>
      </c>
      <c r="M228" t="str">
        <f t="shared" si="18"/>
        <v/>
      </c>
      <c r="N228" t="str">
        <f t="shared" si="19"/>
        <v xml:space="preserve"> node_64 (2-&gt;1), </v>
      </c>
    </row>
    <row r="229" spans="1:14" x14ac:dyDescent="0.2">
      <c r="A229">
        <v>10</v>
      </c>
      <c r="B229" t="s">
        <v>19</v>
      </c>
      <c r="C229" t="s">
        <v>20</v>
      </c>
      <c r="D229">
        <v>38</v>
      </c>
      <c r="E229">
        <v>1</v>
      </c>
      <c r="F229">
        <v>0.2</v>
      </c>
      <c r="G229">
        <v>1</v>
      </c>
      <c r="H229">
        <v>2</v>
      </c>
      <c r="I229" t="s">
        <v>82</v>
      </c>
      <c r="J229" t="str">
        <f t="shared" si="15"/>
        <v>Character 38: 1-&gt; 2</v>
      </c>
      <c r="K229" t="str">
        <f t="shared" si="16"/>
        <v>§DELTRAN</v>
      </c>
      <c r="L229" t="str">
        <f t="shared" si="17"/>
        <v/>
      </c>
      <c r="M229" t="str">
        <f t="shared" si="18"/>
        <v xml:space="preserve">: </v>
      </c>
      <c r="N229" t="str">
        <f t="shared" si="19"/>
        <v xml:space="preserve"> §DELTRAN: node_43 (1-&gt;2), </v>
      </c>
    </row>
    <row r="230" spans="1:14" x14ac:dyDescent="0.2">
      <c r="A230">
        <v>35</v>
      </c>
      <c r="B230" t="s">
        <v>41</v>
      </c>
      <c r="C230" t="s">
        <v>43</v>
      </c>
      <c r="D230">
        <v>38</v>
      </c>
      <c r="E230">
        <v>1</v>
      </c>
      <c r="F230">
        <v>0.2</v>
      </c>
      <c r="G230">
        <v>1</v>
      </c>
      <c r="H230">
        <v>2</v>
      </c>
      <c r="I230" t="s">
        <v>82</v>
      </c>
      <c r="J230" t="str">
        <f t="shared" si="15"/>
        <v>Character 38: 1-&gt; 2</v>
      </c>
      <c r="K230" t="str">
        <f t="shared" si="16"/>
        <v/>
      </c>
      <c r="L230" t="str">
        <f t="shared" si="17"/>
        <v/>
      </c>
      <c r="M230" t="str">
        <f t="shared" si="18"/>
        <v/>
      </c>
      <c r="N230" t="str">
        <f t="shared" si="19"/>
        <v xml:space="preserve"> node_53 (1-&gt;2), </v>
      </c>
    </row>
    <row r="231" spans="1:14" x14ac:dyDescent="0.2">
      <c r="A231">
        <v>7</v>
      </c>
      <c r="B231" t="s">
        <v>16</v>
      </c>
      <c r="C231" t="s">
        <v>17</v>
      </c>
      <c r="D231">
        <v>38</v>
      </c>
      <c r="E231">
        <v>1</v>
      </c>
      <c r="F231">
        <v>0.2</v>
      </c>
      <c r="G231">
        <v>1</v>
      </c>
      <c r="H231">
        <v>2</v>
      </c>
      <c r="I231" t="s">
        <v>12</v>
      </c>
      <c r="J231" t="str">
        <f t="shared" si="15"/>
        <v>Character 38: 1-&gt; 2</v>
      </c>
      <c r="K231" t="str">
        <f t="shared" si="16"/>
        <v>§ACCTRAN</v>
      </c>
      <c r="L231" t="str">
        <f t="shared" si="17"/>
        <v/>
      </c>
      <c r="M231" t="str">
        <f t="shared" si="18"/>
        <v xml:space="preserve">: </v>
      </c>
      <c r="N231" t="str">
        <f t="shared" si="19"/>
        <v xml:space="preserve"> §ACCTRAN: node_56 (1-&gt;2), </v>
      </c>
    </row>
    <row r="232" spans="1:14" x14ac:dyDescent="0.2">
      <c r="A232">
        <v>19</v>
      </c>
      <c r="B232" t="s">
        <v>19</v>
      </c>
      <c r="C232" t="s">
        <v>29</v>
      </c>
      <c r="D232">
        <v>38</v>
      </c>
      <c r="E232">
        <v>1</v>
      </c>
      <c r="F232">
        <v>0.2</v>
      </c>
      <c r="G232">
        <v>2</v>
      </c>
      <c r="H232">
        <v>1</v>
      </c>
      <c r="I232" t="s">
        <v>12</v>
      </c>
      <c r="J232" t="str">
        <f t="shared" si="15"/>
        <v>Character 38: 2-&gt; 1</v>
      </c>
      <c r="K232" t="str">
        <f t="shared" si="16"/>
        <v/>
      </c>
      <c r="L232" t="str">
        <f t="shared" si="17"/>
        <v/>
      </c>
      <c r="M232" t="str">
        <f t="shared" si="18"/>
        <v/>
      </c>
      <c r="N232" t="str">
        <f t="shared" si="19"/>
        <v xml:space="preserve"> Axestemys infernalis (2-&gt;1), </v>
      </c>
    </row>
    <row r="233" spans="1:14" x14ac:dyDescent="0.2">
      <c r="A233">
        <v>10</v>
      </c>
      <c r="B233" t="s">
        <v>19</v>
      </c>
      <c r="C233" t="s">
        <v>20</v>
      </c>
      <c r="D233">
        <v>39</v>
      </c>
      <c r="E233">
        <v>1</v>
      </c>
      <c r="F233">
        <v>1</v>
      </c>
      <c r="G233">
        <v>0</v>
      </c>
      <c r="H233">
        <v>1</v>
      </c>
      <c r="I233" t="s">
        <v>82</v>
      </c>
      <c r="J233" t="str">
        <f t="shared" si="15"/>
        <v>Character 39: 0-&gt; 1</v>
      </c>
      <c r="K233" t="str">
        <f t="shared" si="16"/>
        <v>§DELTRAN</v>
      </c>
      <c r="L233" t="str">
        <f t="shared" si="17"/>
        <v>$Ch39:</v>
      </c>
      <c r="M233" t="str">
        <f t="shared" si="18"/>
        <v xml:space="preserve">: </v>
      </c>
      <c r="N233" t="str">
        <f t="shared" si="19"/>
        <v xml:space="preserve">$Ch39: §DELTRAN: node_43 (0-&gt;1), </v>
      </c>
    </row>
    <row r="234" spans="1:14" x14ac:dyDescent="0.2">
      <c r="A234">
        <v>8</v>
      </c>
      <c r="B234" t="s">
        <v>17</v>
      </c>
      <c r="C234" t="s">
        <v>18</v>
      </c>
      <c r="D234">
        <v>39</v>
      </c>
      <c r="E234">
        <v>1</v>
      </c>
      <c r="F234">
        <v>1</v>
      </c>
      <c r="G234">
        <v>0</v>
      </c>
      <c r="H234">
        <v>1</v>
      </c>
      <c r="I234" t="s">
        <v>12</v>
      </c>
      <c r="J234" t="str">
        <f t="shared" si="15"/>
        <v>Character 39: 0-&gt; 1</v>
      </c>
      <c r="K234" t="str">
        <f t="shared" si="16"/>
        <v>§ACCTRAN</v>
      </c>
      <c r="L234" t="str">
        <f t="shared" si="17"/>
        <v/>
      </c>
      <c r="M234" t="str">
        <f t="shared" si="18"/>
        <v xml:space="preserve">: </v>
      </c>
      <c r="N234" t="str">
        <f t="shared" si="19"/>
        <v xml:space="preserve"> §ACCTRAN: node_49 (0-&gt;1), </v>
      </c>
    </row>
    <row r="235" spans="1:14" x14ac:dyDescent="0.2">
      <c r="A235">
        <v>45</v>
      </c>
      <c r="B235" t="s">
        <v>51</v>
      </c>
      <c r="C235" t="s">
        <v>53</v>
      </c>
      <c r="D235">
        <v>40</v>
      </c>
      <c r="E235">
        <v>1</v>
      </c>
      <c r="F235">
        <v>0.5</v>
      </c>
      <c r="G235">
        <v>3</v>
      </c>
      <c r="H235">
        <v>2</v>
      </c>
      <c r="I235" t="s">
        <v>10</v>
      </c>
      <c r="J235" t="str">
        <f t="shared" si="15"/>
        <v>Character 40: 3-&gt; 2</v>
      </c>
      <c r="K235" t="str">
        <f t="shared" si="16"/>
        <v>§Unambiguous</v>
      </c>
      <c r="L235" t="str">
        <f t="shared" si="17"/>
        <v>$Ch40:</v>
      </c>
      <c r="M235" t="str">
        <f t="shared" si="18"/>
        <v xml:space="preserve">: </v>
      </c>
      <c r="N235" t="str">
        <f t="shared" si="19"/>
        <v xml:space="preserve">$Ch40: §Unambiguous: node_57 (3-&gt;2), </v>
      </c>
    </row>
    <row r="236" spans="1:14" x14ac:dyDescent="0.2">
      <c r="A236">
        <v>66</v>
      </c>
      <c r="B236" t="s">
        <v>68</v>
      </c>
      <c r="C236" t="s">
        <v>74</v>
      </c>
      <c r="D236">
        <v>40</v>
      </c>
      <c r="E236">
        <v>1</v>
      </c>
      <c r="F236">
        <v>0.5</v>
      </c>
      <c r="G236">
        <v>3</v>
      </c>
      <c r="H236">
        <v>2</v>
      </c>
      <c r="I236" t="s">
        <v>10</v>
      </c>
      <c r="J236" t="str">
        <f t="shared" si="15"/>
        <v>Character 40: 3-&gt; 2</v>
      </c>
      <c r="K236" t="str">
        <f t="shared" si="16"/>
        <v/>
      </c>
      <c r="L236" t="str">
        <f t="shared" si="17"/>
        <v/>
      </c>
      <c r="M236" t="str">
        <f t="shared" si="18"/>
        <v/>
      </c>
      <c r="N236" t="str">
        <f t="shared" si="19"/>
        <v xml:space="preserve"> Amyda cartilaginea (3-&gt;2), </v>
      </c>
    </row>
    <row r="237" spans="1:14" x14ac:dyDescent="0.2">
      <c r="A237">
        <v>5</v>
      </c>
      <c r="B237" t="s">
        <v>14</v>
      </c>
      <c r="C237" t="s">
        <v>15</v>
      </c>
      <c r="D237">
        <v>40</v>
      </c>
      <c r="E237">
        <v>2</v>
      </c>
      <c r="F237">
        <v>0.5</v>
      </c>
      <c r="G237">
        <v>1</v>
      </c>
      <c r="H237">
        <v>3</v>
      </c>
      <c r="I237" t="s">
        <v>82</v>
      </c>
      <c r="J237" t="str">
        <f t="shared" si="15"/>
        <v>Character 40: 1-&gt; 3</v>
      </c>
      <c r="K237" t="str">
        <f t="shared" si="16"/>
        <v>§DELTRAN</v>
      </c>
      <c r="L237" t="str">
        <f t="shared" si="17"/>
        <v/>
      </c>
      <c r="M237" t="str">
        <f t="shared" si="18"/>
        <v xml:space="preserve">: </v>
      </c>
      <c r="N237" t="str">
        <f t="shared" si="19"/>
        <v xml:space="preserve"> §DELTRAN: node_71 (1-&gt;3), </v>
      </c>
    </row>
    <row r="238" spans="1:14" x14ac:dyDescent="0.2">
      <c r="A238">
        <v>4</v>
      </c>
      <c r="B238" t="s">
        <v>11</v>
      </c>
      <c r="C238" t="s">
        <v>14</v>
      </c>
      <c r="D238">
        <v>40</v>
      </c>
      <c r="E238">
        <v>2</v>
      </c>
      <c r="F238">
        <v>0.5</v>
      </c>
      <c r="G238">
        <v>1</v>
      </c>
      <c r="H238">
        <v>3</v>
      </c>
      <c r="I238" t="s">
        <v>12</v>
      </c>
      <c r="J238" t="str">
        <f t="shared" si="15"/>
        <v>Character 40: 1-&gt; 3</v>
      </c>
      <c r="K238" t="str">
        <f t="shared" si="16"/>
        <v>§ACCTRAN</v>
      </c>
      <c r="L238" t="str">
        <f t="shared" si="17"/>
        <v/>
      </c>
      <c r="M238" t="str">
        <f t="shared" si="18"/>
        <v xml:space="preserve">: </v>
      </c>
      <c r="N238" t="str">
        <f t="shared" si="19"/>
        <v xml:space="preserve"> §ACCTRAN: node_75 (1-&gt;3), </v>
      </c>
    </row>
    <row r="239" spans="1:14" x14ac:dyDescent="0.2">
      <c r="A239">
        <v>59</v>
      </c>
      <c r="B239" t="s">
        <v>66</v>
      </c>
      <c r="C239" t="s">
        <v>67</v>
      </c>
      <c r="D239">
        <v>41</v>
      </c>
      <c r="E239">
        <v>1</v>
      </c>
      <c r="F239">
        <v>1</v>
      </c>
      <c r="G239">
        <v>1</v>
      </c>
      <c r="H239">
        <v>2</v>
      </c>
      <c r="I239" t="s">
        <v>10</v>
      </c>
      <c r="J239" t="str">
        <f t="shared" si="15"/>
        <v>Character 41: 1-&gt; 2</v>
      </c>
      <c r="K239" t="str">
        <f t="shared" si="16"/>
        <v>§Unambiguous</v>
      </c>
      <c r="L239" t="str">
        <f t="shared" si="17"/>
        <v>$Ch41:</v>
      </c>
      <c r="M239" t="str">
        <f t="shared" si="18"/>
        <v xml:space="preserve">: </v>
      </c>
      <c r="N239" t="str">
        <f t="shared" si="19"/>
        <v xml:space="preserve">$Ch41: §Unambiguous: Dogania subplanus (1-&gt;2), </v>
      </c>
    </row>
    <row r="240" spans="1:14" x14ac:dyDescent="0.2">
      <c r="A240">
        <v>44</v>
      </c>
      <c r="B240" t="s">
        <v>51</v>
      </c>
      <c r="C240" t="s">
        <v>52</v>
      </c>
      <c r="D240">
        <v>42</v>
      </c>
      <c r="E240">
        <v>1</v>
      </c>
      <c r="F240">
        <v>1</v>
      </c>
      <c r="G240">
        <v>1</v>
      </c>
      <c r="H240">
        <v>2</v>
      </c>
      <c r="I240" t="s">
        <v>10</v>
      </c>
      <c r="J240" t="str">
        <f t="shared" si="15"/>
        <v>Character 42: 1-&gt; 2</v>
      </c>
      <c r="K240" t="str">
        <f t="shared" si="16"/>
        <v>Unambiguous</v>
      </c>
      <c r="L240" t="str">
        <f t="shared" si="17"/>
        <v>$Ch42:</v>
      </c>
      <c r="M240" t="str">
        <f t="shared" si="18"/>
        <v xml:space="preserve">: </v>
      </c>
      <c r="N240" t="str">
        <f t="shared" si="19"/>
        <v xml:space="preserve">$Ch42: Unambiguous: Trionyx triunguis (1-&gt;2), </v>
      </c>
    </row>
    <row r="241" spans="1:14" x14ac:dyDescent="0.2">
      <c r="A241">
        <v>56</v>
      </c>
      <c r="B241" t="s">
        <v>56</v>
      </c>
      <c r="C241" t="s">
        <v>64</v>
      </c>
      <c r="D241">
        <v>43</v>
      </c>
      <c r="E241">
        <v>1</v>
      </c>
      <c r="F241">
        <v>1</v>
      </c>
      <c r="G241">
        <v>1</v>
      </c>
      <c r="H241">
        <v>2</v>
      </c>
      <c r="I241" t="s">
        <v>10</v>
      </c>
      <c r="J241" t="str">
        <f t="shared" si="15"/>
        <v>Character 43: 1-&gt; 2</v>
      </c>
      <c r="K241" t="str">
        <f t="shared" si="16"/>
        <v>Unambiguous</v>
      </c>
      <c r="L241" t="str">
        <f t="shared" si="17"/>
        <v>$Ch43:</v>
      </c>
      <c r="M241" t="str">
        <f t="shared" si="18"/>
        <v xml:space="preserve">: </v>
      </c>
      <c r="N241" t="str">
        <f t="shared" si="19"/>
        <v xml:space="preserve">$Ch43: Unambiguous: node_67 (1-&gt;2), </v>
      </c>
    </row>
    <row r="242" spans="1:14" x14ac:dyDescent="0.2">
      <c r="A242">
        <v>17</v>
      </c>
      <c r="B242" t="s">
        <v>25</v>
      </c>
      <c r="C242" t="s">
        <v>27</v>
      </c>
      <c r="D242">
        <v>44</v>
      </c>
      <c r="E242">
        <v>1</v>
      </c>
      <c r="F242">
        <v>0.66700000000000004</v>
      </c>
      <c r="G242">
        <v>1</v>
      </c>
      <c r="H242">
        <v>2</v>
      </c>
      <c r="I242" t="s">
        <v>10</v>
      </c>
      <c r="J242" t="str">
        <f t="shared" si="15"/>
        <v>Character 44: 1-&gt; 2</v>
      </c>
      <c r="K242" t="str">
        <f t="shared" si="16"/>
        <v>Unambiguous</v>
      </c>
      <c r="L242" t="str">
        <f t="shared" si="17"/>
        <v>$Ch44:</v>
      </c>
      <c r="M242" t="str">
        <f t="shared" si="18"/>
        <v xml:space="preserve">: </v>
      </c>
      <c r="N242" t="str">
        <f t="shared" si="19"/>
        <v xml:space="preserve">$Ch44: Unambiguous: Cycloderma frenatum (1-&gt;2), </v>
      </c>
    </row>
    <row r="243" spans="1:14" x14ac:dyDescent="0.2">
      <c r="A243">
        <v>45</v>
      </c>
      <c r="B243" t="s">
        <v>51</v>
      </c>
      <c r="C243" t="s">
        <v>53</v>
      </c>
      <c r="D243">
        <v>44</v>
      </c>
      <c r="E243">
        <v>1</v>
      </c>
      <c r="F243">
        <v>0.66700000000000004</v>
      </c>
      <c r="G243">
        <v>1</v>
      </c>
      <c r="H243">
        <v>2</v>
      </c>
      <c r="I243" t="s">
        <v>10</v>
      </c>
      <c r="J243" t="str">
        <f t="shared" si="15"/>
        <v>Character 44: 1-&gt; 2</v>
      </c>
      <c r="K243" t="str">
        <f t="shared" si="16"/>
        <v/>
      </c>
      <c r="L243" t="str">
        <f t="shared" si="17"/>
        <v/>
      </c>
      <c r="M243" t="str">
        <f t="shared" si="18"/>
        <v/>
      </c>
      <c r="N243" t="str">
        <f t="shared" si="19"/>
        <v xml:space="preserve"> node_57 (1-&gt;2), </v>
      </c>
    </row>
    <row r="244" spans="1:14" x14ac:dyDescent="0.2">
      <c r="A244">
        <v>47</v>
      </c>
      <c r="B244" t="s">
        <v>53</v>
      </c>
      <c r="C244" t="s">
        <v>55</v>
      </c>
      <c r="D244">
        <v>44</v>
      </c>
      <c r="E244">
        <v>1</v>
      </c>
      <c r="F244">
        <v>0.66700000000000004</v>
      </c>
      <c r="G244">
        <v>2</v>
      </c>
      <c r="H244">
        <v>3</v>
      </c>
      <c r="I244" t="s">
        <v>10</v>
      </c>
      <c r="J244" t="str">
        <f t="shared" si="15"/>
        <v>Character 44: 2-&gt; 3</v>
      </c>
      <c r="K244" t="str">
        <f t="shared" si="16"/>
        <v/>
      </c>
      <c r="L244" t="str">
        <f t="shared" si="17"/>
        <v/>
      </c>
      <c r="M244" t="str">
        <f t="shared" si="18"/>
        <v/>
      </c>
      <c r="N244" t="str">
        <f t="shared" si="19"/>
        <v xml:space="preserve"> Pelochelys bibroni (2-&gt;3), </v>
      </c>
    </row>
    <row r="245" spans="1:14" x14ac:dyDescent="0.2">
      <c r="A245">
        <v>17</v>
      </c>
      <c r="B245" t="s">
        <v>25</v>
      </c>
      <c r="C245" t="s">
        <v>27</v>
      </c>
      <c r="D245">
        <v>45</v>
      </c>
      <c r="E245">
        <v>1</v>
      </c>
      <c r="F245">
        <v>1</v>
      </c>
      <c r="G245">
        <v>1</v>
      </c>
      <c r="H245">
        <v>2</v>
      </c>
      <c r="I245" t="s">
        <v>10</v>
      </c>
      <c r="J245" t="str">
        <f t="shared" si="15"/>
        <v>Character 45: 1-&gt; 2</v>
      </c>
      <c r="K245" t="str">
        <f t="shared" si="16"/>
        <v>Unambiguous</v>
      </c>
      <c r="L245" t="str">
        <f t="shared" si="17"/>
        <v>$Ch45:</v>
      </c>
      <c r="M245" t="str">
        <f t="shared" si="18"/>
        <v xml:space="preserve">: </v>
      </c>
      <c r="N245" t="str">
        <f t="shared" si="19"/>
        <v xml:space="preserve">$Ch45: Unambiguous: Cycloderma frenatum (1-&gt;2), </v>
      </c>
    </row>
    <row r="246" spans="1:14" x14ac:dyDescent="0.2">
      <c r="A246">
        <v>16</v>
      </c>
      <c r="B246" t="s">
        <v>25</v>
      </c>
      <c r="C246" t="s">
        <v>26</v>
      </c>
      <c r="D246">
        <v>46</v>
      </c>
      <c r="E246">
        <v>1</v>
      </c>
      <c r="F246">
        <v>1</v>
      </c>
      <c r="G246">
        <v>1</v>
      </c>
      <c r="H246">
        <v>2</v>
      </c>
      <c r="I246" t="s">
        <v>10</v>
      </c>
      <c r="J246" t="str">
        <f t="shared" si="15"/>
        <v>Character 46: 1-&gt; 2</v>
      </c>
      <c r="K246" t="str">
        <f t="shared" si="16"/>
        <v>Unambiguous</v>
      </c>
      <c r="L246" t="str">
        <f t="shared" si="17"/>
        <v>$Ch46:</v>
      </c>
      <c r="M246" t="str">
        <f t="shared" si="18"/>
        <v xml:space="preserve">: </v>
      </c>
      <c r="N246" t="str">
        <f t="shared" si="19"/>
        <v xml:space="preserve">$Ch46: Unambiguous: Cycloderma aubryi (1-&gt;2), </v>
      </c>
    </row>
    <row r="247" spans="1:14" x14ac:dyDescent="0.2">
      <c r="A247">
        <v>45</v>
      </c>
      <c r="B247" t="s">
        <v>51</v>
      </c>
      <c r="C247" t="s">
        <v>53</v>
      </c>
      <c r="D247">
        <v>47</v>
      </c>
      <c r="E247">
        <v>1</v>
      </c>
      <c r="F247">
        <v>0.33300000000000002</v>
      </c>
      <c r="G247">
        <v>1</v>
      </c>
      <c r="H247">
        <v>2</v>
      </c>
      <c r="I247" t="s">
        <v>10</v>
      </c>
      <c r="J247" t="str">
        <f t="shared" si="15"/>
        <v>Character 47: 1-&gt; 2</v>
      </c>
      <c r="K247" t="str">
        <f t="shared" si="16"/>
        <v>Unambiguous</v>
      </c>
      <c r="L247" t="str">
        <f t="shared" si="17"/>
        <v>$Ch47:</v>
      </c>
      <c r="M247" t="str">
        <f t="shared" si="18"/>
        <v xml:space="preserve">: </v>
      </c>
      <c r="N247" t="str">
        <f t="shared" si="19"/>
        <v xml:space="preserve">$Ch47: Unambiguous: node_57 (1-&gt;2), </v>
      </c>
    </row>
    <row r="248" spans="1:14" x14ac:dyDescent="0.2">
      <c r="A248">
        <v>13</v>
      </c>
      <c r="B248" t="s">
        <v>21</v>
      </c>
      <c r="C248" t="s">
        <v>23</v>
      </c>
      <c r="D248">
        <v>47</v>
      </c>
      <c r="E248">
        <v>1</v>
      </c>
      <c r="F248">
        <v>0.33300000000000002</v>
      </c>
      <c r="G248">
        <v>1</v>
      </c>
      <c r="H248">
        <v>2</v>
      </c>
      <c r="I248" t="s">
        <v>82</v>
      </c>
      <c r="J248" t="str">
        <f t="shared" si="15"/>
        <v>Character 47: 1-&gt; 2</v>
      </c>
      <c r="K248" t="str">
        <f t="shared" si="16"/>
        <v>§DELTRAN</v>
      </c>
      <c r="L248" t="str">
        <f t="shared" si="17"/>
        <v/>
      </c>
      <c r="M248" t="str">
        <f t="shared" si="18"/>
        <v xml:space="preserve">: </v>
      </c>
      <c r="N248" t="str">
        <f t="shared" si="19"/>
        <v xml:space="preserve"> §DELTRAN: Cyclanorbis senegalensis (1-&gt;2), </v>
      </c>
    </row>
    <row r="249" spans="1:14" x14ac:dyDescent="0.2">
      <c r="A249">
        <v>17</v>
      </c>
      <c r="B249" t="s">
        <v>25</v>
      </c>
      <c r="C249" t="s">
        <v>27</v>
      </c>
      <c r="D249">
        <v>47</v>
      </c>
      <c r="E249">
        <v>1</v>
      </c>
      <c r="F249">
        <v>0.33300000000000002</v>
      </c>
      <c r="G249">
        <v>1</v>
      </c>
      <c r="H249">
        <v>2</v>
      </c>
      <c r="I249" t="s">
        <v>82</v>
      </c>
      <c r="J249" t="str">
        <f t="shared" si="15"/>
        <v>Character 47: 1-&gt; 2</v>
      </c>
      <c r="K249" t="str">
        <f t="shared" si="16"/>
        <v/>
      </c>
      <c r="L249" t="str">
        <f t="shared" si="17"/>
        <v/>
      </c>
      <c r="M249" t="str">
        <f t="shared" si="18"/>
        <v/>
      </c>
      <c r="N249" t="str">
        <f t="shared" si="19"/>
        <v xml:space="preserve"> Cycloderma frenatum (1-&gt;2), </v>
      </c>
    </row>
    <row r="250" spans="1:14" x14ac:dyDescent="0.2">
      <c r="A250">
        <v>8</v>
      </c>
      <c r="B250" t="s">
        <v>17</v>
      </c>
      <c r="C250" t="s">
        <v>18</v>
      </c>
      <c r="D250">
        <v>47</v>
      </c>
      <c r="E250">
        <v>1</v>
      </c>
      <c r="F250">
        <v>0.33300000000000002</v>
      </c>
      <c r="G250">
        <v>1</v>
      </c>
      <c r="H250">
        <v>2</v>
      </c>
      <c r="I250" t="s">
        <v>12</v>
      </c>
      <c r="J250" t="str">
        <f t="shared" si="15"/>
        <v>Character 47: 1-&gt; 2</v>
      </c>
      <c r="K250" t="str">
        <f t="shared" si="16"/>
        <v>§ACCTRAN</v>
      </c>
      <c r="L250" t="str">
        <f t="shared" si="17"/>
        <v/>
      </c>
      <c r="M250" t="str">
        <f t="shared" si="18"/>
        <v xml:space="preserve">: </v>
      </c>
      <c r="N250" t="str">
        <f t="shared" si="19"/>
        <v xml:space="preserve"> §ACCTRAN: node_49 (1-&gt;2), </v>
      </c>
    </row>
    <row r="251" spans="1:14" x14ac:dyDescent="0.2">
      <c r="A251">
        <v>12</v>
      </c>
      <c r="B251" t="s">
        <v>21</v>
      </c>
      <c r="C251" t="s">
        <v>22</v>
      </c>
      <c r="D251">
        <v>47</v>
      </c>
      <c r="E251">
        <v>1</v>
      </c>
      <c r="F251">
        <v>0.33300000000000002</v>
      </c>
      <c r="G251">
        <v>2</v>
      </c>
      <c r="H251">
        <v>1</v>
      </c>
      <c r="I251" t="s">
        <v>12</v>
      </c>
      <c r="J251" t="str">
        <f t="shared" si="15"/>
        <v>Character 47: 2-&gt; 1</v>
      </c>
      <c r="K251" t="str">
        <f t="shared" si="16"/>
        <v/>
      </c>
      <c r="L251" t="str">
        <f t="shared" si="17"/>
        <v/>
      </c>
      <c r="M251" t="str">
        <f t="shared" si="18"/>
        <v/>
      </c>
      <c r="N251" t="str">
        <f t="shared" si="19"/>
        <v xml:space="preserve"> Cyclanorbis elegans (2-&gt;1), </v>
      </c>
    </row>
    <row r="252" spans="1:14" x14ac:dyDescent="0.2">
      <c r="A252">
        <v>18</v>
      </c>
      <c r="B252" t="s">
        <v>24</v>
      </c>
      <c r="C252" t="s">
        <v>28</v>
      </c>
      <c r="D252">
        <v>48</v>
      </c>
      <c r="E252">
        <v>1</v>
      </c>
      <c r="F252">
        <v>0.16700000000000001</v>
      </c>
      <c r="G252">
        <v>2</v>
      </c>
      <c r="H252">
        <v>1</v>
      </c>
      <c r="I252" t="s">
        <v>10</v>
      </c>
      <c r="J252" t="str">
        <f t="shared" si="15"/>
        <v>Character 48: 2-&gt; 1</v>
      </c>
      <c r="K252" t="str">
        <f t="shared" si="16"/>
        <v>§Unambiguous</v>
      </c>
      <c r="L252" t="str">
        <f t="shared" si="17"/>
        <v>$Ch48:</v>
      </c>
      <c r="M252" t="str">
        <f t="shared" si="18"/>
        <v xml:space="preserve">: </v>
      </c>
      <c r="N252" t="str">
        <f t="shared" si="19"/>
        <v xml:space="preserve">$Ch48: §Unambiguous: Lissemys punctata (2-&gt;1), </v>
      </c>
    </row>
    <row r="253" spans="1:14" x14ac:dyDescent="0.2">
      <c r="A253">
        <v>67</v>
      </c>
      <c r="B253" t="s">
        <v>65</v>
      </c>
      <c r="C253" t="s">
        <v>75</v>
      </c>
      <c r="D253">
        <v>48</v>
      </c>
      <c r="E253">
        <v>1</v>
      </c>
      <c r="F253">
        <v>0.16700000000000001</v>
      </c>
      <c r="G253">
        <v>1</v>
      </c>
      <c r="H253">
        <v>2</v>
      </c>
      <c r="I253" t="s">
        <v>10</v>
      </c>
      <c r="J253" t="str">
        <f t="shared" si="15"/>
        <v>Character 48: 1-&gt; 2</v>
      </c>
      <c r="K253" t="str">
        <f t="shared" si="16"/>
        <v/>
      </c>
      <c r="L253" t="str">
        <f t="shared" si="17"/>
        <v/>
      </c>
      <c r="M253" t="str">
        <f t="shared" si="18"/>
        <v/>
      </c>
      <c r="N253" t="str">
        <f t="shared" si="19"/>
        <v xml:space="preserve"> Palea steindachneri (1-&gt;2), </v>
      </c>
    </row>
    <row r="254" spans="1:14" x14ac:dyDescent="0.2">
      <c r="A254">
        <v>3</v>
      </c>
      <c r="B254" t="s">
        <v>11</v>
      </c>
      <c r="C254" t="s">
        <v>13</v>
      </c>
      <c r="D254">
        <v>48</v>
      </c>
      <c r="E254">
        <v>1</v>
      </c>
      <c r="F254">
        <v>0.16700000000000001</v>
      </c>
      <c r="G254">
        <v>1</v>
      </c>
      <c r="H254">
        <v>2</v>
      </c>
      <c r="I254" t="s">
        <v>82</v>
      </c>
      <c r="J254" t="str">
        <f t="shared" si="15"/>
        <v>Character 48: 1-&gt; 2</v>
      </c>
      <c r="K254" t="str">
        <f t="shared" si="16"/>
        <v>§DELTRAN</v>
      </c>
      <c r="L254" t="str">
        <f t="shared" si="17"/>
        <v/>
      </c>
      <c r="M254" t="str">
        <f t="shared" si="18"/>
        <v xml:space="preserve">: </v>
      </c>
      <c r="N254" t="str">
        <f t="shared" si="19"/>
        <v xml:space="preserve"> §DELTRAN: Carettochelys insculpta (1-&gt;2), </v>
      </c>
    </row>
    <row r="255" spans="1:14" x14ac:dyDescent="0.2">
      <c r="A255">
        <v>7</v>
      </c>
      <c r="B255" t="s">
        <v>16</v>
      </c>
      <c r="C255" t="s">
        <v>17</v>
      </c>
      <c r="D255">
        <v>48</v>
      </c>
      <c r="E255">
        <v>1</v>
      </c>
      <c r="F255">
        <v>0.16700000000000001</v>
      </c>
      <c r="G255">
        <v>1</v>
      </c>
      <c r="H255">
        <v>2</v>
      </c>
      <c r="I255" t="s">
        <v>82</v>
      </c>
      <c r="J255" t="str">
        <f t="shared" si="15"/>
        <v>Character 48: 1-&gt; 2</v>
      </c>
      <c r="K255" t="str">
        <f t="shared" si="16"/>
        <v/>
      </c>
      <c r="L255" t="str">
        <f t="shared" si="17"/>
        <v/>
      </c>
      <c r="M255" t="str">
        <f t="shared" si="18"/>
        <v/>
      </c>
      <c r="N255" t="str">
        <f t="shared" si="19"/>
        <v xml:space="preserve"> node_56 (1-&gt;2), </v>
      </c>
    </row>
    <row r="256" spans="1:14" x14ac:dyDescent="0.2">
      <c r="A256">
        <v>54</v>
      </c>
      <c r="B256" t="s">
        <v>60</v>
      </c>
      <c r="C256" t="s">
        <v>62</v>
      </c>
      <c r="D256">
        <v>48</v>
      </c>
      <c r="E256">
        <v>1</v>
      </c>
      <c r="F256">
        <v>0.16700000000000001</v>
      </c>
      <c r="G256">
        <v>1</v>
      </c>
      <c r="H256">
        <v>2</v>
      </c>
      <c r="I256" t="s">
        <v>82</v>
      </c>
      <c r="J256" t="str">
        <f t="shared" si="15"/>
        <v>Character 48: 1-&gt; 2</v>
      </c>
      <c r="K256" t="str">
        <f t="shared" si="16"/>
        <v/>
      </c>
      <c r="L256" t="str">
        <f t="shared" si="17"/>
        <v/>
      </c>
      <c r="M256" t="str">
        <f t="shared" si="18"/>
        <v/>
      </c>
      <c r="N256" t="str">
        <f t="shared" si="19"/>
        <v xml:space="preserve"> Apalone spinifera (1-&gt;2), </v>
      </c>
    </row>
    <row r="257" spans="1:14" x14ac:dyDescent="0.2">
      <c r="A257">
        <v>55</v>
      </c>
      <c r="B257" t="s">
        <v>59</v>
      </c>
      <c r="C257" t="s">
        <v>63</v>
      </c>
      <c r="D257">
        <v>48</v>
      </c>
      <c r="E257">
        <v>1</v>
      </c>
      <c r="F257">
        <v>0.16700000000000001</v>
      </c>
      <c r="G257">
        <v>1</v>
      </c>
      <c r="H257">
        <v>2</v>
      </c>
      <c r="I257" t="s">
        <v>82</v>
      </c>
      <c r="J257" t="str">
        <f t="shared" si="15"/>
        <v>Character 48: 1-&gt; 2</v>
      </c>
      <c r="K257" t="str">
        <f t="shared" si="16"/>
        <v/>
      </c>
      <c r="L257" t="str">
        <f t="shared" si="17"/>
        <v/>
      </c>
      <c r="M257" t="str">
        <f t="shared" si="18"/>
        <v/>
      </c>
      <c r="N257" t="str">
        <f t="shared" si="19"/>
        <v xml:space="preserve"> Apalone mutica (1-&gt;2), </v>
      </c>
    </row>
    <row r="258" spans="1:14" x14ac:dyDescent="0.2">
      <c r="A258">
        <v>2</v>
      </c>
      <c r="B258" t="s">
        <v>8</v>
      </c>
      <c r="C258" t="s">
        <v>11</v>
      </c>
      <c r="D258">
        <v>48</v>
      </c>
      <c r="E258">
        <v>1</v>
      </c>
      <c r="F258">
        <v>0.16700000000000001</v>
      </c>
      <c r="G258">
        <v>1</v>
      </c>
      <c r="H258">
        <v>2</v>
      </c>
      <c r="I258" t="s">
        <v>12</v>
      </c>
      <c r="J258" t="str">
        <f t="shared" si="15"/>
        <v>Character 48: 1-&gt; 2</v>
      </c>
      <c r="K258" t="str">
        <f t="shared" si="16"/>
        <v>§ACCTRAN</v>
      </c>
      <c r="L258" t="str">
        <f t="shared" si="17"/>
        <v/>
      </c>
      <c r="M258" t="str">
        <f t="shared" si="18"/>
        <v xml:space="preserve">: </v>
      </c>
      <c r="N258" t="str">
        <f t="shared" si="19"/>
        <v xml:space="preserve"> §ACCTRAN: node_76 (1-&gt;2), </v>
      </c>
    </row>
    <row r="259" spans="1:14" x14ac:dyDescent="0.2">
      <c r="A259">
        <v>42</v>
      </c>
      <c r="B259" t="s">
        <v>16</v>
      </c>
      <c r="C259" t="s">
        <v>50</v>
      </c>
      <c r="D259">
        <v>48</v>
      </c>
      <c r="E259">
        <v>1</v>
      </c>
      <c r="F259">
        <v>0.16700000000000001</v>
      </c>
      <c r="G259">
        <v>2</v>
      </c>
      <c r="H259">
        <v>1</v>
      </c>
      <c r="I259" t="s">
        <v>12</v>
      </c>
      <c r="J259" t="str">
        <f t="shared" ref="J259:J322" si="20">CONCATENATE("Character ",D259,": ",G259,"-&gt; ",H259)</f>
        <v>Character 48: 2-&gt; 1</v>
      </c>
      <c r="K259" t="str">
        <f t="shared" ref="K259:K322" si="21">IF(I259=I258, IF(D259=D258,"",I259), CONCATENATE("§",I259))</f>
        <v/>
      </c>
      <c r="L259" t="str">
        <f t="shared" ref="L259:L322" si="22" xml:space="preserve"> IF(D259=D258,"", CONCATENATE("$","Ch",D259,":"))</f>
        <v/>
      </c>
      <c r="M259" t="str">
        <f t="shared" ref="M259:M322" si="23" xml:space="preserve"> IF(K259="","",": ")</f>
        <v/>
      </c>
      <c r="N259" t="str">
        <f t="shared" ref="N259:N322" si="24" xml:space="preserve"> CONCATENATE(L259," ",K259,M259,C259," (",G259,"-&gt;",H259,")",", ")</f>
        <v xml:space="preserve"> node_69 (2-&gt;1), </v>
      </c>
    </row>
    <row r="260" spans="1:14" x14ac:dyDescent="0.2">
      <c r="A260">
        <v>51</v>
      </c>
      <c r="B260" t="s">
        <v>57</v>
      </c>
      <c r="C260" t="s">
        <v>59</v>
      </c>
      <c r="D260">
        <v>48</v>
      </c>
      <c r="E260">
        <v>1</v>
      </c>
      <c r="F260">
        <v>0.16700000000000001</v>
      </c>
      <c r="G260">
        <v>1</v>
      </c>
      <c r="H260">
        <v>2</v>
      </c>
      <c r="I260" t="s">
        <v>12</v>
      </c>
      <c r="J260" t="str">
        <f t="shared" si="20"/>
        <v>Character 48: 1-&gt; 2</v>
      </c>
      <c r="K260" t="str">
        <f t="shared" si="21"/>
        <v/>
      </c>
      <c r="L260" t="str">
        <f t="shared" si="22"/>
        <v/>
      </c>
      <c r="M260" t="str">
        <f t="shared" si="23"/>
        <v/>
      </c>
      <c r="N260" t="str">
        <f t="shared" si="24"/>
        <v xml:space="preserve"> node_60 (1-&gt;2), </v>
      </c>
    </row>
    <row r="261" spans="1:14" x14ac:dyDescent="0.2">
      <c r="A261">
        <v>53</v>
      </c>
      <c r="B261" t="s">
        <v>60</v>
      </c>
      <c r="C261" t="s">
        <v>61</v>
      </c>
      <c r="D261">
        <v>48</v>
      </c>
      <c r="E261">
        <v>1</v>
      </c>
      <c r="F261">
        <v>0.16700000000000001</v>
      </c>
      <c r="G261">
        <v>2</v>
      </c>
      <c r="H261">
        <v>1</v>
      </c>
      <c r="I261" t="s">
        <v>12</v>
      </c>
      <c r="J261" t="str">
        <f t="shared" si="20"/>
        <v>Character 48: 2-&gt; 1</v>
      </c>
      <c r="K261" t="str">
        <f t="shared" si="21"/>
        <v/>
      </c>
      <c r="L261" t="str">
        <f t="shared" si="22"/>
        <v/>
      </c>
      <c r="M261" t="str">
        <f t="shared" si="23"/>
        <v/>
      </c>
      <c r="N261" t="str">
        <f t="shared" si="24"/>
        <v xml:space="preserve"> Apalone ferox (2-&gt;1), </v>
      </c>
    </row>
    <row r="262" spans="1:14" x14ac:dyDescent="0.2">
      <c r="A262">
        <v>1</v>
      </c>
      <c r="B262" t="s">
        <v>8</v>
      </c>
      <c r="C262" t="s">
        <v>9</v>
      </c>
      <c r="D262">
        <v>49</v>
      </c>
      <c r="E262">
        <v>1</v>
      </c>
      <c r="F262">
        <v>0.5</v>
      </c>
      <c r="G262">
        <v>0</v>
      </c>
      <c r="H262">
        <v>2</v>
      </c>
      <c r="I262" t="s">
        <v>10</v>
      </c>
      <c r="J262" t="str">
        <f t="shared" si="20"/>
        <v>Character 49: 0-&gt; 2</v>
      </c>
      <c r="K262" t="str">
        <f t="shared" si="21"/>
        <v>§Unambiguous</v>
      </c>
      <c r="L262" t="str">
        <f t="shared" si="22"/>
        <v>$Ch49:</v>
      </c>
      <c r="M262" t="str">
        <f t="shared" si="23"/>
        <v xml:space="preserve">: </v>
      </c>
      <c r="N262" t="str">
        <f t="shared" si="24"/>
        <v xml:space="preserve">$Ch49: §Unambiguous: Adocus lineolatus (0-&gt;2), </v>
      </c>
    </row>
    <row r="263" spans="1:14" x14ac:dyDescent="0.2">
      <c r="A263">
        <v>61</v>
      </c>
      <c r="B263" t="s">
        <v>68</v>
      </c>
      <c r="C263" t="s">
        <v>69</v>
      </c>
      <c r="D263">
        <v>49</v>
      </c>
      <c r="E263">
        <v>1</v>
      </c>
      <c r="F263">
        <v>0.5</v>
      </c>
      <c r="G263">
        <v>0</v>
      </c>
      <c r="H263">
        <v>1</v>
      </c>
      <c r="I263" t="s">
        <v>10</v>
      </c>
      <c r="J263" t="str">
        <f t="shared" si="20"/>
        <v>Character 49: 0-&gt; 1</v>
      </c>
      <c r="K263" t="str">
        <f t="shared" si="21"/>
        <v/>
      </c>
      <c r="L263" t="str">
        <f t="shared" si="22"/>
        <v/>
      </c>
      <c r="M263" t="str">
        <f t="shared" si="23"/>
        <v/>
      </c>
      <c r="N263" t="str">
        <f t="shared" si="24"/>
        <v xml:space="preserve"> node_63 (0-&gt;1), </v>
      </c>
    </row>
    <row r="264" spans="1:14" x14ac:dyDescent="0.2">
      <c r="A264">
        <v>68</v>
      </c>
      <c r="B264" t="s">
        <v>64</v>
      </c>
      <c r="C264" t="s">
        <v>76</v>
      </c>
      <c r="D264">
        <v>49</v>
      </c>
      <c r="E264">
        <v>1</v>
      </c>
      <c r="F264">
        <v>0.5</v>
      </c>
      <c r="G264">
        <v>0</v>
      </c>
      <c r="H264">
        <v>2</v>
      </c>
      <c r="I264" t="s">
        <v>10</v>
      </c>
      <c r="J264" t="str">
        <f t="shared" si="20"/>
        <v>Character 49: 0-&gt; 2</v>
      </c>
      <c r="K264" t="str">
        <f t="shared" si="21"/>
        <v/>
      </c>
      <c r="L264" t="str">
        <f t="shared" si="22"/>
        <v/>
      </c>
      <c r="M264" t="str">
        <f t="shared" si="23"/>
        <v/>
      </c>
      <c r="N264" t="str">
        <f t="shared" si="24"/>
        <v xml:space="preserve"> Pelodiscus sinensis (0-&gt;2), </v>
      </c>
    </row>
    <row r="265" spans="1:14" x14ac:dyDescent="0.2">
      <c r="A265">
        <v>18</v>
      </c>
      <c r="B265" t="s">
        <v>24</v>
      </c>
      <c r="C265" t="s">
        <v>28</v>
      </c>
      <c r="D265">
        <v>49</v>
      </c>
      <c r="E265">
        <v>1</v>
      </c>
      <c r="F265">
        <v>0.5</v>
      </c>
      <c r="G265">
        <v>0</v>
      </c>
      <c r="H265">
        <v>1</v>
      </c>
      <c r="I265" t="s">
        <v>82</v>
      </c>
      <c r="J265" t="str">
        <f t="shared" si="20"/>
        <v>Character 49: 0-&gt; 1</v>
      </c>
      <c r="K265" t="str">
        <f t="shared" si="21"/>
        <v>§DELTRAN</v>
      </c>
      <c r="L265" t="str">
        <f t="shared" si="22"/>
        <v/>
      </c>
      <c r="M265" t="str">
        <f t="shared" si="23"/>
        <v xml:space="preserve">: </v>
      </c>
      <c r="N265" t="str">
        <f t="shared" si="24"/>
        <v xml:space="preserve"> §DELTRAN: Lissemys punctata (0-&gt;1), </v>
      </c>
    </row>
    <row r="266" spans="1:14" x14ac:dyDescent="0.2">
      <c r="A266">
        <v>7</v>
      </c>
      <c r="B266" t="s">
        <v>16</v>
      </c>
      <c r="C266" t="s">
        <v>17</v>
      </c>
      <c r="D266">
        <v>49</v>
      </c>
      <c r="E266">
        <v>1</v>
      </c>
      <c r="F266">
        <v>0.5</v>
      </c>
      <c r="G266">
        <v>0</v>
      </c>
      <c r="H266">
        <v>1</v>
      </c>
      <c r="I266" t="s">
        <v>12</v>
      </c>
      <c r="J266" t="str">
        <f t="shared" si="20"/>
        <v>Character 49: 0-&gt; 1</v>
      </c>
      <c r="K266" t="str">
        <f t="shared" si="21"/>
        <v>§ACCTRAN</v>
      </c>
      <c r="L266" t="str">
        <f t="shared" si="22"/>
        <v/>
      </c>
      <c r="M266" t="str">
        <f t="shared" si="23"/>
        <v xml:space="preserve">: </v>
      </c>
      <c r="N266" t="str">
        <f t="shared" si="24"/>
        <v xml:space="preserve"> §ACCTRAN: node_56 (0-&gt;1), </v>
      </c>
    </row>
    <row r="267" spans="1:14" x14ac:dyDescent="0.2">
      <c r="A267">
        <v>67</v>
      </c>
      <c r="B267" t="s">
        <v>65</v>
      </c>
      <c r="C267" t="s">
        <v>75</v>
      </c>
      <c r="D267">
        <v>50</v>
      </c>
      <c r="E267">
        <v>1</v>
      </c>
      <c r="F267">
        <v>0.33300000000000002</v>
      </c>
      <c r="G267">
        <v>1</v>
      </c>
      <c r="H267">
        <v>2</v>
      </c>
      <c r="I267" t="s">
        <v>10</v>
      </c>
      <c r="J267" t="str">
        <f t="shared" si="20"/>
        <v>Character 50: 1-&gt; 2</v>
      </c>
      <c r="K267" t="str">
        <f t="shared" si="21"/>
        <v>§Unambiguous</v>
      </c>
      <c r="L267" t="str">
        <f t="shared" si="22"/>
        <v>$Ch50:</v>
      </c>
      <c r="M267" t="str">
        <f t="shared" si="23"/>
        <v xml:space="preserve">: </v>
      </c>
      <c r="N267" t="str">
        <f t="shared" si="24"/>
        <v xml:space="preserve">$Ch50: §Unambiguous: Palea steindachneri (1-&gt;2), </v>
      </c>
    </row>
    <row r="268" spans="1:14" x14ac:dyDescent="0.2">
      <c r="A268">
        <v>35</v>
      </c>
      <c r="B268" t="s">
        <v>41</v>
      </c>
      <c r="C268" t="s">
        <v>43</v>
      </c>
      <c r="D268">
        <v>50</v>
      </c>
      <c r="E268">
        <v>1</v>
      </c>
      <c r="F268">
        <v>0.33300000000000002</v>
      </c>
      <c r="G268">
        <v>1</v>
      </c>
      <c r="H268">
        <v>2</v>
      </c>
      <c r="I268" t="s">
        <v>82</v>
      </c>
      <c r="J268" t="str">
        <f t="shared" si="20"/>
        <v>Character 50: 1-&gt; 2</v>
      </c>
      <c r="K268" t="str">
        <f t="shared" si="21"/>
        <v>§DELTRAN</v>
      </c>
      <c r="L268" t="str">
        <f t="shared" si="22"/>
        <v/>
      </c>
      <c r="M268" t="str">
        <f t="shared" si="23"/>
        <v xml:space="preserve">: </v>
      </c>
      <c r="N268" t="str">
        <f t="shared" si="24"/>
        <v xml:space="preserve"> §DELTRAN: node_53 (1-&gt;2), </v>
      </c>
    </row>
    <row r="269" spans="1:14" x14ac:dyDescent="0.2">
      <c r="A269">
        <v>46</v>
      </c>
      <c r="B269" t="s">
        <v>53</v>
      </c>
      <c r="C269" t="s">
        <v>54</v>
      </c>
      <c r="D269">
        <v>50</v>
      </c>
      <c r="E269">
        <v>1</v>
      </c>
      <c r="F269">
        <v>0.33300000000000002</v>
      </c>
      <c r="G269">
        <v>1</v>
      </c>
      <c r="H269">
        <v>2</v>
      </c>
      <c r="I269" t="s">
        <v>82</v>
      </c>
      <c r="J269" t="str">
        <f t="shared" si="20"/>
        <v>Character 50: 1-&gt; 2</v>
      </c>
      <c r="K269" t="str">
        <f t="shared" si="21"/>
        <v/>
      </c>
      <c r="L269" t="str">
        <f t="shared" si="22"/>
        <v/>
      </c>
      <c r="M269" t="str">
        <f t="shared" si="23"/>
        <v/>
      </c>
      <c r="N269" t="str">
        <f t="shared" si="24"/>
        <v xml:space="preserve"> Chitra indica (1-&gt;2), </v>
      </c>
    </row>
    <row r="270" spans="1:14" x14ac:dyDescent="0.2">
      <c r="A270">
        <v>29</v>
      </c>
      <c r="B270" t="s">
        <v>17</v>
      </c>
      <c r="C270" t="s">
        <v>38</v>
      </c>
      <c r="D270">
        <v>50</v>
      </c>
      <c r="E270">
        <v>1</v>
      </c>
      <c r="F270">
        <v>0.33300000000000002</v>
      </c>
      <c r="G270">
        <v>1</v>
      </c>
      <c r="H270">
        <v>2</v>
      </c>
      <c r="I270" t="s">
        <v>12</v>
      </c>
      <c r="J270" t="str">
        <f t="shared" si="20"/>
        <v>Character 50: 1-&gt; 2</v>
      </c>
      <c r="K270" t="str">
        <f t="shared" si="21"/>
        <v>§ACCTRAN</v>
      </c>
      <c r="L270" t="str">
        <f t="shared" si="22"/>
        <v/>
      </c>
      <c r="M270" t="str">
        <f t="shared" si="23"/>
        <v xml:space="preserve">: </v>
      </c>
      <c r="N270" t="str">
        <f t="shared" si="24"/>
        <v xml:space="preserve"> §ACCTRAN: node_55 (1-&gt;2), </v>
      </c>
    </row>
    <row r="271" spans="1:14" x14ac:dyDescent="0.2">
      <c r="A271">
        <v>45</v>
      </c>
      <c r="B271" t="s">
        <v>51</v>
      </c>
      <c r="C271" t="s">
        <v>53</v>
      </c>
      <c r="D271">
        <v>50</v>
      </c>
      <c r="E271">
        <v>1</v>
      </c>
      <c r="F271">
        <v>0.33300000000000002</v>
      </c>
      <c r="G271">
        <v>1</v>
      </c>
      <c r="H271">
        <v>2</v>
      </c>
      <c r="I271" t="s">
        <v>12</v>
      </c>
      <c r="J271" t="str">
        <f t="shared" si="20"/>
        <v>Character 50: 1-&gt; 2</v>
      </c>
      <c r="K271" t="str">
        <f t="shared" si="21"/>
        <v/>
      </c>
      <c r="L271" t="str">
        <f t="shared" si="22"/>
        <v/>
      </c>
      <c r="M271" t="str">
        <f t="shared" si="23"/>
        <v/>
      </c>
      <c r="N271" t="str">
        <f t="shared" si="24"/>
        <v xml:space="preserve"> node_57 (1-&gt;2), </v>
      </c>
    </row>
    <row r="272" spans="1:14" x14ac:dyDescent="0.2">
      <c r="A272">
        <v>11</v>
      </c>
      <c r="B272" t="s">
        <v>20</v>
      </c>
      <c r="C272" t="s">
        <v>21</v>
      </c>
      <c r="D272">
        <v>51</v>
      </c>
      <c r="E272">
        <v>1</v>
      </c>
      <c r="F272">
        <v>0.5</v>
      </c>
      <c r="G272">
        <v>1</v>
      </c>
      <c r="H272">
        <v>2</v>
      </c>
      <c r="I272" t="s">
        <v>82</v>
      </c>
      <c r="J272" t="str">
        <f t="shared" si="20"/>
        <v>Character 51: 1-&gt; 2</v>
      </c>
      <c r="K272" t="str">
        <f t="shared" si="21"/>
        <v>§DELTRAN</v>
      </c>
      <c r="L272" t="str">
        <f t="shared" si="22"/>
        <v>$Ch51:</v>
      </c>
      <c r="M272" t="str">
        <f t="shared" si="23"/>
        <v xml:space="preserve">: </v>
      </c>
      <c r="N272" t="str">
        <f t="shared" si="24"/>
        <v xml:space="preserve">$Ch51: §DELTRAN: node_40 (1-&gt;2), </v>
      </c>
    </row>
    <row r="273" spans="1:14" x14ac:dyDescent="0.2">
      <c r="A273">
        <v>15</v>
      </c>
      <c r="B273" t="s">
        <v>24</v>
      </c>
      <c r="C273" t="s">
        <v>25</v>
      </c>
      <c r="D273">
        <v>51</v>
      </c>
      <c r="E273">
        <v>1</v>
      </c>
      <c r="F273">
        <v>0.5</v>
      </c>
      <c r="G273">
        <v>1</v>
      </c>
      <c r="H273">
        <v>2</v>
      </c>
      <c r="I273" t="s">
        <v>82</v>
      </c>
      <c r="J273" t="str">
        <f t="shared" si="20"/>
        <v>Character 51: 1-&gt; 2</v>
      </c>
      <c r="K273" t="str">
        <f t="shared" si="21"/>
        <v/>
      </c>
      <c r="L273" t="str">
        <f t="shared" si="22"/>
        <v/>
      </c>
      <c r="M273" t="str">
        <f t="shared" si="23"/>
        <v/>
      </c>
      <c r="N273" t="str">
        <f t="shared" si="24"/>
        <v xml:space="preserve"> node_41 (1-&gt;2), </v>
      </c>
    </row>
    <row r="274" spans="1:14" x14ac:dyDescent="0.2">
      <c r="A274">
        <v>8</v>
      </c>
      <c r="B274" t="s">
        <v>17</v>
      </c>
      <c r="C274" t="s">
        <v>18</v>
      </c>
      <c r="D274">
        <v>51</v>
      </c>
      <c r="E274">
        <v>1</v>
      </c>
      <c r="F274">
        <v>0.5</v>
      </c>
      <c r="G274">
        <v>1</v>
      </c>
      <c r="H274">
        <v>2</v>
      </c>
      <c r="I274" t="s">
        <v>12</v>
      </c>
      <c r="J274" t="str">
        <f t="shared" si="20"/>
        <v>Character 51: 1-&gt; 2</v>
      </c>
      <c r="K274" t="str">
        <f t="shared" si="21"/>
        <v>§ACCTRAN</v>
      </c>
      <c r="L274" t="str">
        <f t="shared" si="22"/>
        <v/>
      </c>
      <c r="M274" t="str">
        <f t="shared" si="23"/>
        <v xml:space="preserve">: </v>
      </c>
      <c r="N274" t="str">
        <f t="shared" si="24"/>
        <v xml:space="preserve"> §ACCTRAN: node_49 (1-&gt;2), </v>
      </c>
    </row>
    <row r="275" spans="1:14" x14ac:dyDescent="0.2">
      <c r="A275">
        <v>18</v>
      </c>
      <c r="B275" t="s">
        <v>24</v>
      </c>
      <c r="C275" t="s">
        <v>28</v>
      </c>
      <c r="D275">
        <v>51</v>
      </c>
      <c r="E275">
        <v>1</v>
      </c>
      <c r="F275">
        <v>0.5</v>
      </c>
      <c r="G275">
        <v>2</v>
      </c>
      <c r="H275">
        <v>1</v>
      </c>
      <c r="I275" t="s">
        <v>12</v>
      </c>
      <c r="J275" t="str">
        <f t="shared" si="20"/>
        <v>Character 51: 2-&gt; 1</v>
      </c>
      <c r="K275" t="str">
        <f t="shared" si="21"/>
        <v/>
      </c>
      <c r="L275" t="str">
        <f t="shared" si="22"/>
        <v/>
      </c>
      <c r="M275" t="str">
        <f t="shared" si="23"/>
        <v/>
      </c>
      <c r="N275" t="str">
        <f t="shared" si="24"/>
        <v xml:space="preserve"> Lissemys punctata (2-&gt;1), </v>
      </c>
    </row>
    <row r="276" spans="1:14" x14ac:dyDescent="0.2">
      <c r="A276">
        <v>12</v>
      </c>
      <c r="B276" t="s">
        <v>21</v>
      </c>
      <c r="C276" t="s">
        <v>22</v>
      </c>
      <c r="D276">
        <v>52</v>
      </c>
      <c r="E276">
        <v>1</v>
      </c>
      <c r="F276">
        <v>0.25</v>
      </c>
      <c r="G276">
        <v>1</v>
      </c>
      <c r="H276">
        <v>2</v>
      </c>
      <c r="I276" t="s">
        <v>10</v>
      </c>
      <c r="J276" t="str">
        <f t="shared" si="20"/>
        <v>Character 52: 1-&gt; 2</v>
      </c>
      <c r="K276" t="str">
        <f t="shared" si="21"/>
        <v>§Unambiguous</v>
      </c>
      <c r="L276" t="str">
        <f t="shared" si="22"/>
        <v>$Ch52:</v>
      </c>
      <c r="M276" t="str">
        <f t="shared" si="23"/>
        <v xml:space="preserve">: </v>
      </c>
      <c r="N276" t="str">
        <f t="shared" si="24"/>
        <v xml:space="preserve">$Ch52: §Unambiguous: Cyclanorbis elegans (1-&gt;2), </v>
      </c>
    </row>
    <row r="277" spans="1:14" x14ac:dyDescent="0.2">
      <c r="A277">
        <v>17</v>
      </c>
      <c r="B277" t="s">
        <v>25</v>
      </c>
      <c r="C277" t="s">
        <v>27</v>
      </c>
      <c r="D277">
        <v>52</v>
      </c>
      <c r="E277">
        <v>1</v>
      </c>
      <c r="F277">
        <v>0.25</v>
      </c>
      <c r="G277">
        <v>1</v>
      </c>
      <c r="H277">
        <v>2</v>
      </c>
      <c r="I277" t="s">
        <v>10</v>
      </c>
      <c r="J277" t="str">
        <f t="shared" si="20"/>
        <v>Character 52: 1-&gt; 2</v>
      </c>
      <c r="K277" t="str">
        <f t="shared" si="21"/>
        <v/>
      </c>
      <c r="L277" t="str">
        <f t="shared" si="22"/>
        <v/>
      </c>
      <c r="M277" t="str">
        <f t="shared" si="23"/>
        <v/>
      </c>
      <c r="N277" t="str">
        <f t="shared" si="24"/>
        <v xml:space="preserve"> Cycloderma frenatum (1-&gt;2), </v>
      </c>
    </row>
    <row r="278" spans="1:14" x14ac:dyDescent="0.2">
      <c r="A278">
        <v>55</v>
      </c>
      <c r="B278" t="s">
        <v>59</v>
      </c>
      <c r="C278" t="s">
        <v>63</v>
      </c>
      <c r="D278">
        <v>52</v>
      </c>
      <c r="E278">
        <v>1</v>
      </c>
      <c r="F278">
        <v>0.25</v>
      </c>
      <c r="G278">
        <v>3</v>
      </c>
      <c r="H278">
        <v>2</v>
      </c>
      <c r="I278" t="s">
        <v>10</v>
      </c>
      <c r="J278" t="str">
        <f t="shared" si="20"/>
        <v>Character 52: 3-&gt; 2</v>
      </c>
      <c r="K278" t="str">
        <f t="shared" si="21"/>
        <v/>
      </c>
      <c r="L278" t="str">
        <f t="shared" si="22"/>
        <v/>
      </c>
      <c r="M278" t="str">
        <f t="shared" si="23"/>
        <v/>
      </c>
      <c r="N278" t="str">
        <f t="shared" si="24"/>
        <v xml:space="preserve"> Apalone mutica (3-&gt;2), </v>
      </c>
    </row>
    <row r="279" spans="1:14" x14ac:dyDescent="0.2">
      <c r="A279">
        <v>59</v>
      </c>
      <c r="B279" t="s">
        <v>66</v>
      </c>
      <c r="C279" t="s">
        <v>67</v>
      </c>
      <c r="D279">
        <v>52</v>
      </c>
      <c r="E279">
        <v>1</v>
      </c>
      <c r="F279">
        <v>0.25</v>
      </c>
      <c r="G279">
        <v>3</v>
      </c>
      <c r="H279">
        <v>2</v>
      </c>
      <c r="I279" t="s">
        <v>10</v>
      </c>
      <c r="J279" t="str">
        <f t="shared" si="20"/>
        <v>Character 52: 3-&gt; 2</v>
      </c>
      <c r="K279" t="str">
        <f t="shared" si="21"/>
        <v/>
      </c>
      <c r="L279" t="str">
        <f t="shared" si="22"/>
        <v/>
      </c>
      <c r="M279" t="str">
        <f t="shared" si="23"/>
        <v/>
      </c>
      <c r="N279" t="str">
        <f t="shared" si="24"/>
        <v xml:space="preserve"> Dogania subplanus (3-&gt;2), </v>
      </c>
    </row>
    <row r="280" spans="1:14" x14ac:dyDescent="0.2">
      <c r="A280">
        <v>65</v>
      </c>
      <c r="B280" t="s">
        <v>69</v>
      </c>
      <c r="C280" t="s">
        <v>73</v>
      </c>
      <c r="D280">
        <v>52</v>
      </c>
      <c r="E280">
        <v>1</v>
      </c>
      <c r="F280">
        <v>0.25</v>
      </c>
      <c r="G280">
        <v>3</v>
      </c>
      <c r="H280">
        <v>2</v>
      </c>
      <c r="I280" t="s">
        <v>10</v>
      </c>
      <c r="J280" t="str">
        <f t="shared" si="20"/>
        <v>Character 52: 3-&gt; 2</v>
      </c>
      <c r="K280" t="str">
        <f t="shared" si="21"/>
        <v/>
      </c>
      <c r="L280" t="str">
        <f t="shared" si="22"/>
        <v/>
      </c>
      <c r="M280" t="str">
        <f t="shared" si="23"/>
        <v/>
      </c>
      <c r="N280" t="str">
        <f t="shared" si="24"/>
        <v xml:space="preserve"> Nilssonia gangetica (3-&gt;2), </v>
      </c>
    </row>
    <row r="281" spans="1:14" x14ac:dyDescent="0.2">
      <c r="A281">
        <v>10</v>
      </c>
      <c r="B281" t="s">
        <v>19</v>
      </c>
      <c r="C281" t="s">
        <v>20</v>
      </c>
      <c r="D281">
        <v>52</v>
      </c>
      <c r="E281">
        <v>1</v>
      </c>
      <c r="F281">
        <v>0.25</v>
      </c>
      <c r="G281">
        <v>3</v>
      </c>
      <c r="H281">
        <v>1</v>
      </c>
      <c r="I281" t="s">
        <v>82</v>
      </c>
      <c r="J281" t="str">
        <f t="shared" si="20"/>
        <v>Character 52: 3-&gt; 1</v>
      </c>
      <c r="K281" t="str">
        <f t="shared" si="21"/>
        <v>§DELTRAN</v>
      </c>
      <c r="L281" t="str">
        <f t="shared" si="22"/>
        <v/>
      </c>
      <c r="M281" t="str">
        <f t="shared" si="23"/>
        <v xml:space="preserve">: </v>
      </c>
      <c r="N281" t="str">
        <f t="shared" si="24"/>
        <v xml:space="preserve"> §DELTRAN: node_43 (3-&gt;1), </v>
      </c>
    </row>
    <row r="282" spans="1:14" x14ac:dyDescent="0.2">
      <c r="A282">
        <v>44</v>
      </c>
      <c r="B282" t="s">
        <v>51</v>
      </c>
      <c r="C282" t="s">
        <v>52</v>
      </c>
      <c r="D282">
        <v>52</v>
      </c>
      <c r="E282">
        <v>1</v>
      </c>
      <c r="F282">
        <v>0.25</v>
      </c>
      <c r="G282">
        <v>3</v>
      </c>
      <c r="H282">
        <v>2</v>
      </c>
      <c r="I282" t="s">
        <v>82</v>
      </c>
      <c r="J282" t="str">
        <f t="shared" si="20"/>
        <v>Character 52: 3-&gt; 2</v>
      </c>
      <c r="K282" t="str">
        <f t="shared" si="21"/>
        <v/>
      </c>
      <c r="L282" t="str">
        <f t="shared" si="22"/>
        <v/>
      </c>
      <c r="M282" t="str">
        <f t="shared" si="23"/>
        <v/>
      </c>
      <c r="N282" t="str">
        <f t="shared" si="24"/>
        <v xml:space="preserve"> Trionyx triunguis (3-&gt;2), </v>
      </c>
    </row>
    <row r="283" spans="1:14" x14ac:dyDescent="0.2">
      <c r="A283">
        <v>47</v>
      </c>
      <c r="B283" t="s">
        <v>53</v>
      </c>
      <c r="C283" t="s">
        <v>55</v>
      </c>
      <c r="D283">
        <v>52</v>
      </c>
      <c r="E283">
        <v>1</v>
      </c>
      <c r="F283">
        <v>0.25</v>
      </c>
      <c r="G283">
        <v>3</v>
      </c>
      <c r="H283">
        <v>2</v>
      </c>
      <c r="I283" t="s">
        <v>82</v>
      </c>
      <c r="J283" t="str">
        <f t="shared" si="20"/>
        <v>Character 52: 3-&gt; 2</v>
      </c>
      <c r="K283" t="str">
        <f t="shared" si="21"/>
        <v/>
      </c>
      <c r="L283" t="str">
        <f t="shared" si="22"/>
        <v/>
      </c>
      <c r="M283" t="str">
        <f t="shared" si="23"/>
        <v/>
      </c>
      <c r="N283" t="str">
        <f t="shared" si="24"/>
        <v xml:space="preserve"> Pelochelys bibroni (3-&gt;2), </v>
      </c>
    </row>
    <row r="284" spans="1:14" x14ac:dyDescent="0.2">
      <c r="A284">
        <v>8</v>
      </c>
      <c r="B284" t="s">
        <v>17</v>
      </c>
      <c r="C284" t="s">
        <v>18</v>
      </c>
      <c r="D284">
        <v>52</v>
      </c>
      <c r="E284">
        <v>1</v>
      </c>
      <c r="F284">
        <v>0.25</v>
      </c>
      <c r="G284">
        <v>3</v>
      </c>
      <c r="H284">
        <v>1</v>
      </c>
      <c r="I284" t="s">
        <v>12</v>
      </c>
      <c r="J284" t="str">
        <f t="shared" si="20"/>
        <v>Character 52: 3-&gt; 1</v>
      </c>
      <c r="K284" t="str">
        <f t="shared" si="21"/>
        <v>§ACCTRAN</v>
      </c>
      <c r="L284" t="str">
        <f t="shared" si="22"/>
        <v/>
      </c>
      <c r="M284" t="str">
        <f t="shared" si="23"/>
        <v xml:space="preserve">: </v>
      </c>
      <c r="N284" t="str">
        <f t="shared" si="24"/>
        <v xml:space="preserve"> §ACCTRAN: node_49 (3-&gt;1), </v>
      </c>
    </row>
    <row r="285" spans="1:14" x14ac:dyDescent="0.2">
      <c r="A285">
        <v>43</v>
      </c>
      <c r="B285" t="s">
        <v>50</v>
      </c>
      <c r="C285" t="s">
        <v>51</v>
      </c>
      <c r="D285">
        <v>52</v>
      </c>
      <c r="E285">
        <v>1</v>
      </c>
      <c r="F285">
        <v>0.25</v>
      </c>
      <c r="G285">
        <v>3</v>
      </c>
      <c r="H285">
        <v>2</v>
      </c>
      <c r="I285" t="s">
        <v>12</v>
      </c>
      <c r="J285" t="str">
        <f t="shared" si="20"/>
        <v>Character 52: 3-&gt; 2</v>
      </c>
      <c r="K285" t="str">
        <f t="shared" si="21"/>
        <v/>
      </c>
      <c r="L285" t="str">
        <f t="shared" si="22"/>
        <v/>
      </c>
      <c r="M285" t="str">
        <f t="shared" si="23"/>
        <v/>
      </c>
      <c r="N285" t="str">
        <f t="shared" si="24"/>
        <v xml:space="preserve"> node_58 (3-&gt;2), </v>
      </c>
    </row>
    <row r="286" spans="1:14" x14ac:dyDescent="0.2">
      <c r="A286">
        <v>46</v>
      </c>
      <c r="B286" t="s">
        <v>53</v>
      </c>
      <c r="C286" t="s">
        <v>54</v>
      </c>
      <c r="D286">
        <v>52</v>
      </c>
      <c r="E286">
        <v>1</v>
      </c>
      <c r="F286">
        <v>0.25</v>
      </c>
      <c r="G286">
        <v>2</v>
      </c>
      <c r="H286">
        <v>3</v>
      </c>
      <c r="I286" t="s">
        <v>12</v>
      </c>
      <c r="J286" t="str">
        <f t="shared" si="20"/>
        <v>Character 52: 2-&gt; 3</v>
      </c>
      <c r="K286" t="str">
        <f t="shared" si="21"/>
        <v/>
      </c>
      <c r="L286" t="str">
        <f t="shared" si="22"/>
        <v/>
      </c>
      <c r="M286" t="str">
        <f t="shared" si="23"/>
        <v/>
      </c>
      <c r="N286" t="str">
        <f t="shared" si="24"/>
        <v xml:space="preserve"> Chitra indica (2-&gt;3), </v>
      </c>
    </row>
    <row r="287" spans="1:14" x14ac:dyDescent="0.2">
      <c r="A287">
        <v>46</v>
      </c>
      <c r="B287" t="s">
        <v>53</v>
      </c>
      <c r="C287" t="s">
        <v>54</v>
      </c>
      <c r="D287">
        <v>53</v>
      </c>
      <c r="E287">
        <v>1</v>
      </c>
      <c r="F287">
        <v>0.66700000000000004</v>
      </c>
      <c r="G287">
        <v>1</v>
      </c>
      <c r="H287">
        <v>0</v>
      </c>
      <c r="I287" t="s">
        <v>10</v>
      </c>
      <c r="J287" t="str">
        <f t="shared" si="20"/>
        <v>Character 53: 1-&gt; 0</v>
      </c>
      <c r="K287" t="str">
        <f t="shared" si="21"/>
        <v>§Unambiguous</v>
      </c>
      <c r="L287" t="str">
        <f t="shared" si="22"/>
        <v>$Ch53:</v>
      </c>
      <c r="M287" t="str">
        <f t="shared" si="23"/>
        <v xml:space="preserve">: </v>
      </c>
      <c r="N287" t="str">
        <f t="shared" si="24"/>
        <v xml:space="preserve">$Ch53: §Unambiguous: Chitra indica (1-&gt;0), </v>
      </c>
    </row>
    <row r="288" spans="1:14" x14ac:dyDescent="0.2">
      <c r="A288">
        <v>49</v>
      </c>
      <c r="B288" t="s">
        <v>56</v>
      </c>
      <c r="C288" t="s">
        <v>57</v>
      </c>
      <c r="D288">
        <v>53</v>
      </c>
      <c r="E288">
        <v>1</v>
      </c>
      <c r="F288">
        <v>0.66700000000000004</v>
      </c>
      <c r="G288">
        <v>1</v>
      </c>
      <c r="H288">
        <v>2</v>
      </c>
      <c r="I288" t="s">
        <v>10</v>
      </c>
      <c r="J288" t="str">
        <f t="shared" si="20"/>
        <v>Character 53: 1-&gt; 2</v>
      </c>
      <c r="K288" t="str">
        <f t="shared" si="21"/>
        <v/>
      </c>
      <c r="L288" t="str">
        <f t="shared" si="22"/>
        <v/>
      </c>
      <c r="M288" t="str">
        <f t="shared" si="23"/>
        <v/>
      </c>
      <c r="N288" t="str">
        <f t="shared" si="24"/>
        <v xml:space="preserve"> node_61 (1-&gt;2), </v>
      </c>
    </row>
    <row r="289" spans="1:14" x14ac:dyDescent="0.2">
      <c r="A289">
        <v>69</v>
      </c>
      <c r="B289" t="s">
        <v>15</v>
      </c>
      <c r="C289" t="s">
        <v>77</v>
      </c>
      <c r="D289">
        <v>53</v>
      </c>
      <c r="E289">
        <v>1</v>
      </c>
      <c r="F289">
        <v>0.66700000000000004</v>
      </c>
      <c r="G289">
        <v>1</v>
      </c>
      <c r="H289">
        <v>2</v>
      </c>
      <c r="I289" t="s">
        <v>82</v>
      </c>
      <c r="J289" t="str">
        <f t="shared" si="20"/>
        <v>Character 53: 1-&gt; 2</v>
      </c>
      <c r="K289" t="str">
        <f t="shared" si="21"/>
        <v>§DELTRAN</v>
      </c>
      <c r="L289" t="str">
        <f t="shared" si="22"/>
        <v/>
      </c>
      <c r="M289" t="str">
        <f t="shared" si="23"/>
        <v xml:space="preserve">: </v>
      </c>
      <c r="N289" t="str">
        <f t="shared" si="24"/>
        <v xml:space="preserve"> §DELTRAN: Gobiapalone orlovi (1-&gt;2), </v>
      </c>
    </row>
    <row r="290" spans="1:14" x14ac:dyDescent="0.2">
      <c r="A290">
        <v>69</v>
      </c>
      <c r="B290" t="s">
        <v>15</v>
      </c>
      <c r="C290" t="s">
        <v>77</v>
      </c>
      <c r="D290">
        <v>53</v>
      </c>
      <c r="E290">
        <v>1</v>
      </c>
      <c r="F290">
        <v>0.66700000000000004</v>
      </c>
      <c r="G290">
        <v>1</v>
      </c>
      <c r="H290">
        <v>2</v>
      </c>
      <c r="I290" t="s">
        <v>12</v>
      </c>
      <c r="J290" t="str">
        <f t="shared" si="20"/>
        <v>Character 53: 1-&gt; 2</v>
      </c>
      <c r="K290" t="str">
        <f t="shared" si="21"/>
        <v>§ACCTRAN</v>
      </c>
      <c r="L290" t="str">
        <f t="shared" si="22"/>
        <v/>
      </c>
      <c r="M290" t="str">
        <f t="shared" si="23"/>
        <v xml:space="preserve">: </v>
      </c>
      <c r="N290" t="str">
        <f t="shared" si="24"/>
        <v xml:space="preserve"> §ACCTRAN: Gobiapalone orlovi (1-&gt;2), </v>
      </c>
    </row>
    <row r="291" spans="1:14" x14ac:dyDescent="0.2">
      <c r="A291">
        <v>44</v>
      </c>
      <c r="B291" t="s">
        <v>51</v>
      </c>
      <c r="C291" t="s">
        <v>52</v>
      </c>
      <c r="D291">
        <v>54</v>
      </c>
      <c r="E291">
        <v>1</v>
      </c>
      <c r="F291">
        <v>0.25</v>
      </c>
      <c r="G291">
        <v>1</v>
      </c>
      <c r="H291">
        <v>2</v>
      </c>
      <c r="I291" t="s">
        <v>10</v>
      </c>
      <c r="J291" t="str">
        <f t="shared" si="20"/>
        <v>Character 54: 1-&gt; 2</v>
      </c>
      <c r="K291" t="str">
        <f t="shared" si="21"/>
        <v>§Unambiguous</v>
      </c>
      <c r="L291" t="str">
        <f t="shared" si="22"/>
        <v>$Ch54:</v>
      </c>
      <c r="M291" t="str">
        <f t="shared" si="23"/>
        <v xml:space="preserve">: </v>
      </c>
      <c r="N291" t="str">
        <f t="shared" si="24"/>
        <v xml:space="preserve">$Ch54: §Unambiguous: Trionyx triunguis (1-&gt;2), </v>
      </c>
    </row>
    <row r="292" spans="1:14" x14ac:dyDescent="0.2">
      <c r="A292">
        <v>46</v>
      </c>
      <c r="B292" t="s">
        <v>53</v>
      </c>
      <c r="C292" t="s">
        <v>54</v>
      </c>
      <c r="D292">
        <v>54</v>
      </c>
      <c r="E292">
        <v>1</v>
      </c>
      <c r="F292">
        <v>0.25</v>
      </c>
      <c r="G292">
        <v>1</v>
      </c>
      <c r="H292">
        <v>0</v>
      </c>
      <c r="I292" t="s">
        <v>10</v>
      </c>
      <c r="J292" t="str">
        <f t="shared" si="20"/>
        <v>Character 54: 1-&gt; 0</v>
      </c>
      <c r="K292" t="str">
        <f t="shared" si="21"/>
        <v/>
      </c>
      <c r="L292" t="str">
        <f t="shared" si="22"/>
        <v/>
      </c>
      <c r="M292" t="str">
        <f t="shared" si="23"/>
        <v/>
      </c>
      <c r="N292" t="str">
        <f t="shared" si="24"/>
        <v xml:space="preserve"> Chitra indica (1-&gt;0), </v>
      </c>
    </row>
    <row r="293" spans="1:14" x14ac:dyDescent="0.2">
      <c r="A293">
        <v>69</v>
      </c>
      <c r="B293" t="s">
        <v>15</v>
      </c>
      <c r="C293" t="s">
        <v>77</v>
      </c>
      <c r="D293">
        <v>54</v>
      </c>
      <c r="E293">
        <v>1</v>
      </c>
      <c r="F293">
        <v>0.25</v>
      </c>
      <c r="G293">
        <v>1</v>
      </c>
      <c r="H293">
        <v>2</v>
      </c>
      <c r="I293" t="s">
        <v>10</v>
      </c>
      <c r="J293" t="str">
        <f t="shared" si="20"/>
        <v>Character 54: 1-&gt; 2</v>
      </c>
      <c r="K293" t="str">
        <f t="shared" si="21"/>
        <v/>
      </c>
      <c r="L293" t="str">
        <f t="shared" si="22"/>
        <v/>
      </c>
      <c r="M293" t="str">
        <f t="shared" si="23"/>
        <v/>
      </c>
      <c r="N293" t="str">
        <f t="shared" si="24"/>
        <v xml:space="preserve"> Gobiapalone orlovi (1-&gt;2), </v>
      </c>
    </row>
    <row r="294" spans="1:14" x14ac:dyDescent="0.2">
      <c r="A294">
        <v>39</v>
      </c>
      <c r="B294" t="s">
        <v>46</v>
      </c>
      <c r="C294" t="s">
        <v>47</v>
      </c>
      <c r="D294">
        <v>54</v>
      </c>
      <c r="E294">
        <v>1</v>
      </c>
      <c r="F294">
        <v>0.25</v>
      </c>
      <c r="G294">
        <v>1</v>
      </c>
      <c r="H294">
        <v>2</v>
      </c>
      <c r="I294" t="s">
        <v>82</v>
      </c>
      <c r="J294" t="str">
        <f t="shared" si="20"/>
        <v>Character 54: 1-&gt; 2</v>
      </c>
      <c r="K294" t="str">
        <f t="shared" si="21"/>
        <v>§DELTRAN</v>
      </c>
      <c r="L294" t="str">
        <f t="shared" si="22"/>
        <v/>
      </c>
      <c r="M294" t="str">
        <f t="shared" si="23"/>
        <v xml:space="preserve">: </v>
      </c>
      <c r="N294" t="str">
        <f t="shared" si="24"/>
        <v xml:space="preserve"> §DELTRAN: Plastomenus thomasi (1-&gt;2), </v>
      </c>
    </row>
    <row r="295" spans="1:14" x14ac:dyDescent="0.2">
      <c r="A295">
        <v>54</v>
      </c>
      <c r="B295" t="s">
        <v>60</v>
      </c>
      <c r="C295" t="s">
        <v>62</v>
      </c>
      <c r="D295">
        <v>54</v>
      </c>
      <c r="E295">
        <v>1</v>
      </c>
      <c r="F295">
        <v>0.25</v>
      </c>
      <c r="G295">
        <v>1</v>
      </c>
      <c r="H295">
        <v>2</v>
      </c>
      <c r="I295" t="s">
        <v>82</v>
      </c>
      <c r="J295" t="str">
        <f t="shared" si="20"/>
        <v>Character 54: 1-&gt; 2</v>
      </c>
      <c r="K295" t="str">
        <f t="shared" si="21"/>
        <v/>
      </c>
      <c r="L295" t="str">
        <f t="shared" si="22"/>
        <v/>
      </c>
      <c r="M295" t="str">
        <f t="shared" si="23"/>
        <v/>
      </c>
      <c r="N295" t="str">
        <f t="shared" si="24"/>
        <v xml:space="preserve"> Apalone spinifera (1-&gt;2), </v>
      </c>
    </row>
    <row r="296" spans="1:14" x14ac:dyDescent="0.2">
      <c r="A296">
        <v>55</v>
      </c>
      <c r="B296" t="s">
        <v>59</v>
      </c>
      <c r="C296" t="s">
        <v>63</v>
      </c>
      <c r="D296">
        <v>54</v>
      </c>
      <c r="E296">
        <v>1</v>
      </c>
      <c r="F296">
        <v>0.25</v>
      </c>
      <c r="G296">
        <v>1</v>
      </c>
      <c r="H296">
        <v>2</v>
      </c>
      <c r="I296" t="s">
        <v>82</v>
      </c>
      <c r="J296" t="str">
        <f t="shared" si="20"/>
        <v>Character 54: 1-&gt; 2</v>
      </c>
      <c r="K296" t="str">
        <f t="shared" si="21"/>
        <v/>
      </c>
      <c r="L296" t="str">
        <f t="shared" si="22"/>
        <v/>
      </c>
      <c r="M296" t="str">
        <f t="shared" si="23"/>
        <v/>
      </c>
      <c r="N296" t="str">
        <f t="shared" si="24"/>
        <v xml:space="preserve"> Apalone mutica (1-&gt;2), </v>
      </c>
    </row>
    <row r="297" spans="1:14" x14ac:dyDescent="0.2">
      <c r="A297">
        <v>59</v>
      </c>
      <c r="B297" t="s">
        <v>66</v>
      </c>
      <c r="C297" t="s">
        <v>67</v>
      </c>
      <c r="D297">
        <v>54</v>
      </c>
      <c r="E297">
        <v>1</v>
      </c>
      <c r="F297">
        <v>0.25</v>
      </c>
      <c r="G297">
        <v>1</v>
      </c>
      <c r="H297">
        <v>2</v>
      </c>
      <c r="I297" t="s">
        <v>82</v>
      </c>
      <c r="J297" t="str">
        <f t="shared" si="20"/>
        <v>Character 54: 1-&gt; 2</v>
      </c>
      <c r="K297" t="str">
        <f t="shared" si="21"/>
        <v/>
      </c>
      <c r="L297" t="str">
        <f t="shared" si="22"/>
        <v/>
      </c>
      <c r="M297" t="str">
        <f t="shared" si="23"/>
        <v/>
      </c>
      <c r="N297" t="str">
        <f t="shared" si="24"/>
        <v xml:space="preserve"> Dogania subplanus (1-&gt;2), </v>
      </c>
    </row>
    <row r="298" spans="1:14" x14ac:dyDescent="0.2">
      <c r="A298">
        <v>67</v>
      </c>
      <c r="B298" t="s">
        <v>65</v>
      </c>
      <c r="C298" t="s">
        <v>75</v>
      </c>
      <c r="D298">
        <v>54</v>
      </c>
      <c r="E298">
        <v>1</v>
      </c>
      <c r="F298">
        <v>0.25</v>
      </c>
      <c r="G298">
        <v>1</v>
      </c>
      <c r="H298">
        <v>2</v>
      </c>
      <c r="I298" t="s">
        <v>82</v>
      </c>
      <c r="J298" t="str">
        <f t="shared" si="20"/>
        <v>Character 54: 1-&gt; 2</v>
      </c>
      <c r="K298" t="str">
        <f t="shared" si="21"/>
        <v/>
      </c>
      <c r="L298" t="str">
        <f t="shared" si="22"/>
        <v/>
      </c>
      <c r="M298" t="str">
        <f t="shared" si="23"/>
        <v/>
      </c>
      <c r="N298" t="str">
        <f t="shared" si="24"/>
        <v xml:space="preserve"> Palea steindachneri (1-&gt;2), </v>
      </c>
    </row>
    <row r="299" spans="1:14" x14ac:dyDescent="0.2">
      <c r="A299">
        <v>37</v>
      </c>
      <c r="B299" t="s">
        <v>43</v>
      </c>
      <c r="C299" t="s">
        <v>45</v>
      </c>
      <c r="D299">
        <v>54</v>
      </c>
      <c r="E299">
        <v>1</v>
      </c>
      <c r="F299">
        <v>0.25</v>
      </c>
      <c r="G299">
        <v>1</v>
      </c>
      <c r="H299">
        <v>2</v>
      </c>
      <c r="I299" t="s">
        <v>12</v>
      </c>
      <c r="J299" t="str">
        <f t="shared" si="20"/>
        <v>Character 54: 1-&gt; 2</v>
      </c>
      <c r="K299" t="str">
        <f t="shared" si="21"/>
        <v>§ACCTRAN</v>
      </c>
      <c r="L299" t="str">
        <f t="shared" si="22"/>
        <v/>
      </c>
      <c r="M299" t="str">
        <f t="shared" si="23"/>
        <v xml:space="preserve">: </v>
      </c>
      <c r="N299" t="str">
        <f t="shared" si="24"/>
        <v xml:space="preserve"> §ACCTRAN: node_52 (1-&gt;2), </v>
      </c>
    </row>
    <row r="300" spans="1:14" x14ac:dyDescent="0.2">
      <c r="A300">
        <v>51</v>
      </c>
      <c r="B300" t="s">
        <v>57</v>
      </c>
      <c r="C300" t="s">
        <v>59</v>
      </c>
      <c r="D300">
        <v>54</v>
      </c>
      <c r="E300">
        <v>1</v>
      </c>
      <c r="F300">
        <v>0.25</v>
      </c>
      <c r="G300">
        <v>1</v>
      </c>
      <c r="H300">
        <v>2</v>
      </c>
      <c r="I300" t="s">
        <v>12</v>
      </c>
      <c r="J300" t="str">
        <f t="shared" si="20"/>
        <v>Character 54: 1-&gt; 2</v>
      </c>
      <c r="K300" t="str">
        <f t="shared" si="21"/>
        <v/>
      </c>
      <c r="L300" t="str">
        <f t="shared" si="22"/>
        <v/>
      </c>
      <c r="M300" t="str">
        <f t="shared" si="23"/>
        <v/>
      </c>
      <c r="N300" t="str">
        <f t="shared" si="24"/>
        <v xml:space="preserve"> node_60 (1-&gt;2), </v>
      </c>
    </row>
    <row r="301" spans="1:14" x14ac:dyDescent="0.2">
      <c r="A301">
        <v>53</v>
      </c>
      <c r="B301" t="s">
        <v>60</v>
      </c>
      <c r="C301" t="s">
        <v>61</v>
      </c>
      <c r="D301">
        <v>54</v>
      </c>
      <c r="E301">
        <v>1</v>
      </c>
      <c r="F301">
        <v>0.25</v>
      </c>
      <c r="G301">
        <v>2</v>
      </c>
      <c r="H301">
        <v>1</v>
      </c>
      <c r="I301" t="s">
        <v>12</v>
      </c>
      <c r="J301" t="str">
        <f t="shared" si="20"/>
        <v>Character 54: 2-&gt; 1</v>
      </c>
      <c r="K301" t="str">
        <f t="shared" si="21"/>
        <v/>
      </c>
      <c r="L301" t="str">
        <f t="shared" si="22"/>
        <v/>
      </c>
      <c r="M301" t="str">
        <f t="shared" si="23"/>
        <v/>
      </c>
      <c r="N301" t="str">
        <f t="shared" si="24"/>
        <v xml:space="preserve"> Apalone ferox (2-&gt;1), </v>
      </c>
    </row>
    <row r="302" spans="1:14" x14ac:dyDescent="0.2">
      <c r="A302">
        <v>57</v>
      </c>
      <c r="B302" t="s">
        <v>64</v>
      </c>
      <c r="C302" t="s">
        <v>65</v>
      </c>
      <c r="D302">
        <v>54</v>
      </c>
      <c r="E302">
        <v>1</v>
      </c>
      <c r="F302">
        <v>0.25</v>
      </c>
      <c r="G302">
        <v>1</v>
      </c>
      <c r="H302">
        <v>2</v>
      </c>
      <c r="I302" t="s">
        <v>12</v>
      </c>
      <c r="J302" t="str">
        <f t="shared" si="20"/>
        <v>Character 54: 1-&gt; 2</v>
      </c>
      <c r="K302" t="str">
        <f t="shared" si="21"/>
        <v/>
      </c>
      <c r="L302" t="str">
        <f t="shared" si="22"/>
        <v/>
      </c>
      <c r="M302" t="str">
        <f t="shared" si="23"/>
        <v/>
      </c>
      <c r="N302" t="str">
        <f t="shared" si="24"/>
        <v xml:space="preserve"> node_66 (1-&gt;2), </v>
      </c>
    </row>
    <row r="303" spans="1:14" x14ac:dyDescent="0.2">
      <c r="A303">
        <v>60</v>
      </c>
      <c r="B303" t="s">
        <v>66</v>
      </c>
      <c r="C303" t="s">
        <v>68</v>
      </c>
      <c r="D303">
        <v>54</v>
      </c>
      <c r="E303">
        <v>1</v>
      </c>
      <c r="F303">
        <v>0.25</v>
      </c>
      <c r="G303">
        <v>2</v>
      </c>
      <c r="H303">
        <v>1</v>
      </c>
      <c r="I303" t="s">
        <v>12</v>
      </c>
      <c r="J303" t="str">
        <f t="shared" si="20"/>
        <v>Character 54: 2-&gt; 1</v>
      </c>
      <c r="K303" t="str">
        <f t="shared" si="21"/>
        <v/>
      </c>
      <c r="L303" t="str">
        <f t="shared" si="22"/>
        <v/>
      </c>
      <c r="M303" t="str">
        <f t="shared" si="23"/>
        <v/>
      </c>
      <c r="N303" t="str">
        <f t="shared" si="24"/>
        <v xml:space="preserve"> node_64 (2-&gt;1), </v>
      </c>
    </row>
    <row r="304" spans="1:14" x14ac:dyDescent="0.2">
      <c r="A304">
        <v>12</v>
      </c>
      <c r="B304" t="s">
        <v>21</v>
      </c>
      <c r="C304" t="s">
        <v>22</v>
      </c>
      <c r="D304">
        <v>55</v>
      </c>
      <c r="E304">
        <v>1</v>
      </c>
      <c r="F304">
        <v>0.25</v>
      </c>
      <c r="G304">
        <v>1</v>
      </c>
      <c r="H304">
        <v>2</v>
      </c>
      <c r="I304" t="s">
        <v>10</v>
      </c>
      <c r="J304" t="str">
        <f t="shared" si="20"/>
        <v>Character 55: 1-&gt; 2</v>
      </c>
      <c r="K304" t="str">
        <f t="shared" si="21"/>
        <v>§Unambiguous</v>
      </c>
      <c r="L304" t="str">
        <f t="shared" si="22"/>
        <v>$Ch55:</v>
      </c>
      <c r="M304" t="str">
        <f t="shared" si="23"/>
        <v xml:space="preserve">: </v>
      </c>
      <c r="N304" t="str">
        <f t="shared" si="24"/>
        <v xml:space="preserve">$Ch55: §Unambiguous: Cyclanorbis elegans (1-&gt;2), </v>
      </c>
    </row>
    <row r="305" spans="1:14" x14ac:dyDescent="0.2">
      <c r="A305">
        <v>19</v>
      </c>
      <c r="B305" t="s">
        <v>19</v>
      </c>
      <c r="C305" t="s">
        <v>29</v>
      </c>
      <c r="D305">
        <v>55</v>
      </c>
      <c r="E305">
        <v>1</v>
      </c>
      <c r="F305">
        <v>0.25</v>
      </c>
      <c r="G305">
        <v>1</v>
      </c>
      <c r="H305">
        <v>2</v>
      </c>
      <c r="I305" t="s">
        <v>10</v>
      </c>
      <c r="J305" t="str">
        <f t="shared" si="20"/>
        <v>Character 55: 1-&gt; 2</v>
      </c>
      <c r="K305" t="str">
        <f t="shared" si="21"/>
        <v/>
      </c>
      <c r="L305" t="str">
        <f t="shared" si="22"/>
        <v/>
      </c>
      <c r="M305" t="str">
        <f t="shared" si="23"/>
        <v/>
      </c>
      <c r="N305" t="str">
        <f t="shared" si="24"/>
        <v xml:space="preserve"> Axestemys infernalis (1-&gt;2), </v>
      </c>
    </row>
    <row r="306" spans="1:14" x14ac:dyDescent="0.2">
      <c r="A306">
        <v>44</v>
      </c>
      <c r="B306" t="s">
        <v>51</v>
      </c>
      <c r="C306" t="s">
        <v>52</v>
      </c>
      <c r="D306">
        <v>55</v>
      </c>
      <c r="E306">
        <v>1</v>
      </c>
      <c r="F306">
        <v>0.25</v>
      </c>
      <c r="G306">
        <v>1</v>
      </c>
      <c r="H306">
        <v>2</v>
      </c>
      <c r="I306" t="s">
        <v>10</v>
      </c>
      <c r="J306" t="str">
        <f t="shared" si="20"/>
        <v>Character 55: 1-&gt; 2</v>
      </c>
      <c r="K306" t="str">
        <f t="shared" si="21"/>
        <v/>
      </c>
      <c r="L306" t="str">
        <f t="shared" si="22"/>
        <v/>
      </c>
      <c r="M306" t="str">
        <f t="shared" si="23"/>
        <v/>
      </c>
      <c r="N306" t="str">
        <f t="shared" si="24"/>
        <v xml:space="preserve"> Trionyx triunguis (1-&gt;2), </v>
      </c>
    </row>
    <row r="307" spans="1:14" x14ac:dyDescent="0.2">
      <c r="A307">
        <v>49</v>
      </c>
      <c r="B307" t="s">
        <v>56</v>
      </c>
      <c r="C307" t="s">
        <v>57</v>
      </c>
      <c r="D307">
        <v>55</v>
      </c>
      <c r="E307">
        <v>1</v>
      </c>
      <c r="F307">
        <v>0.25</v>
      </c>
      <c r="G307">
        <v>1</v>
      </c>
      <c r="H307">
        <v>2</v>
      </c>
      <c r="I307" t="s">
        <v>10</v>
      </c>
      <c r="J307" t="str">
        <f t="shared" si="20"/>
        <v>Character 55: 1-&gt; 2</v>
      </c>
      <c r="K307" t="str">
        <f t="shared" si="21"/>
        <v/>
      </c>
      <c r="L307" t="str">
        <f t="shared" si="22"/>
        <v/>
      </c>
      <c r="M307" t="str">
        <f t="shared" si="23"/>
        <v/>
      </c>
      <c r="N307" t="str">
        <f t="shared" si="24"/>
        <v xml:space="preserve"> node_61 (1-&gt;2), </v>
      </c>
    </row>
    <row r="308" spans="1:14" x14ac:dyDescent="0.2">
      <c r="A308">
        <v>1</v>
      </c>
      <c r="B308" t="s">
        <v>8</v>
      </c>
      <c r="C308" t="s">
        <v>9</v>
      </c>
      <c r="D308">
        <v>56</v>
      </c>
      <c r="E308">
        <v>1</v>
      </c>
      <c r="F308">
        <v>0.25</v>
      </c>
      <c r="G308">
        <v>1</v>
      </c>
      <c r="H308">
        <v>2</v>
      </c>
      <c r="I308" t="s">
        <v>10</v>
      </c>
      <c r="J308" t="str">
        <f t="shared" si="20"/>
        <v>Character 56: 1-&gt; 2</v>
      </c>
      <c r="K308" t="str">
        <f t="shared" si="21"/>
        <v>Unambiguous</v>
      </c>
      <c r="L308" t="str">
        <f t="shared" si="22"/>
        <v>$Ch56:</v>
      </c>
      <c r="M308" t="str">
        <f t="shared" si="23"/>
        <v xml:space="preserve">: </v>
      </c>
      <c r="N308" t="str">
        <f t="shared" si="24"/>
        <v xml:space="preserve">$Ch56: Unambiguous: Adocus lineolatus (1-&gt;2), </v>
      </c>
    </row>
    <row r="309" spans="1:14" x14ac:dyDescent="0.2">
      <c r="A309">
        <v>45</v>
      </c>
      <c r="B309" t="s">
        <v>51</v>
      </c>
      <c r="C309" t="s">
        <v>53</v>
      </c>
      <c r="D309">
        <v>56</v>
      </c>
      <c r="E309">
        <v>1</v>
      </c>
      <c r="F309">
        <v>0.25</v>
      </c>
      <c r="G309">
        <v>1</v>
      </c>
      <c r="H309">
        <v>2</v>
      </c>
      <c r="I309" t="s">
        <v>10</v>
      </c>
      <c r="J309" t="str">
        <f t="shared" si="20"/>
        <v>Character 56: 1-&gt; 2</v>
      </c>
      <c r="K309" t="str">
        <f t="shared" si="21"/>
        <v/>
      </c>
      <c r="L309" t="str">
        <f t="shared" si="22"/>
        <v/>
      </c>
      <c r="M309" t="str">
        <f t="shared" si="23"/>
        <v/>
      </c>
      <c r="N309" t="str">
        <f t="shared" si="24"/>
        <v xml:space="preserve"> node_57 (1-&gt;2), </v>
      </c>
    </row>
    <row r="310" spans="1:14" x14ac:dyDescent="0.2">
      <c r="A310">
        <v>50</v>
      </c>
      <c r="B310" t="s">
        <v>57</v>
      </c>
      <c r="C310" t="s">
        <v>58</v>
      </c>
      <c r="D310">
        <v>56</v>
      </c>
      <c r="E310">
        <v>1</v>
      </c>
      <c r="F310">
        <v>0.25</v>
      </c>
      <c r="G310">
        <v>1</v>
      </c>
      <c r="H310">
        <v>2</v>
      </c>
      <c r="I310" t="s">
        <v>10</v>
      </c>
      <c r="J310" t="str">
        <f t="shared" si="20"/>
        <v>Character 56: 1-&gt; 2</v>
      </c>
      <c r="K310" t="str">
        <f t="shared" si="21"/>
        <v/>
      </c>
      <c r="L310" t="str">
        <f t="shared" si="22"/>
        <v/>
      </c>
      <c r="M310" t="str">
        <f t="shared" si="23"/>
        <v/>
      </c>
      <c r="N310" t="str">
        <f t="shared" si="24"/>
        <v xml:space="preserve"> Rafetus euphraticus (1-&gt;2), </v>
      </c>
    </row>
    <row r="311" spans="1:14" x14ac:dyDescent="0.2">
      <c r="A311">
        <v>66</v>
      </c>
      <c r="B311" t="s">
        <v>68</v>
      </c>
      <c r="C311" t="s">
        <v>74</v>
      </c>
      <c r="D311">
        <v>56</v>
      </c>
      <c r="E311">
        <v>1</v>
      </c>
      <c r="F311">
        <v>0.25</v>
      </c>
      <c r="G311">
        <v>1</v>
      </c>
      <c r="H311">
        <v>2</v>
      </c>
      <c r="I311" t="s">
        <v>10</v>
      </c>
      <c r="J311" t="str">
        <f t="shared" si="20"/>
        <v>Character 56: 1-&gt; 2</v>
      </c>
      <c r="K311" t="str">
        <f t="shared" si="21"/>
        <v/>
      </c>
      <c r="L311" t="str">
        <f t="shared" si="22"/>
        <v/>
      </c>
      <c r="M311" t="str">
        <f t="shared" si="23"/>
        <v/>
      </c>
      <c r="N311" t="str">
        <f t="shared" si="24"/>
        <v xml:space="preserve"> Amyda cartilaginea (1-&gt;2), </v>
      </c>
    </row>
    <row r="312" spans="1:14" x14ac:dyDescent="0.2">
      <c r="A312">
        <v>15</v>
      </c>
      <c r="B312" t="s">
        <v>24</v>
      </c>
      <c r="C312" t="s">
        <v>25</v>
      </c>
      <c r="D312">
        <v>57</v>
      </c>
      <c r="E312">
        <v>1</v>
      </c>
      <c r="F312">
        <v>0.5</v>
      </c>
      <c r="G312">
        <v>1</v>
      </c>
      <c r="H312">
        <v>2</v>
      </c>
      <c r="I312" t="s">
        <v>10</v>
      </c>
      <c r="J312" t="str">
        <f t="shared" si="20"/>
        <v>Character 57: 1-&gt; 2</v>
      </c>
      <c r="K312" t="str">
        <f t="shared" si="21"/>
        <v>Unambiguous</v>
      </c>
      <c r="L312" t="str">
        <f t="shared" si="22"/>
        <v>$Ch57:</v>
      </c>
      <c r="M312" t="str">
        <f t="shared" si="23"/>
        <v xml:space="preserve">: </v>
      </c>
      <c r="N312" t="str">
        <f t="shared" si="24"/>
        <v xml:space="preserve">$Ch57: Unambiguous: node_41 (1-&gt;2), </v>
      </c>
    </row>
    <row r="313" spans="1:14" x14ac:dyDescent="0.2">
      <c r="A313">
        <v>45</v>
      </c>
      <c r="B313" t="s">
        <v>51</v>
      </c>
      <c r="C313" t="s">
        <v>53</v>
      </c>
      <c r="D313">
        <v>57</v>
      </c>
      <c r="E313">
        <v>1</v>
      </c>
      <c r="F313">
        <v>0.5</v>
      </c>
      <c r="G313">
        <v>1</v>
      </c>
      <c r="H313">
        <v>2</v>
      </c>
      <c r="I313" t="s">
        <v>10</v>
      </c>
      <c r="J313" t="str">
        <f t="shared" si="20"/>
        <v>Character 57: 1-&gt; 2</v>
      </c>
      <c r="K313" t="str">
        <f t="shared" si="21"/>
        <v/>
      </c>
      <c r="L313" t="str">
        <f t="shared" si="22"/>
        <v/>
      </c>
      <c r="M313" t="str">
        <f t="shared" si="23"/>
        <v/>
      </c>
      <c r="N313" t="str">
        <f t="shared" si="24"/>
        <v xml:space="preserve"> node_57 (1-&gt;2), </v>
      </c>
    </row>
    <row r="314" spans="1:14" x14ac:dyDescent="0.2">
      <c r="A314">
        <v>45</v>
      </c>
      <c r="B314" t="s">
        <v>51</v>
      </c>
      <c r="C314" t="s">
        <v>53</v>
      </c>
      <c r="D314">
        <v>58</v>
      </c>
      <c r="E314">
        <v>1</v>
      </c>
      <c r="F314">
        <v>0.2</v>
      </c>
      <c r="G314">
        <v>2</v>
      </c>
      <c r="H314">
        <v>3</v>
      </c>
      <c r="I314" t="s">
        <v>10</v>
      </c>
      <c r="J314" t="str">
        <f t="shared" si="20"/>
        <v>Character 58: 2-&gt; 3</v>
      </c>
      <c r="K314" t="str">
        <f t="shared" si="21"/>
        <v>Unambiguous</v>
      </c>
      <c r="L314" t="str">
        <f t="shared" si="22"/>
        <v>$Ch58:</v>
      </c>
      <c r="M314" t="str">
        <f t="shared" si="23"/>
        <v xml:space="preserve">: </v>
      </c>
      <c r="N314" t="str">
        <f t="shared" si="24"/>
        <v xml:space="preserve">$Ch58: Unambiguous: node_57 (2-&gt;3), </v>
      </c>
    </row>
    <row r="315" spans="1:14" x14ac:dyDescent="0.2">
      <c r="A315">
        <v>50</v>
      </c>
      <c r="B315" t="s">
        <v>57</v>
      </c>
      <c r="C315" t="s">
        <v>58</v>
      </c>
      <c r="D315">
        <v>58</v>
      </c>
      <c r="E315">
        <v>1</v>
      </c>
      <c r="F315">
        <v>0.2</v>
      </c>
      <c r="G315">
        <v>2</v>
      </c>
      <c r="H315">
        <v>3</v>
      </c>
      <c r="I315" t="s">
        <v>10</v>
      </c>
      <c r="J315" t="str">
        <f t="shared" si="20"/>
        <v>Character 58: 2-&gt; 3</v>
      </c>
      <c r="K315" t="str">
        <f t="shared" si="21"/>
        <v/>
      </c>
      <c r="L315" t="str">
        <f t="shared" si="22"/>
        <v/>
      </c>
      <c r="M315" t="str">
        <f t="shared" si="23"/>
        <v/>
      </c>
      <c r="N315" t="str">
        <f t="shared" si="24"/>
        <v xml:space="preserve"> Rafetus euphraticus (2-&gt;3), </v>
      </c>
    </row>
    <row r="316" spans="1:14" x14ac:dyDescent="0.2">
      <c r="A316">
        <v>53</v>
      </c>
      <c r="B316" t="s">
        <v>60</v>
      </c>
      <c r="C316" t="s">
        <v>61</v>
      </c>
      <c r="D316">
        <v>58</v>
      </c>
      <c r="E316">
        <v>1</v>
      </c>
      <c r="F316">
        <v>0.2</v>
      </c>
      <c r="G316">
        <v>2</v>
      </c>
      <c r="H316">
        <v>3</v>
      </c>
      <c r="I316" t="s">
        <v>10</v>
      </c>
      <c r="J316" t="str">
        <f t="shared" si="20"/>
        <v>Character 58: 2-&gt; 3</v>
      </c>
      <c r="K316" t="str">
        <f t="shared" si="21"/>
        <v/>
      </c>
      <c r="L316" t="str">
        <f t="shared" si="22"/>
        <v/>
      </c>
      <c r="M316" t="str">
        <f t="shared" si="23"/>
        <v/>
      </c>
      <c r="N316" t="str">
        <f t="shared" si="24"/>
        <v xml:space="preserve"> Apalone ferox (2-&gt;3), </v>
      </c>
    </row>
    <row r="317" spans="1:14" x14ac:dyDescent="0.2">
      <c r="A317">
        <v>58</v>
      </c>
      <c r="B317" t="s">
        <v>65</v>
      </c>
      <c r="C317" t="s">
        <v>66</v>
      </c>
      <c r="D317">
        <v>58</v>
      </c>
      <c r="E317">
        <v>1</v>
      </c>
      <c r="F317">
        <v>0.2</v>
      </c>
      <c r="G317">
        <v>2</v>
      </c>
      <c r="H317">
        <v>3</v>
      </c>
      <c r="I317" t="s">
        <v>10</v>
      </c>
      <c r="J317" t="str">
        <f t="shared" si="20"/>
        <v>Character 58: 2-&gt; 3</v>
      </c>
      <c r="K317" t="str">
        <f t="shared" si="21"/>
        <v/>
      </c>
      <c r="L317" t="str">
        <f t="shared" si="22"/>
        <v/>
      </c>
      <c r="M317" t="str">
        <f t="shared" si="23"/>
        <v/>
      </c>
      <c r="N317" t="str">
        <f t="shared" si="24"/>
        <v xml:space="preserve"> node_65 (2-&gt;3), </v>
      </c>
    </row>
    <row r="318" spans="1:14" x14ac:dyDescent="0.2">
      <c r="A318">
        <v>65</v>
      </c>
      <c r="B318" t="s">
        <v>69</v>
      </c>
      <c r="C318" t="s">
        <v>73</v>
      </c>
      <c r="D318">
        <v>58</v>
      </c>
      <c r="E318">
        <v>1</v>
      </c>
      <c r="F318">
        <v>0.2</v>
      </c>
      <c r="G318">
        <v>3</v>
      </c>
      <c r="H318">
        <v>2</v>
      </c>
      <c r="I318" t="s">
        <v>10</v>
      </c>
      <c r="J318" t="str">
        <f t="shared" si="20"/>
        <v>Character 58: 3-&gt; 2</v>
      </c>
      <c r="K318" t="str">
        <f t="shared" si="21"/>
        <v/>
      </c>
      <c r="L318" t="str">
        <f t="shared" si="22"/>
        <v/>
      </c>
      <c r="M318" t="str">
        <f t="shared" si="23"/>
        <v/>
      </c>
      <c r="N318" t="str">
        <f t="shared" si="24"/>
        <v xml:space="preserve"> Nilssonia gangetica (3-&gt;2), </v>
      </c>
    </row>
    <row r="319" spans="1:14" x14ac:dyDescent="0.2">
      <c r="A319">
        <v>42</v>
      </c>
      <c r="B319" t="s">
        <v>16</v>
      </c>
      <c r="C319" t="s">
        <v>50</v>
      </c>
      <c r="D319">
        <v>59</v>
      </c>
      <c r="E319">
        <v>1</v>
      </c>
      <c r="F319">
        <v>0.4</v>
      </c>
      <c r="G319">
        <v>1</v>
      </c>
      <c r="H319">
        <v>2</v>
      </c>
      <c r="I319" t="s">
        <v>10</v>
      </c>
      <c r="J319" t="str">
        <f t="shared" si="20"/>
        <v>Character 59: 1-&gt; 2</v>
      </c>
      <c r="K319" t="str">
        <f t="shared" si="21"/>
        <v>Unambiguous</v>
      </c>
      <c r="L319" t="str">
        <f t="shared" si="22"/>
        <v>$Ch59:</v>
      </c>
      <c r="M319" t="str">
        <f t="shared" si="23"/>
        <v xml:space="preserve">: </v>
      </c>
      <c r="N319" t="str">
        <f t="shared" si="24"/>
        <v xml:space="preserve">$Ch59: Unambiguous: node_69 (1-&gt;2), </v>
      </c>
    </row>
    <row r="320" spans="1:14" x14ac:dyDescent="0.2">
      <c r="A320">
        <v>64</v>
      </c>
      <c r="B320" t="s">
        <v>70</v>
      </c>
      <c r="C320" t="s">
        <v>72</v>
      </c>
      <c r="D320">
        <v>59</v>
      </c>
      <c r="E320">
        <v>1</v>
      </c>
      <c r="F320">
        <v>0.4</v>
      </c>
      <c r="G320">
        <v>2</v>
      </c>
      <c r="H320">
        <v>1</v>
      </c>
      <c r="I320" t="s">
        <v>10</v>
      </c>
      <c r="J320" t="str">
        <f t="shared" si="20"/>
        <v>Character 59: 2-&gt; 1</v>
      </c>
      <c r="K320" t="str">
        <f t="shared" si="21"/>
        <v/>
      </c>
      <c r="L320" t="str">
        <f t="shared" si="22"/>
        <v/>
      </c>
      <c r="M320" t="str">
        <f t="shared" si="23"/>
        <v/>
      </c>
      <c r="N320" t="str">
        <f t="shared" si="24"/>
        <v xml:space="preserve"> Nilssonia hurum (2-&gt;1), </v>
      </c>
    </row>
    <row r="321" spans="1:14" x14ac:dyDescent="0.2">
      <c r="A321">
        <v>65</v>
      </c>
      <c r="B321" t="s">
        <v>69</v>
      </c>
      <c r="C321" t="s">
        <v>73</v>
      </c>
      <c r="D321">
        <v>59</v>
      </c>
      <c r="E321">
        <v>1</v>
      </c>
      <c r="F321">
        <v>0.4</v>
      </c>
      <c r="G321">
        <v>2</v>
      </c>
      <c r="H321">
        <v>3</v>
      </c>
      <c r="I321" t="s">
        <v>10</v>
      </c>
      <c r="J321" t="str">
        <f t="shared" si="20"/>
        <v>Character 59: 2-&gt; 3</v>
      </c>
      <c r="K321" t="str">
        <f t="shared" si="21"/>
        <v/>
      </c>
      <c r="L321" t="str">
        <f t="shared" si="22"/>
        <v/>
      </c>
      <c r="M321" t="str">
        <f t="shared" si="23"/>
        <v/>
      </c>
      <c r="N321" t="str">
        <f t="shared" si="24"/>
        <v xml:space="preserve"> Nilssonia gangetica (2-&gt;3), </v>
      </c>
    </row>
    <row r="322" spans="1:14" x14ac:dyDescent="0.2">
      <c r="A322">
        <v>50</v>
      </c>
      <c r="B322" t="s">
        <v>57</v>
      </c>
      <c r="C322" t="s">
        <v>58</v>
      </c>
      <c r="D322">
        <v>59</v>
      </c>
      <c r="E322">
        <v>1</v>
      </c>
      <c r="F322">
        <v>0.4</v>
      </c>
      <c r="G322">
        <v>2</v>
      </c>
      <c r="H322">
        <v>3</v>
      </c>
      <c r="I322" t="s">
        <v>82</v>
      </c>
      <c r="J322" t="str">
        <f t="shared" si="20"/>
        <v>Character 59: 2-&gt; 3</v>
      </c>
      <c r="K322" t="str">
        <f t="shared" si="21"/>
        <v>§DELTRAN</v>
      </c>
      <c r="L322" t="str">
        <f t="shared" si="22"/>
        <v/>
      </c>
      <c r="M322" t="str">
        <f t="shared" si="23"/>
        <v xml:space="preserve">: </v>
      </c>
      <c r="N322" t="str">
        <f t="shared" si="24"/>
        <v xml:space="preserve"> §DELTRAN: Rafetus euphraticus (2-&gt;3), </v>
      </c>
    </row>
    <row r="323" spans="1:14" x14ac:dyDescent="0.2">
      <c r="A323">
        <v>52</v>
      </c>
      <c r="B323" t="s">
        <v>59</v>
      </c>
      <c r="C323" t="s">
        <v>60</v>
      </c>
      <c r="D323">
        <v>59</v>
      </c>
      <c r="E323">
        <v>1</v>
      </c>
      <c r="F323">
        <v>0.4</v>
      </c>
      <c r="G323">
        <v>2</v>
      </c>
      <c r="H323">
        <v>3</v>
      </c>
      <c r="I323" t="s">
        <v>82</v>
      </c>
      <c r="J323" t="str">
        <f t="shared" ref="J323:J386" si="25">CONCATENATE("Character ",D323,": ",G323,"-&gt; ",H323)</f>
        <v>Character 59: 2-&gt; 3</v>
      </c>
      <c r="K323" t="str">
        <f t="shared" ref="K323:K386" si="26">IF(I323=I322, IF(D323=D322,"",I323), CONCATENATE("§",I323))</f>
        <v/>
      </c>
      <c r="L323" t="str">
        <f t="shared" ref="L323:L386" si="27" xml:space="preserve"> IF(D323=D322,"", CONCATENATE("$","Ch",D323,":"))</f>
        <v/>
      </c>
      <c r="M323" t="str">
        <f t="shared" ref="M323:M386" si="28" xml:space="preserve"> IF(K323="","",": ")</f>
        <v/>
      </c>
      <c r="N323" t="str">
        <f t="shared" ref="N323:N386" si="29" xml:space="preserve"> CONCATENATE(L323," ",K323,M323,C323," (",G323,"-&gt;",H323,")",", ")</f>
        <v xml:space="preserve"> node_59 (2-&gt;3), </v>
      </c>
    </row>
    <row r="324" spans="1:14" x14ac:dyDescent="0.2">
      <c r="A324">
        <v>49</v>
      </c>
      <c r="B324" t="s">
        <v>56</v>
      </c>
      <c r="C324" t="s">
        <v>57</v>
      </c>
      <c r="D324">
        <v>59</v>
      </c>
      <c r="E324">
        <v>1</v>
      </c>
      <c r="F324">
        <v>0.4</v>
      </c>
      <c r="G324">
        <v>2</v>
      </c>
      <c r="H324">
        <v>3</v>
      </c>
      <c r="I324" t="s">
        <v>12</v>
      </c>
      <c r="J324" t="str">
        <f t="shared" si="25"/>
        <v>Character 59: 2-&gt; 3</v>
      </c>
      <c r="K324" t="str">
        <f t="shared" si="26"/>
        <v>§ACCTRAN</v>
      </c>
      <c r="L324" t="str">
        <f t="shared" si="27"/>
        <v/>
      </c>
      <c r="M324" t="str">
        <f t="shared" si="28"/>
        <v xml:space="preserve">: </v>
      </c>
      <c r="N324" t="str">
        <f t="shared" si="29"/>
        <v xml:space="preserve"> §ACCTRAN: node_61 (2-&gt;3), </v>
      </c>
    </row>
    <row r="325" spans="1:14" x14ac:dyDescent="0.2">
      <c r="A325">
        <v>55</v>
      </c>
      <c r="B325" t="s">
        <v>59</v>
      </c>
      <c r="C325" t="s">
        <v>63</v>
      </c>
      <c r="D325">
        <v>59</v>
      </c>
      <c r="E325">
        <v>1</v>
      </c>
      <c r="F325">
        <v>0.4</v>
      </c>
      <c r="G325">
        <v>3</v>
      </c>
      <c r="H325">
        <v>2</v>
      </c>
      <c r="I325" t="s">
        <v>12</v>
      </c>
      <c r="J325" t="str">
        <f t="shared" si="25"/>
        <v>Character 59: 3-&gt; 2</v>
      </c>
      <c r="K325" t="str">
        <f t="shared" si="26"/>
        <v/>
      </c>
      <c r="L325" t="str">
        <f t="shared" si="27"/>
        <v/>
      </c>
      <c r="M325" t="str">
        <f t="shared" si="28"/>
        <v/>
      </c>
      <c r="N325" t="str">
        <f t="shared" si="29"/>
        <v xml:space="preserve"> Apalone mutica (3-&gt;2), </v>
      </c>
    </row>
    <row r="326" spans="1:14" x14ac:dyDescent="0.2">
      <c r="A326">
        <v>45</v>
      </c>
      <c r="B326" t="s">
        <v>51</v>
      </c>
      <c r="C326" t="s">
        <v>53</v>
      </c>
      <c r="D326">
        <v>60</v>
      </c>
      <c r="E326">
        <v>1</v>
      </c>
      <c r="F326">
        <v>1</v>
      </c>
      <c r="G326">
        <v>1</v>
      </c>
      <c r="H326">
        <v>2</v>
      </c>
      <c r="I326" t="s">
        <v>10</v>
      </c>
      <c r="J326" t="str">
        <f t="shared" si="25"/>
        <v>Character 60: 1-&gt; 2</v>
      </c>
      <c r="K326" t="str">
        <f t="shared" si="26"/>
        <v>§Unambiguous</v>
      </c>
      <c r="L326" t="str">
        <f t="shared" si="27"/>
        <v>$Ch60:</v>
      </c>
      <c r="M326" t="str">
        <f t="shared" si="28"/>
        <v xml:space="preserve">: </v>
      </c>
      <c r="N326" t="str">
        <f t="shared" si="29"/>
        <v xml:space="preserve">$Ch60: §Unambiguous: node_57 (1-&gt;2), </v>
      </c>
    </row>
    <row r="327" spans="1:14" x14ac:dyDescent="0.2">
      <c r="A327">
        <v>10</v>
      </c>
      <c r="B327" t="s">
        <v>19</v>
      </c>
      <c r="C327" t="s">
        <v>20</v>
      </c>
      <c r="D327">
        <v>61</v>
      </c>
      <c r="E327">
        <v>1</v>
      </c>
      <c r="F327">
        <v>1</v>
      </c>
      <c r="G327">
        <v>1</v>
      </c>
      <c r="H327">
        <v>2</v>
      </c>
      <c r="I327" t="s">
        <v>82</v>
      </c>
      <c r="J327" t="str">
        <f t="shared" si="25"/>
        <v>Character 61: 1-&gt; 2</v>
      </c>
      <c r="K327" t="str">
        <f t="shared" si="26"/>
        <v>§DELTRAN</v>
      </c>
      <c r="L327" t="str">
        <f t="shared" si="27"/>
        <v>$Ch61:</v>
      </c>
      <c r="M327" t="str">
        <f t="shared" si="28"/>
        <v xml:space="preserve">: </v>
      </c>
      <c r="N327" t="str">
        <f t="shared" si="29"/>
        <v xml:space="preserve">$Ch61: §DELTRAN: node_43 (1-&gt;2), </v>
      </c>
    </row>
    <row r="328" spans="1:14" x14ac:dyDescent="0.2">
      <c r="A328">
        <v>8</v>
      </c>
      <c r="B328" t="s">
        <v>17</v>
      </c>
      <c r="C328" t="s">
        <v>18</v>
      </c>
      <c r="D328">
        <v>61</v>
      </c>
      <c r="E328">
        <v>1</v>
      </c>
      <c r="F328">
        <v>1</v>
      </c>
      <c r="G328">
        <v>1</v>
      </c>
      <c r="H328">
        <v>2</v>
      </c>
      <c r="I328" t="s">
        <v>12</v>
      </c>
      <c r="J328" t="str">
        <f t="shared" si="25"/>
        <v>Character 61: 1-&gt; 2</v>
      </c>
      <c r="K328" t="str">
        <f t="shared" si="26"/>
        <v>§ACCTRAN</v>
      </c>
      <c r="L328" t="str">
        <f t="shared" si="27"/>
        <v/>
      </c>
      <c r="M328" t="str">
        <f t="shared" si="28"/>
        <v xml:space="preserve">: </v>
      </c>
      <c r="N328" t="str">
        <f t="shared" si="29"/>
        <v xml:space="preserve"> §ACCTRAN: node_49 (1-&gt;2), </v>
      </c>
    </row>
    <row r="329" spans="1:14" x14ac:dyDescent="0.2">
      <c r="A329">
        <v>58</v>
      </c>
      <c r="B329" t="s">
        <v>65</v>
      </c>
      <c r="C329" t="s">
        <v>66</v>
      </c>
      <c r="D329">
        <v>62</v>
      </c>
      <c r="E329">
        <v>1</v>
      </c>
      <c r="F329">
        <v>1</v>
      </c>
      <c r="G329">
        <v>1</v>
      </c>
      <c r="H329">
        <v>2</v>
      </c>
      <c r="I329" t="s">
        <v>10</v>
      </c>
      <c r="J329" t="str">
        <f t="shared" si="25"/>
        <v>Character 62: 1-&gt; 2</v>
      </c>
      <c r="K329" t="str">
        <f t="shared" si="26"/>
        <v>§Unambiguous</v>
      </c>
      <c r="L329" t="str">
        <f t="shared" si="27"/>
        <v>$Ch62:</v>
      </c>
      <c r="M329" t="str">
        <f t="shared" si="28"/>
        <v xml:space="preserve">: </v>
      </c>
      <c r="N329" t="str">
        <f t="shared" si="29"/>
        <v xml:space="preserve">$Ch62: §Unambiguous: node_65 (1-&gt;2), </v>
      </c>
    </row>
    <row r="330" spans="1:14" x14ac:dyDescent="0.2">
      <c r="A330">
        <v>3</v>
      </c>
      <c r="B330" t="s">
        <v>11</v>
      </c>
      <c r="C330" t="s">
        <v>13</v>
      </c>
      <c r="D330">
        <v>63</v>
      </c>
      <c r="E330">
        <v>1</v>
      </c>
      <c r="F330">
        <v>0.2</v>
      </c>
      <c r="G330">
        <v>1</v>
      </c>
      <c r="H330">
        <v>0</v>
      </c>
      <c r="I330" t="s">
        <v>10</v>
      </c>
      <c r="J330" t="str">
        <f t="shared" si="25"/>
        <v>Character 63: 1-&gt; 0</v>
      </c>
      <c r="K330" t="str">
        <f t="shared" si="26"/>
        <v>Unambiguous</v>
      </c>
      <c r="L330" t="str">
        <f t="shared" si="27"/>
        <v>$Ch63:</v>
      </c>
      <c r="M330" t="str">
        <f t="shared" si="28"/>
        <v xml:space="preserve">: </v>
      </c>
      <c r="N330" t="str">
        <f t="shared" si="29"/>
        <v xml:space="preserve">$Ch63: Unambiguous: Carettochelys insculpta (1-&gt;0), </v>
      </c>
    </row>
    <row r="331" spans="1:14" x14ac:dyDescent="0.2">
      <c r="A331">
        <v>46</v>
      </c>
      <c r="B331" t="s">
        <v>53</v>
      </c>
      <c r="C331" t="s">
        <v>54</v>
      </c>
      <c r="D331">
        <v>63</v>
      </c>
      <c r="E331">
        <v>1</v>
      </c>
      <c r="F331">
        <v>0.2</v>
      </c>
      <c r="G331">
        <v>1</v>
      </c>
      <c r="H331">
        <v>0</v>
      </c>
      <c r="I331" t="s">
        <v>10</v>
      </c>
      <c r="J331" t="str">
        <f t="shared" si="25"/>
        <v>Character 63: 1-&gt; 0</v>
      </c>
      <c r="K331" t="str">
        <f t="shared" si="26"/>
        <v/>
      </c>
      <c r="L331" t="str">
        <f t="shared" si="27"/>
        <v/>
      </c>
      <c r="M331" t="str">
        <f t="shared" si="28"/>
        <v/>
      </c>
      <c r="N331" t="str">
        <f t="shared" si="29"/>
        <v xml:space="preserve"> Chitra indica (1-&gt;0), </v>
      </c>
    </row>
    <row r="332" spans="1:14" x14ac:dyDescent="0.2">
      <c r="A332">
        <v>50</v>
      </c>
      <c r="B332" t="s">
        <v>57</v>
      </c>
      <c r="C332" t="s">
        <v>58</v>
      </c>
      <c r="D332">
        <v>63</v>
      </c>
      <c r="E332">
        <v>1</v>
      </c>
      <c r="F332">
        <v>0.2</v>
      </c>
      <c r="G332">
        <v>1</v>
      </c>
      <c r="H332">
        <v>0</v>
      </c>
      <c r="I332" t="s">
        <v>10</v>
      </c>
      <c r="J332" t="str">
        <f t="shared" si="25"/>
        <v>Character 63: 1-&gt; 0</v>
      </c>
      <c r="K332" t="str">
        <f t="shared" si="26"/>
        <v/>
      </c>
      <c r="L332" t="str">
        <f t="shared" si="27"/>
        <v/>
      </c>
      <c r="M332" t="str">
        <f t="shared" si="28"/>
        <v/>
      </c>
      <c r="N332" t="str">
        <f t="shared" si="29"/>
        <v xml:space="preserve"> Rafetus euphraticus (1-&gt;0), </v>
      </c>
    </row>
    <row r="333" spans="1:14" x14ac:dyDescent="0.2">
      <c r="A333">
        <v>63</v>
      </c>
      <c r="B333" t="s">
        <v>70</v>
      </c>
      <c r="C333" t="s">
        <v>71</v>
      </c>
      <c r="D333">
        <v>63</v>
      </c>
      <c r="E333">
        <v>1</v>
      </c>
      <c r="F333">
        <v>0.2</v>
      </c>
      <c r="G333">
        <v>1</v>
      </c>
      <c r="H333">
        <v>0</v>
      </c>
      <c r="I333" t="s">
        <v>10</v>
      </c>
      <c r="J333" t="str">
        <f t="shared" si="25"/>
        <v>Character 63: 1-&gt; 0</v>
      </c>
      <c r="K333" t="str">
        <f t="shared" si="26"/>
        <v/>
      </c>
      <c r="L333" t="str">
        <f t="shared" si="27"/>
        <v/>
      </c>
      <c r="M333" t="str">
        <f t="shared" si="28"/>
        <v/>
      </c>
      <c r="N333" t="str">
        <f t="shared" si="29"/>
        <v xml:space="preserve"> Nilssonia formosus (1-&gt;0), </v>
      </c>
    </row>
    <row r="334" spans="1:14" x14ac:dyDescent="0.2">
      <c r="A334">
        <v>9</v>
      </c>
      <c r="B334" t="s">
        <v>18</v>
      </c>
      <c r="C334" t="s">
        <v>19</v>
      </c>
      <c r="D334">
        <v>63</v>
      </c>
      <c r="E334">
        <v>1</v>
      </c>
      <c r="F334">
        <v>0.2</v>
      </c>
      <c r="G334">
        <v>1</v>
      </c>
      <c r="H334">
        <v>0</v>
      </c>
      <c r="I334" t="s">
        <v>82</v>
      </c>
      <c r="J334" t="str">
        <f t="shared" si="25"/>
        <v>Character 63: 1-&gt; 0</v>
      </c>
      <c r="K334" t="str">
        <f t="shared" si="26"/>
        <v>§DELTRAN</v>
      </c>
      <c r="L334" t="str">
        <f t="shared" si="27"/>
        <v/>
      </c>
      <c r="M334" t="str">
        <f t="shared" si="28"/>
        <v xml:space="preserve">: </v>
      </c>
      <c r="N334" t="str">
        <f t="shared" si="29"/>
        <v xml:space="preserve"> §DELTRAN: node_44 (1-&gt;0), </v>
      </c>
    </row>
    <row r="335" spans="1:14" x14ac:dyDescent="0.2">
      <c r="A335">
        <v>7</v>
      </c>
      <c r="B335" t="s">
        <v>16</v>
      </c>
      <c r="C335" t="s">
        <v>17</v>
      </c>
      <c r="D335">
        <v>63</v>
      </c>
      <c r="E335">
        <v>1</v>
      </c>
      <c r="F335">
        <v>0.2</v>
      </c>
      <c r="G335">
        <v>1</v>
      </c>
      <c r="H335">
        <v>0</v>
      </c>
      <c r="I335" t="s">
        <v>12</v>
      </c>
      <c r="J335" t="str">
        <f t="shared" si="25"/>
        <v>Character 63: 1-&gt; 0</v>
      </c>
      <c r="K335" t="str">
        <f t="shared" si="26"/>
        <v>§ACCTRAN</v>
      </c>
      <c r="L335" t="str">
        <f t="shared" si="27"/>
        <v/>
      </c>
      <c r="M335" t="str">
        <f t="shared" si="28"/>
        <v xml:space="preserve">: </v>
      </c>
      <c r="N335" t="str">
        <f t="shared" si="29"/>
        <v xml:space="preserve"> §ACCTRAN: node_56 (1-&gt;0), </v>
      </c>
    </row>
    <row r="336" spans="1:14" x14ac:dyDescent="0.2">
      <c r="A336">
        <v>3</v>
      </c>
      <c r="B336" t="s">
        <v>11</v>
      </c>
      <c r="C336" t="s">
        <v>13</v>
      </c>
      <c r="D336">
        <v>64</v>
      </c>
      <c r="E336">
        <v>1</v>
      </c>
      <c r="F336">
        <v>0.33300000000000002</v>
      </c>
      <c r="G336">
        <v>1</v>
      </c>
      <c r="H336">
        <v>2</v>
      </c>
      <c r="I336" t="s">
        <v>10</v>
      </c>
      <c r="J336" t="str">
        <f t="shared" si="25"/>
        <v>Character 64: 1-&gt; 2</v>
      </c>
      <c r="K336" t="str">
        <f t="shared" si="26"/>
        <v>§Unambiguous</v>
      </c>
      <c r="L336" t="str">
        <f t="shared" si="27"/>
        <v>$Ch64:</v>
      </c>
      <c r="M336" t="str">
        <f t="shared" si="28"/>
        <v xml:space="preserve">: </v>
      </c>
      <c r="N336" t="str">
        <f t="shared" si="29"/>
        <v xml:space="preserve">$Ch64: §Unambiguous: Carettochelys insculpta (1-&gt;2), </v>
      </c>
    </row>
    <row r="337" spans="1:14" x14ac:dyDescent="0.2">
      <c r="A337">
        <v>13</v>
      </c>
      <c r="B337" t="s">
        <v>21</v>
      </c>
      <c r="C337" t="s">
        <v>23</v>
      </c>
      <c r="D337">
        <v>64</v>
      </c>
      <c r="E337">
        <v>1</v>
      </c>
      <c r="F337">
        <v>0.33300000000000002</v>
      </c>
      <c r="G337">
        <v>1</v>
      </c>
      <c r="H337">
        <v>2</v>
      </c>
      <c r="I337" t="s">
        <v>10</v>
      </c>
      <c r="J337" t="str">
        <f t="shared" si="25"/>
        <v>Character 64: 1-&gt; 2</v>
      </c>
      <c r="K337" t="str">
        <f t="shared" si="26"/>
        <v/>
      </c>
      <c r="L337" t="str">
        <f t="shared" si="27"/>
        <v/>
      </c>
      <c r="M337" t="str">
        <f t="shared" si="28"/>
        <v/>
      </c>
      <c r="N337" t="str">
        <f t="shared" si="29"/>
        <v xml:space="preserve"> Cyclanorbis senegalensis (1-&gt;2), </v>
      </c>
    </row>
    <row r="338" spans="1:14" x14ac:dyDescent="0.2">
      <c r="A338">
        <v>15</v>
      </c>
      <c r="B338" t="s">
        <v>24</v>
      </c>
      <c r="C338" t="s">
        <v>25</v>
      </c>
      <c r="D338">
        <v>64</v>
      </c>
      <c r="E338">
        <v>1</v>
      </c>
      <c r="F338">
        <v>0.33300000000000002</v>
      </c>
      <c r="G338">
        <v>1</v>
      </c>
      <c r="H338">
        <v>2</v>
      </c>
      <c r="I338" t="s">
        <v>10</v>
      </c>
      <c r="J338" t="str">
        <f t="shared" si="25"/>
        <v>Character 64: 1-&gt; 2</v>
      </c>
      <c r="K338" t="str">
        <f t="shared" si="26"/>
        <v/>
      </c>
      <c r="L338" t="str">
        <f t="shared" si="27"/>
        <v/>
      </c>
      <c r="M338" t="str">
        <f t="shared" si="28"/>
        <v/>
      </c>
      <c r="N338" t="str">
        <f t="shared" si="29"/>
        <v xml:space="preserve"> node_41 (1-&gt;2), </v>
      </c>
    </row>
    <row r="339" spans="1:14" x14ac:dyDescent="0.2">
      <c r="A339">
        <v>14</v>
      </c>
      <c r="B339" t="s">
        <v>20</v>
      </c>
      <c r="C339" t="s">
        <v>24</v>
      </c>
      <c r="D339">
        <v>65</v>
      </c>
      <c r="E339">
        <v>1</v>
      </c>
      <c r="F339">
        <v>0.5</v>
      </c>
      <c r="G339">
        <v>2</v>
      </c>
      <c r="H339">
        <v>1</v>
      </c>
      <c r="I339" t="s">
        <v>10</v>
      </c>
      <c r="J339" t="str">
        <f t="shared" si="25"/>
        <v>Character 65: 2-&gt; 1</v>
      </c>
      <c r="K339" t="str">
        <f t="shared" si="26"/>
        <v>Unambiguous</v>
      </c>
      <c r="L339" t="str">
        <f t="shared" si="27"/>
        <v>$Ch65:</v>
      </c>
      <c r="M339" t="str">
        <f t="shared" si="28"/>
        <v xml:space="preserve">: </v>
      </c>
      <c r="N339" t="str">
        <f t="shared" si="29"/>
        <v xml:space="preserve">$Ch65: Unambiguous: node_42 (2-&gt;1), </v>
      </c>
    </row>
    <row r="340" spans="1:14" x14ac:dyDescent="0.2">
      <c r="A340">
        <v>2</v>
      </c>
      <c r="B340" t="s">
        <v>8</v>
      </c>
      <c r="C340" t="s">
        <v>11</v>
      </c>
      <c r="D340">
        <v>65</v>
      </c>
      <c r="E340">
        <v>1</v>
      </c>
      <c r="F340">
        <v>0.5</v>
      </c>
      <c r="G340">
        <v>1</v>
      </c>
      <c r="H340">
        <v>2</v>
      </c>
      <c r="I340" t="s">
        <v>82</v>
      </c>
      <c r="J340" t="str">
        <f t="shared" si="25"/>
        <v>Character 65: 1-&gt; 2</v>
      </c>
      <c r="K340" t="str">
        <f t="shared" si="26"/>
        <v>§DELTRAN</v>
      </c>
      <c r="L340" t="str">
        <f t="shared" si="27"/>
        <v/>
      </c>
      <c r="M340" t="str">
        <f t="shared" si="28"/>
        <v xml:space="preserve">: </v>
      </c>
      <c r="N340" t="str">
        <f t="shared" si="29"/>
        <v xml:space="preserve"> §DELTRAN: node_76 (1-&gt;2), </v>
      </c>
    </row>
    <row r="341" spans="1:14" x14ac:dyDescent="0.2">
      <c r="A341">
        <v>2</v>
      </c>
      <c r="B341" t="s">
        <v>8</v>
      </c>
      <c r="C341" t="s">
        <v>11</v>
      </c>
      <c r="D341">
        <v>65</v>
      </c>
      <c r="E341">
        <v>1</v>
      </c>
      <c r="F341">
        <v>0.5</v>
      </c>
      <c r="G341">
        <v>1</v>
      </c>
      <c r="H341">
        <v>2</v>
      </c>
      <c r="I341" t="s">
        <v>12</v>
      </c>
      <c r="J341" t="str">
        <f t="shared" si="25"/>
        <v>Character 65: 1-&gt; 2</v>
      </c>
      <c r="K341" t="str">
        <f t="shared" si="26"/>
        <v>§ACCTRAN</v>
      </c>
      <c r="L341" t="str">
        <f t="shared" si="27"/>
        <v/>
      </c>
      <c r="M341" t="str">
        <f t="shared" si="28"/>
        <v xml:space="preserve">: </v>
      </c>
      <c r="N341" t="str">
        <f t="shared" si="29"/>
        <v xml:space="preserve"> §ACCTRAN: node_76 (1-&gt;2), </v>
      </c>
    </row>
    <row r="342" spans="1:14" x14ac:dyDescent="0.2">
      <c r="A342">
        <v>10</v>
      </c>
      <c r="B342" t="s">
        <v>19</v>
      </c>
      <c r="C342" t="s">
        <v>20</v>
      </c>
      <c r="D342">
        <v>66</v>
      </c>
      <c r="E342">
        <v>1</v>
      </c>
      <c r="F342">
        <v>0.33300000000000002</v>
      </c>
      <c r="G342">
        <v>1</v>
      </c>
      <c r="H342">
        <v>2</v>
      </c>
      <c r="I342" t="s">
        <v>10</v>
      </c>
      <c r="J342" t="str">
        <f t="shared" si="25"/>
        <v>Character 66: 1-&gt; 2</v>
      </c>
      <c r="K342" t="str">
        <f t="shared" si="26"/>
        <v>§Unambiguous</v>
      </c>
      <c r="L342" t="str">
        <f t="shared" si="27"/>
        <v>$Ch66:</v>
      </c>
      <c r="M342" t="str">
        <f t="shared" si="28"/>
        <v xml:space="preserve">: </v>
      </c>
      <c r="N342" t="str">
        <f t="shared" si="29"/>
        <v xml:space="preserve">$Ch66: §Unambiguous: node_43 (1-&gt;2), </v>
      </c>
    </row>
    <row r="343" spans="1:14" x14ac:dyDescent="0.2">
      <c r="A343">
        <v>50</v>
      </c>
      <c r="B343" t="s">
        <v>57</v>
      </c>
      <c r="C343" t="s">
        <v>58</v>
      </c>
      <c r="D343">
        <v>66</v>
      </c>
      <c r="E343">
        <v>1</v>
      </c>
      <c r="F343">
        <v>0.33300000000000002</v>
      </c>
      <c r="G343">
        <v>1</v>
      </c>
      <c r="H343">
        <v>2</v>
      </c>
      <c r="I343" t="s">
        <v>10</v>
      </c>
      <c r="J343" t="str">
        <f t="shared" si="25"/>
        <v>Character 66: 1-&gt; 2</v>
      </c>
      <c r="K343" t="str">
        <f t="shared" si="26"/>
        <v/>
      </c>
      <c r="L343" t="str">
        <f t="shared" si="27"/>
        <v/>
      </c>
      <c r="M343" t="str">
        <f t="shared" si="28"/>
        <v/>
      </c>
      <c r="N343" t="str">
        <f t="shared" si="29"/>
        <v xml:space="preserve"> Rafetus euphraticus (1-&gt;2), </v>
      </c>
    </row>
    <row r="344" spans="1:14" x14ac:dyDescent="0.2">
      <c r="A344">
        <v>53</v>
      </c>
      <c r="B344" t="s">
        <v>60</v>
      </c>
      <c r="C344" t="s">
        <v>61</v>
      </c>
      <c r="D344">
        <v>66</v>
      </c>
      <c r="E344">
        <v>1</v>
      </c>
      <c r="F344">
        <v>0.33300000000000002</v>
      </c>
      <c r="G344">
        <v>1</v>
      </c>
      <c r="H344">
        <v>2</v>
      </c>
      <c r="I344" t="s">
        <v>10</v>
      </c>
      <c r="J344" t="str">
        <f t="shared" si="25"/>
        <v>Character 66: 1-&gt; 2</v>
      </c>
      <c r="K344" t="str">
        <f t="shared" si="26"/>
        <v/>
      </c>
      <c r="L344" t="str">
        <f t="shared" si="27"/>
        <v/>
      </c>
      <c r="M344" t="str">
        <f t="shared" si="28"/>
        <v/>
      </c>
      <c r="N344" t="str">
        <f t="shared" si="29"/>
        <v xml:space="preserve"> Apalone ferox (1-&gt;2), </v>
      </c>
    </row>
    <row r="345" spans="1:14" x14ac:dyDescent="0.2">
      <c r="A345">
        <v>11</v>
      </c>
      <c r="B345" t="s">
        <v>20</v>
      </c>
      <c r="C345" t="s">
        <v>21</v>
      </c>
      <c r="D345">
        <v>67</v>
      </c>
      <c r="E345">
        <v>1</v>
      </c>
      <c r="F345">
        <v>0.2</v>
      </c>
      <c r="G345">
        <v>1</v>
      </c>
      <c r="H345">
        <v>2</v>
      </c>
      <c r="I345" t="s">
        <v>10</v>
      </c>
      <c r="J345" t="str">
        <f t="shared" si="25"/>
        <v>Character 67: 1-&gt; 2</v>
      </c>
      <c r="K345" t="str">
        <f t="shared" si="26"/>
        <v>Unambiguous</v>
      </c>
      <c r="L345" t="str">
        <f t="shared" si="27"/>
        <v>$Ch67:</v>
      </c>
      <c r="M345" t="str">
        <f t="shared" si="28"/>
        <v xml:space="preserve">: </v>
      </c>
      <c r="N345" t="str">
        <f t="shared" si="29"/>
        <v xml:space="preserve">$Ch67: Unambiguous: node_40 (1-&gt;2), </v>
      </c>
    </row>
    <row r="346" spans="1:14" x14ac:dyDescent="0.2">
      <c r="A346">
        <v>45</v>
      </c>
      <c r="B346" t="s">
        <v>51</v>
      </c>
      <c r="C346" t="s">
        <v>53</v>
      </c>
      <c r="D346">
        <v>67</v>
      </c>
      <c r="E346">
        <v>1</v>
      </c>
      <c r="F346">
        <v>0.2</v>
      </c>
      <c r="G346">
        <v>1</v>
      </c>
      <c r="H346">
        <v>2</v>
      </c>
      <c r="I346" t="s">
        <v>10</v>
      </c>
      <c r="J346" t="str">
        <f t="shared" si="25"/>
        <v>Character 67: 1-&gt; 2</v>
      </c>
      <c r="K346" t="str">
        <f t="shared" si="26"/>
        <v/>
      </c>
      <c r="L346" t="str">
        <f t="shared" si="27"/>
        <v/>
      </c>
      <c r="M346" t="str">
        <f t="shared" si="28"/>
        <v/>
      </c>
      <c r="N346" t="str">
        <f t="shared" si="29"/>
        <v xml:space="preserve"> node_57 (1-&gt;2), </v>
      </c>
    </row>
    <row r="347" spans="1:14" x14ac:dyDescent="0.2">
      <c r="A347">
        <v>5</v>
      </c>
      <c r="B347" t="s">
        <v>14</v>
      </c>
      <c r="C347" t="s">
        <v>15</v>
      </c>
      <c r="D347">
        <v>67</v>
      </c>
      <c r="E347">
        <v>1</v>
      </c>
      <c r="F347">
        <v>0.2</v>
      </c>
      <c r="G347">
        <v>2</v>
      </c>
      <c r="H347">
        <v>1</v>
      </c>
      <c r="I347" t="s">
        <v>82</v>
      </c>
      <c r="J347" t="str">
        <f t="shared" si="25"/>
        <v>Character 67: 2-&gt; 1</v>
      </c>
      <c r="K347" t="str">
        <f t="shared" si="26"/>
        <v>§DELTRAN</v>
      </c>
      <c r="L347" t="str">
        <f t="shared" si="27"/>
        <v/>
      </c>
      <c r="M347" t="str">
        <f t="shared" si="28"/>
        <v xml:space="preserve">: </v>
      </c>
      <c r="N347" t="str">
        <f t="shared" si="29"/>
        <v xml:space="preserve"> §DELTRAN: node_71 (2-&gt;1), </v>
      </c>
    </row>
    <row r="348" spans="1:14" x14ac:dyDescent="0.2">
      <c r="A348">
        <v>54</v>
      </c>
      <c r="B348" t="s">
        <v>60</v>
      </c>
      <c r="C348" t="s">
        <v>62</v>
      </c>
      <c r="D348">
        <v>67</v>
      </c>
      <c r="E348">
        <v>1</v>
      </c>
      <c r="F348">
        <v>0.2</v>
      </c>
      <c r="G348">
        <v>1</v>
      </c>
      <c r="H348">
        <v>2</v>
      </c>
      <c r="I348" t="s">
        <v>82</v>
      </c>
      <c r="J348" t="str">
        <f t="shared" si="25"/>
        <v>Character 67: 1-&gt; 2</v>
      </c>
      <c r="K348" t="str">
        <f t="shared" si="26"/>
        <v/>
      </c>
      <c r="L348" t="str">
        <f t="shared" si="27"/>
        <v/>
      </c>
      <c r="M348" t="str">
        <f t="shared" si="28"/>
        <v/>
      </c>
      <c r="N348" t="str">
        <f t="shared" si="29"/>
        <v xml:space="preserve"> Apalone spinifera (1-&gt;2), </v>
      </c>
    </row>
    <row r="349" spans="1:14" x14ac:dyDescent="0.2">
      <c r="A349">
        <v>55</v>
      </c>
      <c r="B349" t="s">
        <v>59</v>
      </c>
      <c r="C349" t="s">
        <v>63</v>
      </c>
      <c r="D349">
        <v>67</v>
      </c>
      <c r="E349">
        <v>1</v>
      </c>
      <c r="F349">
        <v>0.2</v>
      </c>
      <c r="G349">
        <v>1</v>
      </c>
      <c r="H349">
        <v>2</v>
      </c>
      <c r="I349" t="s">
        <v>82</v>
      </c>
      <c r="J349" t="str">
        <f t="shared" si="25"/>
        <v>Character 67: 1-&gt; 2</v>
      </c>
      <c r="K349" t="str">
        <f t="shared" si="26"/>
        <v/>
      </c>
      <c r="L349" t="str">
        <f t="shared" si="27"/>
        <v/>
      </c>
      <c r="M349" t="str">
        <f t="shared" si="28"/>
        <v/>
      </c>
      <c r="N349" t="str">
        <f t="shared" si="29"/>
        <v xml:space="preserve"> Apalone mutica (1-&gt;2), </v>
      </c>
    </row>
    <row r="350" spans="1:14" x14ac:dyDescent="0.2">
      <c r="A350">
        <v>4</v>
      </c>
      <c r="B350" t="s">
        <v>11</v>
      </c>
      <c r="C350" t="s">
        <v>14</v>
      </c>
      <c r="D350">
        <v>67</v>
      </c>
      <c r="E350">
        <v>1</v>
      </c>
      <c r="F350">
        <v>0.2</v>
      </c>
      <c r="G350">
        <v>2</v>
      </c>
      <c r="H350">
        <v>1</v>
      </c>
      <c r="I350" t="s">
        <v>12</v>
      </c>
      <c r="J350" t="str">
        <f t="shared" si="25"/>
        <v>Character 67: 2-&gt; 1</v>
      </c>
      <c r="K350" t="str">
        <f t="shared" si="26"/>
        <v>§ACCTRAN</v>
      </c>
      <c r="L350" t="str">
        <f t="shared" si="27"/>
        <v/>
      </c>
      <c r="M350" t="str">
        <f t="shared" si="28"/>
        <v xml:space="preserve">: </v>
      </c>
      <c r="N350" t="str">
        <f t="shared" si="29"/>
        <v xml:space="preserve"> §ACCTRAN: node_75 (2-&gt;1), </v>
      </c>
    </row>
    <row r="351" spans="1:14" x14ac:dyDescent="0.2">
      <c r="A351">
        <v>51</v>
      </c>
      <c r="B351" t="s">
        <v>57</v>
      </c>
      <c r="C351" t="s">
        <v>59</v>
      </c>
      <c r="D351">
        <v>67</v>
      </c>
      <c r="E351">
        <v>1</v>
      </c>
      <c r="F351">
        <v>0.2</v>
      </c>
      <c r="G351">
        <v>1</v>
      </c>
      <c r="H351">
        <v>2</v>
      </c>
      <c r="I351" t="s">
        <v>12</v>
      </c>
      <c r="J351" t="str">
        <f t="shared" si="25"/>
        <v>Character 67: 1-&gt; 2</v>
      </c>
      <c r="K351" t="str">
        <f t="shared" si="26"/>
        <v/>
      </c>
      <c r="L351" t="str">
        <f t="shared" si="27"/>
        <v/>
      </c>
      <c r="M351" t="str">
        <f t="shared" si="28"/>
        <v/>
      </c>
      <c r="N351" t="str">
        <f t="shared" si="29"/>
        <v xml:space="preserve"> node_60 (1-&gt;2), </v>
      </c>
    </row>
    <row r="352" spans="1:14" x14ac:dyDescent="0.2">
      <c r="A352">
        <v>53</v>
      </c>
      <c r="B352" t="s">
        <v>60</v>
      </c>
      <c r="C352" t="s">
        <v>61</v>
      </c>
      <c r="D352">
        <v>67</v>
      </c>
      <c r="E352">
        <v>1</v>
      </c>
      <c r="F352">
        <v>0.2</v>
      </c>
      <c r="G352">
        <v>2</v>
      </c>
      <c r="H352">
        <v>1</v>
      </c>
      <c r="I352" t="s">
        <v>12</v>
      </c>
      <c r="J352" t="str">
        <f t="shared" si="25"/>
        <v>Character 67: 2-&gt; 1</v>
      </c>
      <c r="K352" t="str">
        <f t="shared" si="26"/>
        <v/>
      </c>
      <c r="L352" t="str">
        <f t="shared" si="27"/>
        <v/>
      </c>
      <c r="M352" t="str">
        <f t="shared" si="28"/>
        <v/>
      </c>
      <c r="N352" t="str">
        <f t="shared" si="29"/>
        <v xml:space="preserve"> Apalone ferox (2-&gt;1), </v>
      </c>
    </row>
    <row r="353" spans="1:14" x14ac:dyDescent="0.2">
      <c r="A353">
        <v>18</v>
      </c>
      <c r="B353" t="s">
        <v>24</v>
      </c>
      <c r="C353" t="s">
        <v>28</v>
      </c>
      <c r="D353">
        <v>68</v>
      </c>
      <c r="E353">
        <v>1</v>
      </c>
      <c r="F353">
        <v>0.33300000000000002</v>
      </c>
      <c r="G353">
        <v>1</v>
      </c>
      <c r="H353">
        <v>2</v>
      </c>
      <c r="I353" t="s">
        <v>10</v>
      </c>
      <c r="J353" t="str">
        <f t="shared" si="25"/>
        <v>Character 68: 1-&gt; 2</v>
      </c>
      <c r="K353" t="str">
        <f t="shared" si="26"/>
        <v>§Unambiguous</v>
      </c>
      <c r="L353" t="str">
        <f t="shared" si="27"/>
        <v>$Ch68:</v>
      </c>
      <c r="M353" t="str">
        <f t="shared" si="28"/>
        <v xml:space="preserve">: </v>
      </c>
      <c r="N353" t="str">
        <f t="shared" si="29"/>
        <v xml:space="preserve">$Ch68: §Unambiguous: Lissemys punctata (1-&gt;2), </v>
      </c>
    </row>
    <row r="354" spans="1:14" x14ac:dyDescent="0.2">
      <c r="A354">
        <v>3</v>
      </c>
      <c r="B354" t="s">
        <v>11</v>
      </c>
      <c r="C354" t="s">
        <v>13</v>
      </c>
      <c r="D354">
        <v>68</v>
      </c>
      <c r="E354">
        <v>1</v>
      </c>
      <c r="F354">
        <v>0.33300000000000002</v>
      </c>
      <c r="G354">
        <v>1</v>
      </c>
      <c r="H354">
        <v>2</v>
      </c>
      <c r="I354" t="s">
        <v>82</v>
      </c>
      <c r="J354" t="str">
        <f t="shared" si="25"/>
        <v>Character 68: 1-&gt; 2</v>
      </c>
      <c r="K354" t="str">
        <f t="shared" si="26"/>
        <v>§DELTRAN</v>
      </c>
      <c r="L354" t="str">
        <f t="shared" si="27"/>
        <v/>
      </c>
      <c r="M354" t="str">
        <f t="shared" si="28"/>
        <v xml:space="preserve">: </v>
      </c>
      <c r="N354" t="str">
        <f t="shared" si="29"/>
        <v xml:space="preserve"> §DELTRAN: Carettochelys insculpta (1-&gt;2), </v>
      </c>
    </row>
    <row r="355" spans="1:14" x14ac:dyDescent="0.2">
      <c r="A355">
        <v>42</v>
      </c>
      <c r="B355" t="s">
        <v>16</v>
      </c>
      <c r="C355" t="s">
        <v>50</v>
      </c>
      <c r="D355">
        <v>68</v>
      </c>
      <c r="E355">
        <v>1</v>
      </c>
      <c r="F355">
        <v>0.33300000000000002</v>
      </c>
      <c r="G355">
        <v>1</v>
      </c>
      <c r="H355">
        <v>2</v>
      </c>
      <c r="I355" t="s">
        <v>82</v>
      </c>
      <c r="J355" t="str">
        <f t="shared" si="25"/>
        <v>Character 68: 1-&gt; 2</v>
      </c>
      <c r="K355" t="str">
        <f t="shared" si="26"/>
        <v/>
      </c>
      <c r="L355" t="str">
        <f t="shared" si="27"/>
        <v/>
      </c>
      <c r="M355" t="str">
        <f t="shared" si="28"/>
        <v/>
      </c>
      <c r="N355" t="str">
        <f t="shared" si="29"/>
        <v xml:space="preserve"> node_69 (1-&gt;2), </v>
      </c>
    </row>
    <row r="356" spans="1:14" x14ac:dyDescent="0.2">
      <c r="A356">
        <v>2</v>
      </c>
      <c r="B356" t="s">
        <v>8</v>
      </c>
      <c r="C356" t="s">
        <v>11</v>
      </c>
      <c r="D356">
        <v>68</v>
      </c>
      <c r="E356">
        <v>1</v>
      </c>
      <c r="F356">
        <v>0.33300000000000002</v>
      </c>
      <c r="G356">
        <v>1</v>
      </c>
      <c r="H356">
        <v>2</v>
      </c>
      <c r="I356" t="s">
        <v>12</v>
      </c>
      <c r="J356" t="str">
        <f t="shared" si="25"/>
        <v>Character 68: 1-&gt; 2</v>
      </c>
      <c r="K356" t="str">
        <f t="shared" si="26"/>
        <v>§ACCTRAN</v>
      </c>
      <c r="L356" t="str">
        <f t="shared" si="27"/>
        <v/>
      </c>
      <c r="M356" t="str">
        <f t="shared" si="28"/>
        <v xml:space="preserve">: </v>
      </c>
      <c r="N356" t="str">
        <f t="shared" si="29"/>
        <v xml:space="preserve"> §ACCTRAN: node_76 (1-&gt;2), </v>
      </c>
    </row>
    <row r="357" spans="1:14" x14ac:dyDescent="0.2">
      <c r="A357">
        <v>7</v>
      </c>
      <c r="B357" t="s">
        <v>16</v>
      </c>
      <c r="C357" t="s">
        <v>17</v>
      </c>
      <c r="D357">
        <v>68</v>
      </c>
      <c r="E357">
        <v>1</v>
      </c>
      <c r="F357">
        <v>0.33300000000000002</v>
      </c>
      <c r="G357">
        <v>2</v>
      </c>
      <c r="H357">
        <v>1</v>
      </c>
      <c r="I357" t="s">
        <v>12</v>
      </c>
      <c r="J357" t="str">
        <f t="shared" si="25"/>
        <v>Character 68: 2-&gt; 1</v>
      </c>
      <c r="K357" t="str">
        <f t="shared" si="26"/>
        <v/>
      </c>
      <c r="L357" t="str">
        <f t="shared" si="27"/>
        <v/>
      </c>
      <c r="M357" t="str">
        <f t="shared" si="28"/>
        <v/>
      </c>
      <c r="N357" t="str">
        <f t="shared" si="29"/>
        <v xml:space="preserve"> node_56 (2-&gt;1), </v>
      </c>
    </row>
    <row r="358" spans="1:14" x14ac:dyDescent="0.2">
      <c r="A358">
        <v>39</v>
      </c>
      <c r="B358" t="s">
        <v>46</v>
      </c>
      <c r="C358" t="s">
        <v>47</v>
      </c>
      <c r="D358">
        <v>69</v>
      </c>
      <c r="E358">
        <v>1</v>
      </c>
      <c r="F358">
        <v>0.25</v>
      </c>
      <c r="G358">
        <v>0</v>
      </c>
      <c r="H358">
        <v>1</v>
      </c>
      <c r="I358" t="s">
        <v>10</v>
      </c>
      <c r="J358" t="str">
        <f t="shared" si="25"/>
        <v>Character 69: 0-&gt; 1</v>
      </c>
      <c r="K358" t="str">
        <f t="shared" si="26"/>
        <v>§Unambiguous</v>
      </c>
      <c r="L358" t="str">
        <f t="shared" si="27"/>
        <v>$Ch69:</v>
      </c>
      <c r="M358" t="str">
        <f t="shared" si="28"/>
        <v xml:space="preserve">: </v>
      </c>
      <c r="N358" t="str">
        <f t="shared" si="29"/>
        <v xml:space="preserve">$Ch69: §Unambiguous: Plastomenus thomasi (0-&gt;1), </v>
      </c>
    </row>
    <row r="359" spans="1:14" x14ac:dyDescent="0.2">
      <c r="A359">
        <v>22</v>
      </c>
      <c r="B359" t="s">
        <v>31</v>
      </c>
      <c r="C359" t="s">
        <v>32</v>
      </c>
      <c r="D359">
        <v>69</v>
      </c>
      <c r="E359">
        <v>1</v>
      </c>
      <c r="F359">
        <v>0.25</v>
      </c>
      <c r="G359">
        <v>0</v>
      </c>
      <c r="H359">
        <v>1</v>
      </c>
      <c r="I359" t="s">
        <v>82</v>
      </c>
      <c r="J359" t="str">
        <f t="shared" si="25"/>
        <v>Character 69: 0-&gt; 1</v>
      </c>
      <c r="K359" t="str">
        <f t="shared" si="26"/>
        <v>§DELTRAN</v>
      </c>
      <c r="L359" t="str">
        <f t="shared" si="27"/>
        <v/>
      </c>
      <c r="M359" t="str">
        <f t="shared" si="28"/>
        <v xml:space="preserve">: </v>
      </c>
      <c r="N359" t="str">
        <f t="shared" si="29"/>
        <v xml:space="preserve"> §DELTRAN: node_46 (0-&gt;1), </v>
      </c>
    </row>
    <row r="360" spans="1:14" x14ac:dyDescent="0.2">
      <c r="A360">
        <v>30</v>
      </c>
      <c r="B360" t="s">
        <v>38</v>
      </c>
      <c r="C360" t="s">
        <v>39</v>
      </c>
      <c r="D360">
        <v>69</v>
      </c>
      <c r="E360">
        <v>1</v>
      </c>
      <c r="F360">
        <v>0.25</v>
      </c>
      <c r="G360">
        <v>0</v>
      </c>
      <c r="H360">
        <v>1</v>
      </c>
      <c r="I360" t="s">
        <v>82</v>
      </c>
      <c r="J360" t="str">
        <f t="shared" si="25"/>
        <v>Character 69: 0-&gt; 1</v>
      </c>
      <c r="K360" t="str">
        <f t="shared" si="26"/>
        <v/>
      </c>
      <c r="L360" t="str">
        <f t="shared" si="27"/>
        <v/>
      </c>
      <c r="M360" t="str">
        <f t="shared" si="28"/>
        <v/>
      </c>
      <c r="N360" t="str">
        <f t="shared" si="29"/>
        <v xml:space="preserve"> node_50 (0-&gt;1), </v>
      </c>
    </row>
    <row r="361" spans="1:14" x14ac:dyDescent="0.2">
      <c r="A361">
        <v>34</v>
      </c>
      <c r="B361" t="s">
        <v>41</v>
      </c>
      <c r="C361" t="s">
        <v>42</v>
      </c>
      <c r="D361">
        <v>69</v>
      </c>
      <c r="E361">
        <v>1</v>
      </c>
      <c r="F361">
        <v>0.25</v>
      </c>
      <c r="G361">
        <v>0</v>
      </c>
      <c r="H361">
        <v>1</v>
      </c>
      <c r="I361" t="s">
        <v>82</v>
      </c>
      <c r="J361" t="str">
        <f t="shared" si="25"/>
        <v>Character 69: 0-&gt; 1</v>
      </c>
      <c r="K361" t="str">
        <f t="shared" si="26"/>
        <v/>
      </c>
      <c r="L361" t="str">
        <f t="shared" si="27"/>
        <v/>
      </c>
      <c r="M361" t="str">
        <f t="shared" si="28"/>
        <v/>
      </c>
      <c r="N361" t="str">
        <f t="shared" si="29"/>
        <v xml:space="preserve"> Gilmoremys gettyspherensis (0-&gt;1), </v>
      </c>
    </row>
    <row r="362" spans="1:14" x14ac:dyDescent="0.2">
      <c r="A362">
        <v>21</v>
      </c>
      <c r="B362" t="s">
        <v>30</v>
      </c>
      <c r="C362" t="s">
        <v>31</v>
      </c>
      <c r="D362">
        <v>69</v>
      </c>
      <c r="E362">
        <v>1</v>
      </c>
      <c r="F362">
        <v>0.25</v>
      </c>
      <c r="G362">
        <v>0</v>
      </c>
      <c r="H362">
        <v>1</v>
      </c>
      <c r="I362" t="s">
        <v>12</v>
      </c>
      <c r="J362" t="str">
        <f t="shared" si="25"/>
        <v>Character 69: 0-&gt; 1</v>
      </c>
      <c r="K362" t="str">
        <f t="shared" si="26"/>
        <v>§ACCTRAN</v>
      </c>
      <c r="L362" t="str">
        <f t="shared" si="27"/>
        <v/>
      </c>
      <c r="M362" t="str">
        <f t="shared" si="28"/>
        <v xml:space="preserve">: </v>
      </c>
      <c r="N362" t="str">
        <f t="shared" si="29"/>
        <v xml:space="preserve"> §ACCTRAN: node_47 (0-&gt;1), </v>
      </c>
    </row>
    <row r="363" spans="1:14" x14ac:dyDescent="0.2">
      <c r="A363">
        <v>29</v>
      </c>
      <c r="B363" t="s">
        <v>17</v>
      </c>
      <c r="C363" t="s">
        <v>38</v>
      </c>
      <c r="D363">
        <v>69</v>
      </c>
      <c r="E363">
        <v>1</v>
      </c>
      <c r="F363">
        <v>0.25</v>
      </c>
      <c r="G363">
        <v>0</v>
      </c>
      <c r="H363">
        <v>1</v>
      </c>
      <c r="I363" t="s">
        <v>12</v>
      </c>
      <c r="J363" t="str">
        <f t="shared" si="25"/>
        <v>Character 69: 0-&gt; 1</v>
      </c>
      <c r="K363" t="str">
        <f t="shared" si="26"/>
        <v/>
      </c>
      <c r="L363" t="str">
        <f t="shared" si="27"/>
        <v/>
      </c>
      <c r="M363" t="str">
        <f t="shared" si="28"/>
        <v/>
      </c>
      <c r="N363" t="str">
        <f t="shared" si="29"/>
        <v xml:space="preserve"> node_55 (0-&gt;1), </v>
      </c>
    </row>
    <row r="364" spans="1:14" x14ac:dyDescent="0.2">
      <c r="A364">
        <v>35</v>
      </c>
      <c r="B364" t="s">
        <v>41</v>
      </c>
      <c r="C364" t="s">
        <v>43</v>
      </c>
      <c r="D364">
        <v>69</v>
      </c>
      <c r="E364">
        <v>1</v>
      </c>
      <c r="F364">
        <v>0.25</v>
      </c>
      <c r="G364">
        <v>1</v>
      </c>
      <c r="H364">
        <v>0</v>
      </c>
      <c r="I364" t="s">
        <v>12</v>
      </c>
      <c r="J364" t="str">
        <f t="shared" si="25"/>
        <v>Character 69: 1-&gt; 0</v>
      </c>
      <c r="K364" t="str">
        <f t="shared" si="26"/>
        <v/>
      </c>
      <c r="L364" t="str">
        <f t="shared" si="27"/>
        <v/>
      </c>
      <c r="M364" t="str">
        <f t="shared" si="28"/>
        <v/>
      </c>
      <c r="N364" t="str">
        <f t="shared" si="29"/>
        <v xml:space="preserve"> node_53 (1-&gt;0), </v>
      </c>
    </row>
    <row r="365" spans="1:14" x14ac:dyDescent="0.2">
      <c r="A365">
        <v>22</v>
      </c>
      <c r="B365" t="s">
        <v>31</v>
      </c>
      <c r="C365" t="s">
        <v>32</v>
      </c>
      <c r="D365">
        <v>70</v>
      </c>
      <c r="E365">
        <v>1</v>
      </c>
      <c r="F365">
        <v>0.5</v>
      </c>
      <c r="G365">
        <v>0</v>
      </c>
      <c r="H365">
        <v>1</v>
      </c>
      <c r="I365" t="s">
        <v>10</v>
      </c>
      <c r="J365" t="str">
        <f t="shared" si="25"/>
        <v>Character 70: 0-&gt; 1</v>
      </c>
      <c r="K365" t="str">
        <f t="shared" si="26"/>
        <v>§Unambiguous</v>
      </c>
      <c r="L365" t="str">
        <f t="shared" si="27"/>
        <v>$Ch70:</v>
      </c>
      <c r="M365" t="str">
        <f t="shared" si="28"/>
        <v xml:space="preserve">: </v>
      </c>
      <c r="N365" t="str">
        <f t="shared" si="29"/>
        <v xml:space="preserve">$Ch70: §Unambiguous: node_46 (0-&gt;1), </v>
      </c>
    </row>
    <row r="366" spans="1:14" x14ac:dyDescent="0.2">
      <c r="A366">
        <v>31</v>
      </c>
      <c r="B366" t="s">
        <v>39</v>
      </c>
      <c r="C366" t="s">
        <v>40</v>
      </c>
      <c r="D366">
        <v>70</v>
      </c>
      <c r="E366">
        <v>1</v>
      </c>
      <c r="F366">
        <v>0.5</v>
      </c>
      <c r="G366">
        <v>0</v>
      </c>
      <c r="H366">
        <v>1</v>
      </c>
      <c r="I366" t="s">
        <v>10</v>
      </c>
      <c r="J366" t="str">
        <f t="shared" si="25"/>
        <v>Character 70: 0-&gt; 1</v>
      </c>
      <c r="K366" t="str">
        <f t="shared" si="26"/>
        <v/>
      </c>
      <c r="L366" t="str">
        <f t="shared" si="27"/>
        <v/>
      </c>
      <c r="M366" t="str">
        <f t="shared" si="28"/>
        <v/>
      </c>
      <c r="N366" t="str">
        <f t="shared" si="29"/>
        <v xml:space="preserve"> Atoposemys superstes (0-&gt;1), </v>
      </c>
    </row>
    <row r="367" spans="1:14" x14ac:dyDescent="0.2">
      <c r="A367">
        <v>23</v>
      </c>
      <c r="B367" t="s">
        <v>32</v>
      </c>
      <c r="C367" t="s">
        <v>33</v>
      </c>
      <c r="D367">
        <v>71</v>
      </c>
      <c r="E367">
        <v>1</v>
      </c>
      <c r="F367">
        <v>1</v>
      </c>
      <c r="G367">
        <v>0</v>
      </c>
      <c r="H367">
        <v>1</v>
      </c>
      <c r="I367" t="s">
        <v>10</v>
      </c>
      <c r="J367" t="str">
        <f t="shared" si="25"/>
        <v>Character 71: 0-&gt; 1</v>
      </c>
      <c r="K367" t="str">
        <f t="shared" si="26"/>
        <v>Unambiguous</v>
      </c>
      <c r="L367" t="str">
        <f t="shared" si="27"/>
        <v>$Ch71:</v>
      </c>
      <c r="M367" t="str">
        <f t="shared" si="28"/>
        <v xml:space="preserve">: </v>
      </c>
      <c r="N367" t="str">
        <f t="shared" si="29"/>
        <v xml:space="preserve">$Ch71: Unambiguous: node_45 (0-&gt;1), </v>
      </c>
    </row>
    <row r="368" spans="1:14" x14ac:dyDescent="0.2">
      <c r="A368">
        <v>31</v>
      </c>
      <c r="B368" t="s">
        <v>39</v>
      </c>
      <c r="C368" t="s">
        <v>40</v>
      </c>
      <c r="D368">
        <v>72</v>
      </c>
      <c r="E368">
        <v>1</v>
      </c>
      <c r="F368">
        <v>0.33300000000000002</v>
      </c>
      <c r="G368">
        <v>0</v>
      </c>
      <c r="H368">
        <v>1</v>
      </c>
      <c r="I368" t="s">
        <v>10</v>
      </c>
      <c r="J368" t="str">
        <f t="shared" si="25"/>
        <v>Character 72: 0-&gt; 1</v>
      </c>
      <c r="K368" t="str">
        <f t="shared" si="26"/>
        <v>Unambiguous</v>
      </c>
      <c r="L368" t="str">
        <f t="shared" si="27"/>
        <v>$Ch72:</v>
      </c>
      <c r="M368" t="str">
        <f t="shared" si="28"/>
        <v xml:space="preserve">: </v>
      </c>
      <c r="N368" t="str">
        <f t="shared" si="29"/>
        <v xml:space="preserve">$Ch72: Unambiguous: Atoposemys superstes (0-&gt;1), </v>
      </c>
    </row>
    <row r="369" spans="1:14" x14ac:dyDescent="0.2">
      <c r="A369">
        <v>39</v>
      </c>
      <c r="B369" t="s">
        <v>46</v>
      </c>
      <c r="C369" t="s">
        <v>47</v>
      </c>
      <c r="D369">
        <v>72</v>
      </c>
      <c r="E369">
        <v>1</v>
      </c>
      <c r="F369">
        <v>0.33300000000000002</v>
      </c>
      <c r="G369">
        <v>0</v>
      </c>
      <c r="H369">
        <v>1</v>
      </c>
      <c r="I369" t="s">
        <v>10</v>
      </c>
      <c r="J369" t="str">
        <f t="shared" si="25"/>
        <v>Character 72: 0-&gt; 1</v>
      </c>
      <c r="K369" t="str">
        <f t="shared" si="26"/>
        <v/>
      </c>
      <c r="L369" t="str">
        <f t="shared" si="27"/>
        <v/>
      </c>
      <c r="M369" t="str">
        <f t="shared" si="28"/>
        <v/>
      </c>
      <c r="N369" t="str">
        <f t="shared" si="29"/>
        <v xml:space="preserve"> Plastomenus thomasi (0-&gt;1), </v>
      </c>
    </row>
    <row r="370" spans="1:14" x14ac:dyDescent="0.2">
      <c r="A370">
        <v>21</v>
      </c>
      <c r="B370" t="s">
        <v>30</v>
      </c>
      <c r="C370" t="s">
        <v>31</v>
      </c>
      <c r="D370">
        <v>72</v>
      </c>
      <c r="E370">
        <v>1</v>
      </c>
      <c r="F370">
        <v>0.33300000000000002</v>
      </c>
      <c r="G370">
        <v>0</v>
      </c>
      <c r="H370">
        <v>1</v>
      </c>
      <c r="I370" t="s">
        <v>82</v>
      </c>
      <c r="J370" t="str">
        <f t="shared" si="25"/>
        <v>Character 72: 0-&gt; 1</v>
      </c>
      <c r="K370" t="str">
        <f t="shared" si="26"/>
        <v>§DELTRAN</v>
      </c>
      <c r="L370" t="str">
        <f t="shared" si="27"/>
        <v/>
      </c>
      <c r="M370" t="str">
        <f t="shared" si="28"/>
        <v xml:space="preserve">: </v>
      </c>
      <c r="N370" t="str">
        <f t="shared" si="29"/>
        <v xml:space="preserve"> §DELTRAN: node_47 (0-&gt;1), </v>
      </c>
    </row>
    <row r="371" spans="1:14" x14ac:dyDescent="0.2">
      <c r="A371">
        <v>20</v>
      </c>
      <c r="B371" t="s">
        <v>18</v>
      </c>
      <c r="C371" t="s">
        <v>30</v>
      </c>
      <c r="D371">
        <v>72</v>
      </c>
      <c r="E371">
        <v>1</v>
      </c>
      <c r="F371">
        <v>0.33300000000000002</v>
      </c>
      <c r="G371">
        <v>0</v>
      </c>
      <c r="H371">
        <v>1</v>
      </c>
      <c r="I371" t="s">
        <v>12</v>
      </c>
      <c r="J371" t="str">
        <f t="shared" si="25"/>
        <v>Character 72: 0-&gt; 1</v>
      </c>
      <c r="K371" t="str">
        <f t="shared" si="26"/>
        <v>§ACCTRAN</v>
      </c>
      <c r="L371" t="str">
        <f t="shared" si="27"/>
        <v/>
      </c>
      <c r="M371" t="str">
        <f t="shared" si="28"/>
        <v xml:space="preserve">: </v>
      </c>
      <c r="N371" t="str">
        <f t="shared" si="29"/>
        <v xml:space="preserve"> §ACCTRAN: node_48 (0-&gt;1), </v>
      </c>
    </row>
    <row r="372" spans="1:14" x14ac:dyDescent="0.2">
      <c r="A372">
        <v>25</v>
      </c>
      <c r="B372" t="s">
        <v>33</v>
      </c>
      <c r="C372" t="s">
        <v>35</v>
      </c>
      <c r="D372">
        <v>73</v>
      </c>
      <c r="E372">
        <v>1</v>
      </c>
      <c r="F372">
        <v>1</v>
      </c>
      <c r="G372">
        <v>0</v>
      </c>
      <c r="H372">
        <v>1</v>
      </c>
      <c r="I372" t="s">
        <v>10</v>
      </c>
      <c r="J372" t="str">
        <f t="shared" si="25"/>
        <v>Character 73: 0-&gt; 1</v>
      </c>
      <c r="K372" t="str">
        <f t="shared" si="26"/>
        <v>§Unambiguous</v>
      </c>
      <c r="L372" t="str">
        <f t="shared" si="27"/>
        <v>$Ch73:</v>
      </c>
      <c r="M372" t="str">
        <f t="shared" si="28"/>
        <v xml:space="preserve">: </v>
      </c>
      <c r="N372" t="str">
        <f t="shared" si="29"/>
        <v xml:space="preserve">$Ch73: §Unambiguous: Hutchemys arctochelys (0-&gt;1), </v>
      </c>
    </row>
    <row r="373" spans="1:14" x14ac:dyDescent="0.2">
      <c r="A373">
        <v>25</v>
      </c>
      <c r="B373" t="s">
        <v>33</v>
      </c>
      <c r="C373" t="s">
        <v>35</v>
      </c>
      <c r="D373">
        <v>74</v>
      </c>
      <c r="E373">
        <v>1</v>
      </c>
      <c r="F373">
        <v>1</v>
      </c>
      <c r="G373">
        <v>0</v>
      </c>
      <c r="H373">
        <v>1</v>
      </c>
      <c r="I373" t="s">
        <v>10</v>
      </c>
      <c r="J373" t="str">
        <f t="shared" si="25"/>
        <v>Character 74: 0-&gt; 1</v>
      </c>
      <c r="K373" t="str">
        <f t="shared" si="26"/>
        <v>Unambiguous</v>
      </c>
      <c r="L373" t="str">
        <f t="shared" si="27"/>
        <v>$Ch74:</v>
      </c>
      <c r="M373" t="str">
        <f t="shared" si="28"/>
        <v xml:space="preserve">: </v>
      </c>
      <c r="N373" t="str">
        <f t="shared" si="29"/>
        <v xml:space="preserve">$Ch74: Unambiguous: Hutchemys arctochelys (0-&gt;1), </v>
      </c>
    </row>
    <row r="374" spans="1:14" x14ac:dyDescent="0.2">
      <c r="A374">
        <v>4</v>
      </c>
      <c r="B374" t="s">
        <v>11</v>
      </c>
      <c r="C374" t="s">
        <v>14</v>
      </c>
      <c r="D374">
        <v>75</v>
      </c>
      <c r="E374">
        <v>1</v>
      </c>
      <c r="F374">
        <v>0.33300000000000002</v>
      </c>
      <c r="G374">
        <v>1</v>
      </c>
      <c r="H374">
        <v>0</v>
      </c>
      <c r="I374" t="s">
        <v>10</v>
      </c>
      <c r="J374" t="str">
        <f t="shared" si="25"/>
        <v>Character 75: 1-&gt; 0</v>
      </c>
      <c r="K374" t="str">
        <f t="shared" si="26"/>
        <v>Unambiguous</v>
      </c>
      <c r="L374" t="str">
        <f t="shared" si="27"/>
        <v>$Ch75:</v>
      </c>
      <c r="M374" t="str">
        <f t="shared" si="28"/>
        <v xml:space="preserve">: </v>
      </c>
      <c r="N374" t="str">
        <f t="shared" si="29"/>
        <v xml:space="preserve">$Ch75: Unambiguous: node_75 (1-&gt;0), </v>
      </c>
    </row>
    <row r="375" spans="1:14" x14ac:dyDescent="0.2">
      <c r="A375">
        <v>20</v>
      </c>
      <c r="B375" t="s">
        <v>18</v>
      </c>
      <c r="C375" t="s">
        <v>30</v>
      </c>
      <c r="D375">
        <v>75</v>
      </c>
      <c r="E375">
        <v>1</v>
      </c>
      <c r="F375">
        <v>0.33300000000000002</v>
      </c>
      <c r="G375">
        <v>0</v>
      </c>
      <c r="H375">
        <v>1</v>
      </c>
      <c r="I375" t="s">
        <v>10</v>
      </c>
      <c r="J375" t="str">
        <f t="shared" si="25"/>
        <v>Character 75: 0-&gt; 1</v>
      </c>
      <c r="K375" t="str">
        <f t="shared" si="26"/>
        <v/>
      </c>
      <c r="L375" t="str">
        <f t="shared" si="27"/>
        <v/>
      </c>
      <c r="M375" t="str">
        <f t="shared" si="28"/>
        <v/>
      </c>
      <c r="N375" t="str">
        <f t="shared" si="29"/>
        <v xml:space="preserve"> node_48 (0-&gt;1), </v>
      </c>
    </row>
    <row r="376" spans="1:14" x14ac:dyDescent="0.2">
      <c r="A376">
        <v>39</v>
      </c>
      <c r="B376" t="s">
        <v>46</v>
      </c>
      <c r="C376" t="s">
        <v>47</v>
      </c>
      <c r="D376">
        <v>75</v>
      </c>
      <c r="E376">
        <v>1</v>
      </c>
      <c r="F376">
        <v>0.33300000000000002</v>
      </c>
      <c r="G376">
        <v>0</v>
      </c>
      <c r="H376">
        <v>1</v>
      </c>
      <c r="I376" t="s">
        <v>10</v>
      </c>
      <c r="J376" t="str">
        <f t="shared" si="25"/>
        <v>Character 75: 0-&gt; 1</v>
      </c>
      <c r="K376" t="str">
        <f t="shared" si="26"/>
        <v/>
      </c>
      <c r="L376" t="str">
        <f t="shared" si="27"/>
        <v/>
      </c>
      <c r="M376" t="str">
        <f t="shared" si="28"/>
        <v/>
      </c>
      <c r="N376" t="str">
        <f t="shared" si="29"/>
        <v xml:space="preserve"> Plastomenus thomasi (0-&gt;1), </v>
      </c>
    </row>
    <row r="377" spans="1:14" x14ac:dyDescent="0.2">
      <c r="A377">
        <v>21</v>
      </c>
      <c r="B377" t="s">
        <v>30</v>
      </c>
      <c r="C377" t="s">
        <v>31</v>
      </c>
      <c r="D377">
        <v>76</v>
      </c>
      <c r="E377">
        <v>1</v>
      </c>
      <c r="F377">
        <v>0.5</v>
      </c>
      <c r="G377">
        <v>0</v>
      </c>
      <c r="H377">
        <v>1</v>
      </c>
      <c r="I377" t="s">
        <v>82</v>
      </c>
      <c r="J377" t="str">
        <f t="shared" si="25"/>
        <v>Character 76: 0-&gt; 1</v>
      </c>
      <c r="K377" t="str">
        <f t="shared" si="26"/>
        <v>§DELTRAN</v>
      </c>
      <c r="L377" t="str">
        <f t="shared" si="27"/>
        <v>$Ch76:</v>
      </c>
      <c r="M377" t="str">
        <f t="shared" si="28"/>
        <v xml:space="preserve">: </v>
      </c>
      <c r="N377" t="str">
        <f t="shared" si="29"/>
        <v xml:space="preserve">$Ch76: §DELTRAN: node_47 (0-&gt;1), </v>
      </c>
    </row>
    <row r="378" spans="1:14" x14ac:dyDescent="0.2">
      <c r="A378">
        <v>29</v>
      </c>
      <c r="B378" t="s">
        <v>17</v>
      </c>
      <c r="C378" t="s">
        <v>38</v>
      </c>
      <c r="D378">
        <v>76</v>
      </c>
      <c r="E378">
        <v>1</v>
      </c>
      <c r="F378">
        <v>0.5</v>
      </c>
      <c r="G378">
        <v>0</v>
      </c>
      <c r="H378">
        <v>1</v>
      </c>
      <c r="I378" t="s">
        <v>82</v>
      </c>
      <c r="J378" t="str">
        <f t="shared" si="25"/>
        <v>Character 76: 0-&gt; 1</v>
      </c>
      <c r="K378" t="str">
        <f t="shared" si="26"/>
        <v/>
      </c>
      <c r="L378" t="str">
        <f t="shared" si="27"/>
        <v/>
      </c>
      <c r="M378" t="str">
        <f t="shared" si="28"/>
        <v/>
      </c>
      <c r="N378" t="str">
        <f t="shared" si="29"/>
        <v xml:space="preserve"> node_55 (0-&gt;1), </v>
      </c>
    </row>
    <row r="379" spans="1:14" x14ac:dyDescent="0.2">
      <c r="A379">
        <v>7</v>
      </c>
      <c r="B379" t="s">
        <v>16</v>
      </c>
      <c r="C379" t="s">
        <v>17</v>
      </c>
      <c r="D379">
        <v>76</v>
      </c>
      <c r="E379">
        <v>1</v>
      </c>
      <c r="F379">
        <v>0.5</v>
      </c>
      <c r="G379">
        <v>0</v>
      </c>
      <c r="H379">
        <v>1</v>
      </c>
      <c r="I379" t="s">
        <v>12</v>
      </c>
      <c r="J379" t="str">
        <f t="shared" si="25"/>
        <v>Character 76: 0-&gt; 1</v>
      </c>
      <c r="K379" t="str">
        <f t="shared" si="26"/>
        <v>§ACCTRAN</v>
      </c>
      <c r="L379" t="str">
        <f t="shared" si="27"/>
        <v/>
      </c>
      <c r="M379" t="str">
        <f t="shared" si="28"/>
        <v xml:space="preserve">: </v>
      </c>
      <c r="N379" t="str">
        <f t="shared" si="29"/>
        <v xml:space="preserve"> §ACCTRAN: node_56 (0-&gt;1), </v>
      </c>
    </row>
    <row r="380" spans="1:14" x14ac:dyDescent="0.2">
      <c r="A380">
        <v>9</v>
      </c>
      <c r="B380" t="s">
        <v>18</v>
      </c>
      <c r="C380" t="s">
        <v>19</v>
      </c>
      <c r="D380">
        <v>76</v>
      </c>
      <c r="E380">
        <v>1</v>
      </c>
      <c r="F380">
        <v>0.5</v>
      </c>
      <c r="G380">
        <v>1</v>
      </c>
      <c r="H380">
        <v>0</v>
      </c>
      <c r="I380" t="s">
        <v>12</v>
      </c>
      <c r="J380" t="str">
        <f t="shared" si="25"/>
        <v>Character 76: 1-&gt; 0</v>
      </c>
      <c r="K380" t="str">
        <f t="shared" si="26"/>
        <v/>
      </c>
      <c r="L380" t="str">
        <f t="shared" si="27"/>
        <v/>
      </c>
      <c r="M380" t="str">
        <f t="shared" si="28"/>
        <v/>
      </c>
      <c r="N380" t="str">
        <f t="shared" si="29"/>
        <v xml:space="preserve"> node_44 (1-&gt;0), </v>
      </c>
    </row>
    <row r="381" spans="1:14" x14ac:dyDescent="0.2">
      <c r="A381">
        <v>7</v>
      </c>
      <c r="B381" t="s">
        <v>16</v>
      </c>
      <c r="C381" t="s">
        <v>17</v>
      </c>
      <c r="D381">
        <v>77</v>
      </c>
      <c r="E381">
        <v>1</v>
      </c>
      <c r="F381">
        <v>0.66700000000000004</v>
      </c>
      <c r="G381">
        <v>0</v>
      </c>
      <c r="H381">
        <v>1</v>
      </c>
      <c r="I381" t="s">
        <v>10</v>
      </c>
      <c r="J381" t="str">
        <f t="shared" si="25"/>
        <v>Character 77: 0-&gt; 1</v>
      </c>
      <c r="K381" t="str">
        <f t="shared" si="26"/>
        <v>§Unambiguous</v>
      </c>
      <c r="L381" t="str">
        <f t="shared" si="27"/>
        <v>$Ch77:</v>
      </c>
      <c r="M381" t="str">
        <f t="shared" si="28"/>
        <v xml:space="preserve">: </v>
      </c>
      <c r="N381" t="str">
        <f t="shared" si="29"/>
        <v xml:space="preserve">$Ch77: §Unambiguous: node_56 (0-&gt;1), </v>
      </c>
    </row>
    <row r="382" spans="1:14" x14ac:dyDescent="0.2">
      <c r="A382">
        <v>19</v>
      </c>
      <c r="B382" t="s">
        <v>19</v>
      </c>
      <c r="C382" t="s">
        <v>29</v>
      </c>
      <c r="D382">
        <v>77</v>
      </c>
      <c r="E382">
        <v>1</v>
      </c>
      <c r="F382">
        <v>0.66700000000000004</v>
      </c>
      <c r="G382">
        <v>1</v>
      </c>
      <c r="H382">
        <v>0</v>
      </c>
      <c r="I382" t="s">
        <v>10</v>
      </c>
      <c r="J382" t="str">
        <f t="shared" si="25"/>
        <v>Character 77: 1-&gt; 0</v>
      </c>
      <c r="K382" t="str">
        <f t="shared" si="26"/>
        <v/>
      </c>
      <c r="L382" t="str">
        <f t="shared" si="27"/>
        <v/>
      </c>
      <c r="M382" t="str">
        <f t="shared" si="28"/>
        <v/>
      </c>
      <c r="N382" t="str">
        <f t="shared" si="29"/>
        <v xml:space="preserve"> Axestemys infernalis (1-&gt;0), </v>
      </c>
    </row>
    <row r="383" spans="1:14" x14ac:dyDescent="0.2">
      <c r="A383">
        <v>21</v>
      </c>
      <c r="B383" t="s">
        <v>30</v>
      </c>
      <c r="C383" t="s">
        <v>31</v>
      </c>
      <c r="D383">
        <v>77</v>
      </c>
      <c r="E383">
        <v>1</v>
      </c>
      <c r="F383">
        <v>0.66700000000000004</v>
      </c>
      <c r="G383">
        <v>1</v>
      </c>
      <c r="H383">
        <v>2</v>
      </c>
      <c r="I383" t="s">
        <v>10</v>
      </c>
      <c r="J383" t="str">
        <f t="shared" si="25"/>
        <v>Character 77: 1-&gt; 2</v>
      </c>
      <c r="K383" t="str">
        <f t="shared" si="26"/>
        <v/>
      </c>
      <c r="L383" t="str">
        <f t="shared" si="27"/>
        <v/>
      </c>
      <c r="M383" t="str">
        <f t="shared" si="28"/>
        <v/>
      </c>
      <c r="N383" t="str">
        <f t="shared" si="29"/>
        <v xml:space="preserve"> node_47 (1-&gt;2), </v>
      </c>
    </row>
    <row r="384" spans="1:14" x14ac:dyDescent="0.2">
      <c r="A384">
        <v>18</v>
      </c>
      <c r="B384" t="s">
        <v>24</v>
      </c>
      <c r="C384" t="s">
        <v>28</v>
      </c>
      <c r="D384">
        <v>78</v>
      </c>
      <c r="E384">
        <v>1</v>
      </c>
      <c r="F384">
        <v>0.25</v>
      </c>
      <c r="G384">
        <v>0</v>
      </c>
      <c r="H384">
        <v>1</v>
      </c>
      <c r="I384" t="s">
        <v>10</v>
      </c>
      <c r="J384" t="str">
        <f t="shared" si="25"/>
        <v>Character 78: 0-&gt; 1</v>
      </c>
      <c r="K384" t="str">
        <f t="shared" si="26"/>
        <v>Unambiguous</v>
      </c>
      <c r="L384" t="str">
        <f t="shared" si="27"/>
        <v>$Ch78:</v>
      </c>
      <c r="M384" t="str">
        <f t="shared" si="28"/>
        <v xml:space="preserve">: </v>
      </c>
      <c r="N384" t="str">
        <f t="shared" si="29"/>
        <v xml:space="preserve">$Ch78: Unambiguous: Lissemys punctata (0-&gt;1), </v>
      </c>
    </row>
    <row r="385" spans="1:14" x14ac:dyDescent="0.2">
      <c r="A385">
        <v>25</v>
      </c>
      <c r="B385" t="s">
        <v>33</v>
      </c>
      <c r="C385" t="s">
        <v>35</v>
      </c>
      <c r="D385">
        <v>78</v>
      </c>
      <c r="E385">
        <v>1</v>
      </c>
      <c r="F385">
        <v>0.25</v>
      </c>
      <c r="G385">
        <v>0</v>
      </c>
      <c r="H385">
        <v>1</v>
      </c>
      <c r="I385" t="s">
        <v>82</v>
      </c>
      <c r="J385" t="str">
        <f t="shared" si="25"/>
        <v>Character 78: 0-&gt; 1</v>
      </c>
      <c r="K385" t="str">
        <f t="shared" si="26"/>
        <v>§DELTRAN</v>
      </c>
      <c r="L385" t="str">
        <f t="shared" si="27"/>
        <v/>
      </c>
      <c r="M385" t="str">
        <f t="shared" si="28"/>
        <v xml:space="preserve">: </v>
      </c>
      <c r="N385" t="str">
        <f t="shared" si="29"/>
        <v xml:space="preserve"> §DELTRAN: Hutchemys arctochelys (0-&gt;1), </v>
      </c>
    </row>
    <row r="386" spans="1:14" x14ac:dyDescent="0.2">
      <c r="A386">
        <v>27</v>
      </c>
      <c r="B386" t="s">
        <v>31</v>
      </c>
      <c r="C386" t="s">
        <v>37</v>
      </c>
      <c r="D386">
        <v>78</v>
      </c>
      <c r="E386">
        <v>1</v>
      </c>
      <c r="F386">
        <v>0.25</v>
      </c>
      <c r="G386">
        <v>0</v>
      </c>
      <c r="H386">
        <v>1</v>
      </c>
      <c r="I386" t="s">
        <v>82</v>
      </c>
      <c r="J386" t="str">
        <f t="shared" si="25"/>
        <v>Character 78: 0-&gt; 1</v>
      </c>
      <c r="K386" t="str">
        <f t="shared" si="26"/>
        <v/>
      </c>
      <c r="L386" t="str">
        <f t="shared" si="27"/>
        <v/>
      </c>
      <c r="M386" t="str">
        <f t="shared" si="28"/>
        <v/>
      </c>
      <c r="N386" t="str">
        <f t="shared" si="29"/>
        <v xml:space="preserve"> Hutchemys sterea (0-&gt;1), </v>
      </c>
    </row>
    <row r="387" spans="1:14" x14ac:dyDescent="0.2">
      <c r="A387">
        <v>28</v>
      </c>
      <c r="B387" t="s">
        <v>30</v>
      </c>
      <c r="C387" t="s">
        <v>83</v>
      </c>
      <c r="D387">
        <v>78</v>
      </c>
      <c r="E387">
        <v>1</v>
      </c>
      <c r="F387">
        <v>0.25</v>
      </c>
      <c r="G387">
        <v>0</v>
      </c>
      <c r="H387">
        <v>1</v>
      </c>
      <c r="I387" t="s">
        <v>82</v>
      </c>
      <c r="J387" t="str">
        <f t="shared" ref="J387:J450" si="30">CONCATENATE("Character ",D387,": ",G387,"-&gt; ",H387)</f>
        <v>Character 78: 0-&gt; 1</v>
      </c>
      <c r="K387" t="str">
        <f t="shared" ref="K387:K450" si="31">IF(I387=I386, IF(D387=D386,"",I387), CONCATENATE("§",I387))</f>
        <v/>
      </c>
      <c r="L387" t="str">
        <f t="shared" ref="L387:L450" si="32" xml:space="preserve"> IF(D387=D386,"", CONCATENATE("$","Ch",D387,":"))</f>
        <v/>
      </c>
      <c r="M387" t="str">
        <f t="shared" ref="M387:M450" si="33" xml:space="preserve"> IF(K387="","",": ")</f>
        <v/>
      </c>
      <c r="N387" t="str">
        <f t="shared" ref="N387:N450" si="34" xml:space="preserve"> CONCATENATE(L387," ",K387,M387,C387," (",G387,"-&gt;",H387,")",", ")</f>
        <v xml:space="preserve"> Helopanoplia distincta (0-&gt;1), </v>
      </c>
    </row>
    <row r="388" spans="1:14" x14ac:dyDescent="0.2">
      <c r="A388">
        <v>20</v>
      </c>
      <c r="B388" t="s">
        <v>18</v>
      </c>
      <c r="C388" t="s">
        <v>30</v>
      </c>
      <c r="D388">
        <v>78</v>
      </c>
      <c r="E388">
        <v>1</v>
      </c>
      <c r="F388">
        <v>0.25</v>
      </c>
      <c r="G388">
        <v>0</v>
      </c>
      <c r="H388">
        <v>1</v>
      </c>
      <c r="I388" t="s">
        <v>12</v>
      </c>
      <c r="J388" t="str">
        <f t="shared" si="30"/>
        <v>Character 78: 0-&gt; 1</v>
      </c>
      <c r="K388" t="str">
        <f t="shared" si="31"/>
        <v>§ACCTRAN</v>
      </c>
      <c r="L388" t="str">
        <f t="shared" si="32"/>
        <v/>
      </c>
      <c r="M388" t="str">
        <f t="shared" si="33"/>
        <v xml:space="preserve">: </v>
      </c>
      <c r="N388" t="str">
        <f t="shared" si="34"/>
        <v xml:space="preserve"> §ACCTRAN: node_48 (0-&gt;1), </v>
      </c>
    </row>
    <row r="389" spans="1:14" x14ac:dyDescent="0.2">
      <c r="A389">
        <v>22</v>
      </c>
      <c r="B389" t="s">
        <v>31</v>
      </c>
      <c r="C389" t="s">
        <v>32</v>
      </c>
      <c r="D389">
        <v>78</v>
      </c>
      <c r="E389">
        <v>1</v>
      </c>
      <c r="F389">
        <v>0.25</v>
      </c>
      <c r="G389">
        <v>1</v>
      </c>
      <c r="H389">
        <v>0</v>
      </c>
      <c r="I389" t="s">
        <v>12</v>
      </c>
      <c r="J389" t="str">
        <f t="shared" si="30"/>
        <v>Character 78: 1-&gt; 0</v>
      </c>
      <c r="K389" t="str">
        <f t="shared" si="31"/>
        <v/>
      </c>
      <c r="L389" t="str">
        <f t="shared" si="32"/>
        <v/>
      </c>
      <c r="M389" t="str">
        <f t="shared" si="33"/>
        <v/>
      </c>
      <c r="N389" t="str">
        <f t="shared" si="34"/>
        <v xml:space="preserve"> node_46 (1-&gt;0), </v>
      </c>
    </row>
    <row r="390" spans="1:14" x14ac:dyDescent="0.2">
      <c r="A390">
        <v>25</v>
      </c>
      <c r="B390" t="s">
        <v>33</v>
      </c>
      <c r="C390" t="s">
        <v>35</v>
      </c>
      <c r="D390">
        <v>78</v>
      </c>
      <c r="E390">
        <v>1</v>
      </c>
      <c r="F390">
        <v>0.25</v>
      </c>
      <c r="G390">
        <v>0</v>
      </c>
      <c r="H390">
        <v>1</v>
      </c>
      <c r="I390" t="s">
        <v>12</v>
      </c>
      <c r="J390" t="str">
        <f t="shared" si="30"/>
        <v>Character 78: 0-&gt; 1</v>
      </c>
      <c r="K390" t="str">
        <f t="shared" si="31"/>
        <v/>
      </c>
      <c r="L390" t="str">
        <f t="shared" si="32"/>
        <v/>
      </c>
      <c r="M390" t="str">
        <f t="shared" si="33"/>
        <v/>
      </c>
      <c r="N390" t="str">
        <f t="shared" si="34"/>
        <v xml:space="preserve"> Hutchemys arctochelys (0-&gt;1), </v>
      </c>
    </row>
    <row r="391" spans="1:14" x14ac:dyDescent="0.2">
      <c r="A391">
        <v>13</v>
      </c>
      <c r="B391" t="s">
        <v>21</v>
      </c>
      <c r="C391" t="s">
        <v>23</v>
      </c>
      <c r="D391">
        <v>79</v>
      </c>
      <c r="E391">
        <v>1</v>
      </c>
      <c r="F391">
        <v>0.25</v>
      </c>
      <c r="G391">
        <v>1</v>
      </c>
      <c r="H391">
        <v>2</v>
      </c>
      <c r="I391" t="s">
        <v>10</v>
      </c>
      <c r="J391" t="str">
        <f t="shared" si="30"/>
        <v>Character 79: 1-&gt; 2</v>
      </c>
      <c r="K391" t="str">
        <f t="shared" si="31"/>
        <v>§Unambiguous</v>
      </c>
      <c r="L391" t="str">
        <f t="shared" si="32"/>
        <v>$Ch79:</v>
      </c>
      <c r="M391" t="str">
        <f t="shared" si="33"/>
        <v xml:space="preserve">: </v>
      </c>
      <c r="N391" t="str">
        <f t="shared" si="34"/>
        <v xml:space="preserve">$Ch79: §Unambiguous: Cyclanorbis senegalensis (1-&gt;2), </v>
      </c>
    </row>
    <row r="392" spans="1:14" x14ac:dyDescent="0.2">
      <c r="A392">
        <v>51</v>
      </c>
      <c r="B392" t="s">
        <v>57</v>
      </c>
      <c r="C392" t="s">
        <v>59</v>
      </c>
      <c r="D392">
        <v>79</v>
      </c>
      <c r="E392">
        <v>1</v>
      </c>
      <c r="F392">
        <v>0.25</v>
      </c>
      <c r="G392">
        <v>2</v>
      </c>
      <c r="H392">
        <v>1</v>
      </c>
      <c r="I392" t="s">
        <v>10</v>
      </c>
      <c r="J392" t="str">
        <f t="shared" si="30"/>
        <v>Character 79: 2-&gt; 1</v>
      </c>
      <c r="K392" t="str">
        <f t="shared" si="31"/>
        <v/>
      </c>
      <c r="L392" t="str">
        <f t="shared" si="32"/>
        <v/>
      </c>
      <c r="M392" t="str">
        <f t="shared" si="33"/>
        <v/>
      </c>
      <c r="N392" t="str">
        <f t="shared" si="34"/>
        <v xml:space="preserve"> node_60 (2-&gt;1), </v>
      </c>
    </row>
    <row r="393" spans="1:14" x14ac:dyDescent="0.2">
      <c r="A393">
        <v>8</v>
      </c>
      <c r="B393" t="s">
        <v>17</v>
      </c>
      <c r="C393" t="s">
        <v>18</v>
      </c>
      <c r="D393">
        <v>79</v>
      </c>
      <c r="E393">
        <v>1</v>
      </c>
      <c r="F393">
        <v>0.25</v>
      </c>
      <c r="G393">
        <v>2</v>
      </c>
      <c r="H393">
        <v>1</v>
      </c>
      <c r="I393" t="s">
        <v>82</v>
      </c>
      <c r="J393" t="str">
        <f t="shared" si="30"/>
        <v>Character 79: 2-&gt; 1</v>
      </c>
      <c r="K393" t="str">
        <f t="shared" si="31"/>
        <v>§DELTRAN</v>
      </c>
      <c r="L393" t="str">
        <f t="shared" si="32"/>
        <v/>
      </c>
      <c r="M393" t="str">
        <f t="shared" si="33"/>
        <v xml:space="preserve">: </v>
      </c>
      <c r="N393" t="str">
        <f t="shared" si="34"/>
        <v xml:space="preserve"> §DELTRAN: node_49 (2-&gt;1), </v>
      </c>
    </row>
    <row r="394" spans="1:14" x14ac:dyDescent="0.2">
      <c r="A394">
        <v>30</v>
      </c>
      <c r="B394" t="s">
        <v>38</v>
      </c>
      <c r="C394" t="s">
        <v>39</v>
      </c>
      <c r="D394">
        <v>79</v>
      </c>
      <c r="E394">
        <v>1</v>
      </c>
      <c r="F394">
        <v>0.25</v>
      </c>
      <c r="G394">
        <v>2</v>
      </c>
      <c r="H394">
        <v>1</v>
      </c>
      <c r="I394" t="s">
        <v>82</v>
      </c>
      <c r="J394" t="str">
        <f t="shared" si="30"/>
        <v>Character 79: 2-&gt; 1</v>
      </c>
      <c r="K394" t="str">
        <f t="shared" si="31"/>
        <v/>
      </c>
      <c r="L394" t="str">
        <f t="shared" si="32"/>
        <v/>
      </c>
      <c r="M394" t="str">
        <f t="shared" si="33"/>
        <v/>
      </c>
      <c r="N394" t="str">
        <f t="shared" si="34"/>
        <v xml:space="preserve"> node_50 (2-&gt;1), </v>
      </c>
    </row>
    <row r="395" spans="1:14" x14ac:dyDescent="0.2">
      <c r="A395">
        <v>7</v>
      </c>
      <c r="B395" t="s">
        <v>16</v>
      </c>
      <c r="C395" t="s">
        <v>17</v>
      </c>
      <c r="D395">
        <v>79</v>
      </c>
      <c r="E395">
        <v>1</v>
      </c>
      <c r="F395">
        <v>0.25</v>
      </c>
      <c r="G395">
        <v>2</v>
      </c>
      <c r="H395">
        <v>1</v>
      </c>
      <c r="I395" t="s">
        <v>12</v>
      </c>
      <c r="J395" t="str">
        <f t="shared" si="30"/>
        <v>Character 79: 2-&gt; 1</v>
      </c>
      <c r="K395" t="str">
        <f t="shared" si="31"/>
        <v>§ACCTRAN</v>
      </c>
      <c r="L395" t="str">
        <f t="shared" si="32"/>
        <v/>
      </c>
      <c r="M395" t="str">
        <f t="shared" si="33"/>
        <v xml:space="preserve">: </v>
      </c>
      <c r="N395" t="str">
        <f t="shared" si="34"/>
        <v xml:space="preserve"> §ACCTRAN: node_56 (2-&gt;1), </v>
      </c>
    </row>
    <row r="396" spans="1:14" x14ac:dyDescent="0.2">
      <c r="A396">
        <v>33</v>
      </c>
      <c r="B396" t="s">
        <v>38</v>
      </c>
      <c r="C396" t="s">
        <v>41</v>
      </c>
      <c r="D396">
        <v>79</v>
      </c>
      <c r="E396">
        <v>1</v>
      </c>
      <c r="F396">
        <v>0.25</v>
      </c>
      <c r="G396">
        <v>1</v>
      </c>
      <c r="H396">
        <v>2</v>
      </c>
      <c r="I396" t="s">
        <v>12</v>
      </c>
      <c r="J396" t="str">
        <f t="shared" si="30"/>
        <v>Character 79: 1-&gt; 2</v>
      </c>
      <c r="K396" t="str">
        <f t="shared" si="31"/>
        <v/>
      </c>
      <c r="L396" t="str">
        <f t="shared" si="32"/>
        <v/>
      </c>
      <c r="M396" t="str">
        <f t="shared" si="33"/>
        <v/>
      </c>
      <c r="N396" t="str">
        <f t="shared" si="34"/>
        <v xml:space="preserve"> node_54 (1-&gt;2), </v>
      </c>
    </row>
    <row r="397" spans="1:14" x14ac:dyDescent="0.2">
      <c r="A397">
        <v>35</v>
      </c>
      <c r="B397" t="s">
        <v>41</v>
      </c>
      <c r="C397" t="s">
        <v>43</v>
      </c>
      <c r="D397">
        <v>80</v>
      </c>
      <c r="E397">
        <v>1</v>
      </c>
      <c r="F397">
        <v>1</v>
      </c>
      <c r="G397">
        <v>0</v>
      </c>
      <c r="H397">
        <v>1</v>
      </c>
      <c r="I397" t="s">
        <v>82</v>
      </c>
      <c r="J397" t="str">
        <f t="shared" si="30"/>
        <v>Character 80: 0-&gt; 1</v>
      </c>
      <c r="K397" t="str">
        <f t="shared" si="31"/>
        <v>§DELTRAN</v>
      </c>
      <c r="L397" t="str">
        <f t="shared" si="32"/>
        <v>$Ch80:</v>
      </c>
      <c r="M397" t="str">
        <f t="shared" si="33"/>
        <v xml:space="preserve">: </v>
      </c>
      <c r="N397" t="str">
        <f t="shared" si="34"/>
        <v xml:space="preserve">$Ch80: §DELTRAN: node_53 (0-&gt;1), </v>
      </c>
    </row>
    <row r="398" spans="1:14" x14ac:dyDescent="0.2">
      <c r="A398">
        <v>29</v>
      </c>
      <c r="B398" t="s">
        <v>17</v>
      </c>
      <c r="C398" t="s">
        <v>38</v>
      </c>
      <c r="D398">
        <v>80</v>
      </c>
      <c r="E398">
        <v>1</v>
      </c>
      <c r="F398">
        <v>1</v>
      </c>
      <c r="G398">
        <v>0</v>
      </c>
      <c r="H398">
        <v>1</v>
      </c>
      <c r="I398" t="s">
        <v>12</v>
      </c>
      <c r="J398" t="str">
        <f t="shared" si="30"/>
        <v>Character 80: 0-&gt; 1</v>
      </c>
      <c r="K398" t="str">
        <f t="shared" si="31"/>
        <v>§ACCTRAN</v>
      </c>
      <c r="L398" t="str">
        <f t="shared" si="32"/>
        <v/>
      </c>
      <c r="M398" t="str">
        <f t="shared" si="33"/>
        <v xml:space="preserve">: </v>
      </c>
      <c r="N398" t="str">
        <f t="shared" si="34"/>
        <v xml:space="preserve"> §ACCTRAN: node_55 (0-&gt;1), </v>
      </c>
    </row>
    <row r="399" spans="1:14" x14ac:dyDescent="0.2">
      <c r="A399">
        <v>1</v>
      </c>
      <c r="B399" t="s">
        <v>8</v>
      </c>
      <c r="C399" t="s">
        <v>9</v>
      </c>
      <c r="D399">
        <v>81</v>
      </c>
      <c r="E399">
        <v>1</v>
      </c>
      <c r="F399">
        <v>0.5</v>
      </c>
      <c r="G399">
        <v>0</v>
      </c>
      <c r="H399">
        <v>1</v>
      </c>
      <c r="I399" t="s">
        <v>10</v>
      </c>
      <c r="J399" t="str">
        <f t="shared" si="30"/>
        <v>Character 81: 0-&gt; 1</v>
      </c>
      <c r="K399" t="str">
        <f t="shared" si="31"/>
        <v>§Unambiguous</v>
      </c>
      <c r="L399" t="str">
        <f t="shared" si="32"/>
        <v>$Ch81:</v>
      </c>
      <c r="M399" t="str">
        <f t="shared" si="33"/>
        <v xml:space="preserve">: </v>
      </c>
      <c r="N399" t="str">
        <f t="shared" si="34"/>
        <v xml:space="preserve">$Ch81: §Unambiguous: Adocus lineolatus (0-&gt;1), </v>
      </c>
    </row>
    <row r="400" spans="1:14" x14ac:dyDescent="0.2">
      <c r="A400">
        <v>36</v>
      </c>
      <c r="B400" t="s">
        <v>43</v>
      </c>
      <c r="C400" t="s">
        <v>44</v>
      </c>
      <c r="D400">
        <v>81</v>
      </c>
      <c r="E400">
        <v>1</v>
      </c>
      <c r="F400">
        <v>0.5</v>
      </c>
      <c r="G400">
        <v>0</v>
      </c>
      <c r="H400">
        <v>1</v>
      </c>
      <c r="I400" t="s">
        <v>10</v>
      </c>
      <c r="J400" t="str">
        <f t="shared" si="30"/>
        <v>Character 81: 0-&gt; 1</v>
      </c>
      <c r="K400" t="str">
        <f t="shared" si="31"/>
        <v/>
      </c>
      <c r="L400" t="str">
        <f t="shared" si="32"/>
        <v/>
      </c>
      <c r="M400" t="str">
        <f t="shared" si="33"/>
        <v/>
      </c>
      <c r="N400" t="str">
        <f t="shared" si="34"/>
        <v xml:space="preserve"> Gilmoremys lancensis (0-&gt;1), </v>
      </c>
    </row>
    <row r="401" spans="1:14" x14ac:dyDescent="0.2">
      <c r="A401">
        <v>35</v>
      </c>
      <c r="B401" t="s">
        <v>41</v>
      </c>
      <c r="C401" t="s">
        <v>43</v>
      </c>
      <c r="D401">
        <v>82</v>
      </c>
      <c r="E401">
        <v>1</v>
      </c>
      <c r="F401">
        <v>1</v>
      </c>
      <c r="G401">
        <v>0</v>
      </c>
      <c r="H401">
        <v>1</v>
      </c>
      <c r="I401" t="s">
        <v>82</v>
      </c>
      <c r="J401" t="str">
        <f t="shared" si="30"/>
        <v>Character 82: 0-&gt; 1</v>
      </c>
      <c r="K401" t="str">
        <f t="shared" si="31"/>
        <v>§DELTRAN</v>
      </c>
      <c r="L401" t="str">
        <f t="shared" si="32"/>
        <v>$Ch82:</v>
      </c>
      <c r="M401" t="str">
        <f t="shared" si="33"/>
        <v xml:space="preserve">: </v>
      </c>
      <c r="N401" t="str">
        <f t="shared" si="34"/>
        <v xml:space="preserve">$Ch82: §DELTRAN: node_53 (0-&gt;1), </v>
      </c>
    </row>
    <row r="402" spans="1:14" x14ac:dyDescent="0.2">
      <c r="A402">
        <v>33</v>
      </c>
      <c r="B402" t="s">
        <v>38</v>
      </c>
      <c r="C402" t="s">
        <v>41</v>
      </c>
      <c r="D402">
        <v>82</v>
      </c>
      <c r="E402">
        <v>1</v>
      </c>
      <c r="F402">
        <v>1</v>
      </c>
      <c r="G402">
        <v>0</v>
      </c>
      <c r="H402">
        <v>1</v>
      </c>
      <c r="I402" t="s">
        <v>12</v>
      </c>
      <c r="J402" t="str">
        <f t="shared" si="30"/>
        <v>Character 82: 0-&gt; 1</v>
      </c>
      <c r="K402" t="str">
        <f t="shared" si="31"/>
        <v>§ACCTRAN</v>
      </c>
      <c r="L402" t="str">
        <f t="shared" si="32"/>
        <v/>
      </c>
      <c r="M402" t="str">
        <f t="shared" si="33"/>
        <v xml:space="preserve">: </v>
      </c>
      <c r="N402" t="str">
        <f t="shared" si="34"/>
        <v xml:space="preserve"> §ACCTRAN: node_54 (0-&gt;1), </v>
      </c>
    </row>
    <row r="403" spans="1:14" x14ac:dyDescent="0.2">
      <c r="A403">
        <v>39</v>
      </c>
      <c r="B403" t="s">
        <v>46</v>
      </c>
      <c r="C403" t="s">
        <v>47</v>
      </c>
      <c r="D403">
        <v>83</v>
      </c>
      <c r="E403">
        <v>1</v>
      </c>
      <c r="F403">
        <v>1</v>
      </c>
      <c r="G403">
        <v>0</v>
      </c>
      <c r="H403">
        <v>1</v>
      </c>
      <c r="I403" t="s">
        <v>82</v>
      </c>
      <c r="J403" t="str">
        <f t="shared" si="30"/>
        <v>Character 83: 0-&gt; 1</v>
      </c>
      <c r="K403" t="str">
        <f t="shared" si="31"/>
        <v>§DELTRAN</v>
      </c>
      <c r="L403" t="str">
        <f t="shared" si="32"/>
        <v>$Ch83:</v>
      </c>
      <c r="M403" t="str">
        <f t="shared" si="33"/>
        <v xml:space="preserve">: </v>
      </c>
      <c r="N403" t="str">
        <f t="shared" si="34"/>
        <v xml:space="preserve">$Ch83: §DELTRAN: Plastomenus thomasi (0-&gt;1), </v>
      </c>
    </row>
    <row r="404" spans="1:14" x14ac:dyDescent="0.2">
      <c r="A404">
        <v>29</v>
      </c>
      <c r="B404" t="s">
        <v>17</v>
      </c>
      <c r="C404" t="s">
        <v>38</v>
      </c>
      <c r="D404">
        <v>83</v>
      </c>
      <c r="E404">
        <v>1</v>
      </c>
      <c r="F404">
        <v>1</v>
      </c>
      <c r="G404">
        <v>0</v>
      </c>
      <c r="H404">
        <v>1</v>
      </c>
      <c r="I404" t="s">
        <v>12</v>
      </c>
      <c r="J404" t="str">
        <f t="shared" si="30"/>
        <v>Character 83: 0-&gt; 1</v>
      </c>
      <c r="K404" t="str">
        <f t="shared" si="31"/>
        <v>§ACCTRAN</v>
      </c>
      <c r="L404" t="str">
        <f t="shared" si="32"/>
        <v/>
      </c>
      <c r="M404" t="str">
        <f t="shared" si="33"/>
        <v xml:space="preserve">: </v>
      </c>
      <c r="N404" t="str">
        <f t="shared" si="34"/>
        <v xml:space="preserve"> §ACCTRAN: node_55 (0-&gt;1), </v>
      </c>
    </row>
    <row r="405" spans="1:14" x14ac:dyDescent="0.2">
      <c r="A405">
        <v>4</v>
      </c>
      <c r="B405" t="s">
        <v>11</v>
      </c>
      <c r="C405" t="s">
        <v>14</v>
      </c>
      <c r="D405">
        <v>84</v>
      </c>
      <c r="E405">
        <v>1</v>
      </c>
      <c r="F405">
        <v>0.25</v>
      </c>
      <c r="G405">
        <v>1</v>
      </c>
      <c r="H405">
        <v>0</v>
      </c>
      <c r="I405" t="s">
        <v>10</v>
      </c>
      <c r="J405" t="str">
        <f t="shared" si="30"/>
        <v>Character 84: 1-&gt; 0</v>
      </c>
      <c r="K405" t="str">
        <f t="shared" si="31"/>
        <v>§Unambiguous</v>
      </c>
      <c r="L405" t="str">
        <f t="shared" si="32"/>
        <v>$Ch84:</v>
      </c>
      <c r="M405" t="str">
        <f t="shared" si="33"/>
        <v xml:space="preserve">: </v>
      </c>
      <c r="N405" t="str">
        <f t="shared" si="34"/>
        <v xml:space="preserve">$Ch84: §Unambiguous: node_75 (1-&gt;0), </v>
      </c>
    </row>
    <row r="406" spans="1:14" x14ac:dyDescent="0.2">
      <c r="A406">
        <v>38</v>
      </c>
      <c r="B406" t="s">
        <v>45</v>
      </c>
      <c r="C406" t="s">
        <v>46</v>
      </c>
      <c r="D406">
        <v>84</v>
      </c>
      <c r="E406">
        <v>1</v>
      </c>
      <c r="F406">
        <v>0.25</v>
      </c>
      <c r="G406">
        <v>0</v>
      </c>
      <c r="H406">
        <v>1</v>
      </c>
      <c r="I406" t="s">
        <v>10</v>
      </c>
      <c r="J406" t="str">
        <f t="shared" si="30"/>
        <v>Character 84: 0-&gt; 1</v>
      </c>
      <c r="K406" t="str">
        <f t="shared" si="31"/>
        <v/>
      </c>
      <c r="L406" t="str">
        <f t="shared" si="32"/>
        <v/>
      </c>
      <c r="M406" t="str">
        <f t="shared" si="33"/>
        <v/>
      </c>
      <c r="N406" t="str">
        <f t="shared" si="34"/>
        <v xml:space="preserve"> node_51 (0-&gt;1), </v>
      </c>
    </row>
    <row r="407" spans="1:14" x14ac:dyDescent="0.2">
      <c r="A407">
        <v>25</v>
      </c>
      <c r="B407" t="s">
        <v>33</v>
      </c>
      <c r="C407" t="s">
        <v>35</v>
      </c>
      <c r="D407">
        <v>84</v>
      </c>
      <c r="E407">
        <v>1</v>
      </c>
      <c r="F407">
        <v>0.25</v>
      </c>
      <c r="G407">
        <v>0</v>
      </c>
      <c r="H407">
        <v>1</v>
      </c>
      <c r="I407" t="s">
        <v>82</v>
      </c>
      <c r="J407" t="str">
        <f t="shared" si="30"/>
        <v>Character 84: 0-&gt; 1</v>
      </c>
      <c r="K407" t="str">
        <f t="shared" si="31"/>
        <v>§DELTRAN</v>
      </c>
      <c r="L407" t="str">
        <f t="shared" si="32"/>
        <v/>
      </c>
      <c r="M407" t="str">
        <f t="shared" si="33"/>
        <v xml:space="preserve">: </v>
      </c>
      <c r="N407" t="str">
        <f t="shared" si="34"/>
        <v xml:space="preserve"> §DELTRAN: Hutchemys arctochelys (0-&gt;1), </v>
      </c>
    </row>
    <row r="408" spans="1:14" x14ac:dyDescent="0.2">
      <c r="A408">
        <v>27</v>
      </c>
      <c r="B408" t="s">
        <v>31</v>
      </c>
      <c r="C408" t="s">
        <v>37</v>
      </c>
      <c r="D408">
        <v>84</v>
      </c>
      <c r="E408">
        <v>1</v>
      </c>
      <c r="F408">
        <v>0.25</v>
      </c>
      <c r="G408">
        <v>0</v>
      </c>
      <c r="H408">
        <v>1</v>
      </c>
      <c r="I408" t="s">
        <v>82</v>
      </c>
      <c r="J408" t="str">
        <f t="shared" si="30"/>
        <v>Character 84: 0-&gt; 1</v>
      </c>
      <c r="K408" t="str">
        <f t="shared" si="31"/>
        <v/>
      </c>
      <c r="L408" t="str">
        <f t="shared" si="32"/>
        <v/>
      </c>
      <c r="M408" t="str">
        <f t="shared" si="33"/>
        <v/>
      </c>
      <c r="N408" t="str">
        <f t="shared" si="34"/>
        <v xml:space="preserve"> Hutchemys sterea (0-&gt;1), </v>
      </c>
    </row>
    <row r="409" spans="1:14" x14ac:dyDescent="0.2">
      <c r="A409">
        <v>20</v>
      </c>
      <c r="B409" t="s">
        <v>18</v>
      </c>
      <c r="C409" t="s">
        <v>30</v>
      </c>
      <c r="D409">
        <v>84</v>
      </c>
      <c r="E409">
        <v>1</v>
      </c>
      <c r="F409">
        <v>0.25</v>
      </c>
      <c r="G409">
        <v>0</v>
      </c>
      <c r="H409">
        <v>1</v>
      </c>
      <c r="I409" t="s">
        <v>12</v>
      </c>
      <c r="J409" t="str">
        <f t="shared" si="30"/>
        <v>Character 84: 0-&gt; 1</v>
      </c>
      <c r="K409" t="str">
        <f t="shared" si="31"/>
        <v>§ACCTRAN</v>
      </c>
      <c r="L409" t="str">
        <f t="shared" si="32"/>
        <v/>
      </c>
      <c r="M409" t="str">
        <f t="shared" si="33"/>
        <v xml:space="preserve">: </v>
      </c>
      <c r="N409" t="str">
        <f t="shared" si="34"/>
        <v xml:space="preserve"> §ACCTRAN: node_48 (0-&gt;1), </v>
      </c>
    </row>
    <row r="410" spans="1:14" x14ac:dyDescent="0.2">
      <c r="A410">
        <v>26</v>
      </c>
      <c r="B410" t="s">
        <v>32</v>
      </c>
      <c r="C410" t="s">
        <v>36</v>
      </c>
      <c r="D410">
        <v>84</v>
      </c>
      <c r="E410">
        <v>1</v>
      </c>
      <c r="F410">
        <v>0.25</v>
      </c>
      <c r="G410">
        <v>1</v>
      </c>
      <c r="H410">
        <v>0</v>
      </c>
      <c r="I410" t="s">
        <v>12</v>
      </c>
      <c r="J410" t="str">
        <f t="shared" si="30"/>
        <v>Character 84: 1-&gt; 0</v>
      </c>
      <c r="K410" t="str">
        <f t="shared" si="31"/>
        <v/>
      </c>
      <c r="L410" t="str">
        <f t="shared" si="32"/>
        <v/>
      </c>
      <c r="M410" t="str">
        <f t="shared" si="33"/>
        <v/>
      </c>
      <c r="N410" t="str">
        <f t="shared" si="34"/>
        <v xml:space="preserve"> Hutchemys tetanetron (1-&gt;0), </v>
      </c>
    </row>
    <row r="411" spans="1:14" x14ac:dyDescent="0.2">
      <c r="A411">
        <v>4</v>
      </c>
      <c r="B411" t="s">
        <v>11</v>
      </c>
      <c r="C411" t="s">
        <v>14</v>
      </c>
      <c r="D411">
        <v>85</v>
      </c>
      <c r="E411">
        <v>1</v>
      </c>
      <c r="F411">
        <v>0.25</v>
      </c>
      <c r="G411">
        <v>1</v>
      </c>
      <c r="H411">
        <v>0</v>
      </c>
      <c r="I411" t="s">
        <v>10</v>
      </c>
      <c r="J411" t="str">
        <f t="shared" si="30"/>
        <v>Character 85: 1-&gt; 0</v>
      </c>
      <c r="K411" t="str">
        <f t="shared" si="31"/>
        <v>§Unambiguous</v>
      </c>
      <c r="L411" t="str">
        <f t="shared" si="32"/>
        <v>$Ch85:</v>
      </c>
      <c r="M411" t="str">
        <f t="shared" si="33"/>
        <v xml:space="preserve">: </v>
      </c>
      <c r="N411" t="str">
        <f t="shared" si="34"/>
        <v xml:space="preserve">$Ch85: §Unambiguous: node_75 (1-&gt;0), </v>
      </c>
    </row>
    <row r="412" spans="1:14" x14ac:dyDescent="0.2">
      <c r="A412">
        <v>7</v>
      </c>
      <c r="B412" t="s">
        <v>16</v>
      </c>
      <c r="C412" t="s">
        <v>17</v>
      </c>
      <c r="D412">
        <v>85</v>
      </c>
      <c r="E412">
        <v>1</v>
      </c>
      <c r="F412">
        <v>0.25</v>
      </c>
      <c r="G412">
        <v>0</v>
      </c>
      <c r="H412">
        <v>1</v>
      </c>
      <c r="I412" t="s">
        <v>10</v>
      </c>
      <c r="J412" t="str">
        <f t="shared" si="30"/>
        <v>Character 85: 0-&gt; 1</v>
      </c>
      <c r="K412" t="str">
        <f t="shared" si="31"/>
        <v/>
      </c>
      <c r="L412" t="str">
        <f t="shared" si="32"/>
        <v/>
      </c>
      <c r="M412" t="str">
        <f t="shared" si="33"/>
        <v/>
      </c>
      <c r="N412" t="str">
        <f t="shared" si="34"/>
        <v xml:space="preserve"> node_56 (0-&gt;1), </v>
      </c>
    </row>
    <row r="413" spans="1:14" x14ac:dyDescent="0.2">
      <c r="A413">
        <v>11</v>
      </c>
      <c r="B413" t="s">
        <v>20</v>
      </c>
      <c r="C413" t="s">
        <v>21</v>
      </c>
      <c r="D413">
        <v>85</v>
      </c>
      <c r="E413">
        <v>1</v>
      </c>
      <c r="F413">
        <v>0.25</v>
      </c>
      <c r="G413">
        <v>1</v>
      </c>
      <c r="H413">
        <v>0</v>
      </c>
      <c r="I413" t="s">
        <v>82</v>
      </c>
      <c r="J413" t="str">
        <f t="shared" si="30"/>
        <v>Character 85: 1-&gt; 0</v>
      </c>
      <c r="K413" t="str">
        <f t="shared" si="31"/>
        <v>§DELTRAN</v>
      </c>
      <c r="L413" t="str">
        <f t="shared" si="32"/>
        <v/>
      </c>
      <c r="M413" t="str">
        <f t="shared" si="33"/>
        <v xml:space="preserve">: </v>
      </c>
      <c r="N413" t="str">
        <f t="shared" si="34"/>
        <v xml:space="preserve"> §DELTRAN: node_40 (1-&gt;0), </v>
      </c>
    </row>
    <row r="414" spans="1:14" x14ac:dyDescent="0.2">
      <c r="A414">
        <v>15</v>
      </c>
      <c r="B414" t="s">
        <v>24</v>
      </c>
      <c r="C414" t="s">
        <v>25</v>
      </c>
      <c r="D414">
        <v>85</v>
      </c>
      <c r="E414">
        <v>1</v>
      </c>
      <c r="F414">
        <v>0.25</v>
      </c>
      <c r="G414">
        <v>1</v>
      </c>
      <c r="H414">
        <v>0</v>
      </c>
      <c r="I414" t="s">
        <v>82</v>
      </c>
      <c r="J414" t="str">
        <f t="shared" si="30"/>
        <v>Character 85: 1-&gt; 0</v>
      </c>
      <c r="K414" t="str">
        <f t="shared" si="31"/>
        <v/>
      </c>
      <c r="L414" t="str">
        <f t="shared" si="32"/>
        <v/>
      </c>
      <c r="M414" t="str">
        <f t="shared" si="33"/>
        <v/>
      </c>
      <c r="N414" t="str">
        <f t="shared" si="34"/>
        <v xml:space="preserve"> node_41 (1-&gt;0), </v>
      </c>
    </row>
    <row r="415" spans="1:14" x14ac:dyDescent="0.2">
      <c r="A415">
        <v>10</v>
      </c>
      <c r="B415" t="s">
        <v>19</v>
      </c>
      <c r="C415" t="s">
        <v>20</v>
      </c>
      <c r="D415">
        <v>85</v>
      </c>
      <c r="E415">
        <v>1</v>
      </c>
      <c r="F415">
        <v>0.25</v>
      </c>
      <c r="G415">
        <v>1</v>
      </c>
      <c r="H415">
        <v>0</v>
      </c>
      <c r="I415" t="s">
        <v>12</v>
      </c>
      <c r="J415" t="str">
        <f t="shared" si="30"/>
        <v>Character 85: 1-&gt; 0</v>
      </c>
      <c r="K415" t="str">
        <f t="shared" si="31"/>
        <v>§ACCTRAN</v>
      </c>
      <c r="L415" t="str">
        <f t="shared" si="32"/>
        <v/>
      </c>
      <c r="M415" t="str">
        <f t="shared" si="33"/>
        <v xml:space="preserve">: </v>
      </c>
      <c r="N415" t="str">
        <f t="shared" si="34"/>
        <v xml:space="preserve"> §ACCTRAN: node_43 (1-&gt;0), </v>
      </c>
    </row>
    <row r="416" spans="1:14" x14ac:dyDescent="0.2">
      <c r="A416">
        <v>18</v>
      </c>
      <c r="B416" t="s">
        <v>24</v>
      </c>
      <c r="C416" t="s">
        <v>28</v>
      </c>
      <c r="D416">
        <v>85</v>
      </c>
      <c r="E416">
        <v>1</v>
      </c>
      <c r="F416">
        <v>0.25</v>
      </c>
      <c r="G416">
        <v>0</v>
      </c>
      <c r="H416">
        <v>1</v>
      </c>
      <c r="I416" t="s">
        <v>12</v>
      </c>
      <c r="J416" t="str">
        <f t="shared" si="30"/>
        <v>Character 85: 0-&gt; 1</v>
      </c>
      <c r="K416" t="str">
        <f t="shared" si="31"/>
        <v/>
      </c>
      <c r="L416" t="str">
        <f t="shared" si="32"/>
        <v/>
      </c>
      <c r="M416" t="str">
        <f t="shared" si="33"/>
        <v/>
      </c>
      <c r="N416" t="str">
        <f t="shared" si="34"/>
        <v xml:space="preserve"> Lissemys punctata (0-&gt;1), </v>
      </c>
    </row>
    <row r="417" spans="1:14" x14ac:dyDescent="0.2">
      <c r="A417">
        <v>5</v>
      </c>
      <c r="B417" t="s">
        <v>14</v>
      </c>
      <c r="C417" t="s">
        <v>15</v>
      </c>
      <c r="D417">
        <v>86</v>
      </c>
      <c r="E417">
        <v>1</v>
      </c>
      <c r="F417">
        <v>1</v>
      </c>
      <c r="G417">
        <v>0</v>
      </c>
      <c r="H417">
        <v>1</v>
      </c>
      <c r="I417" t="s">
        <v>82</v>
      </c>
      <c r="J417" t="str">
        <f t="shared" si="30"/>
        <v>Character 86: 0-&gt; 1</v>
      </c>
      <c r="K417" t="str">
        <f t="shared" si="31"/>
        <v>§DELTRAN</v>
      </c>
      <c r="L417" t="str">
        <f t="shared" si="32"/>
        <v>$Ch86:</v>
      </c>
      <c r="M417" t="str">
        <f t="shared" si="33"/>
        <v xml:space="preserve">: </v>
      </c>
      <c r="N417" t="str">
        <f t="shared" si="34"/>
        <v xml:space="preserve">$Ch86: §DELTRAN: node_71 (0-&gt;1), </v>
      </c>
    </row>
    <row r="418" spans="1:14" x14ac:dyDescent="0.2">
      <c r="A418">
        <v>5</v>
      </c>
      <c r="B418" t="s">
        <v>14</v>
      </c>
      <c r="C418" t="s">
        <v>15</v>
      </c>
      <c r="D418">
        <v>86</v>
      </c>
      <c r="E418">
        <v>1</v>
      </c>
      <c r="F418">
        <v>1</v>
      </c>
      <c r="G418">
        <v>0</v>
      </c>
      <c r="H418">
        <v>1</v>
      </c>
      <c r="I418" t="s">
        <v>12</v>
      </c>
      <c r="J418" t="str">
        <f t="shared" si="30"/>
        <v>Character 86: 0-&gt; 1</v>
      </c>
      <c r="K418" t="str">
        <f t="shared" si="31"/>
        <v>§ACCTRAN</v>
      </c>
      <c r="L418" t="str">
        <f t="shared" si="32"/>
        <v/>
      </c>
      <c r="M418" t="str">
        <f t="shared" si="33"/>
        <v xml:space="preserve">: </v>
      </c>
      <c r="N418" t="str">
        <f t="shared" si="34"/>
        <v xml:space="preserve"> §ACCTRAN: node_71 (0-&gt;1), </v>
      </c>
    </row>
    <row r="419" spans="1:14" x14ac:dyDescent="0.2">
      <c r="A419">
        <v>43</v>
      </c>
      <c r="B419" t="s">
        <v>50</v>
      </c>
      <c r="C419" t="s">
        <v>51</v>
      </c>
      <c r="D419">
        <v>87</v>
      </c>
      <c r="E419">
        <v>1</v>
      </c>
      <c r="F419">
        <v>0.5</v>
      </c>
      <c r="G419">
        <v>1</v>
      </c>
      <c r="H419">
        <v>0</v>
      </c>
      <c r="I419" t="s">
        <v>10</v>
      </c>
      <c r="J419" t="str">
        <f t="shared" si="30"/>
        <v>Character 87: 1-&gt; 0</v>
      </c>
      <c r="K419" t="str">
        <f t="shared" si="31"/>
        <v>§Unambiguous</v>
      </c>
      <c r="L419" t="str">
        <f t="shared" si="32"/>
        <v>$Ch87:</v>
      </c>
      <c r="M419" t="str">
        <f t="shared" si="33"/>
        <v xml:space="preserve">: </v>
      </c>
      <c r="N419" t="str">
        <f t="shared" si="34"/>
        <v xml:space="preserve">$Ch87: §Unambiguous: node_58 (1-&gt;0), </v>
      </c>
    </row>
    <row r="420" spans="1:14" x14ac:dyDescent="0.2">
      <c r="A420">
        <v>5</v>
      </c>
      <c r="B420" t="s">
        <v>14</v>
      </c>
      <c r="C420" t="s">
        <v>15</v>
      </c>
      <c r="D420">
        <v>87</v>
      </c>
      <c r="E420">
        <v>1</v>
      </c>
      <c r="F420">
        <v>0.5</v>
      </c>
      <c r="G420">
        <v>0</v>
      </c>
      <c r="H420">
        <v>1</v>
      </c>
      <c r="I420" t="s">
        <v>82</v>
      </c>
      <c r="J420" t="str">
        <f t="shared" si="30"/>
        <v>Character 87: 0-&gt; 1</v>
      </c>
      <c r="K420" t="str">
        <f t="shared" si="31"/>
        <v>§DELTRAN</v>
      </c>
      <c r="L420" t="str">
        <f t="shared" si="32"/>
        <v/>
      </c>
      <c r="M420" t="str">
        <f t="shared" si="33"/>
        <v xml:space="preserve">: </v>
      </c>
      <c r="N420" t="str">
        <f t="shared" si="34"/>
        <v xml:space="preserve"> §DELTRAN: node_71 (0-&gt;1), </v>
      </c>
    </row>
    <row r="421" spans="1:14" x14ac:dyDescent="0.2">
      <c r="A421">
        <v>5</v>
      </c>
      <c r="B421" t="s">
        <v>14</v>
      </c>
      <c r="C421" t="s">
        <v>15</v>
      </c>
      <c r="D421">
        <v>87</v>
      </c>
      <c r="E421">
        <v>1</v>
      </c>
      <c r="F421">
        <v>0.5</v>
      </c>
      <c r="G421">
        <v>0</v>
      </c>
      <c r="H421">
        <v>1</v>
      </c>
      <c r="I421" t="s">
        <v>12</v>
      </c>
      <c r="J421" t="str">
        <f t="shared" si="30"/>
        <v>Character 87: 0-&gt; 1</v>
      </c>
      <c r="K421" t="str">
        <f t="shared" si="31"/>
        <v>§ACCTRAN</v>
      </c>
      <c r="L421" t="str">
        <f t="shared" si="32"/>
        <v/>
      </c>
      <c r="M421" t="str">
        <f t="shared" si="33"/>
        <v xml:space="preserve">: </v>
      </c>
      <c r="N421" t="str">
        <f t="shared" si="34"/>
        <v xml:space="preserve"> §ACCTRAN: node_71 (0-&gt;1), </v>
      </c>
    </row>
    <row r="422" spans="1:14" x14ac:dyDescent="0.2">
      <c r="A422">
        <v>6</v>
      </c>
      <c r="B422" t="s">
        <v>15</v>
      </c>
      <c r="C422" t="s">
        <v>16</v>
      </c>
      <c r="D422">
        <v>88</v>
      </c>
      <c r="E422">
        <v>1</v>
      </c>
      <c r="F422">
        <v>1</v>
      </c>
      <c r="G422">
        <v>0</v>
      </c>
      <c r="H422">
        <v>1</v>
      </c>
      <c r="I422" t="s">
        <v>82</v>
      </c>
      <c r="J422" t="str">
        <f t="shared" si="30"/>
        <v>Character 88: 0-&gt; 1</v>
      </c>
      <c r="K422" t="str">
        <f t="shared" si="31"/>
        <v>§DELTRAN</v>
      </c>
      <c r="L422" t="str">
        <f t="shared" si="32"/>
        <v>$Ch88:</v>
      </c>
      <c r="M422" t="str">
        <f t="shared" si="33"/>
        <v xml:space="preserve">: </v>
      </c>
      <c r="N422" t="str">
        <f t="shared" si="34"/>
        <v xml:space="preserve">$Ch88: §DELTRAN: node_70 (0-&gt;1), </v>
      </c>
    </row>
    <row r="423" spans="1:14" x14ac:dyDescent="0.2">
      <c r="A423">
        <v>5</v>
      </c>
      <c r="B423" t="s">
        <v>14</v>
      </c>
      <c r="C423" t="s">
        <v>15</v>
      </c>
      <c r="D423">
        <v>88</v>
      </c>
      <c r="E423">
        <v>1</v>
      </c>
      <c r="F423">
        <v>1</v>
      </c>
      <c r="G423">
        <v>0</v>
      </c>
      <c r="H423">
        <v>1</v>
      </c>
      <c r="I423" t="s">
        <v>12</v>
      </c>
      <c r="J423" t="str">
        <f t="shared" si="30"/>
        <v>Character 88: 0-&gt; 1</v>
      </c>
      <c r="K423" t="str">
        <f t="shared" si="31"/>
        <v>§ACCTRAN</v>
      </c>
      <c r="L423" t="str">
        <f t="shared" si="32"/>
        <v/>
      </c>
      <c r="M423" t="str">
        <f t="shared" si="33"/>
        <v xml:space="preserve">: </v>
      </c>
      <c r="N423" t="str">
        <f t="shared" si="34"/>
        <v xml:space="preserve"> §ACCTRAN: node_71 (0-&gt;1), </v>
      </c>
    </row>
    <row r="424" spans="1:14" x14ac:dyDescent="0.2">
      <c r="A424">
        <v>39</v>
      </c>
      <c r="B424" t="s">
        <v>46</v>
      </c>
      <c r="C424" t="s">
        <v>47</v>
      </c>
      <c r="D424">
        <v>89</v>
      </c>
      <c r="E424">
        <v>1</v>
      </c>
      <c r="F424">
        <v>0.2</v>
      </c>
      <c r="G424">
        <v>0</v>
      </c>
      <c r="H424">
        <v>1</v>
      </c>
      <c r="I424" t="s">
        <v>10</v>
      </c>
      <c r="J424" t="str">
        <f t="shared" si="30"/>
        <v>Character 89: 0-&gt; 1</v>
      </c>
      <c r="K424" t="str">
        <f t="shared" si="31"/>
        <v>§Unambiguous</v>
      </c>
      <c r="L424" t="str">
        <f t="shared" si="32"/>
        <v>$Ch89:</v>
      </c>
      <c r="M424" t="str">
        <f t="shared" si="33"/>
        <v xml:space="preserve">: </v>
      </c>
      <c r="N424" t="str">
        <f t="shared" si="34"/>
        <v xml:space="preserve">$Ch89: §Unambiguous: Plastomenus thomasi (0-&gt;1), </v>
      </c>
    </row>
    <row r="425" spans="1:14" x14ac:dyDescent="0.2">
      <c r="A425">
        <v>64</v>
      </c>
      <c r="B425" t="s">
        <v>70</v>
      </c>
      <c r="C425" t="s">
        <v>72</v>
      </c>
      <c r="D425">
        <v>89</v>
      </c>
      <c r="E425">
        <v>1</v>
      </c>
      <c r="F425">
        <v>0.2</v>
      </c>
      <c r="G425">
        <v>0</v>
      </c>
      <c r="H425">
        <v>1</v>
      </c>
      <c r="I425" t="s">
        <v>10</v>
      </c>
      <c r="J425" t="str">
        <f t="shared" si="30"/>
        <v>Character 89: 0-&gt; 1</v>
      </c>
      <c r="K425" t="str">
        <f t="shared" si="31"/>
        <v/>
      </c>
      <c r="L425" t="str">
        <f t="shared" si="32"/>
        <v/>
      </c>
      <c r="M425" t="str">
        <f t="shared" si="33"/>
        <v/>
      </c>
      <c r="N425" t="str">
        <f t="shared" si="34"/>
        <v xml:space="preserve"> Nilssonia hurum (0-&gt;1), </v>
      </c>
    </row>
    <row r="426" spans="1:14" x14ac:dyDescent="0.2">
      <c r="A426">
        <v>13</v>
      </c>
      <c r="B426" t="s">
        <v>21</v>
      </c>
      <c r="C426" t="s">
        <v>23</v>
      </c>
      <c r="D426">
        <v>89</v>
      </c>
      <c r="E426">
        <v>1</v>
      </c>
      <c r="F426">
        <v>0.2</v>
      </c>
      <c r="G426">
        <v>0</v>
      </c>
      <c r="H426">
        <v>1</v>
      </c>
      <c r="I426" t="s">
        <v>82</v>
      </c>
      <c r="J426" t="str">
        <f t="shared" si="30"/>
        <v>Character 89: 0-&gt; 1</v>
      </c>
      <c r="K426" t="str">
        <f t="shared" si="31"/>
        <v>§DELTRAN</v>
      </c>
      <c r="L426" t="str">
        <f t="shared" si="32"/>
        <v/>
      </c>
      <c r="M426" t="str">
        <f t="shared" si="33"/>
        <v xml:space="preserve">: </v>
      </c>
      <c r="N426" t="str">
        <f t="shared" si="34"/>
        <v xml:space="preserve"> §DELTRAN: Cyclanorbis senegalensis (0-&gt;1), </v>
      </c>
    </row>
    <row r="427" spans="1:14" x14ac:dyDescent="0.2">
      <c r="A427">
        <v>14</v>
      </c>
      <c r="B427" t="s">
        <v>20</v>
      </c>
      <c r="C427" t="s">
        <v>24</v>
      </c>
      <c r="D427">
        <v>89</v>
      </c>
      <c r="E427">
        <v>1</v>
      </c>
      <c r="F427">
        <v>0.2</v>
      </c>
      <c r="G427">
        <v>0</v>
      </c>
      <c r="H427">
        <v>1</v>
      </c>
      <c r="I427" t="s">
        <v>82</v>
      </c>
      <c r="J427" t="str">
        <f t="shared" si="30"/>
        <v>Character 89: 0-&gt; 1</v>
      </c>
      <c r="K427" t="str">
        <f t="shared" si="31"/>
        <v/>
      </c>
      <c r="L427" t="str">
        <f t="shared" si="32"/>
        <v/>
      </c>
      <c r="M427" t="str">
        <f t="shared" si="33"/>
        <v/>
      </c>
      <c r="N427" t="str">
        <f t="shared" si="34"/>
        <v xml:space="preserve"> node_42 (0-&gt;1), </v>
      </c>
    </row>
    <row r="428" spans="1:14" x14ac:dyDescent="0.2">
      <c r="A428">
        <v>20</v>
      </c>
      <c r="B428" t="s">
        <v>18</v>
      </c>
      <c r="C428" t="s">
        <v>30</v>
      </c>
      <c r="D428">
        <v>89</v>
      </c>
      <c r="E428">
        <v>1</v>
      </c>
      <c r="F428">
        <v>0.2</v>
      </c>
      <c r="G428">
        <v>0</v>
      </c>
      <c r="H428">
        <v>1</v>
      </c>
      <c r="I428" t="s">
        <v>82</v>
      </c>
      <c r="J428" t="str">
        <f t="shared" si="30"/>
        <v>Character 89: 0-&gt; 1</v>
      </c>
      <c r="K428" t="str">
        <f t="shared" si="31"/>
        <v/>
      </c>
      <c r="L428" t="str">
        <f t="shared" si="32"/>
        <v/>
      </c>
      <c r="M428" t="str">
        <f t="shared" si="33"/>
        <v/>
      </c>
      <c r="N428" t="str">
        <f t="shared" si="34"/>
        <v xml:space="preserve"> node_48 (0-&gt;1), </v>
      </c>
    </row>
    <row r="429" spans="1:14" x14ac:dyDescent="0.2">
      <c r="A429">
        <v>8</v>
      </c>
      <c r="B429" t="s">
        <v>17</v>
      </c>
      <c r="C429" t="s">
        <v>18</v>
      </c>
      <c r="D429">
        <v>89</v>
      </c>
      <c r="E429">
        <v>1</v>
      </c>
      <c r="F429">
        <v>0.2</v>
      </c>
      <c r="G429">
        <v>0</v>
      </c>
      <c r="H429">
        <v>1</v>
      </c>
      <c r="I429" t="s">
        <v>12</v>
      </c>
      <c r="J429" t="str">
        <f t="shared" si="30"/>
        <v>Character 89: 0-&gt; 1</v>
      </c>
      <c r="K429" t="str">
        <f t="shared" si="31"/>
        <v>§ACCTRAN</v>
      </c>
      <c r="L429" t="str">
        <f t="shared" si="32"/>
        <v/>
      </c>
      <c r="M429" t="str">
        <f t="shared" si="33"/>
        <v xml:space="preserve">: </v>
      </c>
      <c r="N429" t="str">
        <f t="shared" si="34"/>
        <v xml:space="preserve"> §ACCTRAN: node_49 (0-&gt;1), </v>
      </c>
    </row>
    <row r="430" spans="1:14" x14ac:dyDescent="0.2">
      <c r="A430">
        <v>12</v>
      </c>
      <c r="B430" t="s">
        <v>21</v>
      </c>
      <c r="C430" t="s">
        <v>22</v>
      </c>
      <c r="D430">
        <v>89</v>
      </c>
      <c r="E430">
        <v>1</v>
      </c>
      <c r="F430">
        <v>0.2</v>
      </c>
      <c r="G430">
        <v>1</v>
      </c>
      <c r="H430">
        <v>0</v>
      </c>
      <c r="I430" t="s">
        <v>12</v>
      </c>
      <c r="J430" t="str">
        <f t="shared" si="30"/>
        <v>Character 89: 1-&gt; 0</v>
      </c>
      <c r="K430" t="str">
        <f t="shared" si="31"/>
        <v/>
      </c>
      <c r="L430" t="str">
        <f t="shared" si="32"/>
        <v/>
      </c>
      <c r="M430" t="str">
        <f t="shared" si="33"/>
        <v/>
      </c>
      <c r="N430" t="str">
        <f t="shared" si="34"/>
        <v xml:space="preserve"> Cyclanorbis elegans (1-&gt;0), </v>
      </c>
    </row>
    <row r="431" spans="1:14" x14ac:dyDescent="0.2">
      <c r="A431">
        <v>19</v>
      </c>
      <c r="B431" t="s">
        <v>19</v>
      </c>
      <c r="C431" t="s">
        <v>29</v>
      </c>
      <c r="D431">
        <v>89</v>
      </c>
      <c r="E431">
        <v>1</v>
      </c>
      <c r="F431">
        <v>0.2</v>
      </c>
      <c r="G431">
        <v>1</v>
      </c>
      <c r="H431">
        <v>0</v>
      </c>
      <c r="I431" t="s">
        <v>12</v>
      </c>
      <c r="J431" t="str">
        <f t="shared" si="30"/>
        <v>Character 89: 1-&gt; 0</v>
      </c>
      <c r="K431" t="str">
        <f t="shared" si="31"/>
        <v/>
      </c>
      <c r="L431" t="str">
        <f t="shared" si="32"/>
        <v/>
      </c>
      <c r="M431" t="str">
        <f t="shared" si="33"/>
        <v/>
      </c>
      <c r="N431" t="str">
        <f t="shared" si="34"/>
        <v xml:space="preserve"> Axestemys infernalis (1-&gt;0), </v>
      </c>
    </row>
    <row r="432" spans="1:14" x14ac:dyDescent="0.2">
      <c r="A432">
        <v>13</v>
      </c>
      <c r="B432" t="s">
        <v>21</v>
      </c>
      <c r="C432" t="s">
        <v>23</v>
      </c>
      <c r="D432">
        <v>90</v>
      </c>
      <c r="E432">
        <v>1</v>
      </c>
      <c r="F432">
        <v>0.28599999999999998</v>
      </c>
      <c r="G432">
        <v>0</v>
      </c>
      <c r="H432">
        <v>2</v>
      </c>
      <c r="I432" t="s">
        <v>10</v>
      </c>
      <c r="J432" t="str">
        <f t="shared" si="30"/>
        <v>Character 90: 0-&gt; 2</v>
      </c>
      <c r="K432" t="str">
        <f t="shared" si="31"/>
        <v>§Unambiguous</v>
      </c>
      <c r="L432" t="str">
        <f t="shared" si="32"/>
        <v>$Ch90:</v>
      </c>
      <c r="M432" t="str">
        <f t="shared" si="33"/>
        <v xml:space="preserve">: </v>
      </c>
      <c r="N432" t="str">
        <f t="shared" si="34"/>
        <v xml:space="preserve">$Ch90: §Unambiguous: Cyclanorbis senegalensis (0-&gt;2), </v>
      </c>
    </row>
    <row r="433" spans="1:14" x14ac:dyDescent="0.2">
      <c r="A433">
        <v>18</v>
      </c>
      <c r="B433" t="s">
        <v>24</v>
      </c>
      <c r="C433" t="s">
        <v>28</v>
      </c>
      <c r="D433">
        <v>90</v>
      </c>
      <c r="E433">
        <v>1</v>
      </c>
      <c r="F433">
        <v>0.28599999999999998</v>
      </c>
      <c r="G433">
        <v>0</v>
      </c>
      <c r="H433">
        <v>2</v>
      </c>
      <c r="I433" t="s">
        <v>10</v>
      </c>
      <c r="J433" t="str">
        <f t="shared" si="30"/>
        <v>Character 90: 0-&gt; 2</v>
      </c>
      <c r="K433" t="str">
        <f t="shared" si="31"/>
        <v/>
      </c>
      <c r="L433" t="str">
        <f t="shared" si="32"/>
        <v/>
      </c>
      <c r="M433" t="str">
        <f t="shared" si="33"/>
        <v/>
      </c>
      <c r="N433" t="str">
        <f t="shared" si="34"/>
        <v xml:space="preserve"> Lissemys punctata (0-&gt;2), </v>
      </c>
    </row>
    <row r="434" spans="1:14" x14ac:dyDescent="0.2">
      <c r="A434">
        <v>24</v>
      </c>
      <c r="B434" t="s">
        <v>33</v>
      </c>
      <c r="C434" t="s">
        <v>34</v>
      </c>
      <c r="D434">
        <v>90</v>
      </c>
      <c r="E434">
        <v>1</v>
      </c>
      <c r="F434">
        <v>0.28599999999999998</v>
      </c>
      <c r="G434">
        <v>2</v>
      </c>
      <c r="H434">
        <v>0</v>
      </c>
      <c r="I434" t="s">
        <v>10</v>
      </c>
      <c r="J434" t="str">
        <f t="shared" si="30"/>
        <v>Character 90: 2-&gt; 0</v>
      </c>
      <c r="K434" t="str">
        <f t="shared" si="31"/>
        <v/>
      </c>
      <c r="L434" t="str">
        <f t="shared" si="32"/>
        <v/>
      </c>
      <c r="M434" t="str">
        <f t="shared" si="33"/>
        <v/>
      </c>
      <c r="N434" t="str">
        <f t="shared" si="34"/>
        <v xml:space="preserve"> Hutchemys rememdium (2-&gt;0), </v>
      </c>
    </row>
    <row r="435" spans="1:14" x14ac:dyDescent="0.2">
      <c r="A435">
        <v>31</v>
      </c>
      <c r="B435" t="s">
        <v>39</v>
      </c>
      <c r="C435" t="s">
        <v>40</v>
      </c>
      <c r="D435">
        <v>90</v>
      </c>
      <c r="E435">
        <v>1</v>
      </c>
      <c r="F435">
        <v>0.28599999999999998</v>
      </c>
      <c r="G435">
        <v>0</v>
      </c>
      <c r="H435">
        <v>1</v>
      </c>
      <c r="I435" t="s">
        <v>10</v>
      </c>
      <c r="J435" t="str">
        <f t="shared" si="30"/>
        <v>Character 90: 0-&gt; 1</v>
      </c>
      <c r="K435" t="str">
        <f t="shared" si="31"/>
        <v/>
      </c>
      <c r="L435" t="str">
        <f t="shared" si="32"/>
        <v/>
      </c>
      <c r="M435" t="str">
        <f t="shared" si="33"/>
        <v/>
      </c>
      <c r="N435" t="str">
        <f t="shared" si="34"/>
        <v xml:space="preserve"> Atoposemys superstes (0-&gt;1), </v>
      </c>
    </row>
    <row r="436" spans="1:14" x14ac:dyDescent="0.2">
      <c r="A436">
        <v>59</v>
      </c>
      <c r="B436" t="s">
        <v>66</v>
      </c>
      <c r="C436" t="s">
        <v>67</v>
      </c>
      <c r="D436">
        <v>90</v>
      </c>
      <c r="E436">
        <v>1</v>
      </c>
      <c r="F436">
        <v>0.28599999999999998</v>
      </c>
      <c r="G436">
        <v>0</v>
      </c>
      <c r="H436">
        <v>2</v>
      </c>
      <c r="I436" t="s">
        <v>10</v>
      </c>
      <c r="J436" t="str">
        <f t="shared" si="30"/>
        <v>Character 90: 0-&gt; 2</v>
      </c>
      <c r="K436" t="str">
        <f t="shared" si="31"/>
        <v/>
      </c>
      <c r="L436" t="str">
        <f t="shared" si="32"/>
        <v/>
      </c>
      <c r="M436" t="str">
        <f t="shared" si="33"/>
        <v/>
      </c>
      <c r="N436" t="str">
        <f t="shared" si="34"/>
        <v xml:space="preserve"> Dogania subplanus (0-&gt;2), </v>
      </c>
    </row>
    <row r="437" spans="1:14" x14ac:dyDescent="0.2">
      <c r="A437">
        <v>21</v>
      </c>
      <c r="B437" t="s">
        <v>30</v>
      </c>
      <c r="C437" t="s">
        <v>31</v>
      </c>
      <c r="D437">
        <v>90</v>
      </c>
      <c r="E437">
        <v>1</v>
      </c>
      <c r="F437">
        <v>0.28599999999999998</v>
      </c>
      <c r="G437">
        <v>0</v>
      </c>
      <c r="H437">
        <v>2</v>
      </c>
      <c r="I437" t="s">
        <v>82</v>
      </c>
      <c r="J437" t="str">
        <f t="shared" si="30"/>
        <v>Character 90: 0-&gt; 2</v>
      </c>
      <c r="K437" t="str">
        <f t="shared" si="31"/>
        <v>§DELTRAN</v>
      </c>
      <c r="L437" t="str">
        <f t="shared" si="32"/>
        <v/>
      </c>
      <c r="M437" t="str">
        <f t="shared" si="33"/>
        <v xml:space="preserve">: </v>
      </c>
      <c r="N437" t="str">
        <f t="shared" si="34"/>
        <v xml:space="preserve"> §DELTRAN: node_47 (0-&gt;2), </v>
      </c>
    </row>
    <row r="438" spans="1:14" x14ac:dyDescent="0.2">
      <c r="A438">
        <v>28</v>
      </c>
      <c r="B438" t="s">
        <v>30</v>
      </c>
      <c r="C438" t="s">
        <v>83</v>
      </c>
      <c r="D438">
        <v>90</v>
      </c>
      <c r="E438">
        <v>1</v>
      </c>
      <c r="F438">
        <v>0.28599999999999998</v>
      </c>
      <c r="G438">
        <v>0</v>
      </c>
      <c r="H438">
        <v>1</v>
      </c>
      <c r="I438" t="s">
        <v>82</v>
      </c>
      <c r="J438" t="str">
        <f t="shared" si="30"/>
        <v>Character 90: 0-&gt; 1</v>
      </c>
      <c r="K438" t="str">
        <f t="shared" si="31"/>
        <v/>
      </c>
      <c r="L438" t="str">
        <f t="shared" si="32"/>
        <v/>
      </c>
      <c r="M438" t="str">
        <f t="shared" si="33"/>
        <v/>
      </c>
      <c r="N438" t="str">
        <f t="shared" si="34"/>
        <v xml:space="preserve"> Helopanoplia distincta (0-&gt;1), </v>
      </c>
    </row>
    <row r="439" spans="1:14" x14ac:dyDescent="0.2">
      <c r="A439">
        <v>20</v>
      </c>
      <c r="B439" t="s">
        <v>18</v>
      </c>
      <c r="C439" t="s">
        <v>30</v>
      </c>
      <c r="D439">
        <v>90</v>
      </c>
      <c r="E439">
        <v>1</v>
      </c>
      <c r="F439">
        <v>0.28599999999999998</v>
      </c>
      <c r="G439">
        <v>0</v>
      </c>
      <c r="H439">
        <v>1</v>
      </c>
      <c r="I439" t="s">
        <v>12</v>
      </c>
      <c r="J439" t="str">
        <f t="shared" si="30"/>
        <v>Character 90: 0-&gt; 1</v>
      </c>
      <c r="K439" t="str">
        <f t="shared" si="31"/>
        <v>§ACCTRAN</v>
      </c>
      <c r="L439" t="str">
        <f t="shared" si="32"/>
        <v/>
      </c>
      <c r="M439" t="str">
        <f t="shared" si="33"/>
        <v xml:space="preserve">: </v>
      </c>
      <c r="N439" t="str">
        <f t="shared" si="34"/>
        <v xml:space="preserve"> §ACCTRAN: node_48 (0-&gt;1), </v>
      </c>
    </row>
    <row r="440" spans="1:14" x14ac:dyDescent="0.2">
      <c r="A440">
        <v>21</v>
      </c>
      <c r="B440" t="s">
        <v>30</v>
      </c>
      <c r="C440" t="s">
        <v>31</v>
      </c>
      <c r="D440">
        <v>90</v>
      </c>
      <c r="E440">
        <v>1</v>
      </c>
      <c r="F440">
        <v>0.28599999999999998</v>
      </c>
      <c r="G440">
        <v>1</v>
      </c>
      <c r="H440">
        <v>2</v>
      </c>
      <c r="I440" t="s">
        <v>12</v>
      </c>
      <c r="J440" t="str">
        <f t="shared" si="30"/>
        <v>Character 90: 1-&gt; 2</v>
      </c>
      <c r="K440" t="str">
        <f t="shared" si="31"/>
        <v/>
      </c>
      <c r="L440" t="str">
        <f t="shared" si="32"/>
        <v/>
      </c>
      <c r="M440" t="str">
        <f t="shared" si="33"/>
        <v/>
      </c>
      <c r="N440" t="str">
        <f t="shared" si="34"/>
        <v xml:space="preserve"> node_47 (1-&gt;2), </v>
      </c>
    </row>
    <row r="441" spans="1:14" x14ac:dyDescent="0.2">
      <c r="A441">
        <v>33</v>
      </c>
      <c r="B441" t="s">
        <v>38</v>
      </c>
      <c r="C441" t="s">
        <v>41</v>
      </c>
      <c r="D441">
        <v>91</v>
      </c>
      <c r="E441">
        <v>1</v>
      </c>
      <c r="F441">
        <v>0.5</v>
      </c>
      <c r="G441">
        <v>0</v>
      </c>
      <c r="H441">
        <v>1</v>
      </c>
      <c r="I441" t="s">
        <v>10</v>
      </c>
      <c r="J441" t="str">
        <f t="shared" si="30"/>
        <v>Character 91: 0-&gt; 1</v>
      </c>
      <c r="K441" t="str">
        <f t="shared" si="31"/>
        <v>§Unambiguous</v>
      </c>
      <c r="L441" t="str">
        <f t="shared" si="32"/>
        <v>$Ch91:</v>
      </c>
      <c r="M441" t="str">
        <f t="shared" si="33"/>
        <v xml:space="preserve">: </v>
      </c>
      <c r="N441" t="str">
        <f t="shared" si="34"/>
        <v xml:space="preserve">$Ch91: §Unambiguous: node_54 (0-&gt;1), </v>
      </c>
    </row>
    <row r="442" spans="1:14" x14ac:dyDescent="0.2">
      <c r="A442">
        <v>40</v>
      </c>
      <c r="B442" t="s">
        <v>46</v>
      </c>
      <c r="C442" t="s">
        <v>48</v>
      </c>
      <c r="D442">
        <v>91</v>
      </c>
      <c r="E442">
        <v>1</v>
      </c>
      <c r="F442">
        <v>0.5</v>
      </c>
      <c r="G442">
        <v>1</v>
      </c>
      <c r="H442">
        <v>0</v>
      </c>
      <c r="I442" t="s">
        <v>10</v>
      </c>
      <c r="J442" t="str">
        <f t="shared" si="30"/>
        <v>Character 91: 1-&gt; 0</v>
      </c>
      <c r="K442" t="str">
        <f t="shared" si="31"/>
        <v/>
      </c>
      <c r="L442" t="str">
        <f t="shared" si="32"/>
        <v/>
      </c>
      <c r="M442" t="str">
        <f t="shared" si="33"/>
        <v/>
      </c>
      <c r="N442" t="str">
        <f t="shared" si="34"/>
        <v xml:space="preserve"> Plastomenus joycei (1-&gt;0), </v>
      </c>
    </row>
    <row r="443" spans="1:14" x14ac:dyDescent="0.2">
      <c r="A443">
        <v>10</v>
      </c>
      <c r="B443" t="s">
        <v>19</v>
      </c>
      <c r="C443" t="s">
        <v>20</v>
      </c>
      <c r="D443">
        <v>92</v>
      </c>
      <c r="E443">
        <v>1</v>
      </c>
      <c r="F443">
        <v>1</v>
      </c>
      <c r="G443">
        <v>1</v>
      </c>
      <c r="H443">
        <v>0</v>
      </c>
      <c r="I443" t="s">
        <v>82</v>
      </c>
      <c r="J443" t="str">
        <f t="shared" si="30"/>
        <v>Character 92: 1-&gt; 0</v>
      </c>
      <c r="K443" t="str">
        <f t="shared" si="31"/>
        <v>§DELTRAN</v>
      </c>
      <c r="L443" t="str">
        <f t="shared" si="32"/>
        <v>$Ch92:</v>
      </c>
      <c r="M443" t="str">
        <f t="shared" si="33"/>
        <v xml:space="preserve">: </v>
      </c>
      <c r="N443" t="str">
        <f t="shared" si="34"/>
        <v xml:space="preserve">$Ch92: §DELTRAN: node_43 (1-&gt;0), </v>
      </c>
    </row>
    <row r="444" spans="1:14" x14ac:dyDescent="0.2">
      <c r="A444">
        <v>8</v>
      </c>
      <c r="B444" t="s">
        <v>17</v>
      </c>
      <c r="C444" t="s">
        <v>18</v>
      </c>
      <c r="D444">
        <v>92</v>
      </c>
      <c r="E444">
        <v>1</v>
      </c>
      <c r="F444">
        <v>1</v>
      </c>
      <c r="G444">
        <v>1</v>
      </c>
      <c r="H444">
        <v>0</v>
      </c>
      <c r="I444" t="s">
        <v>12</v>
      </c>
      <c r="J444" t="str">
        <f t="shared" si="30"/>
        <v>Character 92: 1-&gt; 0</v>
      </c>
      <c r="K444" t="str">
        <f t="shared" si="31"/>
        <v>§ACCTRAN</v>
      </c>
      <c r="L444" t="str">
        <f t="shared" si="32"/>
        <v/>
      </c>
      <c r="M444" t="str">
        <f t="shared" si="33"/>
        <v xml:space="preserve">: </v>
      </c>
      <c r="N444" t="str">
        <f t="shared" si="34"/>
        <v xml:space="preserve"> §ACCTRAN: node_49 (1-&gt;0), </v>
      </c>
    </row>
    <row r="445" spans="1:14" x14ac:dyDescent="0.2">
      <c r="A445">
        <v>35</v>
      </c>
      <c r="B445" t="s">
        <v>41</v>
      </c>
      <c r="C445" t="s">
        <v>43</v>
      </c>
      <c r="D445">
        <v>93</v>
      </c>
      <c r="E445">
        <v>1</v>
      </c>
      <c r="F445">
        <v>1</v>
      </c>
      <c r="G445">
        <v>0</v>
      </c>
      <c r="H445">
        <v>1</v>
      </c>
      <c r="I445" t="s">
        <v>82</v>
      </c>
      <c r="J445" t="str">
        <f t="shared" si="30"/>
        <v>Character 93: 0-&gt; 1</v>
      </c>
      <c r="K445" t="str">
        <f t="shared" si="31"/>
        <v>§DELTRAN</v>
      </c>
      <c r="L445" t="str">
        <f t="shared" si="32"/>
        <v>$Ch93:</v>
      </c>
      <c r="M445" t="str">
        <f t="shared" si="33"/>
        <v xml:space="preserve">: </v>
      </c>
      <c r="N445" t="str">
        <f t="shared" si="34"/>
        <v xml:space="preserve">$Ch93: §DELTRAN: node_53 (0-&gt;1), </v>
      </c>
    </row>
    <row r="446" spans="1:14" x14ac:dyDescent="0.2">
      <c r="A446">
        <v>29</v>
      </c>
      <c r="B446" t="s">
        <v>17</v>
      </c>
      <c r="C446" t="s">
        <v>38</v>
      </c>
      <c r="D446">
        <v>93</v>
      </c>
      <c r="E446">
        <v>1</v>
      </c>
      <c r="F446">
        <v>1</v>
      </c>
      <c r="G446">
        <v>0</v>
      </c>
      <c r="H446">
        <v>1</v>
      </c>
      <c r="I446" t="s">
        <v>12</v>
      </c>
      <c r="J446" t="str">
        <f t="shared" si="30"/>
        <v>Character 93: 0-&gt; 1</v>
      </c>
      <c r="K446" t="str">
        <f t="shared" si="31"/>
        <v>§ACCTRAN</v>
      </c>
      <c r="L446" t="str">
        <f t="shared" si="32"/>
        <v/>
      </c>
      <c r="M446" t="str">
        <f t="shared" si="33"/>
        <v xml:space="preserve">: </v>
      </c>
      <c r="N446" t="str">
        <f t="shared" si="34"/>
        <v xml:space="preserve"> §ACCTRAN: node_55 (0-&gt;1), </v>
      </c>
    </row>
    <row r="447" spans="1:14" x14ac:dyDescent="0.2">
      <c r="A447">
        <v>39</v>
      </c>
      <c r="B447" t="s">
        <v>46</v>
      </c>
      <c r="C447" t="s">
        <v>47</v>
      </c>
      <c r="D447">
        <v>94</v>
      </c>
      <c r="E447">
        <v>1</v>
      </c>
      <c r="F447">
        <v>1</v>
      </c>
      <c r="G447">
        <v>0</v>
      </c>
      <c r="H447">
        <v>1</v>
      </c>
      <c r="I447" t="s">
        <v>82</v>
      </c>
      <c r="J447" t="str">
        <f t="shared" si="30"/>
        <v>Character 94: 0-&gt; 1</v>
      </c>
      <c r="K447" t="str">
        <f t="shared" si="31"/>
        <v>§DELTRAN</v>
      </c>
      <c r="L447" t="str">
        <f t="shared" si="32"/>
        <v>$Ch94:</v>
      </c>
      <c r="M447" t="str">
        <f t="shared" si="33"/>
        <v xml:space="preserve">: </v>
      </c>
      <c r="N447" t="str">
        <f t="shared" si="34"/>
        <v xml:space="preserve">$Ch94: §DELTRAN: Plastomenus thomasi (0-&gt;1), </v>
      </c>
    </row>
    <row r="448" spans="1:14" x14ac:dyDescent="0.2">
      <c r="A448">
        <v>33</v>
      </c>
      <c r="B448" t="s">
        <v>38</v>
      </c>
      <c r="C448" t="s">
        <v>41</v>
      </c>
      <c r="D448">
        <v>94</v>
      </c>
      <c r="E448">
        <v>1</v>
      </c>
      <c r="F448">
        <v>1</v>
      </c>
      <c r="G448">
        <v>0</v>
      </c>
      <c r="H448">
        <v>1</v>
      </c>
      <c r="I448" t="s">
        <v>12</v>
      </c>
      <c r="J448" t="str">
        <f t="shared" si="30"/>
        <v>Character 94: 0-&gt; 1</v>
      </c>
      <c r="K448" t="str">
        <f t="shared" si="31"/>
        <v>§ACCTRAN</v>
      </c>
      <c r="L448" t="str">
        <f t="shared" si="32"/>
        <v/>
      </c>
      <c r="M448" t="str">
        <f t="shared" si="33"/>
        <v xml:space="preserve">: </v>
      </c>
      <c r="N448" t="str">
        <f t="shared" si="34"/>
        <v xml:space="preserve"> §ACCTRAN: node_54 (0-&gt;1), </v>
      </c>
    </row>
    <row r="449" spans="1:14" x14ac:dyDescent="0.2">
      <c r="A449">
        <v>3</v>
      </c>
      <c r="B449" t="s">
        <v>11</v>
      </c>
      <c r="C449" t="s">
        <v>13</v>
      </c>
      <c r="D449">
        <v>95</v>
      </c>
      <c r="E449">
        <v>1</v>
      </c>
      <c r="F449">
        <v>0.33300000000000002</v>
      </c>
      <c r="G449">
        <v>1</v>
      </c>
      <c r="H449">
        <v>0</v>
      </c>
      <c r="I449" t="s">
        <v>10</v>
      </c>
      <c r="J449" t="str">
        <f t="shared" si="30"/>
        <v>Character 95: 1-&gt; 0</v>
      </c>
      <c r="K449" t="str">
        <f t="shared" si="31"/>
        <v>§Unambiguous</v>
      </c>
      <c r="L449" t="str">
        <f t="shared" si="32"/>
        <v>$Ch95:</v>
      </c>
      <c r="M449" t="str">
        <f t="shared" si="33"/>
        <v xml:space="preserve">: </v>
      </c>
      <c r="N449" t="str">
        <f t="shared" si="34"/>
        <v xml:space="preserve">$Ch95: §Unambiguous: Carettochelys insculpta (1-&gt;0), </v>
      </c>
    </row>
    <row r="450" spans="1:14" x14ac:dyDescent="0.2">
      <c r="A450">
        <v>16</v>
      </c>
      <c r="B450" t="s">
        <v>25</v>
      </c>
      <c r="C450" t="s">
        <v>26</v>
      </c>
      <c r="D450">
        <v>95</v>
      </c>
      <c r="E450">
        <v>1</v>
      </c>
      <c r="F450">
        <v>0.33300000000000002</v>
      </c>
      <c r="G450">
        <v>1</v>
      </c>
      <c r="H450">
        <v>0</v>
      </c>
      <c r="I450" t="s">
        <v>10</v>
      </c>
      <c r="J450" t="str">
        <f t="shared" si="30"/>
        <v>Character 95: 1-&gt; 0</v>
      </c>
      <c r="K450" t="str">
        <f t="shared" si="31"/>
        <v/>
      </c>
      <c r="L450" t="str">
        <f t="shared" si="32"/>
        <v/>
      </c>
      <c r="M450" t="str">
        <f t="shared" si="33"/>
        <v/>
      </c>
      <c r="N450" t="str">
        <f t="shared" si="34"/>
        <v xml:space="preserve"> Cycloderma aubryi (1-&gt;0), </v>
      </c>
    </row>
    <row r="451" spans="1:14" x14ac:dyDescent="0.2">
      <c r="A451">
        <v>47</v>
      </c>
      <c r="B451" t="s">
        <v>53</v>
      </c>
      <c r="C451" t="s">
        <v>55</v>
      </c>
      <c r="D451">
        <v>95</v>
      </c>
      <c r="E451">
        <v>1</v>
      </c>
      <c r="F451">
        <v>0.33300000000000002</v>
      </c>
      <c r="G451">
        <v>1</v>
      </c>
      <c r="H451">
        <v>0</v>
      </c>
      <c r="I451" t="s">
        <v>10</v>
      </c>
      <c r="J451" t="str">
        <f t="shared" ref="J451:J514" si="35">CONCATENATE("Character ",D451,": ",G451,"-&gt; ",H451)</f>
        <v>Character 95: 1-&gt; 0</v>
      </c>
      <c r="K451" t="str">
        <f t="shared" ref="K451:K514" si="36">IF(I451=I450, IF(D451=D450,"",I451), CONCATENATE("§",I451))</f>
        <v/>
      </c>
      <c r="L451" t="str">
        <f t="shared" ref="L451:L514" si="37" xml:space="preserve"> IF(D451=D450,"", CONCATENATE("$","Ch",D451,":"))</f>
        <v/>
      </c>
      <c r="M451" t="str">
        <f t="shared" ref="M451:M514" si="38" xml:space="preserve"> IF(K451="","",": ")</f>
        <v/>
      </c>
      <c r="N451" t="str">
        <f t="shared" ref="N451:N514" si="39" xml:space="preserve"> CONCATENATE(L451," ",K451,M451,C451," (",G451,"-&gt;",H451,")",", ")</f>
        <v xml:space="preserve"> Pelochelys bibroni (1-&gt;0), </v>
      </c>
    </row>
    <row r="452" spans="1:14" x14ac:dyDescent="0.2">
      <c r="A452">
        <v>18</v>
      </c>
      <c r="B452" t="s">
        <v>24</v>
      </c>
      <c r="C452" t="s">
        <v>28</v>
      </c>
      <c r="D452">
        <v>96</v>
      </c>
      <c r="E452">
        <v>1</v>
      </c>
      <c r="F452">
        <v>1</v>
      </c>
      <c r="G452">
        <v>1</v>
      </c>
      <c r="H452">
        <v>0</v>
      </c>
      <c r="I452" t="s">
        <v>10</v>
      </c>
      <c r="J452" t="str">
        <f t="shared" si="35"/>
        <v>Character 96: 1-&gt; 0</v>
      </c>
      <c r="K452" t="str">
        <f t="shared" si="36"/>
        <v>Unambiguous</v>
      </c>
      <c r="L452" t="str">
        <f t="shared" si="37"/>
        <v>$Ch96:</v>
      </c>
      <c r="M452" t="str">
        <f t="shared" si="38"/>
        <v xml:space="preserve">: </v>
      </c>
      <c r="N452" t="str">
        <f t="shared" si="39"/>
        <v xml:space="preserve">$Ch96: Unambiguous: Lissemys punctata (1-&gt;0), </v>
      </c>
    </row>
    <row r="453" spans="1:14" x14ac:dyDescent="0.2">
      <c r="A453">
        <v>39</v>
      </c>
      <c r="B453" t="s">
        <v>46</v>
      </c>
      <c r="C453" t="s">
        <v>47</v>
      </c>
      <c r="D453">
        <v>97</v>
      </c>
      <c r="E453">
        <v>1</v>
      </c>
      <c r="F453">
        <v>1</v>
      </c>
      <c r="G453">
        <v>1</v>
      </c>
      <c r="H453">
        <v>0</v>
      </c>
      <c r="I453" t="s">
        <v>82</v>
      </c>
      <c r="J453" t="str">
        <f t="shared" si="35"/>
        <v>Character 97: 1-&gt; 0</v>
      </c>
      <c r="K453" t="str">
        <f t="shared" si="36"/>
        <v>§DELTRAN</v>
      </c>
      <c r="L453" t="str">
        <f t="shared" si="37"/>
        <v>$Ch97:</v>
      </c>
      <c r="M453" t="str">
        <f t="shared" si="38"/>
        <v xml:space="preserve">: </v>
      </c>
      <c r="N453" t="str">
        <f t="shared" si="39"/>
        <v xml:space="preserve">$Ch97: §DELTRAN: Plastomenus thomasi (1-&gt;0), </v>
      </c>
    </row>
    <row r="454" spans="1:14" x14ac:dyDescent="0.2">
      <c r="A454">
        <v>37</v>
      </c>
      <c r="B454" t="s">
        <v>43</v>
      </c>
      <c r="C454" t="s">
        <v>45</v>
      </c>
      <c r="D454">
        <v>97</v>
      </c>
      <c r="E454">
        <v>1</v>
      </c>
      <c r="F454">
        <v>1</v>
      </c>
      <c r="G454">
        <v>1</v>
      </c>
      <c r="H454">
        <v>0</v>
      </c>
      <c r="I454" t="s">
        <v>12</v>
      </c>
      <c r="J454" t="str">
        <f t="shared" si="35"/>
        <v>Character 97: 1-&gt; 0</v>
      </c>
      <c r="K454" t="str">
        <f t="shared" si="36"/>
        <v>§ACCTRAN</v>
      </c>
      <c r="L454" t="str">
        <f t="shared" si="37"/>
        <v/>
      </c>
      <c r="M454" t="str">
        <f t="shared" si="38"/>
        <v xml:space="preserve">: </v>
      </c>
      <c r="N454" t="str">
        <f t="shared" si="39"/>
        <v xml:space="preserve"> §ACCTRAN: node_52 (1-&gt;0), </v>
      </c>
    </row>
    <row r="455" spans="1:14" x14ac:dyDescent="0.2">
      <c r="A455">
        <v>4</v>
      </c>
      <c r="B455" t="s">
        <v>11</v>
      </c>
      <c r="C455" t="s">
        <v>14</v>
      </c>
      <c r="D455">
        <v>98</v>
      </c>
      <c r="E455">
        <v>1</v>
      </c>
      <c r="F455">
        <v>0.16700000000000001</v>
      </c>
      <c r="G455">
        <v>0</v>
      </c>
      <c r="H455">
        <v>1</v>
      </c>
      <c r="I455" t="s">
        <v>10</v>
      </c>
      <c r="J455" t="str">
        <f t="shared" si="35"/>
        <v>Character 98: 0-&gt; 1</v>
      </c>
      <c r="K455" t="str">
        <f t="shared" si="36"/>
        <v>§Unambiguous</v>
      </c>
      <c r="L455" t="str">
        <f t="shared" si="37"/>
        <v>$Ch98:</v>
      </c>
      <c r="M455" t="str">
        <f t="shared" si="38"/>
        <v xml:space="preserve">: </v>
      </c>
      <c r="N455" t="str">
        <f t="shared" si="39"/>
        <v xml:space="preserve">$Ch98: §Unambiguous: node_75 (0-&gt;1), </v>
      </c>
    </row>
    <row r="456" spans="1:14" x14ac:dyDescent="0.2">
      <c r="A456">
        <v>42</v>
      </c>
      <c r="B456" t="s">
        <v>16</v>
      </c>
      <c r="C456" t="s">
        <v>50</v>
      </c>
      <c r="D456">
        <v>98</v>
      </c>
      <c r="E456">
        <v>1</v>
      </c>
      <c r="F456">
        <v>0.16700000000000001</v>
      </c>
      <c r="G456">
        <v>1</v>
      </c>
      <c r="H456">
        <v>0</v>
      </c>
      <c r="I456" t="s">
        <v>10</v>
      </c>
      <c r="J456" t="str">
        <f t="shared" si="35"/>
        <v>Character 98: 1-&gt; 0</v>
      </c>
      <c r="K456" t="str">
        <f t="shared" si="36"/>
        <v/>
      </c>
      <c r="L456" t="str">
        <f t="shared" si="37"/>
        <v/>
      </c>
      <c r="M456" t="str">
        <f t="shared" si="38"/>
        <v/>
      </c>
      <c r="N456" t="str">
        <f t="shared" si="39"/>
        <v xml:space="preserve"> node_69 (1-&gt;0), </v>
      </c>
    </row>
    <row r="457" spans="1:14" x14ac:dyDescent="0.2">
      <c r="A457">
        <v>50</v>
      </c>
      <c r="B457" t="s">
        <v>57</v>
      </c>
      <c r="C457" t="s">
        <v>58</v>
      </c>
      <c r="D457">
        <v>98</v>
      </c>
      <c r="E457">
        <v>1</v>
      </c>
      <c r="F457">
        <v>0.16700000000000001</v>
      </c>
      <c r="G457">
        <v>0</v>
      </c>
      <c r="H457">
        <v>1</v>
      </c>
      <c r="I457" t="s">
        <v>10</v>
      </c>
      <c r="J457" t="str">
        <f t="shared" si="35"/>
        <v>Character 98: 0-&gt; 1</v>
      </c>
      <c r="K457" t="str">
        <f t="shared" si="36"/>
        <v/>
      </c>
      <c r="L457" t="str">
        <f t="shared" si="37"/>
        <v/>
      </c>
      <c r="M457" t="str">
        <f t="shared" si="38"/>
        <v/>
      </c>
      <c r="N457" t="str">
        <f t="shared" si="39"/>
        <v xml:space="preserve"> Rafetus euphraticus (0-&gt;1), </v>
      </c>
    </row>
    <row r="458" spans="1:14" x14ac:dyDescent="0.2">
      <c r="A458">
        <v>53</v>
      </c>
      <c r="B458" t="s">
        <v>60</v>
      </c>
      <c r="C458" t="s">
        <v>61</v>
      </c>
      <c r="D458">
        <v>98</v>
      </c>
      <c r="E458">
        <v>1</v>
      </c>
      <c r="F458">
        <v>0.16700000000000001</v>
      </c>
      <c r="G458">
        <v>0</v>
      </c>
      <c r="H458">
        <v>1</v>
      </c>
      <c r="I458" t="s">
        <v>10</v>
      </c>
      <c r="J458" t="str">
        <f t="shared" si="35"/>
        <v>Character 98: 0-&gt; 1</v>
      </c>
      <c r="K458" t="str">
        <f t="shared" si="36"/>
        <v/>
      </c>
      <c r="L458" t="str">
        <f t="shared" si="37"/>
        <v/>
      </c>
      <c r="M458" t="str">
        <f t="shared" si="38"/>
        <v/>
      </c>
      <c r="N458" t="str">
        <f t="shared" si="39"/>
        <v xml:space="preserve"> Apalone ferox (0-&gt;1), </v>
      </c>
    </row>
    <row r="459" spans="1:14" x14ac:dyDescent="0.2">
      <c r="A459">
        <v>66</v>
      </c>
      <c r="B459" t="s">
        <v>68</v>
      </c>
      <c r="C459" t="s">
        <v>74</v>
      </c>
      <c r="D459">
        <v>98</v>
      </c>
      <c r="E459">
        <v>1</v>
      </c>
      <c r="F459">
        <v>0.16700000000000001</v>
      </c>
      <c r="G459">
        <v>0</v>
      </c>
      <c r="H459">
        <v>1</v>
      </c>
      <c r="I459" t="s">
        <v>10</v>
      </c>
      <c r="J459" t="str">
        <f t="shared" si="35"/>
        <v>Character 98: 0-&gt; 1</v>
      </c>
      <c r="K459" t="str">
        <f t="shared" si="36"/>
        <v/>
      </c>
      <c r="L459" t="str">
        <f t="shared" si="37"/>
        <v/>
      </c>
      <c r="M459" t="str">
        <f t="shared" si="38"/>
        <v/>
      </c>
      <c r="N459" t="str">
        <f t="shared" si="39"/>
        <v xml:space="preserve"> Amyda cartilaginea (0-&gt;1), </v>
      </c>
    </row>
    <row r="460" spans="1:14" x14ac:dyDescent="0.2">
      <c r="A460">
        <v>17</v>
      </c>
      <c r="B460" t="s">
        <v>25</v>
      </c>
      <c r="C460" t="s">
        <v>27</v>
      </c>
      <c r="D460">
        <v>98</v>
      </c>
      <c r="E460">
        <v>1</v>
      </c>
      <c r="F460">
        <v>0.16700000000000001</v>
      </c>
      <c r="G460">
        <v>1</v>
      </c>
      <c r="H460">
        <v>0</v>
      </c>
      <c r="I460" t="s">
        <v>82</v>
      </c>
      <c r="J460" t="str">
        <f t="shared" si="35"/>
        <v>Character 98: 1-&gt; 0</v>
      </c>
      <c r="K460" t="str">
        <f t="shared" si="36"/>
        <v>§DELTRAN</v>
      </c>
      <c r="L460" t="str">
        <f t="shared" si="37"/>
        <v/>
      </c>
      <c r="M460" t="str">
        <f t="shared" si="38"/>
        <v xml:space="preserve">: </v>
      </c>
      <c r="N460" t="str">
        <f t="shared" si="39"/>
        <v xml:space="preserve"> §DELTRAN: Cycloderma frenatum (1-&gt;0), </v>
      </c>
    </row>
    <row r="461" spans="1:14" x14ac:dyDescent="0.2">
      <c r="A461">
        <v>15</v>
      </c>
      <c r="B461" t="s">
        <v>24</v>
      </c>
      <c r="C461" t="s">
        <v>25</v>
      </c>
      <c r="D461">
        <v>98</v>
      </c>
      <c r="E461">
        <v>1</v>
      </c>
      <c r="F461">
        <v>0.16700000000000001</v>
      </c>
      <c r="G461">
        <v>1</v>
      </c>
      <c r="H461">
        <v>0</v>
      </c>
      <c r="I461" t="s">
        <v>12</v>
      </c>
      <c r="J461" t="str">
        <f t="shared" si="35"/>
        <v>Character 98: 1-&gt; 0</v>
      </c>
      <c r="K461" t="str">
        <f t="shared" si="36"/>
        <v>§ACCTRAN</v>
      </c>
      <c r="L461" t="str">
        <f t="shared" si="37"/>
        <v/>
      </c>
      <c r="M461" t="str">
        <f t="shared" si="38"/>
        <v xml:space="preserve">: </v>
      </c>
      <c r="N461" t="str">
        <f t="shared" si="39"/>
        <v xml:space="preserve"> §ACCTRAN: node_41 (1-&gt;0), </v>
      </c>
    </row>
    <row r="462" spans="1:14" x14ac:dyDescent="0.2">
      <c r="A462">
        <v>3</v>
      </c>
      <c r="B462" t="s">
        <v>11</v>
      </c>
      <c r="C462" t="s">
        <v>13</v>
      </c>
      <c r="D462">
        <v>99</v>
      </c>
      <c r="E462">
        <v>1</v>
      </c>
      <c r="F462">
        <v>0.66700000000000004</v>
      </c>
      <c r="G462">
        <v>0</v>
      </c>
      <c r="H462">
        <v>1</v>
      </c>
      <c r="I462" t="s">
        <v>82</v>
      </c>
      <c r="J462" t="str">
        <f t="shared" si="35"/>
        <v>Character 99: 0-&gt; 1</v>
      </c>
      <c r="K462" t="str">
        <f t="shared" si="36"/>
        <v>§DELTRAN</v>
      </c>
      <c r="L462" t="str">
        <f t="shared" si="37"/>
        <v>$Ch99:</v>
      </c>
      <c r="M462" t="str">
        <f t="shared" si="38"/>
        <v xml:space="preserve">: </v>
      </c>
      <c r="N462" t="str">
        <f t="shared" si="39"/>
        <v xml:space="preserve">$Ch99: §DELTRAN: Carettochelys insculpta (0-&gt;1), </v>
      </c>
    </row>
    <row r="463" spans="1:14" x14ac:dyDescent="0.2">
      <c r="A463">
        <v>39</v>
      </c>
      <c r="B463" t="s">
        <v>46</v>
      </c>
      <c r="C463" t="s">
        <v>47</v>
      </c>
      <c r="D463">
        <v>99</v>
      </c>
      <c r="E463">
        <v>1</v>
      </c>
      <c r="F463">
        <v>0.66700000000000004</v>
      </c>
      <c r="G463">
        <v>0</v>
      </c>
      <c r="H463">
        <v>2</v>
      </c>
      <c r="I463" t="s">
        <v>82</v>
      </c>
      <c r="J463" t="str">
        <f t="shared" si="35"/>
        <v>Character 99: 0-&gt; 2</v>
      </c>
      <c r="K463" t="str">
        <f t="shared" si="36"/>
        <v/>
      </c>
      <c r="L463" t="str">
        <f t="shared" si="37"/>
        <v/>
      </c>
      <c r="M463" t="str">
        <f t="shared" si="38"/>
        <v/>
      </c>
      <c r="N463" t="str">
        <f t="shared" si="39"/>
        <v xml:space="preserve"> Plastomenus thomasi (0-&gt;2), </v>
      </c>
    </row>
    <row r="464" spans="1:14" x14ac:dyDescent="0.2">
      <c r="A464">
        <v>42</v>
      </c>
      <c r="B464" t="s">
        <v>16</v>
      </c>
      <c r="C464" t="s">
        <v>50</v>
      </c>
      <c r="D464">
        <v>99</v>
      </c>
      <c r="E464">
        <v>1</v>
      </c>
      <c r="F464">
        <v>0.66700000000000004</v>
      </c>
      <c r="G464">
        <v>0</v>
      </c>
      <c r="H464">
        <v>1</v>
      </c>
      <c r="I464" t="s">
        <v>82</v>
      </c>
      <c r="J464" t="str">
        <f t="shared" si="35"/>
        <v>Character 99: 0-&gt; 1</v>
      </c>
      <c r="K464" t="str">
        <f t="shared" si="36"/>
        <v/>
      </c>
      <c r="L464" t="str">
        <f t="shared" si="37"/>
        <v/>
      </c>
      <c r="M464" t="str">
        <f t="shared" si="38"/>
        <v/>
      </c>
      <c r="N464" t="str">
        <f t="shared" si="39"/>
        <v xml:space="preserve"> node_69 (0-&gt;1), </v>
      </c>
    </row>
    <row r="465" spans="1:14" x14ac:dyDescent="0.2">
      <c r="A465">
        <v>2</v>
      </c>
      <c r="B465" t="s">
        <v>8</v>
      </c>
      <c r="C465" t="s">
        <v>11</v>
      </c>
      <c r="D465">
        <v>99</v>
      </c>
      <c r="E465">
        <v>1</v>
      </c>
      <c r="F465">
        <v>0.66700000000000004</v>
      </c>
      <c r="G465">
        <v>0</v>
      </c>
      <c r="H465">
        <v>1</v>
      </c>
      <c r="I465" t="s">
        <v>12</v>
      </c>
      <c r="J465" t="str">
        <f t="shared" si="35"/>
        <v>Character 99: 0-&gt; 1</v>
      </c>
      <c r="K465" t="str">
        <f t="shared" si="36"/>
        <v>§ACCTRAN</v>
      </c>
      <c r="L465" t="str">
        <f t="shared" si="37"/>
        <v/>
      </c>
      <c r="M465" t="str">
        <f t="shared" si="38"/>
        <v xml:space="preserve">: </v>
      </c>
      <c r="N465" t="str">
        <f t="shared" si="39"/>
        <v xml:space="preserve"> §ACCTRAN: node_76 (0-&gt;1), </v>
      </c>
    </row>
    <row r="466" spans="1:14" x14ac:dyDescent="0.2">
      <c r="A466">
        <v>7</v>
      </c>
      <c r="B466" t="s">
        <v>16</v>
      </c>
      <c r="C466" t="s">
        <v>17</v>
      </c>
      <c r="D466">
        <v>99</v>
      </c>
      <c r="E466">
        <v>1</v>
      </c>
      <c r="F466">
        <v>0.66700000000000004</v>
      </c>
      <c r="G466">
        <v>1</v>
      </c>
      <c r="H466">
        <v>0</v>
      </c>
      <c r="I466" t="s">
        <v>12</v>
      </c>
      <c r="J466" t="str">
        <f t="shared" si="35"/>
        <v>Character 99: 1-&gt; 0</v>
      </c>
      <c r="K466" t="str">
        <f t="shared" si="36"/>
        <v/>
      </c>
      <c r="L466" t="str">
        <f t="shared" si="37"/>
        <v/>
      </c>
      <c r="M466" t="str">
        <f t="shared" si="38"/>
        <v/>
      </c>
      <c r="N466" t="str">
        <f t="shared" si="39"/>
        <v xml:space="preserve"> node_56 (1-&gt;0), </v>
      </c>
    </row>
    <row r="467" spans="1:14" x14ac:dyDescent="0.2">
      <c r="A467">
        <v>29</v>
      </c>
      <c r="B467" t="s">
        <v>17</v>
      </c>
      <c r="C467" t="s">
        <v>38</v>
      </c>
      <c r="D467">
        <v>99</v>
      </c>
      <c r="E467">
        <v>1</v>
      </c>
      <c r="F467">
        <v>0.66700000000000004</v>
      </c>
      <c r="G467">
        <v>0</v>
      </c>
      <c r="H467">
        <v>2</v>
      </c>
      <c r="I467" t="s">
        <v>12</v>
      </c>
      <c r="J467" t="str">
        <f t="shared" si="35"/>
        <v>Character 99: 0-&gt; 2</v>
      </c>
      <c r="K467" t="str">
        <f t="shared" si="36"/>
        <v/>
      </c>
      <c r="L467" t="str">
        <f t="shared" si="37"/>
        <v/>
      </c>
      <c r="M467" t="str">
        <f t="shared" si="38"/>
        <v/>
      </c>
      <c r="N467" t="str">
        <f t="shared" si="39"/>
        <v xml:space="preserve"> node_55 (0-&gt;2), </v>
      </c>
    </row>
    <row r="468" spans="1:14" x14ac:dyDescent="0.2">
      <c r="A468">
        <v>1</v>
      </c>
      <c r="B468" t="s">
        <v>8</v>
      </c>
      <c r="C468" t="s">
        <v>9</v>
      </c>
      <c r="D468">
        <v>100</v>
      </c>
      <c r="E468">
        <v>1</v>
      </c>
      <c r="F468">
        <v>0.5</v>
      </c>
      <c r="G468">
        <v>0</v>
      </c>
      <c r="H468">
        <v>1</v>
      </c>
      <c r="I468" t="s">
        <v>10</v>
      </c>
      <c r="J468" t="str">
        <f t="shared" si="35"/>
        <v>Character 100: 0-&gt; 1</v>
      </c>
      <c r="K468" t="str">
        <f t="shared" si="36"/>
        <v>§Unambiguous</v>
      </c>
      <c r="L468" t="str">
        <f t="shared" si="37"/>
        <v>$Ch100:</v>
      </c>
      <c r="M468" t="str">
        <f t="shared" si="38"/>
        <v xml:space="preserve">: </v>
      </c>
      <c r="N468" t="str">
        <f t="shared" si="39"/>
        <v xml:space="preserve">$Ch100: §Unambiguous: Adocus lineolatus (0-&gt;1), </v>
      </c>
    </row>
    <row r="469" spans="1:14" x14ac:dyDescent="0.2">
      <c r="A469">
        <v>35</v>
      </c>
      <c r="B469" t="s">
        <v>41</v>
      </c>
      <c r="C469" t="s">
        <v>43</v>
      </c>
      <c r="D469">
        <v>100</v>
      </c>
      <c r="E469">
        <v>1</v>
      </c>
      <c r="F469">
        <v>0.5</v>
      </c>
      <c r="G469">
        <v>0</v>
      </c>
      <c r="H469">
        <v>1</v>
      </c>
      <c r="I469" t="s">
        <v>82</v>
      </c>
      <c r="J469" t="str">
        <f t="shared" si="35"/>
        <v>Character 100: 0-&gt; 1</v>
      </c>
      <c r="K469" t="str">
        <f t="shared" si="36"/>
        <v>§DELTRAN</v>
      </c>
      <c r="L469" t="str">
        <f t="shared" si="37"/>
        <v/>
      </c>
      <c r="M469" t="str">
        <f t="shared" si="38"/>
        <v xml:space="preserve">: </v>
      </c>
      <c r="N469" t="str">
        <f t="shared" si="39"/>
        <v xml:space="preserve"> §DELTRAN: node_53 (0-&gt;1), </v>
      </c>
    </row>
    <row r="470" spans="1:14" x14ac:dyDescent="0.2">
      <c r="A470">
        <v>29</v>
      </c>
      <c r="B470" t="s">
        <v>17</v>
      </c>
      <c r="C470" t="s">
        <v>38</v>
      </c>
      <c r="D470">
        <v>100</v>
      </c>
      <c r="E470">
        <v>1</v>
      </c>
      <c r="F470">
        <v>0.5</v>
      </c>
      <c r="G470">
        <v>0</v>
      </c>
      <c r="H470">
        <v>1</v>
      </c>
      <c r="I470" t="s">
        <v>12</v>
      </c>
      <c r="J470" t="str">
        <f t="shared" si="35"/>
        <v>Character 100: 0-&gt; 1</v>
      </c>
      <c r="K470" t="str">
        <f t="shared" si="36"/>
        <v>§ACCTRAN</v>
      </c>
      <c r="L470" t="str">
        <f t="shared" si="37"/>
        <v/>
      </c>
      <c r="M470" t="str">
        <f t="shared" si="38"/>
        <v xml:space="preserve">: </v>
      </c>
      <c r="N470" t="str">
        <f t="shared" si="39"/>
        <v xml:space="preserve"> §ACCTRAN: node_55 (0-&gt;1), </v>
      </c>
    </row>
    <row r="471" spans="1:14" x14ac:dyDescent="0.2">
      <c r="A471">
        <v>9</v>
      </c>
      <c r="B471" t="s">
        <v>18</v>
      </c>
      <c r="C471" t="s">
        <v>19</v>
      </c>
      <c r="D471">
        <v>101</v>
      </c>
      <c r="E471">
        <v>1</v>
      </c>
      <c r="F471">
        <v>0.33300000000000002</v>
      </c>
      <c r="G471">
        <v>0</v>
      </c>
      <c r="H471">
        <v>1</v>
      </c>
      <c r="I471" t="s">
        <v>82</v>
      </c>
      <c r="J471" t="str">
        <f t="shared" si="35"/>
        <v>Character 101: 0-&gt; 1</v>
      </c>
      <c r="K471" t="str">
        <f t="shared" si="36"/>
        <v>§DELTRAN</v>
      </c>
      <c r="L471" t="str">
        <f t="shared" si="37"/>
        <v>$Ch101:</v>
      </c>
      <c r="M471" t="str">
        <f t="shared" si="38"/>
        <v xml:space="preserve">: </v>
      </c>
      <c r="N471" t="str">
        <f t="shared" si="39"/>
        <v xml:space="preserve">$Ch101: §DELTRAN: node_44 (0-&gt;1), </v>
      </c>
    </row>
    <row r="472" spans="1:14" x14ac:dyDescent="0.2">
      <c r="A472">
        <v>44</v>
      </c>
      <c r="B472" t="s">
        <v>51</v>
      </c>
      <c r="C472" t="s">
        <v>52</v>
      </c>
      <c r="D472">
        <v>101</v>
      </c>
      <c r="E472">
        <v>1</v>
      </c>
      <c r="F472">
        <v>0.33300000000000002</v>
      </c>
      <c r="G472">
        <v>0</v>
      </c>
      <c r="H472">
        <v>1</v>
      </c>
      <c r="I472" t="s">
        <v>82</v>
      </c>
      <c r="J472" t="str">
        <f t="shared" si="35"/>
        <v>Character 101: 0-&gt; 1</v>
      </c>
      <c r="K472" t="str">
        <f t="shared" si="36"/>
        <v/>
      </c>
      <c r="L472" t="str">
        <f t="shared" si="37"/>
        <v/>
      </c>
      <c r="M472" t="str">
        <f t="shared" si="38"/>
        <v/>
      </c>
      <c r="N472" t="str">
        <f t="shared" si="39"/>
        <v xml:space="preserve"> Trionyx triunguis (0-&gt;1), </v>
      </c>
    </row>
    <row r="473" spans="1:14" x14ac:dyDescent="0.2">
      <c r="A473">
        <v>48</v>
      </c>
      <c r="B473" t="s">
        <v>50</v>
      </c>
      <c r="C473" t="s">
        <v>56</v>
      </c>
      <c r="D473">
        <v>101</v>
      </c>
      <c r="E473">
        <v>1</v>
      </c>
      <c r="F473">
        <v>0.33300000000000002</v>
      </c>
      <c r="G473">
        <v>0</v>
      </c>
      <c r="H473">
        <v>1</v>
      </c>
      <c r="I473" t="s">
        <v>82</v>
      </c>
      <c r="J473" t="str">
        <f t="shared" si="35"/>
        <v>Character 101: 0-&gt; 1</v>
      </c>
      <c r="K473" t="str">
        <f t="shared" si="36"/>
        <v/>
      </c>
      <c r="L473" t="str">
        <f t="shared" si="37"/>
        <v/>
      </c>
      <c r="M473" t="str">
        <f t="shared" si="38"/>
        <v/>
      </c>
      <c r="N473" t="str">
        <f t="shared" si="39"/>
        <v xml:space="preserve"> node_68 (0-&gt;1), </v>
      </c>
    </row>
    <row r="474" spans="1:14" x14ac:dyDescent="0.2">
      <c r="A474">
        <v>6</v>
      </c>
      <c r="B474" t="s">
        <v>15</v>
      </c>
      <c r="C474" t="s">
        <v>16</v>
      </c>
      <c r="D474">
        <v>101</v>
      </c>
      <c r="E474">
        <v>1</v>
      </c>
      <c r="F474">
        <v>0.33300000000000002</v>
      </c>
      <c r="G474">
        <v>0</v>
      </c>
      <c r="H474">
        <v>1</v>
      </c>
      <c r="I474" t="s">
        <v>12</v>
      </c>
      <c r="J474" t="str">
        <f t="shared" si="35"/>
        <v>Character 101: 0-&gt; 1</v>
      </c>
      <c r="K474" t="str">
        <f t="shared" si="36"/>
        <v>§ACCTRAN</v>
      </c>
      <c r="L474" t="str">
        <f t="shared" si="37"/>
        <v/>
      </c>
      <c r="M474" t="str">
        <f t="shared" si="38"/>
        <v xml:space="preserve">: </v>
      </c>
      <c r="N474" t="str">
        <f t="shared" si="39"/>
        <v xml:space="preserve"> §ACCTRAN: node_70 (0-&gt;1), </v>
      </c>
    </row>
    <row r="475" spans="1:14" x14ac:dyDescent="0.2">
      <c r="A475">
        <v>29</v>
      </c>
      <c r="B475" t="s">
        <v>17</v>
      </c>
      <c r="C475" t="s">
        <v>38</v>
      </c>
      <c r="D475">
        <v>101</v>
      </c>
      <c r="E475">
        <v>1</v>
      </c>
      <c r="F475">
        <v>0.33300000000000002</v>
      </c>
      <c r="G475">
        <v>1</v>
      </c>
      <c r="H475">
        <v>0</v>
      </c>
      <c r="I475" t="s">
        <v>12</v>
      </c>
      <c r="J475" t="str">
        <f t="shared" si="35"/>
        <v>Character 101: 1-&gt; 0</v>
      </c>
      <c r="K475" t="str">
        <f t="shared" si="36"/>
        <v/>
      </c>
      <c r="L475" t="str">
        <f t="shared" si="37"/>
        <v/>
      </c>
      <c r="M475" t="str">
        <f t="shared" si="38"/>
        <v/>
      </c>
      <c r="N475" t="str">
        <f t="shared" si="39"/>
        <v xml:space="preserve"> node_55 (1-&gt;0), </v>
      </c>
    </row>
    <row r="476" spans="1:14" x14ac:dyDescent="0.2">
      <c r="A476">
        <v>45</v>
      </c>
      <c r="B476" t="s">
        <v>51</v>
      </c>
      <c r="C476" t="s">
        <v>53</v>
      </c>
      <c r="D476">
        <v>101</v>
      </c>
      <c r="E476">
        <v>1</v>
      </c>
      <c r="F476">
        <v>0.33300000000000002</v>
      </c>
      <c r="G476">
        <v>1</v>
      </c>
      <c r="H476">
        <v>0</v>
      </c>
      <c r="I476" t="s">
        <v>12</v>
      </c>
      <c r="J476" t="str">
        <f t="shared" si="35"/>
        <v>Character 101: 1-&gt; 0</v>
      </c>
      <c r="K476" t="str">
        <f t="shared" si="36"/>
        <v/>
      </c>
      <c r="L476" t="str">
        <f t="shared" si="37"/>
        <v/>
      </c>
      <c r="M476" t="str">
        <f t="shared" si="38"/>
        <v/>
      </c>
      <c r="N476" t="str">
        <f t="shared" si="39"/>
        <v xml:space="preserve"> node_57 (1-&gt;0), </v>
      </c>
    </row>
    <row r="477" spans="1:14" x14ac:dyDescent="0.2">
      <c r="A477">
        <v>12</v>
      </c>
      <c r="B477" t="s">
        <v>21</v>
      </c>
      <c r="C477" t="s">
        <v>22</v>
      </c>
      <c r="D477">
        <v>102</v>
      </c>
      <c r="E477">
        <v>1</v>
      </c>
      <c r="F477">
        <v>0.222</v>
      </c>
      <c r="G477">
        <v>1</v>
      </c>
      <c r="H477">
        <v>0</v>
      </c>
      <c r="I477" t="s">
        <v>10</v>
      </c>
      <c r="J477" t="str">
        <f t="shared" si="35"/>
        <v>Character 102: 1-&gt; 0</v>
      </c>
      <c r="K477" t="str">
        <f t="shared" si="36"/>
        <v>§Unambiguous</v>
      </c>
      <c r="L477" t="str">
        <f t="shared" si="37"/>
        <v>$Ch102:</v>
      </c>
      <c r="M477" t="str">
        <f t="shared" si="38"/>
        <v xml:space="preserve">: </v>
      </c>
      <c r="N477" t="str">
        <f t="shared" si="39"/>
        <v xml:space="preserve">$Ch102: §Unambiguous: Cyclanorbis elegans (1-&gt;0), </v>
      </c>
    </row>
    <row r="478" spans="1:14" x14ac:dyDescent="0.2">
      <c r="A478">
        <v>15</v>
      </c>
      <c r="B478" t="s">
        <v>24</v>
      </c>
      <c r="C478" t="s">
        <v>25</v>
      </c>
      <c r="D478">
        <v>102</v>
      </c>
      <c r="E478">
        <v>1</v>
      </c>
      <c r="F478">
        <v>0.222</v>
      </c>
      <c r="G478">
        <v>1</v>
      </c>
      <c r="H478">
        <v>0</v>
      </c>
      <c r="I478" t="s">
        <v>10</v>
      </c>
      <c r="J478" t="str">
        <f t="shared" si="35"/>
        <v>Character 102: 1-&gt; 0</v>
      </c>
      <c r="K478" t="str">
        <f t="shared" si="36"/>
        <v/>
      </c>
      <c r="L478" t="str">
        <f t="shared" si="37"/>
        <v/>
      </c>
      <c r="M478" t="str">
        <f t="shared" si="38"/>
        <v/>
      </c>
      <c r="N478" t="str">
        <f t="shared" si="39"/>
        <v xml:space="preserve"> node_41 (1-&gt;0), </v>
      </c>
    </row>
    <row r="479" spans="1:14" x14ac:dyDescent="0.2">
      <c r="A479">
        <v>43</v>
      </c>
      <c r="B479" t="s">
        <v>50</v>
      </c>
      <c r="C479" t="s">
        <v>51</v>
      </c>
      <c r="D479">
        <v>102</v>
      </c>
      <c r="E479">
        <v>1</v>
      </c>
      <c r="F479">
        <v>0.222</v>
      </c>
      <c r="G479">
        <v>1</v>
      </c>
      <c r="H479">
        <v>0</v>
      </c>
      <c r="I479" t="s">
        <v>10</v>
      </c>
      <c r="J479" t="str">
        <f t="shared" si="35"/>
        <v>Character 102: 1-&gt; 0</v>
      </c>
      <c r="K479" t="str">
        <f t="shared" si="36"/>
        <v/>
      </c>
      <c r="L479" t="str">
        <f t="shared" si="37"/>
        <v/>
      </c>
      <c r="M479" t="str">
        <f t="shared" si="38"/>
        <v/>
      </c>
      <c r="N479" t="str">
        <f t="shared" si="39"/>
        <v xml:space="preserve"> node_58 (1-&gt;0), </v>
      </c>
    </row>
    <row r="480" spans="1:14" x14ac:dyDescent="0.2">
      <c r="A480">
        <v>54</v>
      </c>
      <c r="B480" t="s">
        <v>60</v>
      </c>
      <c r="C480" t="s">
        <v>62</v>
      </c>
      <c r="D480">
        <v>102</v>
      </c>
      <c r="E480">
        <v>1</v>
      </c>
      <c r="F480">
        <v>0.222</v>
      </c>
      <c r="G480">
        <v>1</v>
      </c>
      <c r="H480">
        <v>0</v>
      </c>
      <c r="I480" t="s">
        <v>10</v>
      </c>
      <c r="J480" t="str">
        <f t="shared" si="35"/>
        <v>Character 102: 1-&gt; 0</v>
      </c>
      <c r="K480" t="str">
        <f t="shared" si="36"/>
        <v/>
      </c>
      <c r="L480" t="str">
        <f t="shared" si="37"/>
        <v/>
      </c>
      <c r="M480" t="str">
        <f t="shared" si="38"/>
        <v/>
      </c>
      <c r="N480" t="str">
        <f t="shared" si="39"/>
        <v xml:space="preserve"> Apalone spinifera (1-&gt;0), </v>
      </c>
    </row>
    <row r="481" spans="1:14" x14ac:dyDescent="0.2">
      <c r="A481">
        <v>59</v>
      </c>
      <c r="B481" t="s">
        <v>66</v>
      </c>
      <c r="C481" t="s">
        <v>67</v>
      </c>
      <c r="D481">
        <v>102</v>
      </c>
      <c r="E481">
        <v>1</v>
      </c>
      <c r="F481">
        <v>0.222</v>
      </c>
      <c r="G481">
        <v>1</v>
      </c>
      <c r="H481">
        <v>0</v>
      </c>
      <c r="I481" t="s">
        <v>10</v>
      </c>
      <c r="J481" t="str">
        <f t="shared" si="35"/>
        <v>Character 102: 1-&gt; 0</v>
      </c>
      <c r="K481" t="str">
        <f t="shared" si="36"/>
        <v/>
      </c>
      <c r="L481" t="str">
        <f t="shared" si="37"/>
        <v/>
      </c>
      <c r="M481" t="str">
        <f t="shared" si="38"/>
        <v/>
      </c>
      <c r="N481" t="str">
        <f t="shared" si="39"/>
        <v xml:space="preserve"> Dogania subplanus (1-&gt;0), </v>
      </c>
    </row>
    <row r="482" spans="1:14" x14ac:dyDescent="0.2">
      <c r="A482">
        <v>62</v>
      </c>
      <c r="B482" t="s">
        <v>69</v>
      </c>
      <c r="C482" t="s">
        <v>70</v>
      </c>
      <c r="D482">
        <v>102</v>
      </c>
      <c r="E482">
        <v>1</v>
      </c>
      <c r="F482">
        <v>0.222</v>
      </c>
      <c r="G482">
        <v>1</v>
      </c>
      <c r="H482">
        <v>0</v>
      </c>
      <c r="I482" t="s">
        <v>10</v>
      </c>
      <c r="J482" t="str">
        <f t="shared" si="35"/>
        <v>Character 102: 1-&gt; 0</v>
      </c>
      <c r="K482" t="str">
        <f t="shared" si="36"/>
        <v/>
      </c>
      <c r="L482" t="str">
        <f t="shared" si="37"/>
        <v/>
      </c>
      <c r="M482" t="str">
        <f t="shared" si="38"/>
        <v/>
      </c>
      <c r="N482" t="str">
        <f t="shared" si="39"/>
        <v xml:space="preserve"> node_62 (1-&gt;0), </v>
      </c>
    </row>
    <row r="483" spans="1:14" x14ac:dyDescent="0.2">
      <c r="A483">
        <v>68</v>
      </c>
      <c r="B483" t="s">
        <v>64</v>
      </c>
      <c r="C483" t="s">
        <v>76</v>
      </c>
      <c r="D483">
        <v>102</v>
      </c>
      <c r="E483">
        <v>1</v>
      </c>
      <c r="F483">
        <v>0.222</v>
      </c>
      <c r="G483">
        <v>1</v>
      </c>
      <c r="H483">
        <v>0</v>
      </c>
      <c r="I483" t="s">
        <v>10</v>
      </c>
      <c r="J483" t="str">
        <f t="shared" si="35"/>
        <v>Character 102: 1-&gt; 0</v>
      </c>
      <c r="K483" t="str">
        <f t="shared" si="36"/>
        <v/>
      </c>
      <c r="L483" t="str">
        <f t="shared" si="37"/>
        <v/>
      </c>
      <c r="M483" t="str">
        <f t="shared" si="38"/>
        <v/>
      </c>
      <c r="N483" t="str">
        <f t="shared" si="39"/>
        <v xml:space="preserve"> Pelodiscus sinensis (1-&gt;0), </v>
      </c>
    </row>
    <row r="484" spans="1:14" x14ac:dyDescent="0.2">
      <c r="A484">
        <v>5</v>
      </c>
      <c r="B484" t="s">
        <v>14</v>
      </c>
      <c r="C484" t="s">
        <v>15</v>
      </c>
      <c r="D484">
        <v>102</v>
      </c>
      <c r="E484">
        <v>1</v>
      </c>
      <c r="F484">
        <v>0.222</v>
      </c>
      <c r="G484">
        <v>0</v>
      </c>
      <c r="H484">
        <v>1</v>
      </c>
      <c r="I484" t="s">
        <v>82</v>
      </c>
      <c r="J484" t="str">
        <f t="shared" si="35"/>
        <v>Character 102: 0-&gt; 1</v>
      </c>
      <c r="K484" t="str">
        <f t="shared" si="36"/>
        <v>§DELTRAN</v>
      </c>
      <c r="L484" t="str">
        <f t="shared" si="37"/>
        <v/>
      </c>
      <c r="M484" t="str">
        <f t="shared" si="38"/>
        <v xml:space="preserve">: </v>
      </c>
      <c r="N484" t="str">
        <f t="shared" si="39"/>
        <v xml:space="preserve"> §DELTRAN: node_71 (0-&gt;1), </v>
      </c>
    </row>
    <row r="485" spans="1:14" x14ac:dyDescent="0.2">
      <c r="A485">
        <v>39</v>
      </c>
      <c r="B485" t="s">
        <v>46</v>
      </c>
      <c r="C485" t="s">
        <v>47</v>
      </c>
      <c r="D485">
        <v>102</v>
      </c>
      <c r="E485">
        <v>1</v>
      </c>
      <c r="F485">
        <v>0.222</v>
      </c>
      <c r="G485">
        <v>1</v>
      </c>
      <c r="H485">
        <v>2</v>
      </c>
      <c r="I485" t="s">
        <v>82</v>
      </c>
      <c r="J485" t="str">
        <f t="shared" si="35"/>
        <v>Character 102: 1-&gt; 2</v>
      </c>
      <c r="K485" t="str">
        <f t="shared" si="36"/>
        <v/>
      </c>
      <c r="L485" t="str">
        <f t="shared" si="37"/>
        <v/>
      </c>
      <c r="M485" t="str">
        <f t="shared" si="38"/>
        <v/>
      </c>
      <c r="N485" t="str">
        <f t="shared" si="39"/>
        <v xml:space="preserve"> Plastomenus thomasi (1-&gt;2), </v>
      </c>
    </row>
    <row r="486" spans="1:14" x14ac:dyDescent="0.2">
      <c r="A486">
        <v>4</v>
      </c>
      <c r="B486" t="s">
        <v>11</v>
      </c>
      <c r="C486" t="s">
        <v>14</v>
      </c>
      <c r="D486">
        <v>102</v>
      </c>
      <c r="E486">
        <v>1</v>
      </c>
      <c r="F486">
        <v>0.222</v>
      </c>
      <c r="G486">
        <v>0</v>
      </c>
      <c r="H486">
        <v>1</v>
      </c>
      <c r="I486" t="s">
        <v>12</v>
      </c>
      <c r="J486" t="str">
        <f t="shared" si="35"/>
        <v>Character 102: 0-&gt; 1</v>
      </c>
      <c r="K486" t="str">
        <f t="shared" si="36"/>
        <v>§ACCTRAN</v>
      </c>
      <c r="L486" t="str">
        <f t="shared" si="37"/>
        <v/>
      </c>
      <c r="M486" t="str">
        <f t="shared" si="38"/>
        <v xml:space="preserve">: </v>
      </c>
      <c r="N486" t="str">
        <f t="shared" si="39"/>
        <v xml:space="preserve"> §ACCTRAN: node_75 (0-&gt;1), </v>
      </c>
    </row>
    <row r="487" spans="1:14" x14ac:dyDescent="0.2">
      <c r="A487">
        <v>37</v>
      </c>
      <c r="B487" t="s">
        <v>43</v>
      </c>
      <c r="C487" t="s">
        <v>45</v>
      </c>
      <c r="D487">
        <v>102</v>
      </c>
      <c r="E487">
        <v>1</v>
      </c>
      <c r="F487">
        <v>0.222</v>
      </c>
      <c r="G487">
        <v>1</v>
      </c>
      <c r="H487">
        <v>2</v>
      </c>
      <c r="I487" t="s">
        <v>12</v>
      </c>
      <c r="J487" t="str">
        <f t="shared" si="35"/>
        <v>Character 102: 1-&gt; 2</v>
      </c>
      <c r="K487" t="str">
        <f t="shared" si="36"/>
        <v/>
      </c>
      <c r="L487" t="str">
        <f t="shared" si="37"/>
        <v/>
      </c>
      <c r="M487" t="str">
        <f t="shared" si="38"/>
        <v/>
      </c>
      <c r="N487" t="str">
        <f t="shared" si="39"/>
        <v xml:space="preserve"> node_52 (1-&gt;2), </v>
      </c>
    </row>
    <row r="488" spans="1:14" x14ac:dyDescent="0.2">
      <c r="A488">
        <v>1</v>
      </c>
      <c r="B488" t="s">
        <v>8</v>
      </c>
      <c r="C488" t="s">
        <v>9</v>
      </c>
      <c r="D488">
        <v>103</v>
      </c>
      <c r="E488">
        <v>1</v>
      </c>
      <c r="F488">
        <v>0.5</v>
      </c>
      <c r="G488">
        <v>0</v>
      </c>
      <c r="H488">
        <v>1</v>
      </c>
      <c r="I488" t="s">
        <v>10</v>
      </c>
      <c r="J488" t="str">
        <f t="shared" si="35"/>
        <v>Character 103: 0-&gt; 1</v>
      </c>
      <c r="K488" t="str">
        <f t="shared" si="36"/>
        <v>§Unambiguous</v>
      </c>
      <c r="L488" t="str">
        <f t="shared" si="37"/>
        <v>$Ch103:</v>
      </c>
      <c r="M488" t="str">
        <f t="shared" si="38"/>
        <v xml:space="preserve">: </v>
      </c>
      <c r="N488" t="str">
        <f t="shared" si="39"/>
        <v xml:space="preserve">$Ch103: §Unambiguous: Adocus lineolatus (0-&gt;1), </v>
      </c>
    </row>
    <row r="489" spans="1:14" x14ac:dyDescent="0.2">
      <c r="A489">
        <v>69</v>
      </c>
      <c r="B489" t="s">
        <v>15</v>
      </c>
      <c r="C489" t="s">
        <v>77</v>
      </c>
      <c r="D489">
        <v>103</v>
      </c>
      <c r="E489">
        <v>1</v>
      </c>
      <c r="F489">
        <v>0.5</v>
      </c>
      <c r="G489">
        <v>0</v>
      </c>
      <c r="H489">
        <v>1</v>
      </c>
      <c r="I489" t="s">
        <v>82</v>
      </c>
      <c r="J489" t="str">
        <f t="shared" si="35"/>
        <v>Character 103: 0-&gt; 1</v>
      </c>
      <c r="K489" t="str">
        <f t="shared" si="36"/>
        <v>§DELTRAN</v>
      </c>
      <c r="L489" t="str">
        <f t="shared" si="37"/>
        <v/>
      </c>
      <c r="M489" t="str">
        <f t="shared" si="38"/>
        <v xml:space="preserve">: </v>
      </c>
      <c r="N489" t="str">
        <f t="shared" si="39"/>
        <v xml:space="preserve"> §DELTRAN: Gobiapalone orlovi (0-&gt;1), </v>
      </c>
    </row>
    <row r="490" spans="1:14" x14ac:dyDescent="0.2">
      <c r="A490">
        <v>69</v>
      </c>
      <c r="B490" t="s">
        <v>15</v>
      </c>
      <c r="C490" t="s">
        <v>77</v>
      </c>
      <c r="D490">
        <v>103</v>
      </c>
      <c r="E490">
        <v>1</v>
      </c>
      <c r="F490">
        <v>0.5</v>
      </c>
      <c r="G490">
        <v>0</v>
      </c>
      <c r="H490">
        <v>1</v>
      </c>
      <c r="I490" t="s">
        <v>12</v>
      </c>
      <c r="J490" t="str">
        <f t="shared" si="35"/>
        <v>Character 103: 0-&gt; 1</v>
      </c>
      <c r="K490" t="str">
        <f t="shared" si="36"/>
        <v>§ACCTRAN</v>
      </c>
      <c r="L490" t="str">
        <f t="shared" si="37"/>
        <v/>
      </c>
      <c r="M490" t="str">
        <f t="shared" si="38"/>
        <v xml:space="preserve">: </v>
      </c>
      <c r="N490" t="str">
        <f t="shared" si="39"/>
        <v xml:space="preserve"> §ACCTRAN: Gobiapalone orlovi (0-&gt;1), </v>
      </c>
    </row>
    <row r="491" spans="1:14" x14ac:dyDescent="0.2">
      <c r="A491">
        <v>19</v>
      </c>
      <c r="B491" t="s">
        <v>19</v>
      </c>
      <c r="C491" t="s">
        <v>29</v>
      </c>
      <c r="D491">
        <v>104</v>
      </c>
      <c r="E491">
        <v>1</v>
      </c>
      <c r="F491">
        <v>0.16700000000000001</v>
      </c>
      <c r="G491">
        <v>0</v>
      </c>
      <c r="H491">
        <v>1</v>
      </c>
      <c r="I491" t="s">
        <v>10</v>
      </c>
      <c r="J491" t="str">
        <f t="shared" si="35"/>
        <v>Character 104: 0-&gt; 1</v>
      </c>
      <c r="K491" t="str">
        <f t="shared" si="36"/>
        <v>§Unambiguous</v>
      </c>
      <c r="L491" t="str">
        <f t="shared" si="37"/>
        <v>$Ch104:</v>
      </c>
      <c r="M491" t="str">
        <f t="shared" si="38"/>
        <v xml:space="preserve">: </v>
      </c>
      <c r="N491" t="str">
        <f t="shared" si="39"/>
        <v xml:space="preserve">$Ch104: §Unambiguous: Axestemys infernalis (0-&gt;1), </v>
      </c>
    </row>
    <row r="492" spans="1:14" x14ac:dyDescent="0.2">
      <c r="A492">
        <v>43</v>
      </c>
      <c r="B492" t="s">
        <v>50</v>
      </c>
      <c r="C492" t="s">
        <v>51</v>
      </c>
      <c r="D492">
        <v>104</v>
      </c>
      <c r="E492">
        <v>1</v>
      </c>
      <c r="F492">
        <v>0.16700000000000001</v>
      </c>
      <c r="G492">
        <v>0</v>
      </c>
      <c r="H492">
        <v>1</v>
      </c>
      <c r="I492" t="s">
        <v>82</v>
      </c>
      <c r="J492" t="str">
        <f t="shared" si="35"/>
        <v>Character 104: 0-&gt; 1</v>
      </c>
      <c r="K492" t="str">
        <f t="shared" si="36"/>
        <v>§DELTRAN</v>
      </c>
      <c r="L492" t="str">
        <f t="shared" si="37"/>
        <v/>
      </c>
      <c r="M492" t="str">
        <f t="shared" si="38"/>
        <v xml:space="preserve">: </v>
      </c>
      <c r="N492" t="str">
        <f t="shared" si="39"/>
        <v xml:space="preserve"> §DELTRAN: node_58 (0-&gt;1), </v>
      </c>
    </row>
    <row r="493" spans="1:14" x14ac:dyDescent="0.2">
      <c r="A493">
        <v>59</v>
      </c>
      <c r="B493" t="s">
        <v>66</v>
      </c>
      <c r="C493" t="s">
        <v>67</v>
      </c>
      <c r="D493">
        <v>104</v>
      </c>
      <c r="E493">
        <v>1</v>
      </c>
      <c r="F493">
        <v>0.16700000000000001</v>
      </c>
      <c r="G493">
        <v>0</v>
      </c>
      <c r="H493">
        <v>1</v>
      </c>
      <c r="I493" t="s">
        <v>82</v>
      </c>
      <c r="J493" t="str">
        <f t="shared" si="35"/>
        <v>Character 104: 0-&gt; 1</v>
      </c>
      <c r="K493" t="str">
        <f t="shared" si="36"/>
        <v/>
      </c>
      <c r="L493" t="str">
        <f t="shared" si="37"/>
        <v/>
      </c>
      <c r="M493" t="str">
        <f t="shared" si="38"/>
        <v/>
      </c>
      <c r="N493" t="str">
        <f t="shared" si="39"/>
        <v xml:space="preserve"> Dogania subplanus (0-&gt;1), </v>
      </c>
    </row>
    <row r="494" spans="1:14" x14ac:dyDescent="0.2">
      <c r="A494">
        <v>64</v>
      </c>
      <c r="B494" t="s">
        <v>70</v>
      </c>
      <c r="C494" t="s">
        <v>72</v>
      </c>
      <c r="D494">
        <v>104</v>
      </c>
      <c r="E494">
        <v>1</v>
      </c>
      <c r="F494">
        <v>0.16700000000000001</v>
      </c>
      <c r="G494">
        <v>0</v>
      </c>
      <c r="H494">
        <v>1</v>
      </c>
      <c r="I494" t="s">
        <v>82</v>
      </c>
      <c r="J494" t="str">
        <f t="shared" si="35"/>
        <v>Character 104: 0-&gt; 1</v>
      </c>
      <c r="K494" t="str">
        <f t="shared" si="36"/>
        <v/>
      </c>
      <c r="L494" t="str">
        <f t="shared" si="37"/>
        <v/>
      </c>
      <c r="M494" t="str">
        <f t="shared" si="38"/>
        <v/>
      </c>
      <c r="N494" t="str">
        <f t="shared" si="39"/>
        <v xml:space="preserve"> Nilssonia hurum (0-&gt;1), </v>
      </c>
    </row>
    <row r="495" spans="1:14" x14ac:dyDescent="0.2">
      <c r="A495">
        <v>66</v>
      </c>
      <c r="B495" t="s">
        <v>68</v>
      </c>
      <c r="C495" t="s">
        <v>74</v>
      </c>
      <c r="D495">
        <v>104</v>
      </c>
      <c r="E495">
        <v>1</v>
      </c>
      <c r="F495">
        <v>0.16700000000000001</v>
      </c>
      <c r="G495">
        <v>0</v>
      </c>
      <c r="H495">
        <v>1</v>
      </c>
      <c r="I495" t="s">
        <v>82</v>
      </c>
      <c r="J495" t="str">
        <f t="shared" si="35"/>
        <v>Character 104: 0-&gt; 1</v>
      </c>
      <c r="K495" t="str">
        <f t="shared" si="36"/>
        <v/>
      </c>
      <c r="L495" t="str">
        <f t="shared" si="37"/>
        <v/>
      </c>
      <c r="M495" t="str">
        <f t="shared" si="38"/>
        <v/>
      </c>
      <c r="N495" t="str">
        <f t="shared" si="39"/>
        <v xml:space="preserve"> Amyda cartilaginea (0-&gt;1), </v>
      </c>
    </row>
    <row r="496" spans="1:14" x14ac:dyDescent="0.2">
      <c r="A496">
        <v>68</v>
      </c>
      <c r="B496" t="s">
        <v>64</v>
      </c>
      <c r="C496" t="s">
        <v>76</v>
      </c>
      <c r="D496">
        <v>104</v>
      </c>
      <c r="E496">
        <v>1</v>
      </c>
      <c r="F496">
        <v>0.16700000000000001</v>
      </c>
      <c r="G496">
        <v>0</v>
      </c>
      <c r="H496">
        <v>1</v>
      </c>
      <c r="I496" t="s">
        <v>82</v>
      </c>
      <c r="J496" t="str">
        <f t="shared" si="35"/>
        <v>Character 104: 0-&gt; 1</v>
      </c>
      <c r="K496" t="str">
        <f t="shared" si="36"/>
        <v/>
      </c>
      <c r="L496" t="str">
        <f t="shared" si="37"/>
        <v/>
      </c>
      <c r="M496" t="str">
        <f t="shared" si="38"/>
        <v/>
      </c>
      <c r="N496" t="str">
        <f t="shared" si="39"/>
        <v xml:space="preserve"> Pelodiscus sinensis (0-&gt;1), </v>
      </c>
    </row>
    <row r="497" spans="1:14" x14ac:dyDescent="0.2">
      <c r="A497">
        <v>42</v>
      </c>
      <c r="B497" t="s">
        <v>16</v>
      </c>
      <c r="C497" t="s">
        <v>50</v>
      </c>
      <c r="D497">
        <v>104</v>
      </c>
      <c r="E497">
        <v>1</v>
      </c>
      <c r="F497">
        <v>0.16700000000000001</v>
      </c>
      <c r="G497">
        <v>0</v>
      </c>
      <c r="H497">
        <v>1</v>
      </c>
      <c r="I497" t="s">
        <v>12</v>
      </c>
      <c r="J497" t="str">
        <f t="shared" si="35"/>
        <v>Character 104: 0-&gt; 1</v>
      </c>
      <c r="K497" t="str">
        <f t="shared" si="36"/>
        <v>§ACCTRAN</v>
      </c>
      <c r="L497" t="str">
        <f t="shared" si="37"/>
        <v/>
      </c>
      <c r="M497" t="str">
        <f t="shared" si="38"/>
        <v xml:space="preserve">: </v>
      </c>
      <c r="N497" t="str">
        <f t="shared" si="39"/>
        <v xml:space="preserve"> §ACCTRAN: node_69 (0-&gt;1), </v>
      </c>
    </row>
    <row r="498" spans="1:14" x14ac:dyDescent="0.2">
      <c r="A498">
        <v>49</v>
      </c>
      <c r="B498" t="s">
        <v>56</v>
      </c>
      <c r="C498" t="s">
        <v>57</v>
      </c>
      <c r="D498">
        <v>104</v>
      </c>
      <c r="E498">
        <v>1</v>
      </c>
      <c r="F498">
        <v>0.16700000000000001</v>
      </c>
      <c r="G498">
        <v>1</v>
      </c>
      <c r="H498">
        <v>0</v>
      </c>
      <c r="I498" t="s">
        <v>12</v>
      </c>
      <c r="J498" t="str">
        <f t="shared" si="35"/>
        <v>Character 104: 1-&gt; 0</v>
      </c>
      <c r="K498" t="str">
        <f t="shared" si="36"/>
        <v/>
      </c>
      <c r="L498" t="str">
        <f t="shared" si="37"/>
        <v/>
      </c>
      <c r="M498" t="str">
        <f t="shared" si="38"/>
        <v/>
      </c>
      <c r="N498" t="str">
        <f t="shared" si="39"/>
        <v xml:space="preserve"> node_61 (1-&gt;0), </v>
      </c>
    </row>
    <row r="499" spans="1:14" x14ac:dyDescent="0.2">
      <c r="A499">
        <v>61</v>
      </c>
      <c r="B499" t="s">
        <v>68</v>
      </c>
      <c r="C499" t="s">
        <v>69</v>
      </c>
      <c r="D499">
        <v>104</v>
      </c>
      <c r="E499">
        <v>1</v>
      </c>
      <c r="F499">
        <v>0.16700000000000001</v>
      </c>
      <c r="G499">
        <v>1</v>
      </c>
      <c r="H499">
        <v>0</v>
      </c>
      <c r="I499" t="s">
        <v>12</v>
      </c>
      <c r="J499" t="str">
        <f t="shared" si="35"/>
        <v>Character 104: 1-&gt; 0</v>
      </c>
      <c r="K499" t="str">
        <f t="shared" si="36"/>
        <v/>
      </c>
      <c r="L499" t="str">
        <f t="shared" si="37"/>
        <v/>
      </c>
      <c r="M499" t="str">
        <f t="shared" si="38"/>
        <v/>
      </c>
      <c r="N499" t="str">
        <f t="shared" si="39"/>
        <v xml:space="preserve"> node_63 (1-&gt;0), </v>
      </c>
    </row>
    <row r="500" spans="1:14" x14ac:dyDescent="0.2">
      <c r="A500">
        <v>64</v>
      </c>
      <c r="B500" t="s">
        <v>70</v>
      </c>
      <c r="C500" t="s">
        <v>72</v>
      </c>
      <c r="D500">
        <v>104</v>
      </c>
      <c r="E500">
        <v>1</v>
      </c>
      <c r="F500">
        <v>0.16700000000000001</v>
      </c>
      <c r="G500">
        <v>0</v>
      </c>
      <c r="H500">
        <v>1</v>
      </c>
      <c r="I500" t="s">
        <v>12</v>
      </c>
      <c r="J500" t="str">
        <f t="shared" si="35"/>
        <v>Character 104: 0-&gt; 1</v>
      </c>
      <c r="K500" t="str">
        <f t="shared" si="36"/>
        <v/>
      </c>
      <c r="L500" t="str">
        <f t="shared" si="37"/>
        <v/>
      </c>
      <c r="M500" t="str">
        <f t="shared" si="38"/>
        <v/>
      </c>
      <c r="N500" t="str">
        <f t="shared" si="39"/>
        <v xml:space="preserve"> Nilssonia hurum (0-&gt;1), </v>
      </c>
    </row>
    <row r="501" spans="1:14" x14ac:dyDescent="0.2">
      <c r="A501">
        <v>67</v>
      </c>
      <c r="B501" t="s">
        <v>65</v>
      </c>
      <c r="C501" t="s">
        <v>75</v>
      </c>
      <c r="D501">
        <v>104</v>
      </c>
      <c r="E501">
        <v>1</v>
      </c>
      <c r="F501">
        <v>0.16700000000000001</v>
      </c>
      <c r="G501">
        <v>1</v>
      </c>
      <c r="H501">
        <v>0</v>
      </c>
      <c r="I501" t="s">
        <v>12</v>
      </c>
      <c r="J501" t="str">
        <f t="shared" si="35"/>
        <v>Character 104: 1-&gt; 0</v>
      </c>
      <c r="K501" t="str">
        <f t="shared" si="36"/>
        <v/>
      </c>
      <c r="L501" t="str">
        <f t="shared" si="37"/>
        <v/>
      </c>
      <c r="M501" t="str">
        <f t="shared" si="38"/>
        <v/>
      </c>
      <c r="N501" t="str">
        <f t="shared" si="39"/>
        <v xml:space="preserve"> Palea steindachneri (1-&gt;0), </v>
      </c>
    </row>
    <row r="502" spans="1:14" x14ac:dyDescent="0.2">
      <c r="A502">
        <v>10</v>
      </c>
      <c r="B502" t="s">
        <v>19</v>
      </c>
      <c r="C502" t="s">
        <v>20</v>
      </c>
      <c r="D502">
        <v>105</v>
      </c>
      <c r="E502">
        <v>1</v>
      </c>
      <c r="F502">
        <v>0.5</v>
      </c>
      <c r="G502">
        <v>1</v>
      </c>
      <c r="H502">
        <v>0</v>
      </c>
      <c r="I502" t="s">
        <v>82</v>
      </c>
      <c r="J502" t="str">
        <f t="shared" si="35"/>
        <v>Character 105: 1-&gt; 0</v>
      </c>
      <c r="K502" t="str">
        <f t="shared" si="36"/>
        <v>§DELTRAN</v>
      </c>
      <c r="L502" t="str">
        <f t="shared" si="37"/>
        <v>$Ch105:</v>
      </c>
      <c r="M502" t="str">
        <f t="shared" si="38"/>
        <v xml:space="preserve">: </v>
      </c>
      <c r="N502" t="str">
        <f t="shared" si="39"/>
        <v xml:space="preserve">$Ch105: §DELTRAN: node_43 (1-&gt;0), </v>
      </c>
    </row>
    <row r="503" spans="1:14" x14ac:dyDescent="0.2">
      <c r="A503">
        <v>35</v>
      </c>
      <c r="B503" t="s">
        <v>41</v>
      </c>
      <c r="C503" t="s">
        <v>43</v>
      </c>
      <c r="D503">
        <v>105</v>
      </c>
      <c r="E503">
        <v>1</v>
      </c>
      <c r="F503">
        <v>0.5</v>
      </c>
      <c r="G503">
        <v>1</v>
      </c>
      <c r="H503">
        <v>0</v>
      </c>
      <c r="I503" t="s">
        <v>82</v>
      </c>
      <c r="J503" t="str">
        <f t="shared" si="35"/>
        <v>Character 105: 1-&gt; 0</v>
      </c>
      <c r="K503" t="str">
        <f t="shared" si="36"/>
        <v/>
      </c>
      <c r="L503" t="str">
        <f t="shared" si="37"/>
        <v/>
      </c>
      <c r="M503" t="str">
        <f t="shared" si="38"/>
        <v/>
      </c>
      <c r="N503" t="str">
        <f t="shared" si="39"/>
        <v xml:space="preserve"> node_53 (1-&gt;0), </v>
      </c>
    </row>
    <row r="504" spans="1:14" x14ac:dyDescent="0.2">
      <c r="A504">
        <v>7</v>
      </c>
      <c r="B504" t="s">
        <v>16</v>
      </c>
      <c r="C504" t="s">
        <v>17</v>
      </c>
      <c r="D504">
        <v>105</v>
      </c>
      <c r="E504">
        <v>1</v>
      </c>
      <c r="F504">
        <v>0.5</v>
      </c>
      <c r="G504">
        <v>1</v>
      </c>
      <c r="H504">
        <v>0</v>
      </c>
      <c r="I504" t="s">
        <v>12</v>
      </c>
      <c r="J504" t="str">
        <f t="shared" si="35"/>
        <v>Character 105: 1-&gt; 0</v>
      </c>
      <c r="K504" t="str">
        <f t="shared" si="36"/>
        <v>§ACCTRAN</v>
      </c>
      <c r="L504" t="str">
        <f t="shared" si="37"/>
        <v/>
      </c>
      <c r="M504" t="str">
        <f t="shared" si="38"/>
        <v xml:space="preserve">: </v>
      </c>
      <c r="N504" t="str">
        <f t="shared" si="39"/>
        <v xml:space="preserve"> §ACCTRAN: node_56 (1-&gt;0), </v>
      </c>
    </row>
    <row r="505" spans="1:14" x14ac:dyDescent="0.2">
      <c r="A505">
        <v>19</v>
      </c>
      <c r="B505" t="s">
        <v>19</v>
      </c>
      <c r="C505" t="s">
        <v>29</v>
      </c>
      <c r="D505">
        <v>105</v>
      </c>
      <c r="E505">
        <v>1</v>
      </c>
      <c r="F505">
        <v>0.5</v>
      </c>
      <c r="G505">
        <v>0</v>
      </c>
      <c r="H505">
        <v>1</v>
      </c>
      <c r="I505" t="s">
        <v>12</v>
      </c>
      <c r="J505" t="str">
        <f t="shared" si="35"/>
        <v>Character 105: 0-&gt; 1</v>
      </c>
      <c r="K505" t="str">
        <f t="shared" si="36"/>
        <v/>
      </c>
      <c r="L505" t="str">
        <f t="shared" si="37"/>
        <v/>
      </c>
      <c r="M505" t="str">
        <f t="shared" si="38"/>
        <v/>
      </c>
      <c r="N505" t="str">
        <f t="shared" si="39"/>
        <v xml:space="preserve"> Axestemys infernalis (0-&gt;1), </v>
      </c>
    </row>
    <row r="506" spans="1:14" x14ac:dyDescent="0.2">
      <c r="A506">
        <v>13</v>
      </c>
      <c r="B506" t="s">
        <v>21</v>
      </c>
      <c r="C506" t="s">
        <v>23</v>
      </c>
      <c r="D506">
        <v>106</v>
      </c>
      <c r="E506">
        <v>1</v>
      </c>
      <c r="F506">
        <v>0.33300000000000002</v>
      </c>
      <c r="G506">
        <v>0</v>
      </c>
      <c r="H506">
        <v>1</v>
      </c>
      <c r="I506" t="s">
        <v>82</v>
      </c>
      <c r="J506" t="str">
        <f t="shared" si="35"/>
        <v>Character 106: 0-&gt; 1</v>
      </c>
      <c r="K506" t="str">
        <f t="shared" si="36"/>
        <v>§DELTRAN</v>
      </c>
      <c r="L506" t="str">
        <f t="shared" si="37"/>
        <v>$Ch106:</v>
      </c>
      <c r="M506" t="str">
        <f t="shared" si="38"/>
        <v xml:space="preserve">: </v>
      </c>
      <c r="N506" t="str">
        <f t="shared" si="39"/>
        <v xml:space="preserve">$Ch106: §DELTRAN: Cyclanorbis senegalensis (0-&gt;1), </v>
      </c>
    </row>
    <row r="507" spans="1:14" x14ac:dyDescent="0.2">
      <c r="A507">
        <v>18</v>
      </c>
      <c r="B507" t="s">
        <v>24</v>
      </c>
      <c r="C507" t="s">
        <v>28</v>
      </c>
      <c r="D507">
        <v>106</v>
      </c>
      <c r="E507">
        <v>1</v>
      </c>
      <c r="F507">
        <v>0.33300000000000002</v>
      </c>
      <c r="G507">
        <v>0</v>
      </c>
      <c r="H507">
        <v>1</v>
      </c>
      <c r="I507" t="s">
        <v>82</v>
      </c>
      <c r="J507" t="str">
        <f t="shared" si="35"/>
        <v>Character 106: 0-&gt; 1</v>
      </c>
      <c r="K507" t="str">
        <f t="shared" si="36"/>
        <v/>
      </c>
      <c r="L507" t="str">
        <f t="shared" si="37"/>
        <v/>
      </c>
      <c r="M507" t="str">
        <f t="shared" si="38"/>
        <v/>
      </c>
      <c r="N507" t="str">
        <f t="shared" si="39"/>
        <v xml:space="preserve"> Lissemys punctata (0-&gt;1), </v>
      </c>
    </row>
    <row r="508" spans="1:14" x14ac:dyDescent="0.2">
      <c r="A508">
        <v>39</v>
      </c>
      <c r="B508" t="s">
        <v>46</v>
      </c>
      <c r="C508" t="s">
        <v>47</v>
      </c>
      <c r="D508">
        <v>106</v>
      </c>
      <c r="E508">
        <v>1</v>
      </c>
      <c r="F508">
        <v>0.33300000000000002</v>
      </c>
      <c r="G508">
        <v>0</v>
      </c>
      <c r="H508">
        <v>1</v>
      </c>
      <c r="I508" t="s">
        <v>82</v>
      </c>
      <c r="J508" t="str">
        <f t="shared" si="35"/>
        <v>Character 106: 0-&gt; 1</v>
      </c>
      <c r="K508" t="str">
        <f t="shared" si="36"/>
        <v/>
      </c>
      <c r="L508" t="str">
        <f t="shared" si="37"/>
        <v/>
      </c>
      <c r="M508" t="str">
        <f t="shared" si="38"/>
        <v/>
      </c>
      <c r="N508" t="str">
        <f t="shared" si="39"/>
        <v xml:space="preserve"> Plastomenus thomasi (0-&gt;1), </v>
      </c>
    </row>
    <row r="509" spans="1:14" x14ac:dyDescent="0.2">
      <c r="A509">
        <v>7</v>
      </c>
      <c r="B509" t="s">
        <v>16</v>
      </c>
      <c r="C509" t="s">
        <v>17</v>
      </c>
      <c r="D509">
        <v>106</v>
      </c>
      <c r="E509">
        <v>1</v>
      </c>
      <c r="F509">
        <v>0.33300000000000002</v>
      </c>
      <c r="G509">
        <v>0</v>
      </c>
      <c r="H509">
        <v>1</v>
      </c>
      <c r="I509" t="s">
        <v>12</v>
      </c>
      <c r="J509" t="str">
        <f t="shared" si="35"/>
        <v>Character 106: 0-&gt; 1</v>
      </c>
      <c r="K509" t="str">
        <f t="shared" si="36"/>
        <v>§ACCTRAN</v>
      </c>
      <c r="L509" t="str">
        <f t="shared" si="37"/>
        <v/>
      </c>
      <c r="M509" t="str">
        <f t="shared" si="38"/>
        <v xml:space="preserve">: </v>
      </c>
      <c r="N509" t="str">
        <f t="shared" si="39"/>
        <v xml:space="preserve"> §ACCTRAN: node_56 (0-&gt;1), </v>
      </c>
    </row>
    <row r="510" spans="1:14" x14ac:dyDescent="0.2">
      <c r="A510">
        <v>15</v>
      </c>
      <c r="B510" t="s">
        <v>24</v>
      </c>
      <c r="C510" t="s">
        <v>25</v>
      </c>
      <c r="D510">
        <v>106</v>
      </c>
      <c r="E510">
        <v>1</v>
      </c>
      <c r="F510">
        <v>0.33300000000000002</v>
      </c>
      <c r="G510">
        <v>1</v>
      </c>
      <c r="H510">
        <v>0</v>
      </c>
      <c r="I510" t="s">
        <v>12</v>
      </c>
      <c r="J510" t="str">
        <f t="shared" si="35"/>
        <v>Character 106: 1-&gt; 0</v>
      </c>
      <c r="K510" t="str">
        <f t="shared" si="36"/>
        <v/>
      </c>
      <c r="L510" t="str">
        <f t="shared" si="37"/>
        <v/>
      </c>
      <c r="M510" t="str">
        <f t="shared" si="38"/>
        <v/>
      </c>
      <c r="N510" t="str">
        <f t="shared" si="39"/>
        <v xml:space="preserve"> node_41 (1-&gt;0), </v>
      </c>
    </row>
    <row r="511" spans="1:14" x14ac:dyDescent="0.2">
      <c r="A511">
        <v>19</v>
      </c>
      <c r="B511" t="s">
        <v>19</v>
      </c>
      <c r="C511" t="s">
        <v>29</v>
      </c>
      <c r="D511">
        <v>106</v>
      </c>
      <c r="E511">
        <v>1</v>
      </c>
      <c r="F511">
        <v>0.33300000000000002</v>
      </c>
      <c r="G511">
        <v>1</v>
      </c>
      <c r="H511">
        <v>0</v>
      </c>
      <c r="I511" t="s">
        <v>12</v>
      </c>
      <c r="J511" t="str">
        <f t="shared" si="35"/>
        <v>Character 106: 1-&gt; 0</v>
      </c>
      <c r="K511" t="str">
        <f t="shared" si="36"/>
        <v/>
      </c>
      <c r="L511" t="str">
        <f t="shared" si="37"/>
        <v/>
      </c>
      <c r="M511" t="str">
        <f t="shared" si="38"/>
        <v/>
      </c>
      <c r="N511" t="str">
        <f t="shared" si="39"/>
        <v xml:space="preserve"> Axestemys infernalis (1-&gt;0), </v>
      </c>
    </row>
    <row r="512" spans="1:14" x14ac:dyDescent="0.2">
      <c r="A512">
        <v>68</v>
      </c>
      <c r="B512" t="s">
        <v>64</v>
      </c>
      <c r="C512" t="s">
        <v>76</v>
      </c>
      <c r="D512">
        <v>107</v>
      </c>
      <c r="E512">
        <v>1</v>
      </c>
      <c r="F512">
        <v>0.5</v>
      </c>
      <c r="G512">
        <v>0</v>
      </c>
      <c r="H512">
        <v>1</v>
      </c>
      <c r="I512" t="s">
        <v>10</v>
      </c>
      <c r="J512" t="str">
        <f t="shared" si="35"/>
        <v>Character 107: 0-&gt; 1</v>
      </c>
      <c r="K512" t="str">
        <f t="shared" si="36"/>
        <v>§Unambiguous</v>
      </c>
      <c r="L512" t="str">
        <f t="shared" si="37"/>
        <v>$Ch107:</v>
      </c>
      <c r="M512" t="str">
        <f t="shared" si="38"/>
        <v xml:space="preserve">: </v>
      </c>
      <c r="N512" t="str">
        <f t="shared" si="39"/>
        <v xml:space="preserve">$Ch107: §Unambiguous: Pelodiscus sinensis (0-&gt;1), </v>
      </c>
    </row>
    <row r="513" spans="1:14" x14ac:dyDescent="0.2">
      <c r="A513">
        <v>39</v>
      </c>
      <c r="B513" t="s">
        <v>46</v>
      </c>
      <c r="C513" t="s">
        <v>47</v>
      </c>
      <c r="D513">
        <v>107</v>
      </c>
      <c r="E513">
        <v>1</v>
      </c>
      <c r="F513">
        <v>0.5</v>
      </c>
      <c r="G513">
        <v>0</v>
      </c>
      <c r="H513">
        <v>1</v>
      </c>
      <c r="I513" t="s">
        <v>82</v>
      </c>
      <c r="J513" t="str">
        <f t="shared" si="35"/>
        <v>Character 107: 0-&gt; 1</v>
      </c>
      <c r="K513" t="str">
        <f t="shared" si="36"/>
        <v>§DELTRAN</v>
      </c>
      <c r="L513" t="str">
        <f t="shared" si="37"/>
        <v/>
      </c>
      <c r="M513" t="str">
        <f t="shared" si="38"/>
        <v xml:space="preserve">: </v>
      </c>
      <c r="N513" t="str">
        <f t="shared" si="39"/>
        <v xml:space="preserve"> §DELTRAN: Plastomenus thomasi (0-&gt;1), </v>
      </c>
    </row>
    <row r="514" spans="1:14" x14ac:dyDescent="0.2">
      <c r="A514">
        <v>29</v>
      </c>
      <c r="B514" t="s">
        <v>17</v>
      </c>
      <c r="C514" t="s">
        <v>38</v>
      </c>
      <c r="D514">
        <v>107</v>
      </c>
      <c r="E514">
        <v>1</v>
      </c>
      <c r="F514">
        <v>0.5</v>
      </c>
      <c r="G514">
        <v>0</v>
      </c>
      <c r="H514">
        <v>1</v>
      </c>
      <c r="I514" t="s">
        <v>12</v>
      </c>
      <c r="J514" t="str">
        <f t="shared" si="35"/>
        <v>Character 107: 0-&gt; 1</v>
      </c>
      <c r="K514" t="str">
        <f t="shared" si="36"/>
        <v>§ACCTRAN</v>
      </c>
      <c r="L514" t="str">
        <f t="shared" si="37"/>
        <v/>
      </c>
      <c r="M514" t="str">
        <f t="shared" si="38"/>
        <v xml:space="preserve">: </v>
      </c>
      <c r="N514" t="str">
        <f t="shared" si="39"/>
        <v xml:space="preserve"> §ACCTRAN: node_55 (0-&gt;1), </v>
      </c>
    </row>
    <row r="515" spans="1:14" x14ac:dyDescent="0.2">
      <c r="A515">
        <v>3</v>
      </c>
      <c r="B515" t="s">
        <v>11</v>
      </c>
      <c r="C515" t="s">
        <v>13</v>
      </c>
      <c r="D515">
        <v>108</v>
      </c>
      <c r="E515">
        <v>1</v>
      </c>
      <c r="F515">
        <v>0.182</v>
      </c>
      <c r="G515">
        <v>1</v>
      </c>
      <c r="H515">
        <v>2</v>
      </c>
      <c r="I515" t="s">
        <v>10</v>
      </c>
      <c r="J515" t="str">
        <f t="shared" ref="J515:J562" si="40">CONCATENATE("Character ",D515,": ",G515,"-&gt; ",H515)</f>
        <v>Character 108: 1-&gt; 2</v>
      </c>
      <c r="K515" t="str">
        <f t="shared" ref="K515:K562" si="41">IF(I515=I514, IF(D515=D514,"",I515), CONCATENATE("§",I515))</f>
        <v>§Unambiguous</v>
      </c>
      <c r="L515" t="str">
        <f t="shared" ref="L515:L562" si="42" xml:space="preserve"> IF(D515=D514,"", CONCATENATE("$","Ch",D515,":"))</f>
        <v>$Ch108:</v>
      </c>
      <c r="M515" t="str">
        <f t="shared" ref="M515:M562" si="43" xml:space="preserve"> IF(K515="","",": ")</f>
        <v xml:space="preserve">: </v>
      </c>
      <c r="N515" t="str">
        <f t="shared" ref="N515:N562" si="44" xml:space="preserve"> CONCATENATE(L515," ",K515,M515,C515," (",G515,"-&gt;",H515,")",", ")</f>
        <v xml:space="preserve">$Ch108: §Unambiguous: Carettochelys insculpta (1-&gt;2), </v>
      </c>
    </row>
    <row r="516" spans="1:14" x14ac:dyDescent="0.2">
      <c r="A516">
        <v>12</v>
      </c>
      <c r="B516" t="s">
        <v>21</v>
      </c>
      <c r="C516" t="s">
        <v>22</v>
      </c>
      <c r="D516">
        <v>108</v>
      </c>
      <c r="E516">
        <v>1</v>
      </c>
      <c r="F516">
        <v>0.182</v>
      </c>
      <c r="G516">
        <v>1</v>
      </c>
      <c r="H516">
        <v>2</v>
      </c>
      <c r="I516" t="s">
        <v>10</v>
      </c>
      <c r="J516" t="str">
        <f t="shared" si="40"/>
        <v>Character 108: 1-&gt; 2</v>
      </c>
      <c r="K516" t="str">
        <f t="shared" si="41"/>
        <v/>
      </c>
      <c r="L516" t="str">
        <f t="shared" si="42"/>
        <v/>
      </c>
      <c r="M516" t="str">
        <f t="shared" si="43"/>
        <v/>
      </c>
      <c r="N516" t="str">
        <f t="shared" si="44"/>
        <v xml:space="preserve"> Cyclanorbis elegans (1-&gt;2), </v>
      </c>
    </row>
    <row r="517" spans="1:14" x14ac:dyDescent="0.2">
      <c r="A517">
        <v>17</v>
      </c>
      <c r="B517" t="s">
        <v>25</v>
      </c>
      <c r="C517" t="s">
        <v>27</v>
      </c>
      <c r="D517">
        <v>108</v>
      </c>
      <c r="E517">
        <v>1</v>
      </c>
      <c r="F517">
        <v>0.182</v>
      </c>
      <c r="G517">
        <v>1</v>
      </c>
      <c r="H517">
        <v>2</v>
      </c>
      <c r="I517" t="s">
        <v>10</v>
      </c>
      <c r="J517" t="str">
        <f t="shared" si="40"/>
        <v>Character 108: 1-&gt; 2</v>
      </c>
      <c r="K517" t="str">
        <f t="shared" si="41"/>
        <v/>
      </c>
      <c r="L517" t="str">
        <f t="shared" si="42"/>
        <v/>
      </c>
      <c r="M517" t="str">
        <f t="shared" si="43"/>
        <v/>
      </c>
      <c r="N517" t="str">
        <f t="shared" si="44"/>
        <v xml:space="preserve"> Cycloderma frenatum (1-&gt;2), </v>
      </c>
    </row>
    <row r="518" spans="1:14" x14ac:dyDescent="0.2">
      <c r="A518">
        <v>19</v>
      </c>
      <c r="B518" t="s">
        <v>19</v>
      </c>
      <c r="C518" t="s">
        <v>29</v>
      </c>
      <c r="D518">
        <v>108</v>
      </c>
      <c r="E518">
        <v>1</v>
      </c>
      <c r="F518">
        <v>0.182</v>
      </c>
      <c r="G518">
        <v>1</v>
      </c>
      <c r="H518">
        <v>2</v>
      </c>
      <c r="I518" t="s">
        <v>10</v>
      </c>
      <c r="J518" t="str">
        <f t="shared" si="40"/>
        <v>Character 108: 1-&gt; 2</v>
      </c>
      <c r="K518" t="str">
        <f t="shared" si="41"/>
        <v/>
      </c>
      <c r="L518" t="str">
        <f t="shared" si="42"/>
        <v/>
      </c>
      <c r="M518" t="str">
        <f t="shared" si="43"/>
        <v/>
      </c>
      <c r="N518" t="str">
        <f t="shared" si="44"/>
        <v xml:space="preserve"> Axestemys infernalis (1-&gt;2), </v>
      </c>
    </row>
    <row r="519" spans="1:14" x14ac:dyDescent="0.2">
      <c r="A519">
        <v>36</v>
      </c>
      <c r="B519" t="s">
        <v>43</v>
      </c>
      <c r="C519" t="s">
        <v>44</v>
      </c>
      <c r="D519">
        <v>108</v>
      </c>
      <c r="E519">
        <v>1</v>
      </c>
      <c r="F519">
        <v>0.182</v>
      </c>
      <c r="G519">
        <v>1</v>
      </c>
      <c r="H519">
        <v>2</v>
      </c>
      <c r="I519" t="s">
        <v>10</v>
      </c>
      <c r="J519" t="str">
        <f t="shared" si="40"/>
        <v>Character 108: 1-&gt; 2</v>
      </c>
      <c r="K519" t="str">
        <f t="shared" si="41"/>
        <v/>
      </c>
      <c r="L519" t="str">
        <f t="shared" si="42"/>
        <v/>
      </c>
      <c r="M519" t="str">
        <f t="shared" si="43"/>
        <v/>
      </c>
      <c r="N519" t="str">
        <f t="shared" si="44"/>
        <v xml:space="preserve"> Gilmoremys lancensis (1-&gt;2), </v>
      </c>
    </row>
    <row r="520" spans="1:14" x14ac:dyDescent="0.2">
      <c r="A520">
        <v>47</v>
      </c>
      <c r="B520" t="s">
        <v>53</v>
      </c>
      <c r="C520" t="s">
        <v>55</v>
      </c>
      <c r="D520">
        <v>108</v>
      </c>
      <c r="E520">
        <v>1</v>
      </c>
      <c r="F520">
        <v>0.182</v>
      </c>
      <c r="G520">
        <v>1</v>
      </c>
      <c r="H520">
        <v>2</v>
      </c>
      <c r="I520" t="s">
        <v>10</v>
      </c>
      <c r="J520" t="str">
        <f t="shared" si="40"/>
        <v>Character 108: 1-&gt; 2</v>
      </c>
      <c r="K520" t="str">
        <f t="shared" si="41"/>
        <v/>
      </c>
      <c r="L520" t="str">
        <f t="shared" si="42"/>
        <v/>
      </c>
      <c r="M520" t="str">
        <f t="shared" si="43"/>
        <v/>
      </c>
      <c r="N520" t="str">
        <f t="shared" si="44"/>
        <v xml:space="preserve"> Pelochelys bibroni (1-&gt;2), </v>
      </c>
    </row>
    <row r="521" spans="1:14" x14ac:dyDescent="0.2">
      <c r="A521">
        <v>54</v>
      </c>
      <c r="B521" t="s">
        <v>60</v>
      </c>
      <c r="C521" t="s">
        <v>62</v>
      </c>
      <c r="D521">
        <v>108</v>
      </c>
      <c r="E521">
        <v>1</v>
      </c>
      <c r="F521">
        <v>0.182</v>
      </c>
      <c r="G521">
        <v>1</v>
      </c>
      <c r="H521">
        <v>0</v>
      </c>
      <c r="I521" t="s">
        <v>10</v>
      </c>
      <c r="J521" t="str">
        <f t="shared" si="40"/>
        <v>Character 108: 1-&gt; 0</v>
      </c>
      <c r="K521" t="str">
        <f t="shared" si="41"/>
        <v/>
      </c>
      <c r="L521" t="str">
        <f t="shared" si="42"/>
        <v/>
      </c>
      <c r="M521" t="str">
        <f t="shared" si="43"/>
        <v/>
      </c>
      <c r="N521" t="str">
        <f t="shared" si="44"/>
        <v xml:space="preserve"> Apalone spinifera (1-&gt;0), </v>
      </c>
    </row>
    <row r="522" spans="1:14" x14ac:dyDescent="0.2">
      <c r="A522">
        <v>63</v>
      </c>
      <c r="B522" t="s">
        <v>70</v>
      </c>
      <c r="C522" t="s">
        <v>71</v>
      </c>
      <c r="D522">
        <v>108</v>
      </c>
      <c r="E522">
        <v>1</v>
      </c>
      <c r="F522">
        <v>0.182</v>
      </c>
      <c r="G522">
        <v>1</v>
      </c>
      <c r="H522">
        <v>2</v>
      </c>
      <c r="I522" t="s">
        <v>10</v>
      </c>
      <c r="J522" t="str">
        <f t="shared" si="40"/>
        <v>Character 108: 1-&gt; 2</v>
      </c>
      <c r="K522" t="str">
        <f t="shared" si="41"/>
        <v/>
      </c>
      <c r="L522" t="str">
        <f t="shared" si="42"/>
        <v/>
      </c>
      <c r="M522" t="str">
        <f t="shared" si="43"/>
        <v/>
      </c>
      <c r="N522" t="str">
        <f t="shared" si="44"/>
        <v xml:space="preserve"> Nilssonia formosus (1-&gt;2), </v>
      </c>
    </row>
    <row r="523" spans="1:14" x14ac:dyDescent="0.2">
      <c r="A523">
        <v>69</v>
      </c>
      <c r="B523" t="s">
        <v>15</v>
      </c>
      <c r="C523" t="s">
        <v>77</v>
      </c>
      <c r="D523">
        <v>108</v>
      </c>
      <c r="E523">
        <v>1</v>
      </c>
      <c r="F523">
        <v>0.182</v>
      </c>
      <c r="G523">
        <v>1</v>
      </c>
      <c r="H523">
        <v>2</v>
      </c>
      <c r="I523" t="s">
        <v>10</v>
      </c>
      <c r="J523" t="str">
        <f t="shared" si="40"/>
        <v>Character 108: 1-&gt; 2</v>
      </c>
      <c r="K523" t="str">
        <f t="shared" si="41"/>
        <v/>
      </c>
      <c r="L523" t="str">
        <f t="shared" si="42"/>
        <v/>
      </c>
      <c r="M523" t="str">
        <f t="shared" si="43"/>
        <v/>
      </c>
      <c r="N523" t="str">
        <f t="shared" si="44"/>
        <v xml:space="preserve"> Gobiapalone orlovi (1-&gt;2), </v>
      </c>
    </row>
    <row r="524" spans="1:14" x14ac:dyDescent="0.2">
      <c r="A524">
        <v>67</v>
      </c>
      <c r="B524" t="s">
        <v>65</v>
      </c>
      <c r="C524" t="s">
        <v>75</v>
      </c>
      <c r="D524">
        <v>108</v>
      </c>
      <c r="E524">
        <v>1</v>
      </c>
      <c r="F524">
        <v>0.182</v>
      </c>
      <c r="G524">
        <v>1</v>
      </c>
      <c r="H524">
        <v>0</v>
      </c>
      <c r="I524" t="s">
        <v>82</v>
      </c>
      <c r="J524" t="str">
        <f t="shared" si="40"/>
        <v>Character 108: 1-&gt; 0</v>
      </c>
      <c r="K524" t="str">
        <f t="shared" si="41"/>
        <v>§DELTRAN</v>
      </c>
      <c r="L524" t="str">
        <f t="shared" si="42"/>
        <v/>
      </c>
      <c r="M524" t="str">
        <f t="shared" si="43"/>
        <v xml:space="preserve">: </v>
      </c>
      <c r="N524" t="str">
        <f t="shared" si="44"/>
        <v xml:space="preserve"> §DELTRAN: Palea steindachneri (1-&gt;0), </v>
      </c>
    </row>
    <row r="525" spans="1:14" x14ac:dyDescent="0.2">
      <c r="A525">
        <v>68</v>
      </c>
      <c r="B525" t="s">
        <v>64</v>
      </c>
      <c r="C525" t="s">
        <v>76</v>
      </c>
      <c r="D525">
        <v>108</v>
      </c>
      <c r="E525">
        <v>1</v>
      </c>
      <c r="F525">
        <v>0.182</v>
      </c>
      <c r="G525">
        <v>1</v>
      </c>
      <c r="H525">
        <v>0</v>
      </c>
      <c r="I525" t="s">
        <v>82</v>
      </c>
      <c r="J525" t="str">
        <f t="shared" si="40"/>
        <v>Character 108: 1-&gt; 0</v>
      </c>
      <c r="K525" t="str">
        <f t="shared" si="41"/>
        <v/>
      </c>
      <c r="L525" t="str">
        <f t="shared" si="42"/>
        <v/>
      </c>
      <c r="M525" t="str">
        <f t="shared" si="43"/>
        <v/>
      </c>
      <c r="N525" t="str">
        <f t="shared" si="44"/>
        <v xml:space="preserve"> Pelodiscus sinensis (1-&gt;0), </v>
      </c>
    </row>
    <row r="526" spans="1:14" x14ac:dyDescent="0.2">
      <c r="A526">
        <v>56</v>
      </c>
      <c r="B526" t="s">
        <v>56</v>
      </c>
      <c r="C526" t="s">
        <v>64</v>
      </c>
      <c r="D526">
        <v>108</v>
      </c>
      <c r="E526">
        <v>1</v>
      </c>
      <c r="F526">
        <v>0.182</v>
      </c>
      <c r="G526">
        <v>1</v>
      </c>
      <c r="H526">
        <v>0</v>
      </c>
      <c r="I526" t="s">
        <v>12</v>
      </c>
      <c r="J526" t="str">
        <f t="shared" si="40"/>
        <v>Character 108: 1-&gt; 0</v>
      </c>
      <c r="K526" t="str">
        <f t="shared" si="41"/>
        <v>§ACCTRAN</v>
      </c>
      <c r="L526" t="str">
        <f t="shared" si="42"/>
        <v/>
      </c>
      <c r="M526" t="str">
        <f t="shared" si="43"/>
        <v xml:space="preserve">: </v>
      </c>
      <c r="N526" t="str">
        <f t="shared" si="44"/>
        <v xml:space="preserve"> §ACCTRAN: node_67 (1-&gt;0), </v>
      </c>
    </row>
    <row r="527" spans="1:14" x14ac:dyDescent="0.2">
      <c r="A527">
        <v>58</v>
      </c>
      <c r="B527" t="s">
        <v>65</v>
      </c>
      <c r="C527" t="s">
        <v>66</v>
      </c>
      <c r="D527">
        <v>108</v>
      </c>
      <c r="E527">
        <v>1</v>
      </c>
      <c r="F527">
        <v>0.182</v>
      </c>
      <c r="G527">
        <v>0</v>
      </c>
      <c r="H527">
        <v>1</v>
      </c>
      <c r="I527" t="s">
        <v>12</v>
      </c>
      <c r="J527" t="str">
        <f t="shared" si="40"/>
        <v>Character 108: 0-&gt; 1</v>
      </c>
      <c r="K527" t="str">
        <f t="shared" si="41"/>
        <v/>
      </c>
      <c r="L527" t="str">
        <f t="shared" si="42"/>
        <v/>
      </c>
      <c r="M527" t="str">
        <f t="shared" si="43"/>
        <v/>
      </c>
      <c r="N527" t="str">
        <f t="shared" si="44"/>
        <v xml:space="preserve"> node_65 (0-&gt;1), </v>
      </c>
    </row>
    <row r="528" spans="1:14" x14ac:dyDescent="0.2">
      <c r="A528">
        <v>3</v>
      </c>
      <c r="B528" t="s">
        <v>11</v>
      </c>
      <c r="C528" t="s">
        <v>13</v>
      </c>
      <c r="D528">
        <v>109</v>
      </c>
      <c r="E528">
        <v>1</v>
      </c>
      <c r="F528">
        <v>0.28599999999999998</v>
      </c>
      <c r="G528">
        <v>1</v>
      </c>
      <c r="H528">
        <v>0</v>
      </c>
      <c r="I528" t="s">
        <v>10</v>
      </c>
      <c r="J528" t="str">
        <f t="shared" si="40"/>
        <v>Character 109: 1-&gt; 0</v>
      </c>
      <c r="K528" t="str">
        <f t="shared" si="41"/>
        <v>§Unambiguous</v>
      </c>
      <c r="L528" t="str">
        <f t="shared" si="42"/>
        <v>$Ch109:</v>
      </c>
      <c r="M528" t="str">
        <f t="shared" si="43"/>
        <v xml:space="preserve">: </v>
      </c>
      <c r="N528" t="str">
        <f t="shared" si="44"/>
        <v xml:space="preserve">$Ch109: §Unambiguous: Carettochelys insculpta (1-&gt;0), </v>
      </c>
    </row>
    <row r="529" spans="1:14" x14ac:dyDescent="0.2">
      <c r="A529">
        <v>15</v>
      </c>
      <c r="B529" t="s">
        <v>24</v>
      </c>
      <c r="C529" t="s">
        <v>25</v>
      </c>
      <c r="D529">
        <v>109</v>
      </c>
      <c r="E529">
        <v>1</v>
      </c>
      <c r="F529">
        <v>0.28599999999999998</v>
      </c>
      <c r="G529">
        <v>1</v>
      </c>
      <c r="H529">
        <v>0</v>
      </c>
      <c r="I529" t="s">
        <v>10</v>
      </c>
      <c r="J529" t="str">
        <f t="shared" si="40"/>
        <v>Character 109: 1-&gt; 0</v>
      </c>
      <c r="K529" t="str">
        <f t="shared" si="41"/>
        <v/>
      </c>
      <c r="L529" t="str">
        <f t="shared" si="42"/>
        <v/>
      </c>
      <c r="M529" t="str">
        <f t="shared" si="43"/>
        <v/>
      </c>
      <c r="N529" t="str">
        <f t="shared" si="44"/>
        <v xml:space="preserve"> node_41 (1-&gt;0), </v>
      </c>
    </row>
    <row r="530" spans="1:14" x14ac:dyDescent="0.2">
      <c r="A530">
        <v>19</v>
      </c>
      <c r="B530" t="s">
        <v>19</v>
      </c>
      <c r="C530" t="s">
        <v>29</v>
      </c>
      <c r="D530">
        <v>109</v>
      </c>
      <c r="E530">
        <v>1</v>
      </c>
      <c r="F530">
        <v>0.28599999999999998</v>
      </c>
      <c r="G530">
        <v>1</v>
      </c>
      <c r="H530">
        <v>0</v>
      </c>
      <c r="I530" t="s">
        <v>10</v>
      </c>
      <c r="J530" t="str">
        <f t="shared" si="40"/>
        <v>Character 109: 1-&gt; 0</v>
      </c>
      <c r="K530" t="str">
        <f t="shared" si="41"/>
        <v/>
      </c>
      <c r="L530" t="str">
        <f t="shared" si="42"/>
        <v/>
      </c>
      <c r="M530" t="str">
        <f t="shared" si="43"/>
        <v/>
      </c>
      <c r="N530" t="str">
        <f t="shared" si="44"/>
        <v xml:space="preserve"> Axestemys infernalis (1-&gt;0), </v>
      </c>
    </row>
    <row r="531" spans="1:14" x14ac:dyDescent="0.2">
      <c r="A531">
        <v>43</v>
      </c>
      <c r="B531" t="s">
        <v>50</v>
      </c>
      <c r="C531" t="s">
        <v>51</v>
      </c>
      <c r="D531">
        <v>109</v>
      </c>
      <c r="E531">
        <v>1</v>
      </c>
      <c r="F531">
        <v>0.28599999999999998</v>
      </c>
      <c r="G531">
        <v>1</v>
      </c>
      <c r="H531">
        <v>0</v>
      </c>
      <c r="I531" t="s">
        <v>10</v>
      </c>
      <c r="J531" t="str">
        <f t="shared" si="40"/>
        <v>Character 109: 1-&gt; 0</v>
      </c>
      <c r="K531" t="str">
        <f t="shared" si="41"/>
        <v/>
      </c>
      <c r="L531" t="str">
        <f t="shared" si="42"/>
        <v/>
      </c>
      <c r="M531" t="str">
        <f t="shared" si="43"/>
        <v/>
      </c>
      <c r="N531" t="str">
        <f t="shared" si="44"/>
        <v xml:space="preserve"> node_58 (1-&gt;0), </v>
      </c>
    </row>
    <row r="532" spans="1:14" x14ac:dyDescent="0.2">
      <c r="A532">
        <v>35</v>
      </c>
      <c r="B532" t="s">
        <v>41</v>
      </c>
      <c r="C532" t="s">
        <v>43</v>
      </c>
      <c r="D532">
        <v>109</v>
      </c>
      <c r="E532">
        <v>1</v>
      </c>
      <c r="F532">
        <v>0.28599999999999998</v>
      </c>
      <c r="G532">
        <v>1</v>
      </c>
      <c r="H532">
        <v>2</v>
      </c>
      <c r="I532" t="s">
        <v>82</v>
      </c>
      <c r="J532" t="str">
        <f t="shared" si="40"/>
        <v>Character 109: 1-&gt; 2</v>
      </c>
      <c r="K532" t="str">
        <f t="shared" si="41"/>
        <v>§DELTRAN</v>
      </c>
      <c r="L532" t="str">
        <f t="shared" si="42"/>
        <v/>
      </c>
      <c r="M532" t="str">
        <f t="shared" si="43"/>
        <v xml:space="preserve">: </v>
      </c>
      <c r="N532" t="str">
        <f t="shared" si="44"/>
        <v xml:space="preserve"> §DELTRAN: node_53 (1-&gt;2), </v>
      </c>
    </row>
    <row r="533" spans="1:14" x14ac:dyDescent="0.2">
      <c r="A533">
        <v>53</v>
      </c>
      <c r="B533" t="s">
        <v>60</v>
      </c>
      <c r="C533" t="s">
        <v>61</v>
      </c>
      <c r="D533">
        <v>109</v>
      </c>
      <c r="E533">
        <v>1</v>
      </c>
      <c r="F533">
        <v>0.28599999999999998</v>
      </c>
      <c r="G533">
        <v>1</v>
      </c>
      <c r="H533">
        <v>0</v>
      </c>
      <c r="I533" t="s">
        <v>82</v>
      </c>
      <c r="J533" t="str">
        <f t="shared" si="40"/>
        <v>Character 109: 1-&gt; 0</v>
      </c>
      <c r="K533" t="str">
        <f t="shared" si="41"/>
        <v/>
      </c>
      <c r="L533" t="str">
        <f t="shared" si="42"/>
        <v/>
      </c>
      <c r="M533" t="str">
        <f t="shared" si="43"/>
        <v/>
      </c>
      <c r="N533" t="str">
        <f t="shared" si="44"/>
        <v xml:space="preserve"> Apalone ferox (1-&gt;0), </v>
      </c>
    </row>
    <row r="534" spans="1:14" x14ac:dyDescent="0.2">
      <c r="A534">
        <v>55</v>
      </c>
      <c r="B534" t="s">
        <v>59</v>
      </c>
      <c r="C534" t="s">
        <v>63</v>
      </c>
      <c r="D534">
        <v>109</v>
      </c>
      <c r="E534">
        <v>1</v>
      </c>
      <c r="F534">
        <v>0.28599999999999998</v>
      </c>
      <c r="G534">
        <v>1</v>
      </c>
      <c r="H534">
        <v>0</v>
      </c>
      <c r="I534" t="s">
        <v>82</v>
      </c>
      <c r="J534" t="str">
        <f t="shared" si="40"/>
        <v>Character 109: 1-&gt; 0</v>
      </c>
      <c r="K534" t="str">
        <f t="shared" si="41"/>
        <v/>
      </c>
      <c r="L534" t="str">
        <f t="shared" si="42"/>
        <v/>
      </c>
      <c r="M534" t="str">
        <f t="shared" si="43"/>
        <v/>
      </c>
      <c r="N534" t="str">
        <f t="shared" si="44"/>
        <v xml:space="preserve"> Apalone mutica (1-&gt;0), </v>
      </c>
    </row>
    <row r="535" spans="1:14" x14ac:dyDescent="0.2">
      <c r="A535">
        <v>33</v>
      </c>
      <c r="B535" t="s">
        <v>38</v>
      </c>
      <c r="C535" t="s">
        <v>41</v>
      </c>
      <c r="D535">
        <v>109</v>
      </c>
      <c r="E535">
        <v>1</v>
      </c>
      <c r="F535">
        <v>0.28599999999999998</v>
      </c>
      <c r="G535">
        <v>1</v>
      </c>
      <c r="H535">
        <v>2</v>
      </c>
      <c r="I535" t="s">
        <v>12</v>
      </c>
      <c r="J535" t="str">
        <f t="shared" si="40"/>
        <v>Character 109: 1-&gt; 2</v>
      </c>
      <c r="K535" t="str">
        <f t="shared" si="41"/>
        <v>§ACCTRAN</v>
      </c>
      <c r="L535" t="str">
        <f t="shared" si="42"/>
        <v/>
      </c>
      <c r="M535" t="str">
        <f t="shared" si="43"/>
        <v xml:space="preserve">: </v>
      </c>
      <c r="N535" t="str">
        <f t="shared" si="44"/>
        <v xml:space="preserve"> §ACCTRAN: node_54 (1-&gt;2), </v>
      </c>
    </row>
    <row r="536" spans="1:14" x14ac:dyDescent="0.2">
      <c r="A536">
        <v>51</v>
      </c>
      <c r="B536" t="s">
        <v>57</v>
      </c>
      <c r="C536" t="s">
        <v>59</v>
      </c>
      <c r="D536">
        <v>109</v>
      </c>
      <c r="E536">
        <v>1</v>
      </c>
      <c r="F536">
        <v>0.28599999999999998</v>
      </c>
      <c r="G536">
        <v>1</v>
      </c>
      <c r="H536">
        <v>0</v>
      </c>
      <c r="I536" t="s">
        <v>12</v>
      </c>
      <c r="J536" t="str">
        <f t="shared" si="40"/>
        <v>Character 109: 1-&gt; 0</v>
      </c>
      <c r="K536" t="str">
        <f t="shared" si="41"/>
        <v/>
      </c>
      <c r="L536" t="str">
        <f t="shared" si="42"/>
        <v/>
      </c>
      <c r="M536" t="str">
        <f t="shared" si="43"/>
        <v/>
      </c>
      <c r="N536" t="str">
        <f t="shared" si="44"/>
        <v xml:space="preserve"> node_60 (1-&gt;0), </v>
      </c>
    </row>
    <row r="537" spans="1:14" x14ac:dyDescent="0.2">
      <c r="A537">
        <v>54</v>
      </c>
      <c r="B537" t="s">
        <v>60</v>
      </c>
      <c r="C537" t="s">
        <v>62</v>
      </c>
      <c r="D537">
        <v>109</v>
      </c>
      <c r="E537">
        <v>1</v>
      </c>
      <c r="F537">
        <v>0.28599999999999998</v>
      </c>
      <c r="G537">
        <v>0</v>
      </c>
      <c r="H537">
        <v>1</v>
      </c>
      <c r="I537" t="s">
        <v>12</v>
      </c>
      <c r="J537" t="str">
        <f t="shared" si="40"/>
        <v>Character 109: 0-&gt; 1</v>
      </c>
      <c r="K537" t="str">
        <f t="shared" si="41"/>
        <v/>
      </c>
      <c r="L537" t="str">
        <f t="shared" si="42"/>
        <v/>
      </c>
      <c r="M537" t="str">
        <f t="shared" si="43"/>
        <v/>
      </c>
      <c r="N537" t="str">
        <f t="shared" si="44"/>
        <v xml:space="preserve"> Apalone spinifera (0-&gt;1), </v>
      </c>
    </row>
    <row r="538" spans="1:14" x14ac:dyDescent="0.2">
      <c r="A538">
        <v>3</v>
      </c>
      <c r="B538" t="s">
        <v>11</v>
      </c>
      <c r="C538" t="s">
        <v>13</v>
      </c>
      <c r="D538">
        <v>110</v>
      </c>
      <c r="E538">
        <v>1</v>
      </c>
      <c r="F538">
        <v>0.33300000000000002</v>
      </c>
      <c r="G538">
        <v>1</v>
      </c>
      <c r="H538">
        <v>2</v>
      </c>
      <c r="I538" t="s">
        <v>10</v>
      </c>
      <c r="J538" t="str">
        <f t="shared" si="40"/>
        <v>Character 110: 1-&gt; 2</v>
      </c>
      <c r="K538" t="str">
        <f t="shared" si="41"/>
        <v>§Unambiguous</v>
      </c>
      <c r="L538" t="str">
        <f t="shared" si="42"/>
        <v>$Ch110:</v>
      </c>
      <c r="M538" t="str">
        <f t="shared" si="43"/>
        <v xml:space="preserve">: </v>
      </c>
      <c r="N538" t="str">
        <f t="shared" si="44"/>
        <v xml:space="preserve">$Ch110: §Unambiguous: Carettochelys insculpta (1-&gt;2), </v>
      </c>
    </row>
    <row r="539" spans="1:14" x14ac:dyDescent="0.2">
      <c r="A539">
        <v>10</v>
      </c>
      <c r="B539" t="s">
        <v>19</v>
      </c>
      <c r="C539" t="s">
        <v>20</v>
      </c>
      <c r="D539">
        <v>110</v>
      </c>
      <c r="E539">
        <v>1</v>
      </c>
      <c r="F539">
        <v>0.33300000000000002</v>
      </c>
      <c r="G539">
        <v>1</v>
      </c>
      <c r="H539">
        <v>0</v>
      </c>
      <c r="I539" t="s">
        <v>10</v>
      </c>
      <c r="J539" t="str">
        <f t="shared" si="40"/>
        <v>Character 110: 1-&gt; 0</v>
      </c>
      <c r="K539" t="str">
        <f t="shared" si="41"/>
        <v/>
      </c>
      <c r="L539" t="str">
        <f t="shared" si="42"/>
        <v/>
      </c>
      <c r="M539" t="str">
        <f t="shared" si="43"/>
        <v/>
      </c>
      <c r="N539" t="str">
        <f t="shared" si="44"/>
        <v xml:space="preserve"> node_43 (1-&gt;0), </v>
      </c>
    </row>
    <row r="540" spans="1:14" x14ac:dyDescent="0.2">
      <c r="A540">
        <v>45</v>
      </c>
      <c r="B540" t="s">
        <v>51</v>
      </c>
      <c r="C540" t="s">
        <v>53</v>
      </c>
      <c r="D540">
        <v>110</v>
      </c>
      <c r="E540">
        <v>1</v>
      </c>
      <c r="F540">
        <v>0.33300000000000002</v>
      </c>
      <c r="G540">
        <v>1</v>
      </c>
      <c r="H540">
        <v>0</v>
      </c>
      <c r="I540" t="s">
        <v>10</v>
      </c>
      <c r="J540" t="str">
        <f t="shared" si="40"/>
        <v>Character 110: 1-&gt; 0</v>
      </c>
      <c r="K540" t="str">
        <f t="shared" si="41"/>
        <v/>
      </c>
      <c r="L540" t="str">
        <f t="shared" si="42"/>
        <v/>
      </c>
      <c r="M540" t="str">
        <f t="shared" si="43"/>
        <v/>
      </c>
      <c r="N540" t="str">
        <f t="shared" si="44"/>
        <v xml:space="preserve"> node_57 (1-&gt;0), </v>
      </c>
    </row>
    <row r="541" spans="1:14" x14ac:dyDescent="0.2">
      <c r="A541">
        <v>59</v>
      </c>
      <c r="B541" t="s">
        <v>66</v>
      </c>
      <c r="C541" t="s">
        <v>67</v>
      </c>
      <c r="D541">
        <v>110</v>
      </c>
      <c r="E541">
        <v>1</v>
      </c>
      <c r="F541">
        <v>0.33300000000000002</v>
      </c>
      <c r="G541">
        <v>1</v>
      </c>
      <c r="H541">
        <v>2</v>
      </c>
      <c r="I541" t="s">
        <v>10</v>
      </c>
      <c r="J541" t="str">
        <f t="shared" si="40"/>
        <v>Character 110: 1-&gt; 2</v>
      </c>
      <c r="K541" t="str">
        <f t="shared" si="41"/>
        <v/>
      </c>
      <c r="L541" t="str">
        <f t="shared" si="42"/>
        <v/>
      </c>
      <c r="M541" t="str">
        <f t="shared" si="43"/>
        <v/>
      </c>
      <c r="N541" t="str">
        <f t="shared" si="44"/>
        <v xml:space="preserve"> Dogania subplanus (1-&gt;2), </v>
      </c>
    </row>
    <row r="542" spans="1:14" x14ac:dyDescent="0.2">
      <c r="A542">
        <v>35</v>
      </c>
      <c r="B542" t="s">
        <v>41</v>
      </c>
      <c r="C542" t="s">
        <v>43</v>
      </c>
      <c r="D542">
        <v>110</v>
      </c>
      <c r="E542">
        <v>1</v>
      </c>
      <c r="F542">
        <v>0.33300000000000002</v>
      </c>
      <c r="G542">
        <v>1</v>
      </c>
      <c r="H542">
        <v>2</v>
      </c>
      <c r="I542" t="s">
        <v>82</v>
      </c>
      <c r="J542" t="str">
        <f t="shared" si="40"/>
        <v>Character 110: 1-&gt; 2</v>
      </c>
      <c r="K542" t="str">
        <f t="shared" si="41"/>
        <v>§DELTRAN</v>
      </c>
      <c r="L542" t="str">
        <f t="shared" si="42"/>
        <v/>
      </c>
      <c r="M542" t="str">
        <f t="shared" si="43"/>
        <v xml:space="preserve">: </v>
      </c>
      <c r="N542" t="str">
        <f t="shared" si="44"/>
        <v xml:space="preserve"> §DELTRAN: node_53 (1-&gt;2), </v>
      </c>
    </row>
    <row r="543" spans="1:14" x14ac:dyDescent="0.2">
      <c r="A543">
        <v>72</v>
      </c>
      <c r="B543" t="s">
        <v>78</v>
      </c>
      <c r="C543" t="s">
        <v>85</v>
      </c>
      <c r="D543">
        <v>110</v>
      </c>
      <c r="E543">
        <v>1</v>
      </c>
      <c r="F543">
        <v>0.33300000000000002</v>
      </c>
      <c r="G543">
        <v>1</v>
      </c>
      <c r="H543">
        <v>0</v>
      </c>
      <c r="I543" t="s">
        <v>82</v>
      </c>
      <c r="J543" t="str">
        <f t="shared" si="40"/>
        <v>Character 110: 1-&gt; 0</v>
      </c>
      <c r="K543" t="str">
        <f t="shared" si="41"/>
        <v/>
      </c>
      <c r="L543" t="str">
        <f t="shared" si="42"/>
        <v/>
      </c>
      <c r="M543" t="str">
        <f t="shared" si="43"/>
        <v/>
      </c>
      <c r="N543" t="str">
        <f t="shared" si="44"/>
        <v xml:space="preserve"> Perochelys lamadongensis (1-&gt;0), </v>
      </c>
    </row>
    <row r="544" spans="1:14" x14ac:dyDescent="0.2">
      <c r="A544">
        <v>29</v>
      </c>
      <c r="B544" t="s">
        <v>17</v>
      </c>
      <c r="C544" t="s">
        <v>38</v>
      </c>
      <c r="D544">
        <v>110</v>
      </c>
      <c r="E544">
        <v>1</v>
      </c>
      <c r="F544">
        <v>0.33300000000000002</v>
      </c>
      <c r="G544">
        <v>1</v>
      </c>
      <c r="H544">
        <v>2</v>
      </c>
      <c r="I544" t="s">
        <v>12</v>
      </c>
      <c r="J544" t="str">
        <f t="shared" si="40"/>
        <v>Character 110: 1-&gt; 2</v>
      </c>
      <c r="K544" t="str">
        <f t="shared" si="41"/>
        <v>§ACCTRAN</v>
      </c>
      <c r="L544" t="str">
        <f t="shared" si="42"/>
        <v/>
      </c>
      <c r="M544" t="str">
        <f t="shared" si="43"/>
        <v xml:space="preserve">: </v>
      </c>
      <c r="N544" t="str">
        <f t="shared" si="44"/>
        <v xml:space="preserve"> §ACCTRAN: node_55 (1-&gt;2), </v>
      </c>
    </row>
    <row r="545" spans="1:14" x14ac:dyDescent="0.2">
      <c r="A545">
        <v>70</v>
      </c>
      <c r="B545" t="s">
        <v>14</v>
      </c>
      <c r="C545" t="s">
        <v>78</v>
      </c>
      <c r="D545">
        <v>110</v>
      </c>
      <c r="E545">
        <v>1</v>
      </c>
      <c r="F545">
        <v>0.33300000000000002</v>
      </c>
      <c r="G545">
        <v>1</v>
      </c>
      <c r="H545">
        <v>0</v>
      </c>
      <c r="I545" t="s">
        <v>12</v>
      </c>
      <c r="J545" t="str">
        <f t="shared" si="40"/>
        <v>Character 110: 1-&gt; 0</v>
      </c>
      <c r="K545" t="str">
        <f t="shared" si="41"/>
        <v/>
      </c>
      <c r="L545" t="str">
        <f t="shared" si="42"/>
        <v/>
      </c>
      <c r="M545" t="str">
        <f t="shared" si="43"/>
        <v/>
      </c>
      <c r="N545" t="str">
        <f t="shared" si="44"/>
        <v xml:space="preserve"> node_74 (1-&gt;0), </v>
      </c>
    </row>
    <row r="546" spans="1:14" x14ac:dyDescent="0.2">
      <c r="A546">
        <v>5</v>
      </c>
      <c r="B546" t="s">
        <v>14</v>
      </c>
      <c r="C546" t="s">
        <v>15</v>
      </c>
      <c r="D546">
        <v>111</v>
      </c>
      <c r="E546">
        <v>1</v>
      </c>
      <c r="F546">
        <v>0.5</v>
      </c>
      <c r="G546">
        <v>1</v>
      </c>
      <c r="H546">
        <v>0</v>
      </c>
      <c r="I546" t="s">
        <v>82</v>
      </c>
      <c r="J546" t="str">
        <f t="shared" si="40"/>
        <v>Character 111: 1-&gt; 0</v>
      </c>
      <c r="K546" t="str">
        <f t="shared" si="41"/>
        <v>§DELTRAN</v>
      </c>
      <c r="L546" t="str">
        <f t="shared" si="42"/>
        <v>$Ch111:</v>
      </c>
      <c r="M546" t="str">
        <f t="shared" si="43"/>
        <v xml:space="preserve">: </v>
      </c>
      <c r="N546" t="str">
        <f t="shared" si="44"/>
        <v xml:space="preserve">$Ch111: §DELTRAN: node_71 (1-&gt;0), </v>
      </c>
    </row>
    <row r="547" spans="1:14" x14ac:dyDescent="0.2">
      <c r="A547">
        <v>35</v>
      </c>
      <c r="B547" t="s">
        <v>41</v>
      </c>
      <c r="C547" t="s">
        <v>43</v>
      </c>
      <c r="D547">
        <v>111</v>
      </c>
      <c r="E547">
        <v>1</v>
      </c>
      <c r="F547">
        <v>0.5</v>
      </c>
      <c r="G547">
        <v>0</v>
      </c>
      <c r="H547">
        <v>1</v>
      </c>
      <c r="I547" t="s">
        <v>82</v>
      </c>
      <c r="J547" t="str">
        <f t="shared" si="40"/>
        <v>Character 111: 0-&gt; 1</v>
      </c>
      <c r="K547" t="str">
        <f t="shared" si="41"/>
        <v/>
      </c>
      <c r="L547" t="str">
        <f t="shared" si="42"/>
        <v/>
      </c>
      <c r="M547" t="str">
        <f t="shared" si="43"/>
        <v/>
      </c>
      <c r="N547" t="str">
        <f t="shared" si="44"/>
        <v xml:space="preserve"> node_53 (0-&gt;1), </v>
      </c>
    </row>
    <row r="548" spans="1:14" x14ac:dyDescent="0.2">
      <c r="A548">
        <v>4</v>
      </c>
      <c r="B548" t="s">
        <v>11</v>
      </c>
      <c r="C548" t="s">
        <v>14</v>
      </c>
      <c r="D548">
        <v>111</v>
      </c>
      <c r="E548">
        <v>1</v>
      </c>
      <c r="F548">
        <v>0.5</v>
      </c>
      <c r="G548">
        <v>1</v>
      </c>
      <c r="H548">
        <v>0</v>
      </c>
      <c r="I548" t="s">
        <v>12</v>
      </c>
      <c r="J548" t="str">
        <f t="shared" si="40"/>
        <v>Character 111: 1-&gt; 0</v>
      </c>
      <c r="K548" t="str">
        <f t="shared" si="41"/>
        <v>§ACCTRAN</v>
      </c>
      <c r="L548" t="str">
        <f t="shared" si="42"/>
        <v/>
      </c>
      <c r="M548" t="str">
        <f t="shared" si="43"/>
        <v xml:space="preserve">: </v>
      </c>
      <c r="N548" t="str">
        <f t="shared" si="44"/>
        <v xml:space="preserve"> §ACCTRAN: node_75 (1-&gt;0), </v>
      </c>
    </row>
    <row r="549" spans="1:14" x14ac:dyDescent="0.2">
      <c r="A549">
        <v>29</v>
      </c>
      <c r="B549" t="s">
        <v>17</v>
      </c>
      <c r="C549" t="s">
        <v>38</v>
      </c>
      <c r="D549">
        <v>111</v>
      </c>
      <c r="E549">
        <v>1</v>
      </c>
      <c r="F549">
        <v>0.5</v>
      </c>
      <c r="G549">
        <v>0</v>
      </c>
      <c r="H549">
        <v>1</v>
      </c>
      <c r="I549" t="s">
        <v>12</v>
      </c>
      <c r="J549" t="str">
        <f t="shared" si="40"/>
        <v>Character 111: 0-&gt; 1</v>
      </c>
      <c r="K549" t="str">
        <f t="shared" si="41"/>
        <v/>
      </c>
      <c r="L549" t="str">
        <f t="shared" si="42"/>
        <v/>
      </c>
      <c r="M549" t="str">
        <f t="shared" si="43"/>
        <v/>
      </c>
      <c r="N549" t="str">
        <f t="shared" si="44"/>
        <v xml:space="preserve"> node_55 (0-&gt;1), </v>
      </c>
    </row>
    <row r="550" spans="1:14" x14ac:dyDescent="0.2">
      <c r="A550">
        <v>17</v>
      </c>
      <c r="B550" t="s">
        <v>25</v>
      </c>
      <c r="C550" t="s">
        <v>27</v>
      </c>
      <c r="D550">
        <v>112</v>
      </c>
      <c r="E550">
        <v>1</v>
      </c>
      <c r="F550">
        <v>0.5</v>
      </c>
      <c r="G550">
        <v>0</v>
      </c>
      <c r="H550">
        <v>1</v>
      </c>
      <c r="I550" t="s">
        <v>10</v>
      </c>
      <c r="J550" t="str">
        <f t="shared" si="40"/>
        <v>Character 112: 0-&gt; 1</v>
      </c>
      <c r="K550" t="str">
        <f t="shared" si="41"/>
        <v>§Unambiguous</v>
      </c>
      <c r="L550" t="str">
        <f t="shared" si="42"/>
        <v>$Ch112:</v>
      </c>
      <c r="M550" t="str">
        <f t="shared" si="43"/>
        <v xml:space="preserve">: </v>
      </c>
      <c r="N550" t="str">
        <f t="shared" si="44"/>
        <v xml:space="preserve">$Ch112: §Unambiguous: Cycloderma frenatum (0-&gt;1), </v>
      </c>
    </row>
    <row r="551" spans="1:14" x14ac:dyDescent="0.2">
      <c r="A551">
        <v>46</v>
      </c>
      <c r="B551" t="s">
        <v>53</v>
      </c>
      <c r="C551" t="s">
        <v>54</v>
      </c>
      <c r="D551">
        <v>112</v>
      </c>
      <c r="E551">
        <v>1</v>
      </c>
      <c r="F551">
        <v>0.5</v>
      </c>
      <c r="G551">
        <v>0</v>
      </c>
      <c r="H551">
        <v>1</v>
      </c>
      <c r="I551" t="s">
        <v>10</v>
      </c>
      <c r="J551" t="str">
        <f t="shared" si="40"/>
        <v>Character 112: 0-&gt; 1</v>
      </c>
      <c r="K551" t="str">
        <f t="shared" si="41"/>
        <v/>
      </c>
      <c r="L551" t="str">
        <f t="shared" si="42"/>
        <v/>
      </c>
      <c r="M551" t="str">
        <f t="shared" si="43"/>
        <v/>
      </c>
      <c r="N551" t="str">
        <f t="shared" si="44"/>
        <v xml:space="preserve"> Chitra indica (0-&gt;1), </v>
      </c>
    </row>
    <row r="552" spans="1:14" x14ac:dyDescent="0.2">
      <c r="A552">
        <v>46</v>
      </c>
      <c r="B552" t="s">
        <v>53</v>
      </c>
      <c r="C552" t="s">
        <v>54</v>
      </c>
      <c r="D552">
        <v>113</v>
      </c>
      <c r="E552">
        <v>1</v>
      </c>
      <c r="F552">
        <v>0.33300000000000002</v>
      </c>
      <c r="G552">
        <v>1</v>
      </c>
      <c r="H552">
        <v>0</v>
      </c>
      <c r="I552" t="s">
        <v>10</v>
      </c>
      <c r="J552" t="str">
        <f t="shared" si="40"/>
        <v>Character 113: 1-&gt; 0</v>
      </c>
      <c r="K552" t="str">
        <f t="shared" si="41"/>
        <v>Unambiguous</v>
      </c>
      <c r="L552" t="str">
        <f t="shared" si="42"/>
        <v>$Ch113:</v>
      </c>
      <c r="M552" t="str">
        <f t="shared" si="43"/>
        <v xml:space="preserve">: </v>
      </c>
      <c r="N552" t="str">
        <f t="shared" si="44"/>
        <v xml:space="preserve">$Ch113: Unambiguous: Chitra indica (1-&gt;0), </v>
      </c>
    </row>
    <row r="553" spans="1:14" x14ac:dyDescent="0.2">
      <c r="A553">
        <v>2</v>
      </c>
      <c r="B553" t="s">
        <v>8</v>
      </c>
      <c r="C553" t="s">
        <v>11</v>
      </c>
      <c r="D553">
        <v>113</v>
      </c>
      <c r="E553">
        <v>1</v>
      </c>
      <c r="F553">
        <v>0.33300000000000002</v>
      </c>
      <c r="G553">
        <v>0</v>
      </c>
      <c r="H553">
        <v>1</v>
      </c>
      <c r="I553" t="s">
        <v>82</v>
      </c>
      <c r="J553" t="str">
        <f t="shared" si="40"/>
        <v>Character 113: 0-&gt; 1</v>
      </c>
      <c r="K553" t="str">
        <f t="shared" si="41"/>
        <v>§DELTRAN</v>
      </c>
      <c r="L553" t="str">
        <f t="shared" si="42"/>
        <v/>
      </c>
      <c r="M553" t="str">
        <f t="shared" si="43"/>
        <v xml:space="preserve">: </v>
      </c>
      <c r="N553" t="str">
        <f t="shared" si="44"/>
        <v xml:space="preserve"> §DELTRAN: node_76 (0-&gt;1), </v>
      </c>
    </row>
    <row r="554" spans="1:14" x14ac:dyDescent="0.2">
      <c r="A554">
        <v>16</v>
      </c>
      <c r="B554" t="s">
        <v>25</v>
      </c>
      <c r="C554" t="s">
        <v>26</v>
      </c>
      <c r="D554">
        <v>113</v>
      </c>
      <c r="E554">
        <v>1</v>
      </c>
      <c r="F554">
        <v>0.33300000000000002</v>
      </c>
      <c r="G554">
        <v>1</v>
      </c>
      <c r="H554">
        <v>0</v>
      </c>
      <c r="I554" t="s">
        <v>82</v>
      </c>
      <c r="J554" t="str">
        <f t="shared" si="40"/>
        <v>Character 113: 1-&gt; 0</v>
      </c>
      <c r="K554" t="str">
        <f t="shared" si="41"/>
        <v/>
      </c>
      <c r="L554" t="str">
        <f t="shared" si="42"/>
        <v/>
      </c>
      <c r="M554" t="str">
        <f t="shared" si="43"/>
        <v/>
      </c>
      <c r="N554" t="str">
        <f t="shared" si="44"/>
        <v xml:space="preserve"> Cycloderma aubryi (1-&gt;0), </v>
      </c>
    </row>
    <row r="555" spans="1:14" x14ac:dyDescent="0.2">
      <c r="A555">
        <v>2</v>
      </c>
      <c r="B555" t="s">
        <v>8</v>
      </c>
      <c r="C555" t="s">
        <v>11</v>
      </c>
      <c r="D555">
        <v>113</v>
      </c>
      <c r="E555">
        <v>1</v>
      </c>
      <c r="F555">
        <v>0.33300000000000002</v>
      </c>
      <c r="G555">
        <v>0</v>
      </c>
      <c r="H555">
        <v>1</v>
      </c>
      <c r="I555" t="s">
        <v>12</v>
      </c>
      <c r="J555" t="str">
        <f t="shared" si="40"/>
        <v>Character 113: 0-&gt; 1</v>
      </c>
      <c r="K555" t="str">
        <f t="shared" si="41"/>
        <v>§ACCTRAN</v>
      </c>
      <c r="L555" t="str">
        <f t="shared" si="42"/>
        <v/>
      </c>
      <c r="M555" t="str">
        <f t="shared" si="43"/>
        <v xml:space="preserve">: </v>
      </c>
      <c r="N555" t="str">
        <f t="shared" si="44"/>
        <v xml:space="preserve"> §ACCTRAN: node_76 (0-&gt;1), </v>
      </c>
    </row>
    <row r="556" spans="1:14" x14ac:dyDescent="0.2">
      <c r="A556">
        <v>15</v>
      </c>
      <c r="B556" t="s">
        <v>24</v>
      </c>
      <c r="C556" t="s">
        <v>25</v>
      </c>
      <c r="D556">
        <v>113</v>
      </c>
      <c r="E556">
        <v>1</v>
      </c>
      <c r="F556">
        <v>0.33300000000000002</v>
      </c>
      <c r="G556">
        <v>1</v>
      </c>
      <c r="H556">
        <v>0</v>
      </c>
      <c r="I556" t="s">
        <v>12</v>
      </c>
      <c r="J556" t="str">
        <f t="shared" si="40"/>
        <v>Character 113: 1-&gt; 0</v>
      </c>
      <c r="K556" t="str">
        <f t="shared" si="41"/>
        <v/>
      </c>
      <c r="L556" t="str">
        <f t="shared" si="42"/>
        <v/>
      </c>
      <c r="M556" t="str">
        <f t="shared" si="43"/>
        <v/>
      </c>
      <c r="N556" t="str">
        <f t="shared" si="44"/>
        <v xml:space="preserve"> node_41 (1-&gt;0), </v>
      </c>
    </row>
    <row r="557" spans="1:14" x14ac:dyDescent="0.2">
      <c r="A557">
        <v>1</v>
      </c>
      <c r="B557" t="s">
        <v>8</v>
      </c>
      <c r="C557" t="s">
        <v>9</v>
      </c>
      <c r="D557">
        <v>114</v>
      </c>
      <c r="E557">
        <v>1</v>
      </c>
      <c r="F557">
        <v>1</v>
      </c>
      <c r="G557">
        <v>0</v>
      </c>
      <c r="H557">
        <v>1</v>
      </c>
      <c r="I557" t="s">
        <v>10</v>
      </c>
      <c r="J557" t="str">
        <f t="shared" si="40"/>
        <v>Character 114: 0-&gt; 1</v>
      </c>
      <c r="K557" t="str">
        <f t="shared" si="41"/>
        <v>§Unambiguous</v>
      </c>
      <c r="L557" t="str">
        <f t="shared" si="42"/>
        <v>$Ch114:</v>
      </c>
      <c r="M557" t="str">
        <f t="shared" si="43"/>
        <v xml:space="preserve">: </v>
      </c>
      <c r="N557" t="str">
        <f t="shared" si="44"/>
        <v xml:space="preserve">$Ch114: §Unambiguous: Adocus lineolatus (0-&gt;1), </v>
      </c>
    </row>
    <row r="558" spans="1:14" x14ac:dyDescent="0.2">
      <c r="A558">
        <v>1</v>
      </c>
      <c r="B558" t="s">
        <v>8</v>
      </c>
      <c r="C558" t="s">
        <v>9</v>
      </c>
      <c r="D558">
        <v>115</v>
      </c>
      <c r="E558">
        <v>1</v>
      </c>
      <c r="F558">
        <v>0.5</v>
      </c>
      <c r="G558">
        <v>0</v>
      </c>
      <c r="H558">
        <v>1</v>
      </c>
      <c r="I558" t="s">
        <v>10</v>
      </c>
      <c r="J558" t="str">
        <f t="shared" si="40"/>
        <v>Character 115: 0-&gt; 1</v>
      </c>
      <c r="K558" t="str">
        <f t="shared" si="41"/>
        <v>Unambiguous</v>
      </c>
      <c r="L558" t="str">
        <f t="shared" si="42"/>
        <v>$Ch115:</v>
      </c>
      <c r="M558" t="str">
        <f t="shared" si="43"/>
        <v xml:space="preserve">: </v>
      </c>
      <c r="N558" t="str">
        <f t="shared" si="44"/>
        <v xml:space="preserve">$Ch115: Unambiguous: Adocus lineolatus (0-&gt;1), </v>
      </c>
    </row>
    <row r="559" spans="1:14" x14ac:dyDescent="0.2">
      <c r="A559">
        <v>66</v>
      </c>
      <c r="B559" t="s">
        <v>68</v>
      </c>
      <c r="C559" t="s">
        <v>74</v>
      </c>
      <c r="D559">
        <v>115</v>
      </c>
      <c r="E559">
        <v>1</v>
      </c>
      <c r="F559">
        <v>0.5</v>
      </c>
      <c r="G559">
        <v>0</v>
      </c>
      <c r="H559">
        <v>1</v>
      </c>
      <c r="I559" t="s">
        <v>10</v>
      </c>
      <c r="J559" t="str">
        <f t="shared" si="40"/>
        <v>Character 115: 0-&gt; 1</v>
      </c>
      <c r="K559" t="str">
        <f t="shared" si="41"/>
        <v/>
      </c>
      <c r="L559" t="str">
        <f t="shared" si="42"/>
        <v/>
      </c>
      <c r="M559" t="str">
        <f t="shared" si="43"/>
        <v/>
      </c>
      <c r="N559" t="str">
        <f t="shared" si="44"/>
        <v xml:space="preserve"> Amyda cartilaginea (0-&gt;1), </v>
      </c>
    </row>
    <row r="560" spans="1:14" x14ac:dyDescent="0.2">
      <c r="A560">
        <v>19</v>
      </c>
      <c r="B560" t="s">
        <v>19</v>
      </c>
      <c r="C560" t="s">
        <v>29</v>
      </c>
      <c r="D560">
        <v>116</v>
      </c>
      <c r="E560">
        <v>1</v>
      </c>
      <c r="F560">
        <v>0.33300000000000002</v>
      </c>
      <c r="G560">
        <v>1</v>
      </c>
      <c r="H560">
        <v>0</v>
      </c>
      <c r="I560" t="s">
        <v>10</v>
      </c>
      <c r="J560" t="str">
        <f t="shared" si="40"/>
        <v>Character 116: 1-&gt; 0</v>
      </c>
      <c r="K560" t="str">
        <f t="shared" si="41"/>
        <v>Unambiguous</v>
      </c>
      <c r="L560" t="str">
        <f t="shared" si="42"/>
        <v>$Ch116:</v>
      </c>
      <c r="M560" t="str">
        <f t="shared" si="43"/>
        <v xml:space="preserve">: </v>
      </c>
      <c r="N560" t="str">
        <f t="shared" si="44"/>
        <v xml:space="preserve">$Ch116: Unambiguous: Axestemys infernalis (1-&gt;0), </v>
      </c>
    </row>
    <row r="561" spans="1:14" x14ac:dyDescent="0.2">
      <c r="A561">
        <v>55</v>
      </c>
      <c r="B561" t="s">
        <v>59</v>
      </c>
      <c r="C561" t="s">
        <v>63</v>
      </c>
      <c r="D561">
        <v>116</v>
      </c>
      <c r="E561">
        <v>1</v>
      </c>
      <c r="F561">
        <v>0.33300000000000002</v>
      </c>
      <c r="G561">
        <v>1</v>
      </c>
      <c r="H561">
        <v>0</v>
      </c>
      <c r="I561" t="s">
        <v>10</v>
      </c>
      <c r="J561" t="str">
        <f t="shared" si="40"/>
        <v>Character 116: 1-&gt; 0</v>
      </c>
      <c r="K561" t="str">
        <f t="shared" si="41"/>
        <v/>
      </c>
      <c r="L561" t="str">
        <f t="shared" si="42"/>
        <v/>
      </c>
      <c r="M561" t="str">
        <f t="shared" si="43"/>
        <v/>
      </c>
      <c r="N561" t="str">
        <f t="shared" si="44"/>
        <v xml:space="preserve"> Apalone mutica (1-&gt;0), </v>
      </c>
    </row>
    <row r="562" spans="1:14" x14ac:dyDescent="0.2">
      <c r="A562">
        <v>69</v>
      </c>
      <c r="B562" t="s">
        <v>15</v>
      </c>
      <c r="C562" t="s">
        <v>77</v>
      </c>
      <c r="D562">
        <v>116</v>
      </c>
      <c r="E562">
        <v>1</v>
      </c>
      <c r="F562">
        <v>0.33300000000000002</v>
      </c>
      <c r="G562">
        <v>1</v>
      </c>
      <c r="H562">
        <v>0</v>
      </c>
      <c r="I562" t="s">
        <v>10</v>
      </c>
      <c r="J562" t="str">
        <f t="shared" si="40"/>
        <v>Character 116: 1-&gt; 0</v>
      </c>
      <c r="K562" t="str">
        <f t="shared" si="41"/>
        <v/>
      </c>
      <c r="L562" t="str">
        <f t="shared" si="42"/>
        <v/>
      </c>
      <c r="M562" t="str">
        <f t="shared" si="43"/>
        <v/>
      </c>
      <c r="N562" t="str">
        <f t="shared" si="44"/>
        <v xml:space="preserve"> Gobiapalone orlovi (1-&gt;0), </v>
      </c>
    </row>
  </sheetData>
  <sortState xmlns:xlrd2="http://schemas.microsoft.com/office/spreadsheetml/2017/richdata2" ref="A2:J562">
    <sortCondition ref="D2:D562"/>
    <sortCondition descending="1" ref="I2:I562"/>
    <sortCondition ref="A2:A5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by_node</vt:lpstr>
      <vt:lpstr>by_character</vt:lpstr>
      <vt:lpstr>by_character!ACCTRAN</vt:lpstr>
      <vt:lpstr>by_node!ACCTRAN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Serjoscha Evers</dc:creator>
  <cp:lastModifiedBy>Serjoscha Evers</cp:lastModifiedBy>
  <dcterms:created xsi:type="dcterms:W3CDTF">2022-08-18T11:43:09Z</dcterms:created>
  <dcterms:modified xsi:type="dcterms:W3CDTF">2022-08-24T15:48:00Z</dcterms:modified>
</cp:coreProperties>
</file>