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defaultThemeVersion="166925"/>
  <mc:AlternateContent xmlns:mc="http://schemas.openxmlformats.org/markup-compatibility/2006">
    <mc:Choice Requires="x15">
      <x15ac:absPath xmlns:x15ac="http://schemas.microsoft.com/office/spreadsheetml/2010/11/ac" url="/Users/sachikosato/Dropbox/*2017 galectin-3 myoblast/2024_Myogenesis_in vitro paper/new revision/**MyoFigTif/*uploaded/for proof reading with legends/"/>
    </mc:Choice>
  </mc:AlternateContent>
  <xr:revisionPtr revIDLastSave="0" documentId="13_ncr:1_{F762E43E-075A-C444-8D5E-35E24E47AF7A}" xr6:coauthVersionLast="47" xr6:coauthVersionMax="47" xr10:uidLastSave="{00000000-0000-0000-0000-000000000000}"/>
  <bookViews>
    <workbookView xWindow="15940" yWindow="3660" windowWidth="32000" windowHeight="17380" xr2:uid="{33F56CD8-70A9-C24B-965B-78C2EE4D300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7" i="1" l="1"/>
  <c r="J87" i="1"/>
  <c r="K87" i="1"/>
  <c r="K53" i="1"/>
  <c r="J53" i="1"/>
  <c r="L53" i="1"/>
  <c r="L13" i="1"/>
  <c r="K13" i="1"/>
  <c r="J13" i="1"/>
  <c r="D71" i="1" l="1"/>
  <c r="D72" i="1"/>
  <c r="D73" i="1"/>
  <c r="D74" i="1"/>
  <c r="D75" i="1"/>
  <c r="D76" i="1"/>
  <c r="D77" i="1"/>
  <c r="D78" i="1"/>
  <c r="D69" i="1"/>
  <c r="D68" i="1"/>
  <c r="E68" i="1" s="1"/>
  <c r="F68" i="1" s="1"/>
  <c r="D67" i="1"/>
  <c r="D66" i="1"/>
  <c r="D65" i="1"/>
  <c r="D63" i="1"/>
  <c r="D62" i="1"/>
  <c r="E62" i="1" s="1"/>
  <c r="D61" i="1"/>
  <c r="D60" i="1"/>
  <c r="D58" i="1"/>
  <c r="D57" i="1"/>
  <c r="D55" i="1"/>
  <c r="D54" i="1"/>
  <c r="D52" i="1"/>
  <c r="D51" i="1"/>
  <c r="D50" i="1"/>
  <c r="D49" i="1"/>
  <c r="D48" i="1"/>
  <c r="D47" i="1"/>
  <c r="D41" i="1"/>
  <c r="D40" i="1"/>
  <c r="D39" i="1"/>
  <c r="D38" i="1"/>
  <c r="D36" i="1"/>
  <c r="D35" i="1"/>
  <c r="D34" i="1"/>
  <c r="D33" i="1"/>
  <c r="E33" i="1" s="1"/>
  <c r="D32" i="1"/>
  <c r="D31" i="1"/>
  <c r="D30" i="1"/>
  <c r="D29" i="1"/>
  <c r="D27" i="1"/>
  <c r="D26" i="1"/>
  <c r="D25" i="1"/>
  <c r="D24" i="1"/>
  <c r="D22" i="1"/>
  <c r="D21" i="1"/>
  <c r="D19" i="1"/>
  <c r="D18" i="1"/>
  <c r="D16" i="1"/>
  <c r="D15" i="1"/>
  <c r="D13" i="1"/>
  <c r="D12" i="1"/>
  <c r="D11" i="1"/>
  <c r="D10" i="1"/>
  <c r="D8" i="1"/>
  <c r="D7" i="1"/>
  <c r="D6" i="1"/>
  <c r="D5" i="1"/>
  <c r="D87" i="1"/>
  <c r="D86" i="1"/>
  <c r="D85" i="1"/>
  <c r="D84" i="1"/>
  <c r="D102" i="1"/>
  <c r="D101" i="1"/>
  <c r="D100" i="1"/>
  <c r="D99" i="1"/>
  <c r="D98" i="1"/>
  <c r="D97" i="1"/>
  <c r="D96" i="1"/>
  <c r="D95" i="1"/>
  <c r="D90" i="1"/>
  <c r="D91" i="1"/>
  <c r="D92" i="1"/>
  <c r="D93" i="1"/>
  <c r="D89" i="1"/>
  <c r="E99" i="1" l="1"/>
  <c r="E40" i="1"/>
  <c r="E97" i="1"/>
  <c r="E31" i="1"/>
  <c r="E66" i="1"/>
  <c r="F66" i="1" s="1"/>
  <c r="E73" i="1"/>
  <c r="E48" i="1"/>
  <c r="F48" i="1" s="1"/>
  <c r="E26" i="1"/>
  <c r="E77" i="1"/>
  <c r="E75" i="1"/>
  <c r="E50" i="1"/>
  <c r="F50" i="1" s="1"/>
  <c r="E101" i="1"/>
  <c r="E35" i="1"/>
  <c r="E71" i="1"/>
  <c r="F55" i="1"/>
  <c r="F52" i="1"/>
  <c r="E60" i="1"/>
  <c r="F62" i="1" s="1"/>
  <c r="F58" i="1"/>
  <c r="E29" i="1"/>
  <c r="F7" i="1"/>
  <c r="E38" i="1"/>
  <c r="E24" i="1"/>
  <c r="F6" i="1"/>
  <c r="F19" i="1"/>
  <c r="F8" i="1"/>
  <c r="F22" i="1"/>
  <c r="E10" i="1"/>
  <c r="F13" i="1" s="1"/>
  <c r="F16" i="1"/>
  <c r="F85" i="1"/>
  <c r="F86" i="1"/>
  <c r="F87" i="1"/>
  <c r="E89" i="1"/>
  <c r="E95" i="1"/>
  <c r="F97" i="1" s="1"/>
  <c r="F40" i="1" l="1"/>
  <c r="F31" i="1"/>
  <c r="F73" i="1"/>
  <c r="F99" i="1"/>
  <c r="F77" i="1"/>
  <c r="F101" i="1"/>
  <c r="F33" i="1"/>
  <c r="F75" i="1"/>
  <c r="F35" i="1"/>
  <c r="F26" i="1"/>
  <c r="F12" i="1"/>
  <c r="F93" i="1"/>
  <c r="F92" i="1"/>
  <c r="F91" i="1"/>
</calcChain>
</file>

<file path=xl/sharedStrings.xml><?xml version="1.0" encoding="utf-8"?>
<sst xmlns="http://schemas.openxmlformats.org/spreadsheetml/2006/main" count="215" uniqueCount="48">
  <si>
    <t>Wild-Type Dose</t>
  </si>
  <si>
    <t>Control</t>
  </si>
  <si>
    <t>GlcNAc5</t>
  </si>
  <si>
    <t>GlcNAc1</t>
  </si>
  <si>
    <t>GlcNAc10</t>
  </si>
  <si>
    <t>Experiment 1</t>
  </si>
  <si>
    <t>Experiment 2</t>
  </si>
  <si>
    <t>Experiment 3</t>
  </si>
  <si>
    <t>Experiment 4</t>
  </si>
  <si>
    <t>Experiment 5</t>
  </si>
  <si>
    <t xml:space="preserve">GlcNAc10 </t>
  </si>
  <si>
    <t>Experiment 6</t>
  </si>
  <si>
    <t>Experiment 7</t>
  </si>
  <si>
    <t>Experiment 8</t>
  </si>
  <si>
    <t>Relative to Control</t>
  </si>
  <si>
    <t>Wild-Type +Gal-3+GlcNAc</t>
  </si>
  <si>
    <t>Experimen 1</t>
  </si>
  <si>
    <t>+Gal3</t>
  </si>
  <si>
    <t>+Gal3+GlcNAc</t>
  </si>
  <si>
    <t>+GlcNAc</t>
  </si>
  <si>
    <t>Experimen 2</t>
  </si>
  <si>
    <t>Experimen 3</t>
  </si>
  <si>
    <t>Experimen 4</t>
  </si>
  <si>
    <t>Experimen 5</t>
  </si>
  <si>
    <t>Gal3-KO +Gal-3+GlcNAc</t>
  </si>
  <si>
    <t>+Gal3+GluNAc</t>
  </si>
  <si>
    <t>Experimen 6</t>
  </si>
  <si>
    <t>Mean ratio</t>
  </si>
  <si>
    <t>Mean</t>
  </si>
  <si>
    <t>Summary</t>
  </si>
  <si>
    <t>Ratio (B/A)</t>
  </si>
  <si>
    <t>Time 4500 min (No. of nuclei in myotube, B)</t>
  </si>
  <si>
    <t>Time 0 min (No. of nuclei in myoblasts, A)</t>
  </si>
  <si>
    <t>Time 3800 min (No. of nuclei in myotube, B)</t>
  </si>
  <si>
    <t>Time 4500  min (No. of nuclei in myotube, B)</t>
  </si>
  <si>
    <t>Time 3000 min (No. of nuclei in myotube, B)</t>
  </si>
  <si>
    <t>Time 3600 min (No. of nuclei in myotube, B)</t>
  </si>
  <si>
    <t>Time 2890 min (No. of nuclei in myotube, B)</t>
  </si>
  <si>
    <t>Time 2900 min (No. of nuclei in myotube, B)</t>
  </si>
  <si>
    <t>Time 4010 min (No. of nuclei in myotube, B)</t>
  </si>
  <si>
    <t>Time 3110 min (No. of nuclei in myotube, B)</t>
  </si>
  <si>
    <t>Time 3200 min (No. of nuclei in myotube, B)</t>
  </si>
  <si>
    <t>Time 2700 min (No. of nuclei in myotube, B)</t>
  </si>
  <si>
    <t>Time 8010 min (No. of nuclei in myotube, B)</t>
  </si>
  <si>
    <t>Time 5000 min (No. of nuclei in myotube, B)</t>
  </si>
  <si>
    <t>Time 4000 min (No. of nuclei in myotube, B)</t>
  </si>
  <si>
    <t>Time 1980 min (No. of nuclei in myotube, B)</t>
  </si>
  <si>
    <r>
      <rPr>
        <b/>
        <sz val="12"/>
        <color theme="1"/>
        <rFont val="Times New Roman"/>
        <family val="1"/>
      </rPr>
      <t>Supplementary Data 1. Preliminary evaluation of the effect of Gal-3 and GlcNAc on myotube formation in wild-type and Gal-3KO myoblasts via myoblast and nuclei counting.</t>
    </r>
    <r>
      <rPr>
        <sz val="12"/>
        <color theme="1"/>
        <rFont val="Times New Roman"/>
        <family val="1"/>
      </rPr>
      <t xml:space="preserve">
Counting of nuclei in wild-type and Gal-3KO myoblasts and nuclei in myotubes was conducted using in-house software. The experiment numbers represent independent experiments. Counting was performed using whole imaging areas (5 x 5 fields of view; see details in the "Concurrent Long-Term Live Cell Imaging of Myoblasts" section of the Methods). We quantified the initial number of nuclei in myoblasts in the imaging area at Time 0 (Supplementary Fig. 1A). After myotube formation, we then counted the number of nuclei within myotubes at a later time, after myotube formation (Supplementary Fig. 1B). As the timing of myotube formation varies significantly between experiments, the Time for analysis was determined by independently evaluating each video. Typically, the time of analysis is after myotube formation in the Control with more than five nuclei and before the saturation of myotube formation. This timing was adjusted for the purpose of analyzing the effect of Gal-3, GlcNAc, and Gal-3 combined with GlcNAc. The time of analysis is indicated in the table. The ratio represents (Ratio (B/A)) the ratio of nuclei in myotubes to the number of nuclei in myoblasts at Time 0. These results were used for statistical analysis with a One-way ANOVA, as shown in Supplementary Fig. 1.
In some cases, duplicate imaging was performed within a single experiment. In these instances, the mean ratio was calculated, and the value relative to the Control was then determined. The summaries represent the values that normalize experiment-to-experiment variation to evaluate the consistency of the analysis results.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</si>
</sst>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2"/>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8"/>
      <color theme="1"/>
      <name val="Calibri"/>
      <family val="2"/>
      <scheme val="minor"/>
    </font>
    <font>
      <b/>
      <sz val="12"/>
      <color rgb="FF000000"/>
      <name val="Calibri"/>
      <family val="2"/>
      <scheme val="minor"/>
    </font>
  </fonts>
  <fills count="10">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DDEBF7"/>
        <bgColor rgb="FF000000"/>
      </patternFill>
    </fill>
    <fill>
      <patternFill patternType="solid">
        <fgColor theme="9" tint="0.79998168889431442"/>
        <bgColor rgb="FF000000"/>
      </patternFill>
    </fill>
    <fill>
      <patternFill patternType="solid">
        <fgColor rgb="FFE2EFDA"/>
        <bgColor rgb="FF000000"/>
      </patternFill>
    </fill>
    <fill>
      <patternFill patternType="solid">
        <fgColor theme="5" tint="0.79998168889431442"/>
        <bgColor rgb="FF000000"/>
      </patternFill>
    </fill>
    <fill>
      <patternFill patternType="solid">
        <fgColor theme="4" tint="0.79998168889431442"/>
        <bgColor indexed="64"/>
      </patternFill>
    </fill>
  </fills>
  <borders count="37">
    <border>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1">
    <xf numFmtId="0" fontId="0" fillId="0" borderId="0"/>
  </cellStyleXfs>
  <cellXfs count="97">
    <xf numFmtId="0" fontId="0" fillId="0" borderId="0" xfId="0"/>
    <xf numFmtId="0" fontId="1" fillId="3" borderId="3" xfId="0" applyFont="1" applyFill="1" applyBorder="1"/>
    <xf numFmtId="0" fontId="2" fillId="0" borderId="0" xfId="0" applyFont="1"/>
    <xf numFmtId="2" fontId="2" fillId="0" borderId="0" xfId="0" applyNumberFormat="1" applyFont="1"/>
    <xf numFmtId="164" fontId="2" fillId="0" borderId="0" xfId="0" applyNumberFormat="1" applyFont="1"/>
    <xf numFmtId="0" fontId="4" fillId="0" borderId="0" xfId="0" applyFont="1"/>
    <xf numFmtId="49" fontId="2" fillId="0" borderId="0" xfId="0" applyNumberFormat="1" applyFont="1"/>
    <xf numFmtId="49" fontId="3" fillId="0" borderId="0" xfId="0" applyNumberFormat="1" applyFont="1"/>
    <xf numFmtId="0" fontId="3" fillId="0" borderId="0" xfId="0" applyFont="1"/>
    <xf numFmtId="2" fontId="3" fillId="0" borderId="0" xfId="0" applyNumberFormat="1" applyFont="1"/>
    <xf numFmtId="0" fontId="1" fillId="3" borderId="5" xfId="0" applyFont="1" applyFill="1" applyBorder="1"/>
    <xf numFmtId="0" fontId="5" fillId="5" borderId="5" xfId="0" applyFont="1" applyFill="1" applyBorder="1"/>
    <xf numFmtId="2" fontId="0" fillId="0" borderId="0" xfId="0" applyNumberFormat="1"/>
    <xf numFmtId="0" fontId="1" fillId="0" borderId="0" xfId="0" applyFont="1"/>
    <xf numFmtId="0" fontId="5" fillId="0" borderId="0" xfId="0" applyFont="1"/>
    <xf numFmtId="0" fontId="1" fillId="4" borderId="5" xfId="0" applyFont="1" applyFill="1" applyBorder="1"/>
    <xf numFmtId="0" fontId="1" fillId="4" borderId="3" xfId="0" applyFont="1" applyFill="1" applyBorder="1"/>
    <xf numFmtId="0" fontId="1" fillId="2" borderId="5"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xf numFmtId="0" fontId="1" fillId="3" borderId="16" xfId="0" applyFont="1" applyFill="1" applyBorder="1"/>
    <xf numFmtId="0" fontId="1" fillId="3" borderId="17" xfId="0" applyFont="1" applyFill="1" applyBorder="1"/>
    <xf numFmtId="0" fontId="5" fillId="5" borderId="16" xfId="0" applyFont="1" applyFill="1" applyBorder="1"/>
    <xf numFmtId="0" fontId="1" fillId="3" borderId="20" xfId="0" applyFont="1" applyFill="1" applyBorder="1"/>
    <xf numFmtId="0" fontId="1" fillId="3" borderId="23" xfId="0" applyFont="1" applyFill="1" applyBorder="1"/>
    <xf numFmtId="0" fontId="5" fillId="5" borderId="23" xfId="0" applyFont="1" applyFill="1" applyBorder="1"/>
    <xf numFmtId="0" fontId="1" fillId="3" borderId="26" xfId="0" applyFont="1" applyFill="1" applyBorder="1"/>
    <xf numFmtId="0" fontId="0" fillId="0" borderId="21" xfId="0" applyBorder="1"/>
    <xf numFmtId="0" fontId="0" fillId="0" borderId="12" xfId="0" applyBorder="1"/>
    <xf numFmtId="0" fontId="0" fillId="0" borderId="6" xfId="0" applyBorder="1"/>
    <xf numFmtId="2" fontId="0" fillId="0" borderId="1" xfId="0" applyNumberFormat="1" applyBorder="1"/>
    <xf numFmtId="2" fontId="0" fillId="0" borderId="6" xfId="0" applyNumberFormat="1" applyBorder="1"/>
    <xf numFmtId="2" fontId="0" fillId="0" borderId="13" xfId="0" applyNumberFormat="1" applyBorder="1"/>
    <xf numFmtId="0" fontId="0" fillId="0" borderId="22" xfId="0" applyBorder="1"/>
    <xf numFmtId="0" fontId="0" fillId="0" borderId="14" xfId="0" applyBorder="1"/>
    <xf numFmtId="0" fontId="0" fillId="0" borderId="7" xfId="0" applyBorder="1"/>
    <xf numFmtId="2" fontId="0" fillId="0" borderId="2" xfId="0" applyNumberFormat="1" applyBorder="1"/>
    <xf numFmtId="2" fontId="0" fillId="0" borderId="7" xfId="0" applyNumberFormat="1" applyBorder="1"/>
    <xf numFmtId="2" fontId="0" fillId="0" borderId="15" xfId="0" applyNumberFormat="1" applyBorder="1"/>
    <xf numFmtId="0" fontId="0" fillId="0" borderId="24" xfId="0" applyBorder="1"/>
    <xf numFmtId="0" fontId="0" fillId="0" borderId="25" xfId="0" applyBorder="1"/>
    <xf numFmtId="0" fontId="0" fillId="0" borderId="18" xfId="0" applyBorder="1"/>
    <xf numFmtId="0" fontId="0" fillId="0" borderId="27" xfId="0" applyBorder="1"/>
    <xf numFmtId="2" fontId="0" fillId="0" borderId="19" xfId="0" applyNumberFormat="1" applyBorder="1"/>
    <xf numFmtId="0" fontId="5" fillId="6" borderId="11" xfId="0" applyFont="1" applyFill="1" applyBorder="1"/>
    <xf numFmtId="0" fontId="5" fillId="6" borderId="17" xfId="0" applyFont="1" applyFill="1" applyBorder="1"/>
    <xf numFmtId="0" fontId="5" fillId="6" borderId="26" xfId="0" applyFont="1" applyFill="1" applyBorder="1"/>
    <xf numFmtId="0" fontId="5" fillId="6" borderId="5" xfId="0" applyFont="1" applyFill="1" applyBorder="1"/>
    <xf numFmtId="0" fontId="5" fillId="7" borderId="5" xfId="0" applyFont="1" applyFill="1" applyBorder="1"/>
    <xf numFmtId="0" fontId="1" fillId="9" borderId="10" xfId="0" applyFont="1" applyFill="1" applyBorder="1"/>
    <xf numFmtId="0" fontId="1" fillId="9" borderId="11" xfId="0" applyFont="1" applyFill="1" applyBorder="1"/>
    <xf numFmtId="0" fontId="1" fillId="0" borderId="12" xfId="0" applyFont="1" applyBorder="1"/>
    <xf numFmtId="0" fontId="1" fillId="9" borderId="20" xfId="0" applyFont="1" applyFill="1" applyBorder="1"/>
    <xf numFmtId="0" fontId="1" fillId="0" borderId="21" xfId="0" applyFont="1" applyBorder="1"/>
    <xf numFmtId="0" fontId="1" fillId="4" borderId="9" xfId="0" applyFont="1" applyFill="1" applyBorder="1"/>
    <xf numFmtId="0" fontId="1" fillId="4" borderId="10" xfId="0" applyFont="1" applyFill="1" applyBorder="1"/>
    <xf numFmtId="0" fontId="5" fillId="8" borderId="11" xfId="0" applyFont="1" applyFill="1" applyBorder="1"/>
    <xf numFmtId="0" fontId="5" fillId="8" borderId="17" xfId="0" applyFont="1" applyFill="1" applyBorder="1"/>
    <xf numFmtId="0" fontId="5" fillId="8" borderId="26" xfId="0" applyFont="1" applyFill="1" applyBorder="1"/>
    <xf numFmtId="0" fontId="5" fillId="8" borderId="5" xfId="0" applyFont="1" applyFill="1" applyBorder="1"/>
    <xf numFmtId="0" fontId="1" fillId="2" borderId="9" xfId="0" applyFont="1" applyFill="1" applyBorder="1"/>
    <xf numFmtId="0" fontId="1" fillId="2" borderId="10" xfId="0" applyFont="1" applyFill="1" applyBorder="1"/>
    <xf numFmtId="49" fontId="1" fillId="4" borderId="20" xfId="0" applyNumberFormat="1" applyFont="1" applyFill="1" applyBorder="1"/>
    <xf numFmtId="0" fontId="1" fillId="4" borderId="26" xfId="0" applyFont="1" applyFill="1" applyBorder="1"/>
    <xf numFmtId="49" fontId="0" fillId="0" borderId="21" xfId="0" applyNumberFormat="1" applyBorder="1"/>
    <xf numFmtId="49" fontId="0" fillId="0" borderId="22" xfId="0" applyNumberFormat="1" applyBorder="1"/>
    <xf numFmtId="49" fontId="1" fillId="4" borderId="23" xfId="0" applyNumberFormat="1" applyFont="1" applyFill="1" applyBorder="1"/>
    <xf numFmtId="0" fontId="1" fillId="4" borderId="16" xfId="0" applyFont="1" applyFill="1" applyBorder="1"/>
    <xf numFmtId="49" fontId="5" fillId="7" borderId="23" xfId="0" applyNumberFormat="1" applyFont="1" applyFill="1" applyBorder="1"/>
    <xf numFmtId="49" fontId="0" fillId="0" borderId="25" xfId="0" applyNumberFormat="1" applyBorder="1"/>
    <xf numFmtId="0" fontId="1" fillId="0" borderId="35" xfId="0" applyFont="1" applyBorder="1"/>
    <xf numFmtId="2" fontId="1" fillId="0" borderId="33" xfId="0" applyNumberFormat="1" applyFont="1" applyBorder="1"/>
    <xf numFmtId="2" fontId="1" fillId="0" borderId="34" xfId="0" applyNumberFormat="1" applyFont="1" applyBorder="1"/>
    <xf numFmtId="49" fontId="1" fillId="4" borderId="10" xfId="0" applyNumberFormat="1" applyFont="1" applyFill="1" applyBorder="1"/>
    <xf numFmtId="49" fontId="1" fillId="4" borderId="11" xfId="0" applyNumberFormat="1" applyFont="1" applyFill="1" applyBorder="1"/>
    <xf numFmtId="0" fontId="1" fillId="0" borderId="32" xfId="0" applyFont="1" applyBorder="1"/>
    <xf numFmtId="49" fontId="1" fillId="2" borderId="20" xfId="0" applyNumberFormat="1" applyFont="1" applyFill="1" applyBorder="1"/>
    <xf numFmtId="0" fontId="1" fillId="2" borderId="26" xfId="0" applyFont="1" applyFill="1" applyBorder="1"/>
    <xf numFmtId="0" fontId="1" fillId="2" borderId="36" xfId="0" applyFont="1" applyFill="1" applyBorder="1"/>
    <xf numFmtId="49" fontId="1" fillId="2" borderId="23" xfId="0" applyNumberFormat="1" applyFont="1" applyFill="1" applyBorder="1"/>
    <xf numFmtId="0" fontId="1" fillId="2" borderId="16" xfId="0" applyFont="1" applyFill="1" applyBorder="1"/>
    <xf numFmtId="2" fontId="1" fillId="2" borderId="4" xfId="0" applyNumberFormat="1" applyFont="1" applyFill="1" applyBorder="1"/>
    <xf numFmtId="2" fontId="1" fillId="2" borderId="3" xfId="0" applyNumberFormat="1" applyFont="1" applyFill="1" applyBorder="1"/>
    <xf numFmtId="49" fontId="1" fillId="2" borderId="10" xfId="0" applyNumberFormat="1" applyFont="1" applyFill="1" applyBorder="1"/>
    <xf numFmtId="49" fontId="1" fillId="2" borderId="11" xfId="0" applyNumberFormat="1" applyFont="1" applyFill="1" applyBorder="1"/>
    <xf numFmtId="2" fontId="0" fillId="0" borderId="8" xfId="0" applyNumberFormat="1" applyBorder="1" applyAlignment="1">
      <alignment vertical="center"/>
    </xf>
    <xf numFmtId="2" fontId="0" fillId="0" borderId="6" xfId="0" applyNumberFormat="1" applyBorder="1" applyAlignment="1">
      <alignment vertical="center"/>
    </xf>
    <xf numFmtId="2" fontId="0" fillId="0" borderId="6" xfId="0" applyNumberFormat="1" applyBorder="1" applyAlignment="1">
      <alignment horizontal="right" vertical="center"/>
    </xf>
    <xf numFmtId="2" fontId="0" fillId="0" borderId="7" xfId="0" applyNumberFormat="1" applyBorder="1" applyAlignment="1">
      <alignment horizontal="right" vertical="center"/>
    </xf>
    <xf numFmtId="2" fontId="0" fillId="0" borderId="28" xfId="0" applyNumberFormat="1" applyBorder="1" applyAlignment="1">
      <alignment horizontal="right" vertical="center"/>
    </xf>
    <xf numFmtId="2" fontId="0" fillId="0" borderId="29" xfId="0" applyNumberFormat="1" applyBorder="1" applyAlignment="1">
      <alignment horizontal="right" vertical="center"/>
    </xf>
    <xf numFmtId="2" fontId="0" fillId="0" borderId="30" xfId="0" applyNumberFormat="1" applyBorder="1" applyAlignment="1">
      <alignment horizontal="right" vertical="center"/>
    </xf>
    <xf numFmtId="2" fontId="0" fillId="0" borderId="8" xfId="0" applyNumberFormat="1" applyBorder="1" applyAlignment="1">
      <alignment horizontal="right" vertical="center"/>
    </xf>
    <xf numFmtId="2" fontId="0" fillId="0" borderId="27" xfId="0" applyNumberFormat="1" applyBorder="1" applyAlignment="1">
      <alignment horizontal="right" vertical="center"/>
    </xf>
    <xf numFmtId="2" fontId="0" fillId="0" borderId="31" xfId="0" applyNumberFormat="1" applyBorder="1" applyAlignment="1">
      <alignment horizontal="right"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44F59-7E53-4945-8290-4709DA82F99D}">
  <dimension ref="A1:AE216"/>
  <sheetViews>
    <sheetView tabSelected="1" zoomScaleNormal="94" workbookViewId="0">
      <selection sqref="A1:L1"/>
    </sheetView>
  </sheetViews>
  <sheetFormatPr baseColWidth="10" defaultRowHeight="16" x14ac:dyDescent="0.2"/>
  <cols>
    <col min="1" max="1" width="20.83203125" style="2" customWidth="1"/>
    <col min="2" max="2" width="36.33203125" style="2" customWidth="1"/>
    <col min="3" max="3" width="38.33203125" style="2" customWidth="1"/>
    <col min="4" max="4" width="11.83203125" style="2" customWidth="1"/>
    <col min="5" max="5" width="17.6640625" style="2" customWidth="1"/>
    <col min="6" max="6" width="16.6640625" style="2" customWidth="1"/>
    <col min="7" max="7" width="10.5" style="2" customWidth="1"/>
    <col min="8" max="8" width="14" style="2" customWidth="1"/>
    <col min="9" max="9" width="12.6640625" style="2" customWidth="1"/>
    <col min="10" max="10" width="13.1640625" style="2" customWidth="1"/>
    <col min="11" max="11" width="14.1640625" style="2" customWidth="1"/>
    <col min="12" max="12" width="13" style="2" customWidth="1"/>
    <col min="13" max="18" width="11.5" style="2" customWidth="1"/>
    <col min="19" max="21" width="10.83203125" style="2"/>
    <col min="22" max="22" width="15.83203125" style="2" customWidth="1"/>
    <col min="23" max="23" width="12" style="2" customWidth="1"/>
    <col min="24" max="16384" width="10.83203125" style="2"/>
  </cols>
  <sheetData>
    <row r="1" spans="1:31" ht="152" customHeight="1" x14ac:dyDescent="0.2">
      <c r="A1" s="96" t="s">
        <v>47</v>
      </c>
      <c r="B1" s="96"/>
      <c r="C1" s="96"/>
      <c r="D1" s="96"/>
      <c r="E1" s="96"/>
      <c r="F1" s="96"/>
      <c r="G1" s="96"/>
      <c r="H1" s="96"/>
      <c r="I1" s="96"/>
      <c r="J1" s="96"/>
      <c r="K1" s="96"/>
      <c r="L1" s="96"/>
    </row>
    <row r="2" spans="1:31" ht="24" x14ac:dyDescent="0.3">
      <c r="A2" s="5" t="s">
        <v>0</v>
      </c>
    </row>
    <row r="3" spans="1:31" ht="17" thickBot="1" x14ac:dyDescent="0.25">
      <c r="H3" s="13" t="s">
        <v>29</v>
      </c>
      <c r="I3"/>
      <c r="J3"/>
      <c r="K3"/>
      <c r="L3"/>
    </row>
    <row r="4" spans="1:31" x14ac:dyDescent="0.2">
      <c r="A4" s="24" t="s">
        <v>5</v>
      </c>
      <c r="B4" s="18" t="s">
        <v>32</v>
      </c>
      <c r="C4" s="27" t="s">
        <v>31</v>
      </c>
      <c r="D4" s="19" t="s">
        <v>30</v>
      </c>
      <c r="E4" s="27" t="s">
        <v>27</v>
      </c>
      <c r="F4" s="20" t="s">
        <v>14</v>
      </c>
      <c r="G4" s="13"/>
      <c r="H4" s="53"/>
      <c r="I4" s="50" t="s">
        <v>1</v>
      </c>
      <c r="J4" s="50" t="s">
        <v>3</v>
      </c>
      <c r="K4" s="50" t="s">
        <v>2</v>
      </c>
      <c r="L4" s="51" t="s">
        <v>4</v>
      </c>
      <c r="M4" s="8"/>
      <c r="N4" s="8"/>
      <c r="O4" s="8"/>
      <c r="P4" s="8"/>
      <c r="Q4" s="8"/>
    </row>
    <row r="5" spans="1:31" x14ac:dyDescent="0.2">
      <c r="A5" s="28" t="s">
        <v>1</v>
      </c>
      <c r="B5" s="29">
        <v>652</v>
      </c>
      <c r="C5" s="30">
        <v>197</v>
      </c>
      <c r="D5" s="31">
        <f t="shared" ref="D5:D8" si="0">SUM(C5/B5)</f>
        <v>0.30214723926380366</v>
      </c>
      <c r="E5" s="32">
        <v>0.30199999999999999</v>
      </c>
      <c r="F5" s="33">
        <v>1</v>
      </c>
      <c r="G5" s="12"/>
      <c r="H5" s="54" t="s">
        <v>5</v>
      </c>
      <c r="I5" s="12">
        <v>1</v>
      </c>
      <c r="J5" s="12">
        <v>1.26</v>
      </c>
      <c r="K5" s="12">
        <v>1.45</v>
      </c>
      <c r="L5" s="33">
        <v>1.85</v>
      </c>
      <c r="M5" s="3"/>
      <c r="N5" s="3"/>
      <c r="O5" s="3"/>
      <c r="P5" s="3"/>
      <c r="Q5" s="3"/>
    </row>
    <row r="6" spans="1:31" x14ac:dyDescent="0.2">
      <c r="A6" s="28" t="s">
        <v>3</v>
      </c>
      <c r="B6" s="29">
        <v>663</v>
      </c>
      <c r="C6" s="30">
        <v>252</v>
      </c>
      <c r="D6" s="31">
        <f t="shared" si="0"/>
        <v>0.38009049773755654</v>
      </c>
      <c r="E6" s="32">
        <v>0.38</v>
      </c>
      <c r="F6" s="33">
        <f>SUM(D6/D5)</f>
        <v>1.2579644899740452</v>
      </c>
      <c r="G6" s="12"/>
      <c r="H6" s="54" t="s">
        <v>6</v>
      </c>
      <c r="I6" s="12">
        <v>1</v>
      </c>
      <c r="J6" s="12"/>
      <c r="K6" s="12">
        <v>1.41</v>
      </c>
      <c r="L6" s="33">
        <v>2.17</v>
      </c>
      <c r="M6" s="3"/>
      <c r="N6" s="3"/>
      <c r="O6" s="3"/>
      <c r="P6" s="3"/>
      <c r="Q6" s="3"/>
      <c r="R6" s="8"/>
      <c r="T6" s="9"/>
      <c r="U6" s="8"/>
      <c r="V6" s="8"/>
      <c r="W6" s="8"/>
      <c r="Y6" s="8"/>
      <c r="Z6" s="8"/>
      <c r="AA6" s="8"/>
      <c r="AB6" s="8"/>
      <c r="AC6" s="8"/>
      <c r="AD6" s="8"/>
      <c r="AE6" s="8"/>
    </row>
    <row r="7" spans="1:31" x14ac:dyDescent="0.2">
      <c r="A7" s="28" t="s">
        <v>2</v>
      </c>
      <c r="B7" s="29">
        <v>671</v>
      </c>
      <c r="C7" s="30">
        <v>293</v>
      </c>
      <c r="D7" s="31">
        <f t="shared" si="0"/>
        <v>0.43666169895678092</v>
      </c>
      <c r="E7" s="32">
        <v>0.44</v>
      </c>
      <c r="F7" s="33">
        <f>SUM(D7/D5)</f>
        <v>1.4451950645676201</v>
      </c>
      <c r="G7" s="12"/>
      <c r="H7" s="54" t="s">
        <v>7</v>
      </c>
      <c r="I7" s="12">
        <v>1</v>
      </c>
      <c r="J7" s="12">
        <v>1.32</v>
      </c>
      <c r="K7" s="12"/>
      <c r="L7" s="33"/>
      <c r="M7" s="3"/>
      <c r="N7" s="3"/>
      <c r="O7" s="3"/>
      <c r="P7" s="3"/>
      <c r="Q7" s="3"/>
      <c r="T7" s="3"/>
    </row>
    <row r="8" spans="1:31" x14ac:dyDescent="0.2">
      <c r="A8" s="34" t="s">
        <v>4</v>
      </c>
      <c r="B8" s="35">
        <v>725</v>
      </c>
      <c r="C8" s="36">
        <v>406</v>
      </c>
      <c r="D8" s="37">
        <f t="shared" si="0"/>
        <v>0.56000000000000005</v>
      </c>
      <c r="E8" s="38">
        <v>0.56000000000000005</v>
      </c>
      <c r="F8" s="39">
        <f>SUM(D8/D5)</f>
        <v>1.8534010152284268</v>
      </c>
      <c r="G8" s="12"/>
      <c r="H8" s="54" t="s">
        <v>8</v>
      </c>
      <c r="I8" s="12">
        <v>1</v>
      </c>
      <c r="J8" s="12">
        <v>1.44</v>
      </c>
      <c r="K8" s="12"/>
      <c r="L8" s="33"/>
      <c r="M8" s="3"/>
      <c r="N8" s="3"/>
      <c r="O8" s="3"/>
      <c r="P8" s="3"/>
      <c r="Q8" s="3"/>
      <c r="R8" s="3"/>
      <c r="T8" s="3"/>
      <c r="U8" s="3"/>
      <c r="V8" s="3"/>
      <c r="W8" s="3"/>
      <c r="X8" s="3"/>
      <c r="AB8" s="4"/>
      <c r="AE8" s="4"/>
    </row>
    <row r="9" spans="1:31" x14ac:dyDescent="0.2">
      <c r="A9" s="25" t="s">
        <v>6</v>
      </c>
      <c r="B9" s="21" t="s">
        <v>32</v>
      </c>
      <c r="C9" s="10" t="s">
        <v>33</v>
      </c>
      <c r="D9" s="1" t="s">
        <v>30</v>
      </c>
      <c r="E9" s="10" t="s">
        <v>27</v>
      </c>
      <c r="F9" s="22" t="s">
        <v>14</v>
      </c>
      <c r="G9" s="13"/>
      <c r="H9" s="54" t="s">
        <v>9</v>
      </c>
      <c r="I9" s="12">
        <v>1</v>
      </c>
      <c r="J9" s="12">
        <v>1.26</v>
      </c>
      <c r="K9" s="12"/>
      <c r="L9" s="33"/>
      <c r="M9" s="8"/>
      <c r="N9" s="8"/>
      <c r="O9" s="8"/>
      <c r="P9" s="8"/>
      <c r="Q9" s="8"/>
      <c r="R9" s="3"/>
      <c r="W9" s="4"/>
      <c r="X9" s="3"/>
      <c r="AB9" s="4"/>
      <c r="AE9" s="4"/>
    </row>
    <row r="10" spans="1:31" x14ac:dyDescent="0.2">
      <c r="A10" s="28" t="s">
        <v>1</v>
      </c>
      <c r="B10" s="29">
        <v>825</v>
      </c>
      <c r="C10" s="30">
        <v>233</v>
      </c>
      <c r="D10" s="31">
        <f t="shared" ref="D10:D13" si="1">SUM(C10/B10)</f>
        <v>0.28242424242424241</v>
      </c>
      <c r="E10" s="86">
        <f>SUM(D10:D11)/2</f>
        <v>0.24826808228268082</v>
      </c>
      <c r="F10" s="90">
        <v>1</v>
      </c>
      <c r="G10" s="3"/>
      <c r="H10" s="54" t="s">
        <v>11</v>
      </c>
      <c r="I10" s="12">
        <v>1</v>
      </c>
      <c r="J10" s="12"/>
      <c r="K10" s="12"/>
      <c r="L10" s="33">
        <v>1.54</v>
      </c>
      <c r="M10" s="3"/>
      <c r="N10" s="3"/>
      <c r="O10" s="3"/>
      <c r="P10" s="3"/>
      <c r="Q10" s="3"/>
      <c r="R10" s="3"/>
    </row>
    <row r="11" spans="1:31" x14ac:dyDescent="0.2">
      <c r="A11" s="28" t="s">
        <v>1</v>
      </c>
      <c r="B11" s="29">
        <v>822</v>
      </c>
      <c r="C11" s="30">
        <v>176</v>
      </c>
      <c r="D11" s="31">
        <f t="shared" si="1"/>
        <v>0.21411192214111921</v>
      </c>
      <c r="E11" s="87"/>
      <c r="F11" s="91"/>
      <c r="G11" s="3"/>
      <c r="H11" s="54" t="s">
        <v>12</v>
      </c>
      <c r="I11" s="12">
        <v>1</v>
      </c>
      <c r="J11" s="12">
        <v>1.26</v>
      </c>
      <c r="K11" s="12">
        <v>1.48</v>
      </c>
      <c r="L11" s="33">
        <v>2.06</v>
      </c>
      <c r="M11" s="3"/>
      <c r="N11" s="3"/>
      <c r="O11" s="3"/>
      <c r="P11" s="3"/>
      <c r="Q11" s="3"/>
      <c r="R11" s="8"/>
      <c r="T11" s="3"/>
    </row>
    <row r="12" spans="1:31" x14ac:dyDescent="0.2">
      <c r="A12" s="28" t="s">
        <v>2</v>
      </c>
      <c r="B12" s="29">
        <v>879</v>
      </c>
      <c r="C12" s="30">
        <v>307</v>
      </c>
      <c r="D12" s="31">
        <f t="shared" si="1"/>
        <v>0.34926052332195678</v>
      </c>
      <c r="E12" s="32">
        <v>0.35</v>
      </c>
      <c r="F12" s="33">
        <f>SUM(D12/E10)</f>
        <v>1.4067878565408374</v>
      </c>
      <c r="G12" s="3"/>
      <c r="H12" s="54" t="s">
        <v>13</v>
      </c>
      <c r="I12" s="12">
        <v>1</v>
      </c>
      <c r="J12" s="12"/>
      <c r="K12" s="12">
        <v>1.36</v>
      </c>
      <c r="L12" s="33"/>
      <c r="M12" s="3"/>
      <c r="N12" s="3"/>
      <c r="O12" s="3"/>
      <c r="P12" s="3"/>
      <c r="Q12" s="3"/>
      <c r="T12" s="3"/>
      <c r="U12" s="3"/>
      <c r="V12" s="3"/>
      <c r="W12" s="3"/>
      <c r="X12" s="3"/>
      <c r="AD12" s="3"/>
    </row>
    <row r="13" spans="1:31" ht="17" thickBot="1" x14ac:dyDescent="0.25">
      <c r="A13" s="34" t="s">
        <v>4</v>
      </c>
      <c r="B13" s="35">
        <v>725</v>
      </c>
      <c r="C13" s="36">
        <v>391</v>
      </c>
      <c r="D13" s="37">
        <f t="shared" si="1"/>
        <v>0.53931034482758622</v>
      </c>
      <c r="E13" s="38">
        <v>0.54</v>
      </c>
      <c r="F13" s="39">
        <f>SUM(D13/E10)</f>
        <v>2.1722902914822591</v>
      </c>
      <c r="G13" s="3"/>
      <c r="H13" s="71" t="s">
        <v>28</v>
      </c>
      <c r="I13" s="72">
        <v>1</v>
      </c>
      <c r="J13" s="72">
        <f>SUM(J5:J11)/5</f>
        <v>1.3079999999999998</v>
      </c>
      <c r="K13" s="72">
        <f>SUM(K5:K12)/4</f>
        <v>1.425</v>
      </c>
      <c r="L13" s="73">
        <f>SUM(L5:L11)/4</f>
        <v>1.9049999999999998</v>
      </c>
      <c r="M13" s="3"/>
      <c r="N13" s="3"/>
      <c r="O13" s="3"/>
      <c r="P13" s="3"/>
      <c r="Q13" s="3"/>
      <c r="T13" s="3"/>
      <c r="U13" s="3"/>
      <c r="V13" s="3"/>
      <c r="W13" s="3"/>
      <c r="X13" s="3"/>
      <c r="AD13" s="3"/>
    </row>
    <row r="14" spans="1:31" x14ac:dyDescent="0.2">
      <c r="A14" s="26" t="s">
        <v>7</v>
      </c>
      <c r="B14" s="21" t="s">
        <v>32</v>
      </c>
      <c r="C14" s="10" t="s">
        <v>34</v>
      </c>
      <c r="D14" s="1" t="s">
        <v>30</v>
      </c>
      <c r="E14" s="10" t="s">
        <v>27</v>
      </c>
      <c r="F14" s="22" t="s">
        <v>14</v>
      </c>
      <c r="G14" s="13"/>
      <c r="M14" s="8"/>
      <c r="N14" s="8"/>
      <c r="O14" s="8"/>
      <c r="P14" s="8"/>
      <c r="Q14" s="8"/>
      <c r="R14" s="3"/>
      <c r="S14" s="3"/>
    </row>
    <row r="15" spans="1:31" x14ac:dyDescent="0.2">
      <c r="A15" s="28" t="s">
        <v>1</v>
      </c>
      <c r="B15" s="29">
        <v>522</v>
      </c>
      <c r="C15" s="30">
        <v>180</v>
      </c>
      <c r="D15" s="31">
        <f t="shared" ref="D15:D16" si="2">SUM(C15/B15)</f>
        <v>0.34482758620689657</v>
      </c>
      <c r="E15" s="32">
        <v>0.34</v>
      </c>
      <c r="F15" s="33">
        <v>1</v>
      </c>
      <c r="G15" s="3"/>
      <c r="H15" s="3"/>
      <c r="I15" s="3"/>
      <c r="J15" s="3"/>
      <c r="K15" s="3"/>
      <c r="L15" s="3"/>
      <c r="R15" s="3"/>
      <c r="S15" s="3"/>
    </row>
    <row r="16" spans="1:31" x14ac:dyDescent="0.2">
      <c r="A16" s="34" t="s">
        <v>3</v>
      </c>
      <c r="B16" s="35">
        <v>620</v>
      </c>
      <c r="C16" s="36">
        <v>282</v>
      </c>
      <c r="D16" s="37">
        <f t="shared" si="2"/>
        <v>0.45483870967741935</v>
      </c>
      <c r="E16" s="38">
        <v>0.45</v>
      </c>
      <c r="F16" s="39">
        <f>SUM(D16/D15)</f>
        <v>1.319032258064516</v>
      </c>
      <c r="G16" s="3"/>
      <c r="H16" s="8"/>
      <c r="I16" s="8"/>
      <c r="J16" s="8"/>
      <c r="K16" s="8"/>
      <c r="L16" s="8"/>
      <c r="M16" s="3"/>
      <c r="N16" s="3"/>
      <c r="O16" s="3"/>
      <c r="P16" s="3"/>
      <c r="Q16" s="3"/>
      <c r="R16" s="3"/>
      <c r="S16" s="3"/>
    </row>
    <row r="17" spans="1:21" x14ac:dyDescent="0.2">
      <c r="A17" s="26" t="s">
        <v>8</v>
      </c>
      <c r="B17" s="21" t="s">
        <v>32</v>
      </c>
      <c r="C17" s="10" t="s">
        <v>35</v>
      </c>
      <c r="D17" s="1" t="s">
        <v>30</v>
      </c>
      <c r="E17" s="10" t="s">
        <v>27</v>
      </c>
      <c r="F17" s="22" t="s">
        <v>14</v>
      </c>
      <c r="G17" s="13"/>
      <c r="M17" s="8"/>
      <c r="N17" s="8"/>
      <c r="O17" s="8"/>
      <c r="P17" s="8"/>
      <c r="Q17" s="8"/>
    </row>
    <row r="18" spans="1:21" x14ac:dyDescent="0.2">
      <c r="A18" s="28" t="s">
        <v>1</v>
      </c>
      <c r="B18" s="29">
        <v>805</v>
      </c>
      <c r="C18" s="30">
        <v>214</v>
      </c>
      <c r="D18" s="31">
        <f t="shared" ref="D18:D19" si="3">SUM(C18/B18)</f>
        <v>0.26583850931677017</v>
      </c>
      <c r="E18" s="32">
        <v>0.26600000000000001</v>
      </c>
      <c r="F18" s="33">
        <v>1</v>
      </c>
      <c r="G18" s="3"/>
      <c r="H18" s="3"/>
      <c r="I18" s="3"/>
      <c r="J18" s="3"/>
      <c r="K18" s="3"/>
      <c r="L18" s="3"/>
    </row>
    <row r="19" spans="1:21" x14ac:dyDescent="0.2">
      <c r="A19" s="34" t="s">
        <v>3</v>
      </c>
      <c r="B19" s="35">
        <v>830</v>
      </c>
      <c r="C19" s="36">
        <v>318</v>
      </c>
      <c r="D19" s="37">
        <f t="shared" si="3"/>
        <v>0.38313253012048193</v>
      </c>
      <c r="E19" s="38">
        <v>0.38</v>
      </c>
      <c r="F19" s="39">
        <f>SUM(D19/D18)</f>
        <v>1.441222835266299</v>
      </c>
      <c r="G19" s="3"/>
      <c r="H19" s="8"/>
      <c r="I19" s="8"/>
      <c r="J19" s="8"/>
      <c r="K19" s="8"/>
      <c r="L19" s="8"/>
      <c r="M19" s="3"/>
      <c r="N19" s="3"/>
      <c r="O19" s="3"/>
      <c r="P19" s="3"/>
      <c r="Q19" s="3"/>
    </row>
    <row r="20" spans="1:21" x14ac:dyDescent="0.2">
      <c r="A20" s="26" t="s">
        <v>9</v>
      </c>
      <c r="B20" s="21" t="s">
        <v>32</v>
      </c>
      <c r="C20" s="10" t="s">
        <v>36</v>
      </c>
      <c r="D20" s="1" t="s">
        <v>30</v>
      </c>
      <c r="E20" s="11" t="s">
        <v>27</v>
      </c>
      <c r="F20" s="22" t="s">
        <v>14</v>
      </c>
      <c r="G20" s="13"/>
      <c r="M20" s="8"/>
      <c r="N20" s="8"/>
      <c r="O20" s="8"/>
      <c r="P20" s="8"/>
      <c r="Q20" s="8"/>
      <c r="R20" s="3"/>
    </row>
    <row r="21" spans="1:21" x14ac:dyDescent="0.2">
      <c r="A21" s="28" t="s">
        <v>1</v>
      </c>
      <c r="B21" s="29">
        <v>970</v>
      </c>
      <c r="C21" s="30">
        <v>276</v>
      </c>
      <c r="D21" s="31">
        <f t="shared" ref="D21:D22" si="4">SUM(C21/B21)</f>
        <v>0.28453608247422679</v>
      </c>
      <c r="E21" s="32">
        <v>0.28000000000000003</v>
      </c>
      <c r="F21" s="33">
        <v>1</v>
      </c>
      <c r="G21" s="3"/>
      <c r="H21" s="3"/>
      <c r="I21" s="3"/>
      <c r="J21" s="3"/>
      <c r="K21" s="3"/>
      <c r="L21" s="3"/>
      <c r="R21" s="3"/>
    </row>
    <row r="22" spans="1:21" x14ac:dyDescent="0.2">
      <c r="A22" s="34" t="s">
        <v>3</v>
      </c>
      <c r="B22" s="35">
        <v>809</v>
      </c>
      <c r="C22" s="36">
        <v>289</v>
      </c>
      <c r="D22" s="37">
        <f t="shared" si="4"/>
        <v>0.35723114956736712</v>
      </c>
      <c r="E22" s="38">
        <v>0.36</v>
      </c>
      <c r="F22" s="39">
        <f>SUM(D22/D21)</f>
        <v>1.2554862865229932</v>
      </c>
      <c r="G22" s="3"/>
      <c r="H22" s="8"/>
      <c r="I22" s="8"/>
      <c r="J22" s="8"/>
      <c r="K22" s="8"/>
      <c r="L22" s="8"/>
      <c r="M22" s="3"/>
      <c r="N22" s="3"/>
      <c r="O22" s="3"/>
      <c r="P22" s="3"/>
      <c r="Q22" s="3"/>
      <c r="R22" s="3"/>
    </row>
    <row r="23" spans="1:21" x14ac:dyDescent="0.2">
      <c r="A23" s="26" t="s">
        <v>11</v>
      </c>
      <c r="B23" s="23" t="s">
        <v>32</v>
      </c>
      <c r="C23" s="10" t="s">
        <v>37</v>
      </c>
      <c r="D23" s="1" t="s">
        <v>30</v>
      </c>
      <c r="E23" s="11" t="s">
        <v>27</v>
      </c>
      <c r="F23" s="22" t="s">
        <v>14</v>
      </c>
      <c r="G23" s="13"/>
      <c r="M23" s="8"/>
      <c r="N23" s="8"/>
      <c r="O23" s="8"/>
      <c r="P23" s="8"/>
      <c r="Q23" s="8"/>
    </row>
    <row r="24" spans="1:21" x14ac:dyDescent="0.2">
      <c r="A24" s="40" t="s">
        <v>1</v>
      </c>
      <c r="B24" s="29">
        <v>687</v>
      </c>
      <c r="C24" s="30">
        <v>195</v>
      </c>
      <c r="D24" s="31">
        <f t="shared" ref="D24:D26" si="5">SUM(C24/B24)</f>
        <v>0.28384279475982532</v>
      </c>
      <c r="E24" s="86">
        <f>SUM(D24+D25)/2</f>
        <v>0.29786199143931857</v>
      </c>
      <c r="F24" s="90">
        <v>1</v>
      </c>
      <c r="H24" s="3"/>
      <c r="I24" s="3"/>
      <c r="J24" s="3"/>
      <c r="K24" s="3"/>
      <c r="L24" s="3"/>
      <c r="T24" s="3"/>
      <c r="U24" s="3"/>
    </row>
    <row r="25" spans="1:21" x14ac:dyDescent="0.2">
      <c r="A25" s="28" t="s">
        <v>1</v>
      </c>
      <c r="B25" s="29">
        <v>606</v>
      </c>
      <c r="C25" s="30">
        <v>189</v>
      </c>
      <c r="D25" s="31">
        <f t="shared" si="5"/>
        <v>0.31188118811881188</v>
      </c>
      <c r="E25" s="87"/>
      <c r="F25" s="91"/>
      <c r="G25" s="3"/>
      <c r="H25" s="3"/>
      <c r="I25" s="3"/>
      <c r="J25" s="3"/>
      <c r="K25" s="3"/>
      <c r="L25" s="3"/>
      <c r="M25" s="3"/>
      <c r="N25" s="3"/>
      <c r="O25" s="3"/>
      <c r="P25" s="3"/>
      <c r="Q25" s="3"/>
      <c r="R25" s="3"/>
      <c r="T25" s="3"/>
    </row>
    <row r="26" spans="1:21" x14ac:dyDescent="0.2">
      <c r="A26" s="28" t="s">
        <v>10</v>
      </c>
      <c r="B26" s="29">
        <v>711</v>
      </c>
      <c r="C26" s="30">
        <v>301</v>
      </c>
      <c r="D26" s="31">
        <f t="shared" si="5"/>
        <v>0.42334739803094235</v>
      </c>
      <c r="E26" s="88">
        <f>SUM(D26:D27)/2</f>
        <v>0.45792838066341124</v>
      </c>
      <c r="F26" s="91">
        <f>SUM(E26/E24)</f>
        <v>1.5373844056122277</v>
      </c>
      <c r="G26" s="3"/>
      <c r="H26" s="3"/>
      <c r="I26" s="3"/>
      <c r="J26" s="3"/>
      <c r="K26" s="3"/>
      <c r="L26" s="3"/>
      <c r="M26" s="3"/>
      <c r="N26" s="3"/>
      <c r="O26" s="3"/>
      <c r="P26" s="3"/>
      <c r="Q26" s="3"/>
      <c r="R26" s="3"/>
      <c r="T26" s="3"/>
    </row>
    <row r="27" spans="1:21" x14ac:dyDescent="0.2">
      <c r="A27" s="34" t="s">
        <v>4</v>
      </c>
      <c r="B27" s="35">
        <v>534</v>
      </c>
      <c r="C27" s="36">
        <v>263</v>
      </c>
      <c r="D27" s="37">
        <f>SUM(C27/B27)</f>
        <v>0.49250936329588013</v>
      </c>
      <c r="E27" s="89"/>
      <c r="F27" s="92"/>
      <c r="G27" s="3"/>
      <c r="H27" s="8"/>
      <c r="I27" s="8"/>
      <c r="J27" s="8"/>
      <c r="K27" s="8"/>
      <c r="L27" s="8"/>
      <c r="M27" s="3"/>
      <c r="N27" s="3"/>
      <c r="O27" s="3"/>
      <c r="P27" s="3"/>
      <c r="Q27" s="3"/>
      <c r="R27" s="3"/>
      <c r="T27" s="3"/>
    </row>
    <row r="28" spans="1:21" x14ac:dyDescent="0.2">
      <c r="A28" s="26" t="s">
        <v>12</v>
      </c>
      <c r="B28" s="23" t="s">
        <v>32</v>
      </c>
      <c r="C28" s="10" t="s">
        <v>38</v>
      </c>
      <c r="D28" s="1" t="s">
        <v>30</v>
      </c>
      <c r="E28" s="11" t="s">
        <v>27</v>
      </c>
      <c r="F28" s="22" t="s">
        <v>14</v>
      </c>
      <c r="G28" s="13"/>
      <c r="H28" s="3"/>
      <c r="I28" s="3"/>
      <c r="J28" s="3"/>
      <c r="K28" s="3"/>
      <c r="L28" s="3"/>
      <c r="M28" s="8"/>
      <c r="N28" s="8"/>
      <c r="O28" s="8"/>
      <c r="P28" s="8"/>
      <c r="Q28" s="8"/>
    </row>
    <row r="29" spans="1:21" x14ac:dyDescent="0.2">
      <c r="A29" s="28" t="s">
        <v>1</v>
      </c>
      <c r="B29" s="29">
        <v>650</v>
      </c>
      <c r="C29" s="30">
        <v>211</v>
      </c>
      <c r="D29" s="31">
        <f t="shared" ref="D29:D32" si="6">SUM(C29/B29)</f>
        <v>0.32461538461538464</v>
      </c>
      <c r="E29" s="93">
        <f>SUM(D29:D30)/2</f>
        <v>0.31372088207889015</v>
      </c>
      <c r="F29" s="90">
        <v>1</v>
      </c>
      <c r="G29" s="3"/>
      <c r="H29" s="3"/>
      <c r="I29" s="3"/>
      <c r="J29" s="3"/>
      <c r="K29" s="3"/>
      <c r="L29" s="3"/>
      <c r="M29" s="3"/>
      <c r="N29" s="3"/>
      <c r="O29" s="3"/>
      <c r="P29" s="3"/>
      <c r="Q29" s="3"/>
    </row>
    <row r="30" spans="1:21" x14ac:dyDescent="0.2">
      <c r="A30" s="28" t="s">
        <v>1</v>
      </c>
      <c r="B30" s="29">
        <v>743</v>
      </c>
      <c r="C30" s="30">
        <v>225</v>
      </c>
      <c r="D30" s="31">
        <f t="shared" si="6"/>
        <v>0.30282637954239572</v>
      </c>
      <c r="E30" s="88"/>
      <c r="F30" s="91"/>
      <c r="G30" s="3"/>
      <c r="H30" s="3"/>
      <c r="I30" s="3"/>
      <c r="J30" s="3"/>
      <c r="K30" s="3"/>
      <c r="L30" s="3"/>
      <c r="M30" s="3"/>
      <c r="N30" s="3"/>
      <c r="O30" s="3"/>
      <c r="P30" s="3"/>
      <c r="Q30" s="3"/>
      <c r="R30" s="3"/>
      <c r="T30" s="3"/>
    </row>
    <row r="31" spans="1:21" x14ac:dyDescent="0.2">
      <c r="A31" s="28" t="s">
        <v>3</v>
      </c>
      <c r="B31" s="29">
        <v>755</v>
      </c>
      <c r="C31" s="30">
        <v>317</v>
      </c>
      <c r="D31" s="31">
        <f t="shared" si="6"/>
        <v>0.41986754966887418</v>
      </c>
      <c r="E31" s="88">
        <f>SUM(D31:D32)/2</f>
        <v>0.3967875414518669</v>
      </c>
      <c r="F31" s="91">
        <f>SUM(E31/E29)</f>
        <v>1.264778865922251</v>
      </c>
      <c r="G31" s="3"/>
      <c r="H31" s="3"/>
      <c r="I31" s="3"/>
      <c r="J31" s="3"/>
      <c r="K31" s="3"/>
      <c r="L31" s="3"/>
      <c r="M31" s="3"/>
      <c r="N31" s="3"/>
      <c r="O31" s="3"/>
      <c r="P31" s="3"/>
      <c r="Q31" s="3"/>
      <c r="R31" s="3"/>
    </row>
    <row r="32" spans="1:21" x14ac:dyDescent="0.2">
      <c r="A32" s="28" t="s">
        <v>3</v>
      </c>
      <c r="B32" s="29">
        <v>677</v>
      </c>
      <c r="C32" s="30">
        <v>253</v>
      </c>
      <c r="D32" s="31">
        <f t="shared" si="6"/>
        <v>0.37370753323485967</v>
      </c>
      <c r="E32" s="88"/>
      <c r="F32" s="91"/>
      <c r="G32" s="3"/>
      <c r="H32" s="3"/>
      <c r="I32" s="3"/>
      <c r="J32" s="3"/>
      <c r="K32" s="3"/>
      <c r="L32" s="3"/>
      <c r="M32" s="3"/>
      <c r="N32" s="3"/>
      <c r="O32" s="3"/>
      <c r="P32" s="3"/>
      <c r="Q32" s="3"/>
      <c r="R32" s="3"/>
      <c r="T32" s="3"/>
    </row>
    <row r="33" spans="1:20" x14ac:dyDescent="0.2">
      <c r="A33" s="28" t="s">
        <v>2</v>
      </c>
      <c r="B33" s="29">
        <v>746</v>
      </c>
      <c r="C33" s="30">
        <v>394</v>
      </c>
      <c r="D33" s="31">
        <f t="shared" ref="D33:D36" si="7">SUM(C33/B33)</f>
        <v>0.52815013404825739</v>
      </c>
      <c r="E33" s="88">
        <f>SUM(D33:D34)/2</f>
        <v>0.46407506702412871</v>
      </c>
      <c r="F33" s="91">
        <f>SUM(E33/E29)</f>
        <v>1.4792610040775978</v>
      </c>
      <c r="G33" s="3"/>
      <c r="H33" s="3"/>
      <c r="I33" s="3"/>
      <c r="J33" s="3"/>
      <c r="K33" s="3"/>
      <c r="L33" s="3"/>
      <c r="M33" s="3"/>
      <c r="N33" s="3"/>
      <c r="O33" s="3"/>
      <c r="P33" s="3"/>
      <c r="Q33" s="3"/>
      <c r="R33" s="3"/>
      <c r="T33" s="3"/>
    </row>
    <row r="34" spans="1:20" x14ac:dyDescent="0.2">
      <c r="A34" s="28" t="s">
        <v>2</v>
      </c>
      <c r="B34" s="29">
        <v>805</v>
      </c>
      <c r="C34" s="30">
        <v>322</v>
      </c>
      <c r="D34" s="31">
        <f t="shared" si="7"/>
        <v>0.4</v>
      </c>
      <c r="E34" s="88"/>
      <c r="F34" s="91"/>
      <c r="G34" s="3"/>
      <c r="H34" s="3"/>
      <c r="I34" s="3"/>
      <c r="J34" s="3"/>
      <c r="K34" s="3"/>
      <c r="L34" s="3"/>
      <c r="M34" s="3"/>
      <c r="N34" s="3"/>
      <c r="O34" s="3"/>
      <c r="P34" s="3"/>
      <c r="Q34" s="3"/>
      <c r="T34" s="3"/>
    </row>
    <row r="35" spans="1:20" x14ac:dyDescent="0.2">
      <c r="A35" s="28" t="s">
        <v>4</v>
      </c>
      <c r="B35" s="29">
        <v>804</v>
      </c>
      <c r="C35" s="30">
        <v>577</v>
      </c>
      <c r="D35" s="31">
        <f t="shared" si="7"/>
        <v>0.71766169154228854</v>
      </c>
      <c r="E35" s="88">
        <f>SUM(D35:D36)/2</f>
        <v>0.64624054649353857</v>
      </c>
      <c r="F35" s="91">
        <f>SUM(E35/E29)</f>
        <v>2.0599219988519319</v>
      </c>
      <c r="G35" s="3"/>
      <c r="H35" s="3"/>
      <c r="I35" s="3"/>
      <c r="J35" s="3"/>
      <c r="K35" s="3"/>
      <c r="L35" s="3"/>
      <c r="M35" s="3"/>
      <c r="N35" s="3"/>
      <c r="O35" s="3"/>
      <c r="P35" s="3"/>
      <c r="Q35" s="3"/>
    </row>
    <row r="36" spans="1:20" x14ac:dyDescent="0.2">
      <c r="A36" s="34" t="s">
        <v>4</v>
      </c>
      <c r="B36" s="35">
        <v>969</v>
      </c>
      <c r="C36" s="36">
        <v>557</v>
      </c>
      <c r="D36" s="37">
        <f t="shared" si="7"/>
        <v>0.57481940144478849</v>
      </c>
      <c r="E36" s="89"/>
      <c r="F36" s="92"/>
      <c r="G36" s="3"/>
      <c r="H36" s="8"/>
      <c r="I36" s="8"/>
      <c r="J36" s="8"/>
      <c r="K36" s="8"/>
      <c r="L36" s="8"/>
      <c r="M36" s="3"/>
      <c r="N36" s="3"/>
      <c r="O36" s="3"/>
      <c r="P36" s="3"/>
      <c r="Q36" s="3"/>
      <c r="R36" s="8"/>
      <c r="T36" s="3"/>
    </row>
    <row r="37" spans="1:20" x14ac:dyDescent="0.2">
      <c r="A37" s="26" t="s">
        <v>13</v>
      </c>
      <c r="B37" s="23" t="s">
        <v>32</v>
      </c>
      <c r="C37" s="10" t="s">
        <v>39</v>
      </c>
      <c r="D37" s="1" t="s">
        <v>30</v>
      </c>
      <c r="E37" s="11" t="s">
        <v>27</v>
      </c>
      <c r="F37" s="22" t="s">
        <v>14</v>
      </c>
      <c r="G37" s="13"/>
      <c r="M37" s="8"/>
      <c r="N37" s="8"/>
      <c r="O37" s="8"/>
      <c r="P37" s="8"/>
      <c r="Q37" s="8"/>
      <c r="R37" s="3"/>
    </row>
    <row r="38" spans="1:20" x14ac:dyDescent="0.2">
      <c r="A38" s="28" t="s">
        <v>1</v>
      </c>
      <c r="B38" s="29">
        <v>654</v>
      </c>
      <c r="C38" s="30">
        <v>212</v>
      </c>
      <c r="D38" s="31">
        <f t="shared" ref="D38:D40" si="8">SUM(C38/B38)</f>
        <v>0.32415902140672781</v>
      </c>
      <c r="E38" s="93">
        <f>SUM(D38+D39)/2</f>
        <v>0.34093483661751334</v>
      </c>
      <c r="F38" s="90">
        <v>1</v>
      </c>
      <c r="H38" s="3"/>
      <c r="I38" s="3"/>
      <c r="J38" s="3"/>
      <c r="K38" s="3"/>
      <c r="L38" s="3"/>
    </row>
    <row r="39" spans="1:20" x14ac:dyDescent="0.2">
      <c r="A39" s="28" t="s">
        <v>1</v>
      </c>
      <c r="B39" s="29">
        <v>629</v>
      </c>
      <c r="C39" s="30">
        <v>225</v>
      </c>
      <c r="D39" s="31">
        <f t="shared" si="8"/>
        <v>0.35771065182829886</v>
      </c>
      <c r="E39" s="88"/>
      <c r="F39" s="91"/>
      <c r="G39" s="3"/>
      <c r="H39" s="3"/>
      <c r="I39" s="3"/>
      <c r="J39" s="3"/>
      <c r="K39" s="3"/>
      <c r="L39" s="3"/>
      <c r="M39" s="3"/>
      <c r="N39" s="3"/>
      <c r="O39" s="3"/>
      <c r="P39" s="3"/>
      <c r="Q39" s="3"/>
      <c r="R39" s="8"/>
    </row>
    <row r="40" spans="1:20" x14ac:dyDescent="0.2">
      <c r="A40" s="28" t="s">
        <v>2</v>
      </c>
      <c r="B40" s="29">
        <v>588</v>
      </c>
      <c r="C40" s="30">
        <v>257</v>
      </c>
      <c r="D40" s="31">
        <f t="shared" si="8"/>
        <v>0.43707482993197277</v>
      </c>
      <c r="E40" s="88">
        <f>SUM(D40:D41)/2</f>
        <v>0.46376502142707299</v>
      </c>
      <c r="F40" s="91">
        <f>SUM(E40/E38)</f>
        <v>1.3602746672302071</v>
      </c>
      <c r="G40" s="3"/>
      <c r="H40" s="3"/>
      <c r="I40" s="3"/>
      <c r="J40" s="3"/>
      <c r="K40" s="3"/>
      <c r="L40" s="3"/>
      <c r="M40" s="3"/>
      <c r="N40" s="3"/>
      <c r="O40" s="3"/>
      <c r="P40" s="3"/>
      <c r="Q40" s="3"/>
    </row>
    <row r="41" spans="1:20" ht="17" thickBot="1" x14ac:dyDescent="0.25">
      <c r="A41" s="41" t="s">
        <v>2</v>
      </c>
      <c r="B41" s="42">
        <v>681</v>
      </c>
      <c r="C41" s="43">
        <v>334</v>
      </c>
      <c r="D41" s="44">
        <f>SUM(C41/B41)</f>
        <v>0.49045521292217326</v>
      </c>
      <c r="E41" s="94"/>
      <c r="F41" s="95"/>
      <c r="G41" s="3"/>
      <c r="M41" s="3"/>
      <c r="N41" s="3"/>
      <c r="O41" s="3"/>
      <c r="P41" s="3"/>
      <c r="Q41" s="3"/>
    </row>
    <row r="42" spans="1:20" x14ac:dyDescent="0.2">
      <c r="D42" s="3"/>
      <c r="E42" s="3"/>
      <c r="F42" s="3"/>
      <c r="G42" s="3"/>
      <c r="M42" s="3"/>
      <c r="N42" s="3"/>
      <c r="O42" s="3"/>
      <c r="P42" s="3"/>
      <c r="Q42" s="3"/>
    </row>
    <row r="43" spans="1:20" x14ac:dyDescent="0.2">
      <c r="D43" s="3"/>
      <c r="E43" s="3"/>
      <c r="F43" s="3"/>
      <c r="G43" s="3"/>
      <c r="M43" s="3"/>
      <c r="N43" s="3"/>
      <c r="O43" s="3"/>
      <c r="P43" s="3"/>
      <c r="Q43" s="3"/>
    </row>
    <row r="44" spans="1:20" ht="24" x14ac:dyDescent="0.3">
      <c r="A44" s="5" t="s">
        <v>15</v>
      </c>
    </row>
    <row r="45" spans="1:20" ht="17" thickBot="1" x14ac:dyDescent="0.25">
      <c r="H45" s="13" t="s">
        <v>29</v>
      </c>
      <c r="I45"/>
      <c r="J45"/>
      <c r="K45"/>
      <c r="L45"/>
    </row>
    <row r="46" spans="1:20" x14ac:dyDescent="0.2">
      <c r="A46" s="63" t="s">
        <v>16</v>
      </c>
      <c r="B46" s="55" t="s">
        <v>32</v>
      </c>
      <c r="C46" s="64" t="s">
        <v>40</v>
      </c>
      <c r="D46" s="56" t="s">
        <v>30</v>
      </c>
      <c r="E46" s="47" t="s">
        <v>27</v>
      </c>
      <c r="F46" s="45" t="s">
        <v>14</v>
      </c>
      <c r="G46" s="14"/>
      <c r="H46" s="55"/>
      <c r="I46" s="56" t="s">
        <v>1</v>
      </c>
      <c r="J46" s="74" t="s">
        <v>17</v>
      </c>
      <c r="K46" s="74" t="s">
        <v>18</v>
      </c>
      <c r="L46" s="75" t="s">
        <v>19</v>
      </c>
      <c r="M46" s="8"/>
      <c r="N46" s="8"/>
      <c r="O46" s="8"/>
      <c r="P46" s="8"/>
      <c r="Q46" s="8"/>
      <c r="R46" s="8"/>
    </row>
    <row r="47" spans="1:20" x14ac:dyDescent="0.2">
      <c r="A47" s="65" t="s">
        <v>1</v>
      </c>
      <c r="B47" s="29">
        <v>1072</v>
      </c>
      <c r="C47" s="30">
        <v>345</v>
      </c>
      <c r="D47" s="31">
        <f t="shared" ref="D47:D52" si="9">SUM(C47/B47)</f>
        <v>0.32182835820895522</v>
      </c>
      <c r="E47" s="32">
        <v>0.32</v>
      </c>
      <c r="F47" s="33">
        <v>1</v>
      </c>
      <c r="G47" s="3"/>
      <c r="H47" s="52" t="s">
        <v>5</v>
      </c>
      <c r="I47" s="12">
        <v>1</v>
      </c>
      <c r="J47" s="12">
        <v>1.57</v>
      </c>
      <c r="K47" s="12">
        <v>1.71</v>
      </c>
      <c r="L47" s="33">
        <v>1.55</v>
      </c>
      <c r="M47" s="3"/>
      <c r="N47" s="3"/>
      <c r="O47" s="3"/>
      <c r="P47" s="3"/>
      <c r="Q47" s="3"/>
    </row>
    <row r="48" spans="1:20" x14ac:dyDescent="0.2">
      <c r="A48" s="65" t="s">
        <v>17</v>
      </c>
      <c r="B48" s="29">
        <v>1368</v>
      </c>
      <c r="C48" s="30">
        <v>689</v>
      </c>
      <c r="D48" s="31">
        <f t="shared" si="9"/>
        <v>0.50365497076023391</v>
      </c>
      <c r="E48" s="88">
        <f>SUM(D48:D49)/2</f>
        <v>0.50279572705323861</v>
      </c>
      <c r="F48" s="91">
        <f>SUM(E48/E47)</f>
        <v>1.5712366470413706</v>
      </c>
      <c r="G48" s="3"/>
      <c r="H48" s="52" t="s">
        <v>6</v>
      </c>
      <c r="I48" s="12">
        <v>1</v>
      </c>
      <c r="J48" s="12"/>
      <c r="K48" s="12"/>
      <c r="L48" s="33">
        <v>1.38</v>
      </c>
      <c r="M48" s="3"/>
      <c r="N48" s="3"/>
      <c r="O48" s="3"/>
      <c r="P48" s="3"/>
      <c r="Q48" s="3"/>
      <c r="R48" s="3"/>
    </row>
    <row r="49" spans="1:18" x14ac:dyDescent="0.2">
      <c r="A49" s="65" t="s">
        <v>17</v>
      </c>
      <c r="B49" s="29">
        <v>1291</v>
      </c>
      <c r="C49" s="30">
        <v>648</v>
      </c>
      <c r="D49" s="31">
        <f t="shared" si="9"/>
        <v>0.50193648334624319</v>
      </c>
      <c r="E49" s="88"/>
      <c r="F49" s="91"/>
      <c r="G49" s="3"/>
      <c r="H49" s="52" t="s">
        <v>7</v>
      </c>
      <c r="I49" s="12">
        <v>1</v>
      </c>
      <c r="J49" s="12"/>
      <c r="K49" s="12"/>
      <c r="L49" s="33">
        <v>1.35</v>
      </c>
      <c r="M49" s="3"/>
      <c r="N49" s="3"/>
      <c r="O49" s="3"/>
      <c r="P49" s="3"/>
      <c r="Q49" s="3"/>
    </row>
    <row r="50" spans="1:18" x14ac:dyDescent="0.2">
      <c r="A50" s="65" t="s">
        <v>18</v>
      </c>
      <c r="B50" s="29">
        <v>1225</v>
      </c>
      <c r="C50" s="30">
        <v>662</v>
      </c>
      <c r="D50" s="31">
        <f t="shared" si="9"/>
        <v>0.54040816326530616</v>
      </c>
      <c r="E50" s="88">
        <f>SUM(D50:D51)/2</f>
        <v>0.54579132995480073</v>
      </c>
      <c r="F50" s="91">
        <f>SUM(E50/E47)</f>
        <v>1.7055979061087523</v>
      </c>
      <c r="G50" s="3"/>
      <c r="H50" s="52" t="s">
        <v>8</v>
      </c>
      <c r="I50" s="12">
        <v>1</v>
      </c>
      <c r="J50" s="12">
        <v>1.59</v>
      </c>
      <c r="K50" s="12"/>
      <c r="L50" s="33"/>
      <c r="M50" s="3"/>
      <c r="N50" s="3"/>
      <c r="O50" s="3"/>
      <c r="P50" s="3"/>
      <c r="Q50" s="3"/>
    </row>
    <row r="51" spans="1:18" x14ac:dyDescent="0.2">
      <c r="A51" s="65" t="s">
        <v>18</v>
      </c>
      <c r="B51" s="29">
        <v>1192</v>
      </c>
      <c r="C51" s="30">
        <v>657</v>
      </c>
      <c r="D51" s="31">
        <f t="shared" si="9"/>
        <v>0.5511744966442953</v>
      </c>
      <c r="E51" s="88"/>
      <c r="F51" s="91"/>
      <c r="G51" s="3"/>
      <c r="H51" s="52" t="s">
        <v>9</v>
      </c>
      <c r="I51" s="12">
        <v>1</v>
      </c>
      <c r="J51" s="12">
        <v>1.59</v>
      </c>
      <c r="K51" s="12">
        <v>2.29</v>
      </c>
      <c r="L51" s="33"/>
      <c r="M51" s="3"/>
      <c r="N51" s="3"/>
      <c r="O51" s="3"/>
      <c r="P51" s="3"/>
      <c r="Q51" s="3"/>
      <c r="R51" s="8"/>
    </row>
    <row r="52" spans="1:18" x14ac:dyDescent="0.2">
      <c r="A52" s="66" t="s">
        <v>19</v>
      </c>
      <c r="B52" s="35">
        <v>1291</v>
      </c>
      <c r="C52" s="36">
        <v>642</v>
      </c>
      <c r="D52" s="37">
        <f t="shared" si="9"/>
        <v>0.49728892331525948</v>
      </c>
      <c r="E52" s="38">
        <v>0.5</v>
      </c>
      <c r="F52" s="39">
        <f>SUM(D52/D47)</f>
        <v>1.5451992051998786</v>
      </c>
      <c r="G52" s="3"/>
      <c r="H52" s="52" t="s">
        <v>11</v>
      </c>
      <c r="I52" s="12">
        <v>1</v>
      </c>
      <c r="J52" s="12">
        <v>1.38</v>
      </c>
      <c r="K52" s="12">
        <v>1.85</v>
      </c>
      <c r="L52" s="33">
        <v>1.62</v>
      </c>
      <c r="M52" s="3"/>
      <c r="N52" s="3"/>
      <c r="O52" s="3"/>
      <c r="P52" s="3"/>
      <c r="Q52" s="3"/>
    </row>
    <row r="53" spans="1:18" ht="17" thickBot="1" x14ac:dyDescent="0.25">
      <c r="A53" s="67" t="s">
        <v>20</v>
      </c>
      <c r="B53" s="68" t="s">
        <v>32</v>
      </c>
      <c r="C53" s="15" t="s">
        <v>40</v>
      </c>
      <c r="D53" s="16" t="s">
        <v>30</v>
      </c>
      <c r="E53" s="48" t="s">
        <v>27</v>
      </c>
      <c r="F53" s="46" t="s">
        <v>14</v>
      </c>
      <c r="G53" s="3"/>
      <c r="H53" s="76" t="s">
        <v>28</v>
      </c>
      <c r="I53" s="72">
        <v>1</v>
      </c>
      <c r="J53" s="72">
        <f>SUM(J47:J52)/4</f>
        <v>1.5325</v>
      </c>
      <c r="K53" s="72">
        <f>SUM(K47:K52)/3</f>
        <v>1.95</v>
      </c>
      <c r="L53" s="73">
        <f>SUM(L47:L52)/4</f>
        <v>1.4749999999999999</v>
      </c>
      <c r="M53" s="3"/>
      <c r="R53" s="3"/>
    </row>
    <row r="54" spans="1:18" x14ac:dyDescent="0.2">
      <c r="A54" s="65" t="s">
        <v>1</v>
      </c>
      <c r="B54" s="29">
        <v>522</v>
      </c>
      <c r="C54" s="30">
        <v>180</v>
      </c>
      <c r="D54" s="31">
        <f t="shared" ref="D54:D55" si="10">SUM(C54/B54)</f>
        <v>0.34482758620689657</v>
      </c>
      <c r="E54" s="32">
        <v>0.34</v>
      </c>
      <c r="F54" s="33">
        <v>1</v>
      </c>
      <c r="G54" s="14"/>
      <c r="M54" s="3"/>
      <c r="N54" s="3"/>
      <c r="O54" s="3"/>
      <c r="P54" s="3"/>
      <c r="Q54" s="3"/>
    </row>
    <row r="55" spans="1:18" x14ac:dyDescent="0.2">
      <c r="A55" s="66" t="s">
        <v>19</v>
      </c>
      <c r="B55" s="35">
        <v>584</v>
      </c>
      <c r="C55" s="36">
        <v>277</v>
      </c>
      <c r="D55" s="37">
        <f t="shared" si="10"/>
        <v>0.47431506849315069</v>
      </c>
      <c r="E55" s="38">
        <v>0.47</v>
      </c>
      <c r="F55" s="39">
        <f>SUM(D55/D54)</f>
        <v>1.3755136986301368</v>
      </c>
      <c r="G55" s="3"/>
      <c r="N55" s="3"/>
      <c r="O55" s="3"/>
      <c r="P55" s="3"/>
      <c r="Q55" s="3"/>
    </row>
    <row r="56" spans="1:18" x14ac:dyDescent="0.2">
      <c r="A56" s="69" t="s">
        <v>21</v>
      </c>
      <c r="B56" s="68" t="s">
        <v>32</v>
      </c>
      <c r="C56" s="15" t="s">
        <v>41</v>
      </c>
      <c r="D56" s="16" t="s">
        <v>30</v>
      </c>
      <c r="E56" s="48" t="s">
        <v>27</v>
      </c>
      <c r="F56" s="46" t="s">
        <v>14</v>
      </c>
      <c r="G56" s="3"/>
      <c r="N56" s="3"/>
      <c r="O56" s="3"/>
      <c r="P56" s="3"/>
      <c r="Q56" s="3"/>
      <c r="R56" s="3"/>
    </row>
    <row r="57" spans="1:18" x14ac:dyDescent="0.2">
      <c r="A57" s="65" t="s">
        <v>1</v>
      </c>
      <c r="B57" s="29">
        <v>795</v>
      </c>
      <c r="C57" s="30">
        <v>260</v>
      </c>
      <c r="D57" s="31">
        <f t="shared" ref="D57:D58" si="11">SUM(C57/B57)</f>
        <v>0.32704402515723269</v>
      </c>
      <c r="E57" s="32">
        <v>0.33</v>
      </c>
      <c r="F57" s="33">
        <v>1</v>
      </c>
      <c r="G57" s="14"/>
      <c r="H57" s="3"/>
      <c r="I57" s="3"/>
      <c r="J57" s="3"/>
      <c r="K57" s="3"/>
      <c r="L57" s="3"/>
      <c r="R57" s="3"/>
    </row>
    <row r="58" spans="1:18" x14ac:dyDescent="0.2">
      <c r="A58" s="66" t="s">
        <v>19</v>
      </c>
      <c r="B58" s="35">
        <v>969</v>
      </c>
      <c r="C58" s="36">
        <v>427</v>
      </c>
      <c r="D58" s="37">
        <f t="shared" si="11"/>
        <v>0.44066047471620229</v>
      </c>
      <c r="E58" s="38">
        <v>0.44</v>
      </c>
      <c r="F58" s="39">
        <f>SUM(D58/D57)</f>
        <v>1.3474041438437725</v>
      </c>
      <c r="H58" s="3"/>
      <c r="I58" s="3"/>
      <c r="J58" s="3"/>
      <c r="K58" s="3"/>
      <c r="L58" s="3"/>
      <c r="M58" s="3"/>
      <c r="R58" s="3"/>
    </row>
    <row r="59" spans="1:18" x14ac:dyDescent="0.2">
      <c r="A59" s="69" t="s">
        <v>22</v>
      </c>
      <c r="B59" s="68" t="s">
        <v>32</v>
      </c>
      <c r="C59" s="15" t="s">
        <v>42</v>
      </c>
      <c r="D59" s="16" t="s">
        <v>30</v>
      </c>
      <c r="E59" s="48" t="s">
        <v>27</v>
      </c>
      <c r="F59" s="46" t="s">
        <v>14</v>
      </c>
      <c r="G59" s="3"/>
      <c r="H59" s="3"/>
      <c r="I59" s="3"/>
      <c r="J59" s="3"/>
      <c r="K59" s="3"/>
      <c r="L59" s="3"/>
      <c r="M59" s="3"/>
      <c r="R59" s="3"/>
    </row>
    <row r="60" spans="1:18" x14ac:dyDescent="0.2">
      <c r="A60" s="65" t="s">
        <v>1</v>
      </c>
      <c r="B60" s="29">
        <v>855</v>
      </c>
      <c r="C60" s="30">
        <v>229</v>
      </c>
      <c r="D60" s="31">
        <f t="shared" ref="D60:D61" si="12">SUM(C60/B60)</f>
        <v>0.26783625730994154</v>
      </c>
      <c r="E60" s="86">
        <f>SUM(D60:D61)/2</f>
        <v>0.27345301237590103</v>
      </c>
      <c r="F60" s="90">
        <v>1</v>
      </c>
      <c r="G60" s="3"/>
      <c r="H60" s="3"/>
      <c r="I60" s="3"/>
      <c r="J60" s="3"/>
      <c r="K60" s="3"/>
      <c r="L60" s="3"/>
      <c r="M60" s="3"/>
      <c r="N60" s="3"/>
      <c r="O60" s="3"/>
      <c r="P60" s="3"/>
      <c r="Q60" s="3"/>
    </row>
    <row r="61" spans="1:18" x14ac:dyDescent="0.2">
      <c r="A61" s="65" t="s">
        <v>1</v>
      </c>
      <c r="B61" s="29">
        <v>860</v>
      </c>
      <c r="C61" s="30">
        <v>240</v>
      </c>
      <c r="D61" s="31">
        <f t="shared" si="12"/>
        <v>0.27906976744186046</v>
      </c>
      <c r="E61" s="87"/>
      <c r="F61" s="91"/>
      <c r="G61" s="3"/>
      <c r="H61" s="3"/>
      <c r="I61" s="3"/>
      <c r="J61" s="3"/>
      <c r="K61" s="3"/>
      <c r="L61" s="3"/>
      <c r="M61" s="3"/>
      <c r="N61" s="3"/>
      <c r="O61" s="3"/>
      <c r="P61" s="3"/>
      <c r="Q61" s="3"/>
    </row>
    <row r="62" spans="1:18" x14ac:dyDescent="0.2">
      <c r="A62" s="65" t="s">
        <v>17</v>
      </c>
      <c r="B62" s="29">
        <v>785</v>
      </c>
      <c r="C62" s="30">
        <v>338</v>
      </c>
      <c r="D62" s="31">
        <f t="shared" ref="D62:D63" si="13">SUM(C62/B62)</f>
        <v>0.43057324840764333</v>
      </c>
      <c r="E62" s="88">
        <f>SUM(D62:D63)/2</f>
        <v>0.43394957685006119</v>
      </c>
      <c r="F62" s="91">
        <f>SUM(E62/E60)</f>
        <v>1.5869255675031082</v>
      </c>
      <c r="G62" s="14"/>
      <c r="H62" s="8"/>
      <c r="I62" s="8"/>
      <c r="J62" s="8"/>
      <c r="K62" s="8"/>
      <c r="L62" s="8"/>
      <c r="M62" s="3"/>
      <c r="N62" s="3"/>
      <c r="O62" s="3"/>
      <c r="P62" s="3"/>
      <c r="Q62" s="3"/>
      <c r="R62" s="8"/>
    </row>
    <row r="63" spans="1:18" x14ac:dyDescent="0.2">
      <c r="A63" s="66" t="s">
        <v>17</v>
      </c>
      <c r="B63" s="35">
        <v>718</v>
      </c>
      <c r="C63" s="36">
        <v>314</v>
      </c>
      <c r="D63" s="37">
        <f t="shared" si="13"/>
        <v>0.43732590529247911</v>
      </c>
      <c r="E63" s="89"/>
      <c r="F63" s="92"/>
      <c r="G63" s="3"/>
      <c r="M63" s="8"/>
      <c r="N63" s="3"/>
      <c r="O63" s="3"/>
      <c r="P63" s="3"/>
      <c r="Q63" s="3"/>
    </row>
    <row r="64" spans="1:18" x14ac:dyDescent="0.2">
      <c r="A64" s="69" t="s">
        <v>23</v>
      </c>
      <c r="B64" s="68" t="s">
        <v>32</v>
      </c>
      <c r="C64" s="15" t="s">
        <v>43</v>
      </c>
      <c r="D64" s="16" t="s">
        <v>30</v>
      </c>
      <c r="E64" s="49" t="s">
        <v>27</v>
      </c>
      <c r="F64" s="46" t="s">
        <v>14</v>
      </c>
      <c r="G64" s="3"/>
      <c r="H64" s="3"/>
      <c r="I64" s="3"/>
      <c r="J64" s="3"/>
      <c r="K64" s="3"/>
      <c r="L64" s="3"/>
      <c r="N64" s="3"/>
      <c r="O64" s="3"/>
      <c r="P64" s="3"/>
      <c r="Q64" s="3"/>
      <c r="R64" s="3"/>
    </row>
    <row r="65" spans="1:23" x14ac:dyDescent="0.2">
      <c r="A65" s="65" t="s">
        <v>1</v>
      </c>
      <c r="B65" s="29">
        <v>622</v>
      </c>
      <c r="C65" s="30">
        <v>150</v>
      </c>
      <c r="D65" s="31">
        <f t="shared" ref="D65:D69" si="14">SUM(C65/B65)</f>
        <v>0.24115755627009647</v>
      </c>
      <c r="E65" s="32">
        <v>0.24</v>
      </c>
      <c r="F65" s="33">
        <v>1</v>
      </c>
      <c r="G65" s="3"/>
      <c r="H65" s="3"/>
      <c r="I65" s="3"/>
      <c r="J65" s="3"/>
      <c r="K65" s="3"/>
      <c r="L65" s="3"/>
      <c r="M65" s="3"/>
      <c r="N65" s="8"/>
      <c r="O65" s="8"/>
      <c r="P65" s="8"/>
      <c r="Q65" s="8"/>
    </row>
    <row r="66" spans="1:23" x14ac:dyDescent="0.2">
      <c r="A66" s="65" t="s">
        <v>17</v>
      </c>
      <c r="B66" s="29">
        <v>601</v>
      </c>
      <c r="C66" s="30">
        <v>233</v>
      </c>
      <c r="D66" s="31">
        <f t="shared" si="14"/>
        <v>0.38768718801996671</v>
      </c>
      <c r="E66" s="88">
        <f>SUM(D66:D67)/2</f>
        <v>0.38123258157659079</v>
      </c>
      <c r="F66" s="91">
        <f>SUM(E66/E65)</f>
        <v>1.5884690899024616</v>
      </c>
      <c r="G66" s="3"/>
      <c r="H66" s="3"/>
      <c r="I66" s="3"/>
      <c r="J66" s="3"/>
      <c r="K66" s="3"/>
      <c r="L66" s="3"/>
      <c r="M66" s="3"/>
    </row>
    <row r="67" spans="1:23" x14ac:dyDescent="0.2">
      <c r="A67" s="65" t="s">
        <v>17</v>
      </c>
      <c r="B67" s="29">
        <v>563</v>
      </c>
      <c r="C67" s="30">
        <v>211</v>
      </c>
      <c r="D67" s="31">
        <f t="shared" si="14"/>
        <v>0.37477797513321492</v>
      </c>
      <c r="E67" s="88"/>
      <c r="F67" s="91"/>
      <c r="G67" s="3"/>
      <c r="H67" s="3"/>
      <c r="I67" s="3"/>
      <c r="J67" s="3"/>
      <c r="K67" s="3"/>
      <c r="L67" s="3"/>
      <c r="M67" s="3"/>
      <c r="N67" s="3"/>
      <c r="O67" s="3"/>
      <c r="P67" s="3"/>
      <c r="Q67" s="3"/>
      <c r="R67" s="8"/>
      <c r="T67" s="9"/>
      <c r="U67" s="8"/>
      <c r="V67" s="8"/>
      <c r="W67" s="8"/>
    </row>
    <row r="68" spans="1:23" x14ac:dyDescent="0.2">
      <c r="A68" s="65" t="s">
        <v>18</v>
      </c>
      <c r="B68" s="29">
        <v>552</v>
      </c>
      <c r="C68" s="30">
        <v>270</v>
      </c>
      <c r="D68" s="31">
        <f t="shared" si="14"/>
        <v>0.4891304347826087</v>
      </c>
      <c r="E68" s="88">
        <f>SUM(D68:D69)/2</f>
        <v>0.5492009789807083</v>
      </c>
      <c r="F68" s="91">
        <f>SUM(E68/E65)</f>
        <v>2.2883374124196179</v>
      </c>
      <c r="G68" s="14"/>
      <c r="H68" s="3"/>
      <c r="I68" s="3"/>
      <c r="J68" s="3"/>
      <c r="K68" s="3"/>
      <c r="L68" s="3"/>
      <c r="M68" s="3"/>
      <c r="N68" s="3"/>
      <c r="O68" s="3"/>
      <c r="P68" s="3"/>
      <c r="Q68" s="3"/>
    </row>
    <row r="69" spans="1:23" x14ac:dyDescent="0.2">
      <c r="A69" s="66" t="s">
        <v>18</v>
      </c>
      <c r="B69" s="35">
        <v>604</v>
      </c>
      <c r="C69" s="36">
        <v>368</v>
      </c>
      <c r="D69" s="37">
        <f t="shared" si="14"/>
        <v>0.60927152317880795</v>
      </c>
      <c r="E69" s="89"/>
      <c r="F69" s="92"/>
      <c r="G69" s="3"/>
      <c r="H69" s="3"/>
      <c r="I69" s="3"/>
      <c r="J69" s="3"/>
      <c r="K69" s="3"/>
      <c r="L69" s="3"/>
      <c r="M69" s="3"/>
      <c r="N69" s="3"/>
      <c r="O69" s="3"/>
      <c r="P69" s="3"/>
      <c r="Q69" s="3"/>
      <c r="R69" s="3"/>
    </row>
    <row r="70" spans="1:23" x14ac:dyDescent="0.2">
      <c r="A70" s="69" t="s">
        <v>26</v>
      </c>
      <c r="B70" s="68" t="s">
        <v>32</v>
      </c>
      <c r="C70" s="15" t="s">
        <v>35</v>
      </c>
      <c r="D70" s="16" t="s">
        <v>30</v>
      </c>
      <c r="E70" s="49" t="s">
        <v>27</v>
      </c>
      <c r="F70" s="46" t="s">
        <v>14</v>
      </c>
      <c r="G70" s="12"/>
      <c r="H70" s="3"/>
      <c r="I70" s="3"/>
      <c r="J70" s="3"/>
      <c r="K70" s="3"/>
      <c r="L70" s="3"/>
      <c r="M70" s="3"/>
      <c r="N70" s="3"/>
      <c r="O70" s="3"/>
      <c r="P70" s="3"/>
      <c r="Q70" s="3"/>
      <c r="R70" s="3"/>
    </row>
    <row r="71" spans="1:23" x14ac:dyDescent="0.2">
      <c r="A71" s="65" t="s">
        <v>1</v>
      </c>
      <c r="B71" s="29">
        <v>1008</v>
      </c>
      <c r="C71" s="30">
        <v>220</v>
      </c>
      <c r="D71" s="31">
        <f t="shared" ref="D71:D78" si="15">SUM(C71/B71)</f>
        <v>0.21825396825396826</v>
      </c>
      <c r="E71" s="93">
        <f>SUM(D71:D72)/2</f>
        <v>0.22305103475989552</v>
      </c>
      <c r="F71" s="90">
        <v>1</v>
      </c>
      <c r="G71" s="12"/>
      <c r="M71" s="3"/>
      <c r="N71" s="3"/>
      <c r="O71" s="3"/>
      <c r="P71" s="3"/>
      <c r="Q71" s="3"/>
      <c r="R71" s="3"/>
    </row>
    <row r="72" spans="1:23" x14ac:dyDescent="0.2">
      <c r="A72" s="65" t="s">
        <v>1</v>
      </c>
      <c r="B72" s="29">
        <v>869</v>
      </c>
      <c r="C72" s="30">
        <v>198</v>
      </c>
      <c r="D72" s="31">
        <f t="shared" si="15"/>
        <v>0.22784810126582278</v>
      </c>
      <c r="E72" s="88"/>
      <c r="F72" s="91"/>
      <c r="G72" s="12"/>
      <c r="H72" s="8"/>
      <c r="I72" s="8"/>
      <c r="J72" s="8"/>
      <c r="K72" s="8"/>
      <c r="L72" s="8"/>
      <c r="N72" s="3"/>
      <c r="O72" s="3"/>
      <c r="P72" s="3"/>
      <c r="Q72" s="3"/>
      <c r="R72" s="3"/>
    </row>
    <row r="73" spans="1:23" x14ac:dyDescent="0.2">
      <c r="A73" s="65" t="s">
        <v>17</v>
      </c>
      <c r="B73" s="29">
        <v>903</v>
      </c>
      <c r="C73" s="30">
        <v>275</v>
      </c>
      <c r="D73" s="31">
        <f t="shared" si="15"/>
        <v>0.30454042081949056</v>
      </c>
      <c r="E73" s="88">
        <f>SUM(D73:D74)/2</f>
        <v>0.30876371690325177</v>
      </c>
      <c r="F73" s="91">
        <f>SUM(E73/E71)</f>
        <v>1.3842738601756415</v>
      </c>
      <c r="G73" s="12"/>
      <c r="M73" s="8"/>
      <c r="N73" s="3"/>
      <c r="O73" s="3"/>
      <c r="P73" s="3"/>
      <c r="Q73" s="3"/>
      <c r="R73" s="3"/>
    </row>
    <row r="74" spans="1:23" x14ac:dyDescent="0.2">
      <c r="A74" s="65" t="s">
        <v>17</v>
      </c>
      <c r="B74" s="29">
        <v>770</v>
      </c>
      <c r="C74" s="30">
        <v>241</v>
      </c>
      <c r="D74" s="31">
        <f t="shared" si="15"/>
        <v>0.31298701298701298</v>
      </c>
      <c r="E74" s="88"/>
      <c r="F74" s="91"/>
      <c r="G74" s="12"/>
      <c r="H74" s="3"/>
      <c r="I74" s="3"/>
      <c r="J74" s="3"/>
      <c r="K74" s="3"/>
      <c r="L74" s="3"/>
      <c r="R74" s="3"/>
    </row>
    <row r="75" spans="1:23" x14ac:dyDescent="0.2">
      <c r="A75" s="65" t="s">
        <v>18</v>
      </c>
      <c r="B75" s="29">
        <v>1053</v>
      </c>
      <c r="C75" s="30">
        <v>454</v>
      </c>
      <c r="D75" s="31">
        <f t="shared" si="15"/>
        <v>0.43114909781576449</v>
      </c>
      <c r="E75" s="88">
        <f>SUM(D75:D76)/2</f>
        <v>0.41317070275403611</v>
      </c>
      <c r="F75" s="91">
        <f>SUM(E75/E71)</f>
        <v>1.8523594979005407</v>
      </c>
      <c r="G75" s="12"/>
      <c r="H75" s="3"/>
      <c r="I75" s="3"/>
      <c r="J75" s="3"/>
      <c r="K75" s="3"/>
      <c r="L75" s="3"/>
      <c r="M75" s="3"/>
      <c r="N75" s="8"/>
      <c r="O75" s="8"/>
      <c r="P75" s="8"/>
      <c r="Q75" s="8"/>
      <c r="R75" s="3"/>
    </row>
    <row r="76" spans="1:23" x14ac:dyDescent="0.2">
      <c r="A76" s="65" t="s">
        <v>18</v>
      </c>
      <c r="B76" s="29">
        <v>1040</v>
      </c>
      <c r="C76" s="30">
        <v>411</v>
      </c>
      <c r="D76" s="31">
        <f t="shared" si="15"/>
        <v>0.39519230769230768</v>
      </c>
      <c r="E76" s="88"/>
      <c r="F76" s="91"/>
      <c r="G76" s="12"/>
      <c r="M76" s="3"/>
      <c r="R76" s="3"/>
    </row>
    <row r="77" spans="1:23" x14ac:dyDescent="0.2">
      <c r="A77" s="65" t="s">
        <v>19</v>
      </c>
      <c r="B77" s="29">
        <v>946</v>
      </c>
      <c r="C77" s="30">
        <v>396</v>
      </c>
      <c r="D77" s="31">
        <f t="shared" si="15"/>
        <v>0.41860465116279072</v>
      </c>
      <c r="E77" s="88">
        <f>SUM(D77:D78)/2</f>
        <v>0.36177086381953671</v>
      </c>
      <c r="F77" s="91">
        <f>SUM(E77/E71)</f>
        <v>1.6219196840264243</v>
      </c>
      <c r="G77" s="3"/>
      <c r="N77" s="3"/>
      <c r="O77" s="3"/>
      <c r="P77" s="3"/>
      <c r="Q77" s="3"/>
    </row>
    <row r="78" spans="1:23" ht="17" thickBot="1" x14ac:dyDescent="0.25">
      <c r="A78" s="70" t="s">
        <v>19</v>
      </c>
      <c r="B78" s="42">
        <v>1033</v>
      </c>
      <c r="C78" s="43">
        <v>315</v>
      </c>
      <c r="D78" s="44">
        <f t="shared" si="15"/>
        <v>0.30493707647628265</v>
      </c>
      <c r="E78" s="94"/>
      <c r="F78" s="95"/>
      <c r="G78" s="3"/>
      <c r="H78" s="8"/>
      <c r="I78" s="8"/>
      <c r="J78" s="8"/>
      <c r="K78" s="8"/>
      <c r="L78" s="8"/>
      <c r="N78" s="3"/>
      <c r="O78" s="3"/>
      <c r="P78" s="3"/>
      <c r="Q78" s="3"/>
    </row>
    <row r="79" spans="1:23" x14ac:dyDescent="0.2">
      <c r="A79" s="6"/>
      <c r="B79"/>
      <c r="C79"/>
      <c r="D79" s="12"/>
      <c r="E79" s="12"/>
      <c r="F79" s="12"/>
      <c r="G79" s="3"/>
      <c r="H79" s="8"/>
      <c r="I79" s="8"/>
      <c r="J79" s="8"/>
      <c r="K79" s="8"/>
      <c r="L79" s="8"/>
      <c r="N79" s="3"/>
      <c r="O79" s="3"/>
      <c r="P79" s="3"/>
      <c r="Q79" s="3"/>
    </row>
    <row r="80" spans="1:23" x14ac:dyDescent="0.2">
      <c r="A80" s="6"/>
      <c r="B80"/>
      <c r="C80"/>
      <c r="D80" s="12"/>
      <c r="E80" s="12"/>
      <c r="F80" s="12"/>
      <c r="G80" s="3"/>
      <c r="H80" s="8"/>
      <c r="I80" s="8"/>
      <c r="J80" s="8"/>
      <c r="K80" s="8"/>
      <c r="L80" s="8"/>
      <c r="N80" s="3"/>
      <c r="O80" s="3"/>
      <c r="P80" s="3"/>
      <c r="Q80" s="3"/>
    </row>
    <row r="81" spans="1:19" ht="24" x14ac:dyDescent="0.3">
      <c r="A81" s="5" t="s">
        <v>24</v>
      </c>
      <c r="D81" s="4"/>
      <c r="E81" s="3"/>
      <c r="F81" s="3"/>
      <c r="G81" s="14"/>
      <c r="M81" s="3"/>
    </row>
    <row r="82" spans="1:19" ht="17" thickBot="1" x14ac:dyDescent="0.25">
      <c r="A82" s="6"/>
      <c r="D82" s="4"/>
      <c r="E82" s="3"/>
      <c r="F82" s="3"/>
      <c r="G82" s="3"/>
      <c r="H82" s="13" t="s">
        <v>29</v>
      </c>
      <c r="I82"/>
      <c r="J82"/>
      <c r="K82"/>
      <c r="L82"/>
      <c r="N82" s="8"/>
      <c r="O82" s="8"/>
      <c r="P82" s="8"/>
      <c r="Q82" s="8"/>
    </row>
    <row r="83" spans="1:19" x14ac:dyDescent="0.2">
      <c r="A83" s="77" t="s">
        <v>5</v>
      </c>
      <c r="B83" s="61" t="s">
        <v>32</v>
      </c>
      <c r="C83" s="78" t="s">
        <v>44</v>
      </c>
      <c r="D83" s="79" t="s">
        <v>30</v>
      </c>
      <c r="E83" s="59" t="s">
        <v>27</v>
      </c>
      <c r="F83" s="57" t="s">
        <v>14</v>
      </c>
      <c r="G83" s="3"/>
      <c r="H83" s="61"/>
      <c r="I83" s="62" t="s">
        <v>1</v>
      </c>
      <c r="J83" s="84" t="s">
        <v>17</v>
      </c>
      <c r="K83" s="84" t="s">
        <v>18</v>
      </c>
      <c r="L83" s="85" t="s">
        <v>19</v>
      </c>
      <c r="M83" s="8"/>
      <c r="N83" s="3"/>
      <c r="O83" s="3"/>
      <c r="P83" s="3"/>
      <c r="Q83" s="3"/>
    </row>
    <row r="84" spans="1:19" x14ac:dyDescent="0.2">
      <c r="A84" s="65" t="s">
        <v>1</v>
      </c>
      <c r="B84" s="29">
        <v>942</v>
      </c>
      <c r="C84" s="30">
        <v>726</v>
      </c>
      <c r="D84" s="12">
        <f>SUM(C84/B84)</f>
        <v>0.77070063694267521</v>
      </c>
      <c r="E84" s="32">
        <v>0.77</v>
      </c>
      <c r="F84" s="33">
        <v>1</v>
      </c>
      <c r="G84" s="3"/>
      <c r="H84" s="52" t="s">
        <v>5</v>
      </c>
      <c r="I84" s="12">
        <v>1</v>
      </c>
      <c r="J84" s="12">
        <v>1.39</v>
      </c>
      <c r="K84" s="12">
        <v>1.51</v>
      </c>
      <c r="L84" s="33">
        <v>1.05</v>
      </c>
      <c r="R84" s="3"/>
    </row>
    <row r="85" spans="1:19" x14ac:dyDescent="0.2">
      <c r="A85" s="65" t="s">
        <v>17</v>
      </c>
      <c r="B85" s="29">
        <v>752</v>
      </c>
      <c r="C85" s="30">
        <v>807</v>
      </c>
      <c r="D85" s="12">
        <f t="shared" ref="D85:D87" si="16">SUM(C85/B85)</f>
        <v>1.0731382978723405</v>
      </c>
      <c r="E85" s="32">
        <v>1.07</v>
      </c>
      <c r="F85" s="33">
        <f>SUM(D85/D84)</f>
        <v>1.3924191137682433</v>
      </c>
      <c r="G85" s="3"/>
      <c r="H85" s="52" t="s">
        <v>6</v>
      </c>
      <c r="I85" s="12">
        <v>1</v>
      </c>
      <c r="J85" s="12">
        <v>1.56</v>
      </c>
      <c r="K85" s="12">
        <v>1.63</v>
      </c>
      <c r="L85" s="33">
        <v>1.26</v>
      </c>
      <c r="N85" s="8"/>
      <c r="O85" s="8"/>
      <c r="P85" s="8"/>
      <c r="Q85" s="8"/>
      <c r="R85" s="3"/>
    </row>
    <row r="86" spans="1:19" x14ac:dyDescent="0.2">
      <c r="A86" s="65" t="s">
        <v>18</v>
      </c>
      <c r="B86" s="29">
        <v>1033</v>
      </c>
      <c r="C86" s="30">
        <v>1202</v>
      </c>
      <c r="D86" s="12">
        <f t="shared" si="16"/>
        <v>1.1636011616650532</v>
      </c>
      <c r="E86" s="32">
        <v>1.1599999999999999</v>
      </c>
      <c r="F86" s="33">
        <f>SUM(D86/D84)</f>
        <v>1.509796548606722</v>
      </c>
      <c r="G86" s="14"/>
      <c r="H86" s="52" t="s">
        <v>7</v>
      </c>
      <c r="I86" s="12">
        <v>1</v>
      </c>
      <c r="J86" s="12">
        <v>1.08</v>
      </c>
      <c r="K86" s="12">
        <v>1.43</v>
      </c>
      <c r="L86" s="33">
        <v>1.1000000000000001</v>
      </c>
      <c r="M86" s="3"/>
      <c r="R86" s="3"/>
    </row>
    <row r="87" spans="1:19" ht="17" thickBot="1" x14ac:dyDescent="0.25">
      <c r="A87" s="66" t="s">
        <v>19</v>
      </c>
      <c r="B87" s="29">
        <v>982</v>
      </c>
      <c r="C87" s="30">
        <v>791</v>
      </c>
      <c r="D87" s="12">
        <f t="shared" si="16"/>
        <v>0.80549898167006106</v>
      </c>
      <c r="E87" s="38">
        <v>0.81</v>
      </c>
      <c r="F87" s="39">
        <f>SUM(D87/D84)</f>
        <v>1.0451515712578479</v>
      </c>
      <c r="H87" s="76" t="s">
        <v>28</v>
      </c>
      <c r="I87" s="72">
        <v>1</v>
      </c>
      <c r="J87" s="72">
        <f>SUM(J84:J86)/3</f>
        <v>1.3433333333333335</v>
      </c>
      <c r="K87" s="72">
        <f>SUM(K84:K86)/3</f>
        <v>1.5233333333333332</v>
      </c>
      <c r="L87" s="73">
        <f>SUM(L84:L86)/3</f>
        <v>1.1366666666666667</v>
      </c>
    </row>
    <row r="88" spans="1:19" x14ac:dyDescent="0.2">
      <c r="A88" s="80" t="s">
        <v>6</v>
      </c>
      <c r="B88" s="81" t="s">
        <v>32</v>
      </c>
      <c r="C88" s="17" t="s">
        <v>45</v>
      </c>
      <c r="D88" s="82" t="s">
        <v>30</v>
      </c>
      <c r="E88" s="60" t="s">
        <v>27</v>
      </c>
      <c r="F88" s="58" t="s">
        <v>14</v>
      </c>
      <c r="G88" s="3"/>
      <c r="H88" s="3"/>
      <c r="I88" s="3"/>
      <c r="J88" s="3"/>
      <c r="K88" s="3"/>
      <c r="L88" s="3"/>
      <c r="N88" s="3"/>
      <c r="O88" s="3"/>
      <c r="P88" s="3"/>
      <c r="Q88" s="3"/>
    </row>
    <row r="89" spans="1:19" x14ac:dyDescent="0.2">
      <c r="A89" s="65" t="s">
        <v>1</v>
      </c>
      <c r="B89" s="29">
        <v>934</v>
      </c>
      <c r="C89" s="30">
        <v>519</v>
      </c>
      <c r="D89" s="31">
        <f t="shared" ref="D89:D93" si="17">SUM(C89/B89)</f>
        <v>0.55567451820128477</v>
      </c>
      <c r="E89" s="93">
        <f>SUM(D89:D90)/2</f>
        <v>0.52259250385588718</v>
      </c>
      <c r="F89" s="90">
        <v>1</v>
      </c>
      <c r="G89" s="3"/>
      <c r="H89" s="3"/>
      <c r="I89" s="3"/>
      <c r="J89" s="3"/>
      <c r="K89" s="3"/>
      <c r="L89" s="3"/>
      <c r="M89" s="8"/>
      <c r="R89" s="8"/>
    </row>
    <row r="90" spans="1:19" x14ac:dyDescent="0.2">
      <c r="A90" s="65" t="s">
        <v>1</v>
      </c>
      <c r="B90" s="29">
        <v>1001</v>
      </c>
      <c r="C90" s="30">
        <v>490</v>
      </c>
      <c r="D90" s="31">
        <f t="shared" si="17"/>
        <v>0.48951048951048953</v>
      </c>
      <c r="E90" s="88"/>
      <c r="F90" s="91"/>
      <c r="G90" s="3"/>
      <c r="H90" s="3"/>
      <c r="I90" s="3"/>
      <c r="J90" s="3"/>
      <c r="K90" s="3"/>
      <c r="L90" s="3"/>
    </row>
    <row r="91" spans="1:19" x14ac:dyDescent="0.2">
      <c r="A91" s="65" t="s">
        <v>17</v>
      </c>
      <c r="B91" s="29">
        <v>994</v>
      </c>
      <c r="C91" s="30">
        <v>812</v>
      </c>
      <c r="D91" s="31">
        <f t="shared" si="17"/>
        <v>0.81690140845070425</v>
      </c>
      <c r="E91" s="32">
        <v>0.82</v>
      </c>
      <c r="F91" s="33">
        <f>SUM(D91/E89)</f>
        <v>1.5631709265312714</v>
      </c>
      <c r="G91" s="3"/>
      <c r="N91" s="8"/>
      <c r="O91" s="8"/>
      <c r="P91" s="8"/>
      <c r="Q91" s="8"/>
      <c r="R91" s="3"/>
      <c r="S91" s="3"/>
    </row>
    <row r="92" spans="1:19" x14ac:dyDescent="0.2">
      <c r="A92" s="65" t="s">
        <v>18</v>
      </c>
      <c r="B92" s="29">
        <v>1079</v>
      </c>
      <c r="C92" s="30">
        <v>918</v>
      </c>
      <c r="D92" s="31">
        <f t="shared" si="17"/>
        <v>0.85078776645041709</v>
      </c>
      <c r="E92" s="32">
        <v>0.85</v>
      </c>
      <c r="F92" s="33">
        <f>SUM(D92/E89)</f>
        <v>1.6280137203901317</v>
      </c>
      <c r="G92" s="14"/>
      <c r="M92" s="3"/>
      <c r="R92" s="3"/>
      <c r="S92" s="3"/>
    </row>
    <row r="93" spans="1:19" x14ac:dyDescent="0.2">
      <c r="A93" s="66" t="s">
        <v>19</v>
      </c>
      <c r="B93" s="35">
        <v>1103</v>
      </c>
      <c r="C93" s="36">
        <v>727</v>
      </c>
      <c r="D93" s="37">
        <f t="shared" si="17"/>
        <v>0.65911151405258384</v>
      </c>
      <c r="E93" s="38">
        <v>0.66</v>
      </c>
      <c r="F93" s="39">
        <f>SUM(E93/E89)</f>
        <v>1.2629343037457825</v>
      </c>
      <c r="H93" s="8"/>
      <c r="I93" s="8"/>
      <c r="J93" s="8"/>
      <c r="K93" s="8"/>
      <c r="L93" s="8"/>
      <c r="M93" s="3"/>
      <c r="R93" s="3"/>
      <c r="S93" s="3"/>
    </row>
    <row r="94" spans="1:19" x14ac:dyDescent="0.2">
      <c r="A94" s="80" t="s">
        <v>7</v>
      </c>
      <c r="B94" s="81" t="s">
        <v>32</v>
      </c>
      <c r="C94" s="17" t="s">
        <v>46</v>
      </c>
      <c r="D94" s="83" t="s">
        <v>30</v>
      </c>
      <c r="E94" s="60" t="s">
        <v>27</v>
      </c>
      <c r="F94" s="58" t="s">
        <v>14</v>
      </c>
      <c r="G94" s="3"/>
      <c r="M94" s="3"/>
      <c r="N94" s="3"/>
      <c r="O94" s="3"/>
      <c r="P94" s="3"/>
      <c r="Q94" s="3"/>
      <c r="R94" s="3"/>
      <c r="S94" s="3"/>
    </row>
    <row r="95" spans="1:19" x14ac:dyDescent="0.2">
      <c r="A95" s="65" t="s">
        <v>1</v>
      </c>
      <c r="B95" s="29">
        <v>1076</v>
      </c>
      <c r="C95" s="30">
        <v>382</v>
      </c>
      <c r="D95" s="31">
        <f t="shared" ref="D95:D102" si="18">SUM(C95/B95)</f>
        <v>0.35501858736059477</v>
      </c>
      <c r="E95" s="93">
        <f>SUM(D95:D96)/2</f>
        <v>0.34997450242781231</v>
      </c>
      <c r="F95" s="90">
        <v>1</v>
      </c>
      <c r="G95" s="3"/>
      <c r="H95" s="3"/>
      <c r="I95" s="3"/>
      <c r="J95" s="3"/>
      <c r="K95" s="3"/>
      <c r="L95" s="3"/>
      <c r="N95" s="3"/>
      <c r="O95" s="3"/>
      <c r="P95" s="3"/>
      <c r="Q95" s="3"/>
      <c r="R95" s="3"/>
      <c r="S95" s="3"/>
    </row>
    <row r="96" spans="1:19" x14ac:dyDescent="0.2">
      <c r="A96" s="65" t="s">
        <v>1</v>
      </c>
      <c r="B96" s="29">
        <v>1006</v>
      </c>
      <c r="C96" s="30">
        <v>347</v>
      </c>
      <c r="D96" s="31">
        <f t="shared" si="18"/>
        <v>0.34493041749502984</v>
      </c>
      <c r="E96" s="88"/>
      <c r="F96" s="91"/>
      <c r="G96" s="3"/>
      <c r="H96" s="3"/>
      <c r="I96" s="3"/>
      <c r="J96" s="3"/>
      <c r="K96" s="3"/>
      <c r="L96" s="3"/>
      <c r="N96" s="3"/>
      <c r="O96" s="3"/>
      <c r="P96" s="3"/>
      <c r="Q96" s="3"/>
    </row>
    <row r="97" spans="1:17" x14ac:dyDescent="0.2">
      <c r="A97" s="65" t="s">
        <v>17</v>
      </c>
      <c r="B97" s="29">
        <v>979</v>
      </c>
      <c r="C97" s="30">
        <v>445</v>
      </c>
      <c r="D97" s="31">
        <f t="shared" si="18"/>
        <v>0.45454545454545453</v>
      </c>
      <c r="E97" s="88">
        <f>SUM(D97:D98)/2</f>
        <v>0.37777023971053825</v>
      </c>
      <c r="F97" s="91">
        <f>SUM(E97/E95)</f>
        <v>1.0794221781584195</v>
      </c>
      <c r="G97" s="3"/>
      <c r="H97" s="3"/>
      <c r="I97" s="3"/>
      <c r="J97" s="3"/>
      <c r="K97" s="3"/>
      <c r="L97" s="3"/>
      <c r="M97" s="8"/>
    </row>
    <row r="98" spans="1:17" x14ac:dyDescent="0.2">
      <c r="A98" s="65" t="s">
        <v>17</v>
      </c>
      <c r="B98" s="29">
        <v>1206</v>
      </c>
      <c r="C98" s="30">
        <v>363</v>
      </c>
      <c r="D98" s="31">
        <f t="shared" si="18"/>
        <v>0.30099502487562191</v>
      </c>
      <c r="E98" s="88"/>
      <c r="F98" s="91"/>
      <c r="G98" s="3"/>
      <c r="H98" s="3"/>
      <c r="I98" s="3"/>
      <c r="J98" s="3"/>
      <c r="K98" s="3"/>
      <c r="L98" s="3"/>
    </row>
    <row r="99" spans="1:17" x14ac:dyDescent="0.2">
      <c r="A99" s="65" t="s">
        <v>18</v>
      </c>
      <c r="B99" s="29">
        <v>939</v>
      </c>
      <c r="C99" s="30">
        <v>443</v>
      </c>
      <c r="D99" s="31">
        <f t="shared" si="18"/>
        <v>0.47177848775292863</v>
      </c>
      <c r="E99" s="88">
        <f>SUM(D99:D100)/2</f>
        <v>0.50140019278157388</v>
      </c>
      <c r="F99" s="91">
        <f>SUM(E99/E95)</f>
        <v>1.4326763501435236</v>
      </c>
      <c r="G99" s="3"/>
      <c r="H99" s="3"/>
      <c r="I99" s="3"/>
      <c r="J99" s="3"/>
      <c r="K99" s="3"/>
      <c r="L99" s="3"/>
      <c r="M99" s="3"/>
      <c r="N99" s="8"/>
      <c r="O99" s="8"/>
      <c r="P99" s="8"/>
      <c r="Q99" s="8"/>
    </row>
    <row r="100" spans="1:17" x14ac:dyDescent="0.2">
      <c r="A100" s="65" t="s">
        <v>25</v>
      </c>
      <c r="B100" s="29">
        <v>1096</v>
      </c>
      <c r="C100" s="30">
        <v>582</v>
      </c>
      <c r="D100" s="31">
        <f t="shared" si="18"/>
        <v>0.53102189781021902</v>
      </c>
      <c r="E100" s="88"/>
      <c r="F100" s="91"/>
      <c r="G100" s="3"/>
      <c r="H100" s="3"/>
      <c r="I100" s="3"/>
      <c r="J100" s="3"/>
      <c r="K100" s="3"/>
      <c r="L100" s="3"/>
      <c r="M100" s="3"/>
    </row>
    <row r="101" spans="1:17" x14ac:dyDescent="0.2">
      <c r="A101" s="65" t="s">
        <v>19</v>
      </c>
      <c r="B101" s="29">
        <v>1228</v>
      </c>
      <c r="C101" s="30">
        <v>428</v>
      </c>
      <c r="D101" s="31">
        <f t="shared" si="18"/>
        <v>0.34853420195439738</v>
      </c>
      <c r="E101" s="88">
        <f>SUM(D101:D102)/2</f>
        <v>0.38336636568308102</v>
      </c>
      <c r="F101" s="91">
        <f>SUM(E101/E95)</f>
        <v>1.0954122743903503</v>
      </c>
      <c r="G101" s="3"/>
      <c r="H101" s="3"/>
      <c r="I101" s="3"/>
      <c r="J101" s="3"/>
      <c r="K101" s="3"/>
      <c r="L101" s="3"/>
      <c r="M101" s="3"/>
      <c r="N101" s="3"/>
      <c r="O101" s="3"/>
      <c r="P101" s="3"/>
      <c r="Q101" s="3"/>
    </row>
    <row r="102" spans="1:17" ht="17" thickBot="1" x14ac:dyDescent="0.25">
      <c r="A102" s="70" t="s">
        <v>19</v>
      </c>
      <c r="B102" s="42">
        <v>1088</v>
      </c>
      <c r="C102" s="43">
        <v>455</v>
      </c>
      <c r="D102" s="44">
        <f t="shared" si="18"/>
        <v>0.41819852941176472</v>
      </c>
      <c r="E102" s="94"/>
      <c r="F102" s="95"/>
      <c r="H102" s="3"/>
      <c r="I102" s="3"/>
      <c r="J102" s="3"/>
      <c r="K102" s="3"/>
      <c r="L102" s="3"/>
      <c r="M102" s="3"/>
      <c r="N102" s="3"/>
      <c r="O102" s="3"/>
      <c r="P102" s="3"/>
      <c r="Q102" s="3"/>
    </row>
    <row r="103" spans="1:17" x14ac:dyDescent="0.2">
      <c r="A103" s="6"/>
      <c r="D103" s="4"/>
      <c r="E103" s="3"/>
      <c r="F103" s="3"/>
      <c r="G103" s="8"/>
      <c r="M103" s="3"/>
      <c r="N103" s="3"/>
      <c r="O103" s="3"/>
      <c r="P103" s="3"/>
      <c r="Q103" s="3"/>
    </row>
    <row r="104" spans="1:17" x14ac:dyDescent="0.2">
      <c r="A104" s="6"/>
      <c r="E104" s="3"/>
      <c r="M104" s="3"/>
      <c r="N104" s="3"/>
      <c r="O104" s="3"/>
      <c r="P104" s="3"/>
      <c r="Q104" s="3"/>
    </row>
    <row r="105" spans="1:17" x14ac:dyDescent="0.2">
      <c r="A105" s="7"/>
      <c r="B105" s="8"/>
      <c r="C105" s="8"/>
      <c r="D105" s="8"/>
      <c r="E105" s="8"/>
      <c r="F105" s="8"/>
      <c r="G105" s="3"/>
      <c r="H105" s="8"/>
      <c r="I105" s="8"/>
      <c r="J105" s="8"/>
      <c r="K105" s="8"/>
      <c r="L105" s="8"/>
      <c r="M105" s="3"/>
      <c r="N105" s="3"/>
      <c r="O105" s="3"/>
      <c r="P105" s="3"/>
      <c r="Q105" s="3"/>
    </row>
    <row r="106" spans="1:17" x14ac:dyDescent="0.2">
      <c r="A106" s="6"/>
      <c r="E106" s="3"/>
      <c r="G106" s="3"/>
      <c r="M106" s="3"/>
      <c r="N106" s="3"/>
      <c r="O106" s="3"/>
      <c r="P106" s="3"/>
      <c r="Q106" s="3"/>
    </row>
    <row r="107" spans="1:17" x14ac:dyDescent="0.2">
      <c r="A107" s="6"/>
      <c r="D107" s="4"/>
      <c r="E107" s="3"/>
      <c r="F107" s="3"/>
      <c r="G107" s="3"/>
      <c r="N107" s="3"/>
      <c r="O107" s="3"/>
      <c r="P107" s="3"/>
      <c r="Q107" s="3"/>
    </row>
    <row r="108" spans="1:17" x14ac:dyDescent="0.2">
      <c r="A108" s="6"/>
      <c r="D108" s="4"/>
      <c r="E108" s="3"/>
      <c r="F108" s="3"/>
      <c r="G108" s="3"/>
      <c r="H108" s="3"/>
      <c r="I108" s="3"/>
      <c r="J108" s="3"/>
      <c r="K108" s="3"/>
      <c r="L108" s="3"/>
      <c r="N108" s="3"/>
      <c r="O108" s="3"/>
      <c r="P108" s="3"/>
      <c r="Q108" s="3"/>
    </row>
    <row r="109" spans="1:17" x14ac:dyDescent="0.2">
      <c r="A109" s="6"/>
      <c r="D109" s="4"/>
      <c r="E109" s="3"/>
      <c r="F109" s="3"/>
      <c r="H109" s="3"/>
      <c r="I109" s="3"/>
      <c r="J109" s="3"/>
      <c r="K109" s="3"/>
      <c r="L109" s="3"/>
      <c r="M109" s="8"/>
    </row>
    <row r="110" spans="1:17" x14ac:dyDescent="0.2">
      <c r="A110" s="6"/>
      <c r="D110" s="4"/>
      <c r="E110" s="3"/>
      <c r="F110" s="3"/>
      <c r="H110" s="3"/>
      <c r="I110" s="3"/>
      <c r="J110" s="3"/>
      <c r="K110" s="3"/>
      <c r="L110" s="3"/>
    </row>
    <row r="111" spans="1:17" x14ac:dyDescent="0.2">
      <c r="A111" s="6"/>
      <c r="E111" s="3"/>
      <c r="G111" s="8"/>
      <c r="N111" s="8"/>
      <c r="O111" s="8"/>
      <c r="P111" s="8"/>
      <c r="Q111" s="8"/>
    </row>
    <row r="112" spans="1:17" x14ac:dyDescent="0.2">
      <c r="A112" s="6"/>
      <c r="E112" s="3"/>
      <c r="M112" s="3"/>
    </row>
    <row r="113" spans="1:17" x14ac:dyDescent="0.2">
      <c r="A113" s="7"/>
      <c r="B113" s="8"/>
      <c r="C113" s="8"/>
      <c r="D113" s="8"/>
      <c r="E113" s="8"/>
      <c r="F113" s="8"/>
      <c r="G113" s="3"/>
      <c r="H113" s="8"/>
      <c r="I113" s="8"/>
      <c r="J113" s="8"/>
      <c r="K113" s="8"/>
      <c r="L113" s="8"/>
      <c r="M113" s="3"/>
    </row>
    <row r="114" spans="1:17" x14ac:dyDescent="0.2">
      <c r="A114" s="6"/>
      <c r="E114" s="3"/>
      <c r="G114" s="3"/>
      <c r="M114" s="3"/>
      <c r="N114" s="3"/>
      <c r="O114" s="3"/>
      <c r="P114" s="3"/>
      <c r="Q114" s="3"/>
    </row>
    <row r="115" spans="1:17" x14ac:dyDescent="0.2">
      <c r="A115" s="6"/>
      <c r="D115" s="4"/>
      <c r="E115" s="3"/>
      <c r="F115" s="3"/>
      <c r="G115" s="3"/>
      <c r="H115" s="3"/>
      <c r="I115" s="3"/>
      <c r="J115" s="3"/>
      <c r="K115" s="3"/>
      <c r="L115" s="3"/>
      <c r="N115" s="3"/>
      <c r="O115" s="3"/>
      <c r="P115" s="3"/>
      <c r="Q115" s="3"/>
    </row>
    <row r="116" spans="1:17" x14ac:dyDescent="0.2">
      <c r="A116" s="6"/>
      <c r="D116" s="4"/>
      <c r="E116" s="3"/>
      <c r="F116" s="3"/>
      <c r="G116" s="3"/>
      <c r="H116" s="3"/>
      <c r="I116" s="3"/>
      <c r="J116" s="3"/>
      <c r="K116" s="3"/>
      <c r="L116" s="3"/>
      <c r="N116" s="3"/>
      <c r="O116" s="3"/>
      <c r="P116" s="3"/>
      <c r="Q116" s="3"/>
    </row>
    <row r="117" spans="1:17" x14ac:dyDescent="0.2">
      <c r="A117" s="6"/>
      <c r="D117" s="4"/>
      <c r="E117" s="3"/>
      <c r="F117" s="3"/>
      <c r="H117" s="3"/>
      <c r="I117" s="3"/>
      <c r="J117" s="3"/>
      <c r="K117" s="3"/>
      <c r="L117" s="3"/>
      <c r="M117" s="8"/>
    </row>
    <row r="118" spans="1:17" x14ac:dyDescent="0.2">
      <c r="A118" s="6"/>
      <c r="D118" s="4"/>
      <c r="E118" s="3"/>
      <c r="F118" s="3"/>
      <c r="H118" s="3"/>
      <c r="I118" s="3"/>
      <c r="J118" s="3"/>
      <c r="K118" s="3"/>
      <c r="L118" s="3"/>
    </row>
    <row r="119" spans="1:17" x14ac:dyDescent="0.2">
      <c r="A119" s="6"/>
      <c r="E119" s="3"/>
      <c r="G119" s="8"/>
      <c r="H119" s="3"/>
      <c r="I119" s="3"/>
      <c r="J119" s="3"/>
      <c r="K119" s="3"/>
      <c r="L119" s="3"/>
      <c r="M119" s="3"/>
      <c r="N119" s="8"/>
      <c r="O119" s="8"/>
      <c r="P119" s="8"/>
      <c r="Q119" s="8"/>
    </row>
    <row r="120" spans="1:17" x14ac:dyDescent="0.2">
      <c r="A120" s="6"/>
      <c r="E120" s="3"/>
      <c r="H120" s="3"/>
      <c r="I120" s="3"/>
      <c r="J120" s="3"/>
      <c r="K120" s="3"/>
      <c r="L120" s="3"/>
      <c r="M120" s="3"/>
    </row>
    <row r="121" spans="1:17" x14ac:dyDescent="0.2">
      <c r="A121" s="7"/>
      <c r="B121" s="8"/>
      <c r="C121" s="8"/>
      <c r="D121" s="8"/>
      <c r="E121" s="8"/>
      <c r="F121" s="8"/>
      <c r="M121" s="3"/>
      <c r="N121" s="3"/>
      <c r="O121" s="3"/>
      <c r="P121" s="3"/>
      <c r="Q121" s="3"/>
    </row>
    <row r="122" spans="1:17" x14ac:dyDescent="0.2">
      <c r="A122" s="6"/>
      <c r="E122" s="3"/>
      <c r="G122" s="3"/>
      <c r="M122" s="3"/>
      <c r="N122" s="3"/>
      <c r="O122" s="3"/>
      <c r="P122" s="3"/>
      <c r="Q122" s="3"/>
    </row>
    <row r="123" spans="1:17" x14ac:dyDescent="0.2">
      <c r="A123" s="6"/>
      <c r="D123" s="4"/>
      <c r="E123" s="3"/>
      <c r="H123" s="8"/>
      <c r="I123" s="8"/>
      <c r="J123" s="8"/>
      <c r="K123" s="8"/>
      <c r="L123" s="8"/>
      <c r="M123" s="3"/>
      <c r="N123" s="3"/>
      <c r="O123" s="3"/>
      <c r="P123" s="3"/>
      <c r="Q123" s="3"/>
    </row>
    <row r="124" spans="1:17" x14ac:dyDescent="0.2">
      <c r="A124" s="6"/>
      <c r="D124" s="4"/>
      <c r="E124" s="3"/>
      <c r="F124" s="3"/>
      <c r="M124" s="3"/>
      <c r="N124" s="3"/>
      <c r="O124" s="3"/>
      <c r="P124" s="3"/>
      <c r="Q124" s="3"/>
    </row>
    <row r="125" spans="1:17" x14ac:dyDescent="0.2">
      <c r="A125" s="6"/>
      <c r="E125" s="3"/>
      <c r="G125" s="8"/>
      <c r="N125" s="3"/>
      <c r="O125" s="3"/>
      <c r="P125" s="3"/>
      <c r="Q125" s="3"/>
    </row>
    <row r="126" spans="1:17" x14ac:dyDescent="0.2">
      <c r="A126" s="6"/>
      <c r="E126" s="3"/>
      <c r="H126" s="3"/>
      <c r="I126" s="3"/>
      <c r="J126" s="3"/>
      <c r="K126" s="3"/>
      <c r="L126" s="3"/>
      <c r="N126" s="3"/>
      <c r="O126" s="3"/>
      <c r="P126" s="3"/>
      <c r="Q126" s="3"/>
    </row>
    <row r="127" spans="1:17" x14ac:dyDescent="0.2">
      <c r="A127" s="7"/>
      <c r="B127" s="8"/>
      <c r="C127" s="8"/>
      <c r="D127" s="8"/>
      <c r="E127" s="8"/>
      <c r="F127" s="8"/>
      <c r="M127" s="8"/>
    </row>
    <row r="128" spans="1:17" x14ac:dyDescent="0.2">
      <c r="A128" s="6"/>
      <c r="E128" s="3"/>
      <c r="G128" s="3"/>
    </row>
    <row r="129" spans="1:17" x14ac:dyDescent="0.2">
      <c r="A129" s="6"/>
      <c r="D129" s="4"/>
      <c r="E129" s="3"/>
      <c r="H129" s="8"/>
      <c r="I129" s="8"/>
      <c r="J129" s="8"/>
      <c r="K129" s="8"/>
      <c r="L129" s="8"/>
      <c r="N129" s="8"/>
      <c r="O129" s="8"/>
      <c r="P129" s="8"/>
      <c r="Q129" s="8"/>
    </row>
    <row r="130" spans="1:17" x14ac:dyDescent="0.2">
      <c r="A130" s="6"/>
      <c r="D130" s="4"/>
      <c r="E130" s="3"/>
      <c r="F130" s="3"/>
      <c r="M130" s="3"/>
    </row>
    <row r="131" spans="1:17" x14ac:dyDescent="0.2">
      <c r="A131" s="6"/>
      <c r="E131" s="3"/>
      <c r="G131" s="8"/>
    </row>
    <row r="132" spans="1:17" x14ac:dyDescent="0.2">
      <c r="A132" s="6"/>
      <c r="E132" s="3"/>
      <c r="H132" s="3"/>
      <c r="I132" s="3"/>
      <c r="J132" s="3"/>
      <c r="K132" s="3"/>
      <c r="L132" s="3"/>
      <c r="N132" s="3"/>
      <c r="O132" s="3"/>
      <c r="P132" s="3"/>
      <c r="Q132" s="3"/>
    </row>
    <row r="133" spans="1:17" x14ac:dyDescent="0.2">
      <c r="A133" s="7"/>
      <c r="B133" s="8"/>
      <c r="C133" s="8"/>
      <c r="D133" s="8"/>
      <c r="E133" s="8"/>
      <c r="F133" s="8"/>
      <c r="M133" s="8"/>
    </row>
    <row r="134" spans="1:17" x14ac:dyDescent="0.2">
      <c r="A134" s="6"/>
      <c r="E134" s="3"/>
      <c r="G134" s="3"/>
    </row>
    <row r="135" spans="1:17" x14ac:dyDescent="0.2">
      <c r="A135" s="6"/>
      <c r="D135" s="4"/>
      <c r="E135" s="3"/>
      <c r="H135" s="8"/>
      <c r="I135" s="8"/>
      <c r="J135" s="8"/>
      <c r="K135" s="8"/>
      <c r="L135" s="8"/>
      <c r="N135" s="8"/>
      <c r="O135" s="8"/>
      <c r="P135" s="8"/>
      <c r="Q135" s="8"/>
    </row>
    <row r="136" spans="1:17" x14ac:dyDescent="0.2">
      <c r="A136" s="6"/>
      <c r="D136" s="4"/>
      <c r="E136" s="3"/>
      <c r="F136" s="3"/>
      <c r="M136" s="3"/>
    </row>
    <row r="137" spans="1:17" x14ac:dyDescent="0.2">
      <c r="A137" s="6"/>
      <c r="G137" s="8"/>
    </row>
    <row r="138" spans="1:17" x14ac:dyDescent="0.2">
      <c r="A138" s="6"/>
      <c r="H138" s="3"/>
      <c r="I138" s="3"/>
      <c r="J138" s="3"/>
      <c r="K138" s="3"/>
      <c r="L138" s="3"/>
      <c r="N138" s="3"/>
      <c r="O138" s="3"/>
      <c r="P138" s="3"/>
      <c r="Q138" s="3"/>
    </row>
    <row r="139" spans="1:17" x14ac:dyDescent="0.2">
      <c r="A139" s="7"/>
      <c r="B139" s="8"/>
      <c r="C139" s="8"/>
      <c r="D139" s="8"/>
      <c r="E139" s="8"/>
      <c r="F139" s="8"/>
      <c r="H139" s="3"/>
      <c r="I139" s="3"/>
      <c r="J139" s="3"/>
      <c r="K139" s="3"/>
      <c r="L139" s="3"/>
      <c r="M139" s="8"/>
    </row>
    <row r="140" spans="1:17" x14ac:dyDescent="0.2">
      <c r="A140" s="6"/>
      <c r="E140" s="3"/>
      <c r="G140" s="3"/>
      <c r="H140" s="3"/>
      <c r="I140" s="3"/>
      <c r="J140" s="3"/>
      <c r="K140" s="3"/>
      <c r="L140" s="3"/>
    </row>
    <row r="141" spans="1:17" x14ac:dyDescent="0.2">
      <c r="A141" s="6"/>
      <c r="D141" s="4"/>
      <c r="E141" s="3"/>
      <c r="G141" s="3"/>
      <c r="N141" s="8"/>
      <c r="O141" s="8"/>
      <c r="P141" s="8"/>
      <c r="Q141" s="8"/>
    </row>
    <row r="142" spans="1:17" x14ac:dyDescent="0.2">
      <c r="A142" s="6"/>
      <c r="D142" s="4"/>
      <c r="E142" s="3"/>
      <c r="F142" s="3"/>
      <c r="G142" s="3"/>
      <c r="M142" s="3"/>
    </row>
    <row r="143" spans="1:17" x14ac:dyDescent="0.2">
      <c r="A143" s="6"/>
      <c r="D143" s="4"/>
      <c r="F143" s="3"/>
      <c r="H143" s="8"/>
      <c r="I143" s="8"/>
      <c r="J143" s="8"/>
      <c r="K143" s="8"/>
      <c r="L143" s="8"/>
      <c r="M143" s="3"/>
    </row>
    <row r="144" spans="1:17" x14ac:dyDescent="0.2">
      <c r="A144" s="6"/>
      <c r="D144" s="4"/>
      <c r="E144" s="3"/>
      <c r="F144" s="3"/>
      <c r="M144" s="3"/>
      <c r="N144" s="3"/>
      <c r="O144" s="3"/>
      <c r="P144" s="3"/>
      <c r="Q144" s="3"/>
    </row>
    <row r="145" spans="1:17" x14ac:dyDescent="0.2">
      <c r="A145" s="6"/>
      <c r="G145" s="8"/>
      <c r="H145" s="3"/>
      <c r="I145" s="3"/>
      <c r="J145" s="3"/>
      <c r="K145" s="3"/>
      <c r="L145" s="3"/>
      <c r="N145" s="3"/>
      <c r="O145" s="3"/>
      <c r="P145" s="3"/>
      <c r="Q145" s="3"/>
    </row>
    <row r="146" spans="1:17" x14ac:dyDescent="0.2">
      <c r="A146" s="6"/>
      <c r="H146" s="3"/>
      <c r="I146" s="3"/>
      <c r="J146" s="3"/>
      <c r="K146" s="3"/>
      <c r="L146" s="3"/>
      <c r="N146" s="3"/>
      <c r="O146" s="3"/>
      <c r="P146" s="3"/>
      <c r="Q146" s="3"/>
    </row>
    <row r="147" spans="1:17" x14ac:dyDescent="0.2">
      <c r="A147" s="7"/>
      <c r="B147" s="8"/>
      <c r="C147" s="8"/>
      <c r="D147" s="8"/>
      <c r="E147" s="8"/>
      <c r="F147" s="8"/>
      <c r="G147" s="3"/>
      <c r="H147" s="3"/>
      <c r="I147" s="3"/>
      <c r="J147" s="3"/>
      <c r="K147" s="3"/>
      <c r="L147" s="3"/>
      <c r="M147" s="8"/>
    </row>
    <row r="148" spans="1:17" x14ac:dyDescent="0.2">
      <c r="A148" s="6"/>
      <c r="E148" s="3"/>
      <c r="G148" s="3"/>
      <c r="H148" s="3"/>
      <c r="I148" s="3"/>
      <c r="J148" s="3"/>
      <c r="K148" s="3"/>
      <c r="L148" s="3"/>
    </row>
    <row r="149" spans="1:17" x14ac:dyDescent="0.2">
      <c r="A149" s="6"/>
      <c r="D149" s="4"/>
      <c r="E149" s="3"/>
      <c r="F149" s="3"/>
      <c r="G149" s="3"/>
      <c r="H149" s="3"/>
      <c r="I149" s="3"/>
      <c r="J149" s="3"/>
      <c r="K149" s="3"/>
      <c r="L149" s="3"/>
      <c r="M149" s="3"/>
      <c r="N149" s="8"/>
      <c r="O149" s="8"/>
      <c r="P149" s="8"/>
      <c r="Q149" s="8"/>
    </row>
    <row r="150" spans="1:17" x14ac:dyDescent="0.2">
      <c r="A150" s="6"/>
      <c r="D150" s="4"/>
      <c r="E150" s="3"/>
      <c r="F150" s="3"/>
      <c r="G150" s="3"/>
      <c r="M150" s="3"/>
    </row>
    <row r="151" spans="1:17" x14ac:dyDescent="0.2">
      <c r="A151" s="6"/>
      <c r="D151" s="4"/>
      <c r="E151" s="3"/>
      <c r="F151" s="3"/>
      <c r="G151" s="3"/>
      <c r="M151" s="3"/>
      <c r="N151" s="3"/>
      <c r="O151" s="3"/>
      <c r="P151" s="3"/>
      <c r="Q151" s="3"/>
    </row>
    <row r="152" spans="1:17" x14ac:dyDescent="0.2">
      <c r="A152" s="6"/>
      <c r="D152" s="4"/>
      <c r="E152" s="3"/>
      <c r="F152" s="3"/>
      <c r="G152" s="3"/>
      <c r="M152" s="3"/>
      <c r="N152" s="3"/>
      <c r="O152" s="3"/>
      <c r="P152" s="3"/>
      <c r="Q152" s="3"/>
    </row>
    <row r="153" spans="1:17" x14ac:dyDescent="0.2">
      <c r="A153" s="6"/>
      <c r="D153" s="4"/>
      <c r="F153" s="3"/>
      <c r="G153" s="3"/>
      <c r="M153" s="3"/>
      <c r="N153" s="3"/>
      <c r="O153" s="3"/>
      <c r="P153" s="3"/>
      <c r="Q153" s="3"/>
    </row>
    <row r="154" spans="1:17" x14ac:dyDescent="0.2">
      <c r="A154" s="6"/>
      <c r="D154" s="4"/>
      <c r="E154" s="3"/>
      <c r="F154" s="3"/>
      <c r="G154" s="3"/>
      <c r="N154" s="3"/>
      <c r="O154" s="3"/>
      <c r="P154" s="3"/>
      <c r="Q154" s="3"/>
    </row>
    <row r="155" spans="1:17" x14ac:dyDescent="0.2">
      <c r="A155" s="6"/>
      <c r="D155" s="4"/>
      <c r="F155" s="3"/>
      <c r="N155" s="3"/>
      <c r="O155" s="3"/>
      <c r="P155" s="3"/>
      <c r="Q155" s="3"/>
    </row>
    <row r="156" spans="1:17" x14ac:dyDescent="0.2">
      <c r="A156" s="6"/>
      <c r="D156" s="4"/>
      <c r="E156" s="3"/>
      <c r="F156" s="3"/>
    </row>
    <row r="157" spans="1:17" x14ac:dyDescent="0.2">
      <c r="A157" s="6"/>
      <c r="G157" s="8"/>
    </row>
    <row r="158" spans="1:17" x14ac:dyDescent="0.2">
      <c r="A158" s="6"/>
    </row>
    <row r="159" spans="1:17" x14ac:dyDescent="0.2">
      <c r="A159" s="7"/>
      <c r="B159" s="8"/>
      <c r="C159" s="8"/>
      <c r="D159" s="8"/>
      <c r="E159" s="8"/>
      <c r="F159" s="8"/>
    </row>
    <row r="160" spans="1:17" x14ac:dyDescent="0.2">
      <c r="A160" s="6"/>
      <c r="E160" s="3"/>
      <c r="G160" s="3"/>
    </row>
    <row r="161" spans="1:7" x14ac:dyDescent="0.2">
      <c r="A161" s="6"/>
      <c r="D161" s="4"/>
      <c r="E161" s="3"/>
      <c r="G161" s="3"/>
    </row>
    <row r="162" spans="1:7" x14ac:dyDescent="0.2">
      <c r="A162" s="6"/>
      <c r="D162" s="4"/>
      <c r="E162" s="3"/>
      <c r="F162" s="3"/>
      <c r="G162" s="3"/>
    </row>
    <row r="163" spans="1:7" x14ac:dyDescent="0.2">
      <c r="A163" s="6"/>
      <c r="D163" s="4"/>
      <c r="F163" s="3"/>
    </row>
    <row r="164" spans="1:7" x14ac:dyDescent="0.2">
      <c r="A164" s="6"/>
      <c r="D164" s="4"/>
      <c r="E164" s="3"/>
      <c r="F164" s="3"/>
    </row>
    <row r="165" spans="1:7" x14ac:dyDescent="0.2">
      <c r="A165" s="6"/>
      <c r="G165" s="8"/>
    </row>
    <row r="166" spans="1:7" x14ac:dyDescent="0.2">
      <c r="A166" s="6"/>
    </row>
    <row r="167" spans="1:7" x14ac:dyDescent="0.2">
      <c r="A167" s="7"/>
      <c r="B167" s="8"/>
      <c r="C167" s="8"/>
      <c r="D167" s="8"/>
      <c r="E167" s="8"/>
      <c r="F167" s="8"/>
      <c r="G167" s="3"/>
    </row>
    <row r="168" spans="1:7" x14ac:dyDescent="0.2">
      <c r="A168" s="6"/>
      <c r="E168" s="3"/>
      <c r="G168" s="3"/>
    </row>
    <row r="169" spans="1:7" x14ac:dyDescent="0.2">
      <c r="A169" s="6"/>
      <c r="D169" s="4"/>
      <c r="E169" s="3"/>
      <c r="F169" s="3"/>
      <c r="G169" s="3"/>
    </row>
    <row r="170" spans="1:7" x14ac:dyDescent="0.2">
      <c r="A170" s="6"/>
      <c r="D170" s="4"/>
      <c r="E170" s="3"/>
      <c r="F170" s="3"/>
      <c r="G170" s="3"/>
    </row>
    <row r="171" spans="1:7" x14ac:dyDescent="0.2">
      <c r="A171" s="6"/>
      <c r="D171" s="4"/>
      <c r="E171" s="3"/>
      <c r="F171" s="3"/>
      <c r="G171" s="3"/>
    </row>
    <row r="172" spans="1:7" x14ac:dyDescent="0.2">
      <c r="A172" s="6"/>
      <c r="D172" s="4"/>
      <c r="E172" s="3"/>
      <c r="F172" s="3"/>
      <c r="G172" s="3"/>
    </row>
    <row r="173" spans="1:7" x14ac:dyDescent="0.2">
      <c r="A173" s="6"/>
      <c r="D173" s="4"/>
      <c r="E173" s="3"/>
      <c r="F173" s="3"/>
    </row>
    <row r="174" spans="1:7" x14ac:dyDescent="0.2">
      <c r="A174" s="6"/>
      <c r="D174" s="4"/>
      <c r="E174" s="3"/>
      <c r="F174" s="3"/>
    </row>
    <row r="175" spans="1:7" x14ac:dyDescent="0.2">
      <c r="A175" s="6"/>
      <c r="G175" s="8"/>
    </row>
    <row r="176" spans="1:7" x14ac:dyDescent="0.2">
      <c r="A176" s="6"/>
    </row>
    <row r="177" spans="1:7" x14ac:dyDescent="0.2">
      <c r="A177" s="7"/>
      <c r="B177" s="8"/>
      <c r="C177" s="8"/>
      <c r="D177" s="8"/>
      <c r="E177" s="8"/>
      <c r="F177" s="8"/>
    </row>
    <row r="178" spans="1:7" x14ac:dyDescent="0.2">
      <c r="A178" s="6"/>
      <c r="E178" s="3"/>
      <c r="G178" s="3"/>
    </row>
    <row r="179" spans="1:7" x14ac:dyDescent="0.2">
      <c r="A179" s="6"/>
      <c r="D179" s="4"/>
      <c r="E179" s="3"/>
    </row>
    <row r="180" spans="1:7" x14ac:dyDescent="0.2">
      <c r="A180" s="6"/>
      <c r="D180" s="4"/>
      <c r="E180" s="3"/>
      <c r="F180" s="3"/>
    </row>
    <row r="181" spans="1:7" x14ac:dyDescent="0.2">
      <c r="A181" s="6"/>
      <c r="G181" s="8"/>
    </row>
    <row r="182" spans="1:7" x14ac:dyDescent="0.2">
      <c r="A182" s="6"/>
    </row>
    <row r="183" spans="1:7" x14ac:dyDescent="0.2">
      <c r="A183" s="7"/>
      <c r="B183" s="8"/>
      <c r="C183" s="8"/>
      <c r="D183" s="8"/>
      <c r="E183" s="8"/>
      <c r="F183" s="8"/>
    </row>
    <row r="184" spans="1:7" x14ac:dyDescent="0.2">
      <c r="A184" s="6"/>
      <c r="E184" s="3"/>
      <c r="G184" s="3"/>
    </row>
    <row r="185" spans="1:7" x14ac:dyDescent="0.2">
      <c r="A185" s="6"/>
      <c r="D185" s="4"/>
      <c r="E185" s="3"/>
    </row>
    <row r="186" spans="1:7" x14ac:dyDescent="0.2">
      <c r="A186" s="6"/>
      <c r="D186" s="4"/>
      <c r="E186" s="3"/>
      <c r="F186" s="3"/>
    </row>
    <row r="187" spans="1:7" x14ac:dyDescent="0.2">
      <c r="A187" s="6"/>
      <c r="G187" s="8"/>
    </row>
    <row r="188" spans="1:7" x14ac:dyDescent="0.2">
      <c r="A188" s="6"/>
    </row>
    <row r="189" spans="1:7" x14ac:dyDescent="0.2">
      <c r="A189" s="7"/>
      <c r="B189" s="8"/>
      <c r="C189" s="8"/>
      <c r="D189" s="8"/>
      <c r="E189" s="8"/>
      <c r="F189" s="8"/>
    </row>
    <row r="190" spans="1:7" x14ac:dyDescent="0.2">
      <c r="A190" s="6"/>
      <c r="E190" s="3"/>
      <c r="G190" s="3"/>
    </row>
    <row r="191" spans="1:7" x14ac:dyDescent="0.2">
      <c r="A191" s="6"/>
      <c r="D191" s="4"/>
      <c r="E191" s="3"/>
      <c r="G191" s="3"/>
    </row>
    <row r="192" spans="1:7" x14ac:dyDescent="0.2">
      <c r="A192" s="6"/>
      <c r="D192" s="4"/>
      <c r="E192" s="3"/>
      <c r="F192" s="3"/>
      <c r="G192" s="3"/>
    </row>
    <row r="193" spans="1:7" x14ac:dyDescent="0.2">
      <c r="A193" s="6"/>
      <c r="D193" s="4"/>
      <c r="E193" s="3"/>
      <c r="F193" s="3"/>
    </row>
    <row r="194" spans="1:7" x14ac:dyDescent="0.2">
      <c r="A194" s="6"/>
      <c r="D194" s="4"/>
      <c r="E194" s="3"/>
      <c r="F194" s="3"/>
    </row>
    <row r="195" spans="1:7" x14ac:dyDescent="0.2">
      <c r="A195" s="6"/>
      <c r="G195" s="8"/>
    </row>
    <row r="196" spans="1:7" x14ac:dyDescent="0.2">
      <c r="A196" s="6"/>
    </row>
    <row r="197" spans="1:7" x14ac:dyDescent="0.2">
      <c r="A197" s="7"/>
      <c r="B197" s="8"/>
      <c r="C197" s="8"/>
      <c r="D197" s="8"/>
      <c r="E197" s="8"/>
      <c r="F197" s="8"/>
      <c r="G197" s="3"/>
    </row>
    <row r="198" spans="1:7" x14ac:dyDescent="0.2">
      <c r="A198" s="6"/>
      <c r="E198" s="3"/>
      <c r="G198" s="3"/>
    </row>
    <row r="199" spans="1:7" x14ac:dyDescent="0.2">
      <c r="A199" s="6"/>
      <c r="D199" s="4"/>
      <c r="E199" s="3"/>
      <c r="F199" s="3"/>
      <c r="G199" s="3"/>
    </row>
    <row r="200" spans="1:7" x14ac:dyDescent="0.2">
      <c r="A200" s="6"/>
      <c r="D200" s="4"/>
      <c r="E200" s="3"/>
      <c r="F200" s="3"/>
      <c r="G200" s="3"/>
    </row>
    <row r="201" spans="1:7" x14ac:dyDescent="0.2">
      <c r="A201" s="6"/>
      <c r="D201" s="4"/>
      <c r="E201" s="3"/>
      <c r="F201" s="3"/>
      <c r="G201" s="3"/>
    </row>
    <row r="202" spans="1:7" x14ac:dyDescent="0.2">
      <c r="A202" s="6"/>
      <c r="D202" s="4"/>
      <c r="E202" s="3"/>
      <c r="F202" s="3"/>
    </row>
    <row r="203" spans="1:7" x14ac:dyDescent="0.2">
      <c r="A203" s="6"/>
      <c r="D203" s="4"/>
      <c r="E203" s="3"/>
      <c r="F203" s="3"/>
    </row>
    <row r="204" spans="1:7" x14ac:dyDescent="0.2">
      <c r="A204" s="6"/>
    </row>
    <row r="205" spans="1:7" x14ac:dyDescent="0.2">
      <c r="A205" s="6"/>
    </row>
    <row r="206" spans="1:7" x14ac:dyDescent="0.2">
      <c r="A206" s="6"/>
    </row>
    <row r="207" spans="1:7" x14ac:dyDescent="0.2">
      <c r="A207" s="6"/>
    </row>
    <row r="208" spans="1:7" x14ac:dyDescent="0.2">
      <c r="A208" s="6"/>
    </row>
    <row r="209" spans="1:1" x14ac:dyDescent="0.2">
      <c r="A209" s="6"/>
    </row>
    <row r="210" spans="1:1" x14ac:dyDescent="0.2">
      <c r="A210" s="6"/>
    </row>
    <row r="211" spans="1:1" x14ac:dyDescent="0.2">
      <c r="A211" s="6"/>
    </row>
    <row r="212" spans="1:1" x14ac:dyDescent="0.2">
      <c r="A212" s="6"/>
    </row>
    <row r="213" spans="1:1" x14ac:dyDescent="0.2">
      <c r="A213" s="6"/>
    </row>
    <row r="214" spans="1:1" x14ac:dyDescent="0.2">
      <c r="A214" s="6"/>
    </row>
    <row r="215" spans="1:1" x14ac:dyDescent="0.2">
      <c r="A215" s="6"/>
    </row>
    <row r="216" spans="1:1" x14ac:dyDescent="0.2">
      <c r="A216" s="6"/>
    </row>
  </sheetData>
  <mergeCells count="49">
    <mergeCell ref="A1:L1"/>
    <mergeCell ref="E99:E100"/>
    <mergeCell ref="F99:F100"/>
    <mergeCell ref="E101:E102"/>
    <mergeCell ref="F101:F102"/>
    <mergeCell ref="E89:E90"/>
    <mergeCell ref="F89:F90"/>
    <mergeCell ref="E95:E96"/>
    <mergeCell ref="F95:F96"/>
    <mergeCell ref="E97:E98"/>
    <mergeCell ref="F97:F98"/>
    <mergeCell ref="E73:E74"/>
    <mergeCell ref="E75:E76"/>
    <mergeCell ref="F75:F76"/>
    <mergeCell ref="E77:E78"/>
    <mergeCell ref="F77:F78"/>
    <mergeCell ref="F73:F74"/>
    <mergeCell ref="E66:E67"/>
    <mergeCell ref="F66:F67"/>
    <mergeCell ref="E68:E69"/>
    <mergeCell ref="F68:F69"/>
    <mergeCell ref="E71:E72"/>
    <mergeCell ref="F71:F72"/>
    <mergeCell ref="E50:E51"/>
    <mergeCell ref="F50:F51"/>
    <mergeCell ref="E60:E61"/>
    <mergeCell ref="F60:F61"/>
    <mergeCell ref="E62:E63"/>
    <mergeCell ref="F62:F63"/>
    <mergeCell ref="E38:E39"/>
    <mergeCell ref="F38:F39"/>
    <mergeCell ref="E40:E41"/>
    <mergeCell ref="F40:F41"/>
    <mergeCell ref="E48:E49"/>
    <mergeCell ref="F48:F49"/>
    <mergeCell ref="E29:E30"/>
    <mergeCell ref="E31:E32"/>
    <mergeCell ref="E33:E34"/>
    <mergeCell ref="E35:E36"/>
    <mergeCell ref="F29:F30"/>
    <mergeCell ref="F31:F32"/>
    <mergeCell ref="F33:F34"/>
    <mergeCell ref="F35:F36"/>
    <mergeCell ref="E10:E11"/>
    <mergeCell ref="E24:E25"/>
    <mergeCell ref="E26:E27"/>
    <mergeCell ref="F24:F25"/>
    <mergeCell ref="F26:F27"/>
    <mergeCell ref="F10:F11"/>
  </mergeCells>
  <pageMargins left="0.7" right="0.7" top="0.75" bottom="0.75" header="0.3" footer="0.3"/>
  <pageSetup scale="65"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Sachiko Sato</cp:lastModifiedBy>
  <cp:lastPrinted>2025-08-30T02:12:06Z</cp:lastPrinted>
  <dcterms:created xsi:type="dcterms:W3CDTF">2025-08-13T15:25:47Z</dcterms:created>
  <dcterms:modified xsi:type="dcterms:W3CDTF">2025-11-13T14:09:09Z</dcterms:modified>
</cp:coreProperties>
</file>