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8588" windowHeight="9168"/>
  </bookViews>
  <sheets>
    <sheet name="Supplementary 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8" l="1"/>
  <c r="J50" i="8"/>
  <c r="N50" i="8"/>
  <c r="R50" i="8"/>
  <c r="V50" i="8"/>
  <c r="L24" i="8"/>
  <c r="U24" i="8"/>
  <c r="T24" i="8"/>
  <c r="S24" i="8"/>
  <c r="P24" i="8"/>
  <c r="Q24" i="8"/>
  <c r="O24" i="8"/>
  <c r="K24" i="8"/>
  <c r="I24" i="8"/>
  <c r="H24" i="8"/>
  <c r="G24" i="8"/>
  <c r="E24" i="8"/>
  <c r="D24" i="8"/>
  <c r="C24" i="8"/>
  <c r="M24" i="8"/>
  <c r="V51" i="8" l="1"/>
  <c r="R51" i="8"/>
  <c r="N51" i="8"/>
  <c r="J51" i="8"/>
  <c r="F51" i="8"/>
  <c r="X6" i="8" l="1"/>
  <c r="AA6" i="8"/>
  <c r="AD6" i="8"/>
  <c r="X7" i="8"/>
  <c r="AA7" i="8"/>
  <c r="AD7" i="8"/>
  <c r="X8" i="8"/>
  <c r="AA8" i="8"/>
  <c r="AD8" i="8"/>
  <c r="X10" i="8"/>
  <c r="AA10" i="8"/>
  <c r="AD10" i="8"/>
  <c r="X11" i="8"/>
  <c r="AA11" i="8"/>
  <c r="AD11" i="8"/>
  <c r="X12" i="8"/>
  <c r="AA12" i="8"/>
  <c r="AD12" i="8"/>
  <c r="X13" i="8"/>
  <c r="AA13" i="8"/>
  <c r="AD13" i="8"/>
  <c r="X15" i="8"/>
  <c r="AA15" i="8"/>
  <c r="AD15" i="8"/>
  <c r="X16" i="8"/>
  <c r="AA16" i="8"/>
  <c r="AD16" i="8"/>
  <c r="X17" i="8"/>
  <c r="AA17" i="8"/>
  <c r="AD17" i="8"/>
  <c r="X18" i="8"/>
  <c r="AA18" i="8"/>
  <c r="AD18" i="8"/>
  <c r="X20" i="8"/>
  <c r="AA20" i="8"/>
  <c r="AD20" i="8"/>
  <c r="X21" i="8"/>
  <c r="AA21" i="8"/>
  <c r="AD21" i="8"/>
  <c r="X22" i="8"/>
  <c r="AA22" i="8"/>
  <c r="AD22" i="8"/>
  <c r="X23" i="8"/>
  <c r="AA23" i="8"/>
  <c r="AD23" i="8"/>
  <c r="X25" i="8"/>
  <c r="AA25" i="8"/>
  <c r="AD25" i="8"/>
  <c r="X26" i="8"/>
  <c r="AA26" i="8"/>
  <c r="AD26" i="8"/>
  <c r="X27" i="8"/>
  <c r="AA27" i="8"/>
  <c r="AD27" i="8"/>
  <c r="X28" i="8"/>
  <c r="AA28" i="8"/>
  <c r="AD28" i="8"/>
  <c r="X30" i="8"/>
  <c r="AA30" i="8"/>
  <c r="AD30" i="8"/>
  <c r="X31" i="8"/>
  <c r="AA31" i="8"/>
  <c r="AD31" i="8"/>
  <c r="X32" i="8"/>
  <c r="AA32" i="8"/>
  <c r="AD32" i="8"/>
  <c r="X33" i="8"/>
  <c r="AA33" i="8"/>
  <c r="AD33" i="8"/>
  <c r="X35" i="8"/>
  <c r="AA35" i="8"/>
  <c r="AD35" i="8"/>
  <c r="X36" i="8"/>
  <c r="AA36" i="8"/>
  <c r="AD36" i="8"/>
  <c r="X37" i="8"/>
  <c r="AA37" i="8"/>
  <c r="AD37" i="8"/>
  <c r="X38" i="8"/>
  <c r="AA38" i="8"/>
  <c r="AD38" i="8"/>
  <c r="X40" i="8"/>
  <c r="AA40" i="8"/>
  <c r="AD40" i="8"/>
  <c r="X41" i="8"/>
  <c r="AA41" i="8"/>
  <c r="AD41" i="8"/>
  <c r="X42" i="8"/>
  <c r="AA42" i="8"/>
  <c r="AD42" i="8"/>
  <c r="X43" i="8"/>
  <c r="AA43" i="8"/>
  <c r="AD43" i="8"/>
  <c r="X45" i="8"/>
  <c r="AA45" i="8"/>
  <c r="AD45" i="8"/>
  <c r="X46" i="8"/>
  <c r="AA46" i="8"/>
  <c r="AD46" i="8"/>
  <c r="X47" i="8"/>
  <c r="AA47" i="8"/>
  <c r="AD47" i="8"/>
  <c r="X48" i="8"/>
  <c r="AA48" i="8"/>
  <c r="AD48" i="8"/>
  <c r="AA5" i="8"/>
  <c r="AD5" i="8"/>
  <c r="X5" i="8"/>
  <c r="AG30" i="8" l="1"/>
  <c r="AG7" i="8"/>
  <c r="AG26" i="8"/>
  <c r="AG18" i="8"/>
  <c r="AG42" i="8"/>
  <c r="AG28" i="8"/>
  <c r="AG20" i="8"/>
  <c r="AG10" i="8"/>
  <c r="AG38" i="8"/>
  <c r="AG32" i="8"/>
  <c r="AG48" i="8"/>
  <c r="AG45" i="8"/>
  <c r="AG35" i="8"/>
  <c r="AG25" i="8"/>
  <c r="AG15" i="8"/>
  <c r="AG8" i="8"/>
  <c r="AG41" i="8"/>
  <c r="AG31" i="8"/>
  <c r="AG21" i="8"/>
  <c r="AG11" i="8"/>
  <c r="AG47" i="8"/>
  <c r="AG37" i="8"/>
  <c r="AG27" i="8"/>
  <c r="AG17" i="8"/>
  <c r="AG43" i="8"/>
  <c r="AG33" i="8"/>
  <c r="AG23" i="8"/>
  <c r="AG13" i="8"/>
  <c r="AG5" i="8"/>
  <c r="AG46" i="8"/>
  <c r="AG40" i="8"/>
  <c r="AG36" i="8"/>
  <c r="AG6" i="8"/>
  <c r="AG22" i="8"/>
  <c r="AG16" i="8"/>
  <c r="AG12" i="8"/>
  <c r="U49" i="8" l="1"/>
  <c r="P49" i="8"/>
  <c r="K49" i="8"/>
  <c r="E49" i="8"/>
  <c r="W48" i="8"/>
  <c r="T49" i="8"/>
  <c r="S49" i="8"/>
  <c r="Q49" i="8"/>
  <c r="O49" i="8"/>
  <c r="M49" i="8"/>
  <c r="L49" i="8"/>
  <c r="I49" i="8"/>
  <c r="H49" i="8"/>
  <c r="G49" i="8"/>
  <c r="D49" i="8"/>
  <c r="C49" i="8"/>
  <c r="W46" i="8"/>
  <c r="W45" i="8"/>
  <c r="U44" i="8"/>
  <c r="T44" i="8"/>
  <c r="S44" i="8"/>
  <c r="Q44" i="8"/>
  <c r="P44" i="8"/>
  <c r="O44" i="8"/>
  <c r="M44" i="8"/>
  <c r="L44" i="8"/>
  <c r="K44" i="8"/>
  <c r="I44" i="8"/>
  <c r="H44" i="8"/>
  <c r="G44" i="8"/>
  <c r="E44" i="8"/>
  <c r="D44" i="8"/>
  <c r="C44" i="8"/>
  <c r="W43" i="8"/>
  <c r="W42" i="8"/>
  <c r="W41" i="8"/>
  <c r="W40" i="8"/>
  <c r="U39" i="8"/>
  <c r="T39" i="8"/>
  <c r="S39" i="8"/>
  <c r="Q39" i="8"/>
  <c r="P39" i="8"/>
  <c r="O39" i="8"/>
  <c r="M39" i="8"/>
  <c r="L39" i="8"/>
  <c r="K39" i="8"/>
  <c r="I39" i="8"/>
  <c r="H39" i="8"/>
  <c r="G39" i="8"/>
  <c r="E39" i="8"/>
  <c r="D39" i="8"/>
  <c r="C39" i="8"/>
  <c r="W38" i="8"/>
  <c r="W37" i="8"/>
  <c r="W36" i="8"/>
  <c r="W35" i="8"/>
  <c r="U34" i="8"/>
  <c r="T34" i="8"/>
  <c r="S34" i="8"/>
  <c r="Q34" i="8"/>
  <c r="P34" i="8"/>
  <c r="O34" i="8"/>
  <c r="M34" i="8"/>
  <c r="L34" i="8"/>
  <c r="K34" i="8"/>
  <c r="I34" i="8"/>
  <c r="H34" i="8"/>
  <c r="G34" i="8"/>
  <c r="E34" i="8"/>
  <c r="D34" i="8"/>
  <c r="C34" i="8"/>
  <c r="W33" i="8"/>
  <c r="W32" i="8"/>
  <c r="W31" i="8"/>
  <c r="W30" i="8"/>
  <c r="U29" i="8"/>
  <c r="T29" i="8"/>
  <c r="S29" i="8"/>
  <c r="Q29" i="8"/>
  <c r="P29" i="8"/>
  <c r="O29" i="8"/>
  <c r="M29" i="8"/>
  <c r="L29" i="8"/>
  <c r="K29" i="8"/>
  <c r="I29" i="8"/>
  <c r="H29" i="8"/>
  <c r="G29" i="8"/>
  <c r="E29" i="8"/>
  <c r="D29" i="8"/>
  <c r="C29" i="8"/>
  <c r="W28" i="8"/>
  <c r="W27" i="8"/>
  <c r="W26" i="8"/>
  <c r="W25" i="8"/>
  <c r="W23" i="8"/>
  <c r="W22" i="8"/>
  <c r="W21" i="8"/>
  <c r="W20" i="8"/>
  <c r="U19" i="8"/>
  <c r="T19" i="8"/>
  <c r="S19" i="8"/>
  <c r="Q19" i="8"/>
  <c r="P19" i="8"/>
  <c r="O19" i="8"/>
  <c r="M19" i="8"/>
  <c r="L19" i="8"/>
  <c r="K19" i="8"/>
  <c r="I19" i="8"/>
  <c r="H19" i="8"/>
  <c r="G19" i="8"/>
  <c r="E19" i="8"/>
  <c r="D19" i="8"/>
  <c r="C19" i="8"/>
  <c r="W18" i="8"/>
  <c r="W17" i="8"/>
  <c r="W16" i="8"/>
  <c r="W15" i="8"/>
  <c r="U14" i="8"/>
  <c r="T14" i="8"/>
  <c r="S14" i="8"/>
  <c r="Q14" i="8"/>
  <c r="P14" i="8"/>
  <c r="O14" i="8"/>
  <c r="M14" i="8"/>
  <c r="L14" i="8"/>
  <c r="K14" i="8"/>
  <c r="I14" i="8"/>
  <c r="H14" i="8"/>
  <c r="G14" i="8"/>
  <c r="E14" i="8"/>
  <c r="D14" i="8"/>
  <c r="C14" i="8"/>
  <c r="W13" i="8"/>
  <c r="W12" i="8"/>
  <c r="W11" i="8"/>
  <c r="W10" i="8"/>
  <c r="U9" i="8"/>
  <c r="T9" i="8"/>
  <c r="S9" i="8"/>
  <c r="Q9" i="8"/>
  <c r="P9" i="8"/>
  <c r="O9" i="8"/>
  <c r="M9" i="8"/>
  <c r="L9" i="8"/>
  <c r="K9" i="8"/>
  <c r="I9" i="8"/>
  <c r="H9" i="8"/>
  <c r="G9" i="8"/>
  <c r="E9" i="8"/>
  <c r="D9" i="8"/>
  <c r="C9" i="8"/>
  <c r="W8" i="8"/>
  <c r="W7" i="8"/>
  <c r="W6" i="8"/>
  <c r="W5" i="8"/>
  <c r="Q50" i="8" l="1"/>
  <c r="Q51" i="8" s="1"/>
  <c r="D50" i="8"/>
  <c r="S50" i="8"/>
  <c r="G50" i="8"/>
  <c r="G51" i="8" s="1"/>
  <c r="T50" i="8"/>
  <c r="H50" i="8"/>
  <c r="H51" i="8" s="1"/>
  <c r="I50" i="8"/>
  <c r="I51" i="8" s="1"/>
  <c r="E50" i="8"/>
  <c r="E51" i="8" s="1"/>
  <c r="L50" i="8"/>
  <c r="L51" i="8" s="1"/>
  <c r="K50" i="8"/>
  <c r="K51" i="8" s="1"/>
  <c r="M50" i="8"/>
  <c r="P50" i="8"/>
  <c r="P51" i="8" s="1"/>
  <c r="O50" i="8"/>
  <c r="U50" i="8"/>
  <c r="C50" i="8"/>
  <c r="AD49" i="8"/>
  <c r="X14" i="8"/>
  <c r="AD24" i="8"/>
  <c r="AA39" i="8"/>
  <c r="AA14" i="8"/>
  <c r="W24" i="8"/>
  <c r="W29" i="8"/>
  <c r="X29" i="8"/>
  <c r="AD39" i="8"/>
  <c r="AA49" i="8"/>
  <c r="X49" i="8"/>
  <c r="AD14" i="8"/>
  <c r="AA29" i="8"/>
  <c r="X44" i="8"/>
  <c r="W14" i="8"/>
  <c r="W19" i="8"/>
  <c r="X19" i="8"/>
  <c r="AD29" i="8"/>
  <c r="AA44" i="8"/>
  <c r="AA19" i="8"/>
  <c r="X34" i="8"/>
  <c r="AD44" i="8"/>
  <c r="W9" i="8"/>
  <c r="X9" i="8"/>
  <c r="AD19" i="8"/>
  <c r="AA34" i="8"/>
  <c r="W44" i="8"/>
  <c r="X24" i="8"/>
  <c r="AD34" i="8"/>
  <c r="O51" i="8"/>
  <c r="AA9" i="8"/>
  <c r="AD9" i="8"/>
  <c r="AA24" i="8"/>
  <c r="W34" i="8"/>
  <c r="W39" i="8"/>
  <c r="X39" i="8"/>
  <c r="W49" i="8"/>
  <c r="C51" i="8" l="1"/>
  <c r="D51" i="8"/>
  <c r="U51" i="8"/>
  <c r="T51" i="8"/>
  <c r="S51" i="8"/>
  <c r="M51" i="8"/>
  <c r="AG24" i="8"/>
  <c r="AG49" i="8"/>
  <c r="AG39" i="8"/>
  <c r="AG14" i="8"/>
  <c r="AG9" i="8"/>
  <c r="AA50" i="8"/>
  <c r="AG34" i="8"/>
  <c r="AG19" i="8"/>
  <c r="AG29" i="8"/>
  <c r="AG44" i="8"/>
  <c r="X50" i="8"/>
  <c r="W50" i="8"/>
  <c r="AD50" i="8"/>
  <c r="H52" i="8" l="1"/>
  <c r="P52" i="8"/>
  <c r="D52" i="8"/>
  <c r="I52" i="8"/>
  <c r="Q52" i="8"/>
  <c r="E52" i="8"/>
  <c r="V52" i="8"/>
  <c r="G52" i="8"/>
  <c r="W51" i="8"/>
  <c r="J52" i="8"/>
  <c r="R52" i="8"/>
  <c r="F52" i="8"/>
  <c r="S52" i="8"/>
  <c r="L52" i="8"/>
  <c r="T52" i="8"/>
  <c r="U52" i="8"/>
  <c r="N52" i="8"/>
  <c r="O52" i="8"/>
  <c r="C52" i="8"/>
  <c r="K52" i="8"/>
  <c r="M52" i="8"/>
  <c r="AA51" i="8"/>
  <c r="AD51" i="8"/>
  <c r="X51" i="8"/>
  <c r="AG50" i="8"/>
  <c r="AG51" i="8" s="1"/>
</calcChain>
</file>

<file path=xl/sharedStrings.xml><?xml version="1.0" encoding="utf-8"?>
<sst xmlns="http://schemas.openxmlformats.org/spreadsheetml/2006/main" count="68" uniqueCount="29">
  <si>
    <t>Aedes caspius</t>
  </si>
  <si>
    <t>Uranotaenia unguiculata</t>
  </si>
  <si>
    <t xml:space="preserve">Culex theileri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</si>
  <si>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</si>
  <si>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</si>
  <si>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</si>
  <si>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</si>
  <si>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</si>
  <si>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</si>
  <si>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</si>
  <si>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</si>
  <si>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</si>
  <si>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Total</t>
  </si>
  <si>
    <t>Month</t>
  </si>
  <si>
    <t>Culex pipiens</t>
  </si>
  <si>
    <t>Culiseta longiareolata</t>
  </si>
  <si>
    <t>Year</t>
  </si>
  <si>
    <t>Egg</t>
  </si>
  <si>
    <t>Larvae</t>
  </si>
  <si>
    <t>Adult</t>
  </si>
  <si>
    <t>Percent in total (%)</t>
  </si>
  <si>
    <t>Percent in species /stage (%)</t>
  </si>
  <si>
    <t xml:space="preserve">Species </t>
  </si>
  <si>
    <t xml:space="preserve">Egg </t>
  </si>
  <si>
    <t>Mean</t>
  </si>
  <si>
    <t>SD</t>
  </si>
  <si>
    <t>Number</t>
  </si>
  <si>
    <t>Total (N.)</t>
  </si>
  <si>
    <t>Supplementary 2. Frequency of Culicidae mosquitoes according life stages collected from points of entry along the Aras River in East Azerbaijan Province, northwestern Iran, 2021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</si>
</sst>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sz val="16"/>
      <color rgb="FF7030A0"/>
      <name val="Times New Roman"/>
      <family val="1"/>
    </font>
    <font>
      <b/>
      <sz val="16"/>
      <color rgb="FF002060"/>
      <name val="Times New Roman"/>
      <family val="1"/>
    </font>
    <font>
      <b/>
      <sz val="16"/>
      <color rgb="FFFFFF00"/>
      <name val="Times New Roman"/>
      <family val="1"/>
    </font>
    <font>
      <b/>
      <sz val="16"/>
      <name val="Times New Roman"/>
      <family val="1"/>
    </font>
    <font>
      <b/>
      <sz val="22"/>
      <color rgb="FF7030A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</cellStyleXfs>
  <cellXfs count="68">
    <xf numFmtId="0" fontId="0" fillId="0" borderId="0" xfId="0"/>
    <xf numFmtId="0" fontId="6" fillId="0" borderId="0" xfId="0" applyFont="1"/>
    <xf numFmtId="0" fontId="11" fillId="6" borderId="1" xfId="5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11" borderId="1" xfId="1" applyFont="1" applyFill="1" applyBorder="1" applyAlignment="1">
      <alignment horizontal="center" vertical="center"/>
    </xf>
    <xf numFmtId="0" fontId="7" fillId="11" borderId="1" xfId="2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2" fillId="12" borderId="1" xfId="5" applyFont="1" applyFill="1" applyBorder="1" applyAlignment="1">
      <alignment horizontal="center" vertical="center"/>
    </xf>
    <xf numFmtId="0" fontId="7" fillId="11" borderId="1" xfId="3" applyFont="1" applyFill="1" applyBorder="1" applyAlignment="1">
      <alignment horizontal="center" vertical="center"/>
    </xf>
    <xf numFmtId="0" fontId="10" fillId="9" borderId="1" xfId="5" applyFont="1" applyFill="1" applyBorder="1" applyAlignment="1">
      <alignment horizontal="center" vertical="center"/>
    </xf>
    <xf numFmtId="0" fontId="7" fillId="11" borderId="1" xfId="4" applyFont="1" applyFill="1" applyBorder="1" applyAlignment="1">
      <alignment horizontal="center" vertical="center"/>
    </xf>
    <xf numFmtId="0" fontId="7" fillId="11" borderId="1" xfId="6" applyFont="1" applyFill="1" applyBorder="1" applyAlignment="1">
      <alignment horizontal="center" vertical="center"/>
    </xf>
    <xf numFmtId="0" fontId="9" fillId="9" borderId="1" xfId="5" applyFont="1" applyFill="1" applyBorder="1" applyAlignment="1">
      <alignment horizontal="center" vertical="center"/>
    </xf>
    <xf numFmtId="1" fontId="7" fillId="11" borderId="1" xfId="2" applyNumberFormat="1" applyFont="1" applyFill="1" applyBorder="1" applyAlignment="1">
      <alignment horizontal="center" vertical="center"/>
    </xf>
    <xf numFmtId="164" fontId="7" fillId="11" borderId="1" xfId="2" applyNumberFormat="1" applyFont="1" applyFill="1" applyBorder="1" applyAlignment="1">
      <alignment horizontal="center" vertical="center"/>
    </xf>
    <xf numFmtId="164" fontId="9" fillId="9" borderId="1" xfId="5" applyNumberFormat="1" applyFont="1" applyFill="1" applyBorder="1" applyAlignment="1">
      <alignment horizontal="center" vertical="center"/>
    </xf>
    <xf numFmtId="1" fontId="11" fillId="6" borderId="1" xfId="5" applyNumberFormat="1" applyFont="1" applyBorder="1" applyAlignment="1">
      <alignment horizontal="center" vertical="center"/>
    </xf>
    <xf numFmtId="164" fontId="11" fillId="6" borderId="1" xfId="5" applyNumberFormat="1" applyFont="1" applyBorder="1" applyAlignment="1">
      <alignment horizontal="center" vertical="center"/>
    </xf>
    <xf numFmtId="1" fontId="7" fillId="11" borderId="1" xfId="0" applyNumberFormat="1" applyFont="1" applyFill="1" applyBorder="1" applyAlignment="1">
      <alignment horizontal="center" vertical="center"/>
    </xf>
    <xf numFmtId="164" fontId="7" fillId="11" borderId="1" xfId="0" applyNumberFormat="1" applyFont="1" applyFill="1" applyBorder="1" applyAlignment="1">
      <alignment horizontal="center" vertical="center"/>
    </xf>
    <xf numFmtId="1" fontId="7" fillId="11" borderId="1" xfId="3" applyNumberFormat="1" applyFont="1" applyFill="1" applyBorder="1" applyAlignment="1">
      <alignment horizontal="center" vertical="center"/>
    </xf>
    <xf numFmtId="164" fontId="7" fillId="11" borderId="1" xfId="3" applyNumberFormat="1" applyFont="1" applyFill="1" applyBorder="1" applyAlignment="1">
      <alignment horizontal="center" vertical="center"/>
    </xf>
    <xf numFmtId="1" fontId="7" fillId="11" borderId="1" xfId="4" applyNumberFormat="1" applyFont="1" applyFill="1" applyBorder="1" applyAlignment="1">
      <alignment horizontal="center" vertical="center"/>
    </xf>
    <xf numFmtId="164" fontId="7" fillId="11" borderId="1" xfId="4" applyNumberFormat="1" applyFont="1" applyFill="1" applyBorder="1" applyAlignment="1">
      <alignment horizontal="center" vertical="center"/>
    </xf>
    <xf numFmtId="1" fontId="7" fillId="11" borderId="1" xfId="6" applyNumberFormat="1" applyFont="1" applyFill="1" applyBorder="1" applyAlignment="1">
      <alignment horizontal="center" vertical="center"/>
    </xf>
    <xf numFmtId="164" fontId="7" fillId="11" borderId="1" xfId="6" applyNumberFormat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1" fontId="7" fillId="11" borderId="1" xfId="1" applyNumberFormat="1" applyFont="1" applyFill="1" applyBorder="1" applyAlignment="1">
      <alignment horizontal="center" vertical="center"/>
    </xf>
    <xf numFmtId="164" fontId="7" fillId="11" borderId="1" xfId="1" applyNumberFormat="1" applyFont="1" applyFill="1" applyBorder="1" applyAlignment="1">
      <alignment horizontal="center" vertical="center"/>
    </xf>
    <xf numFmtId="1" fontId="10" fillId="9" borderId="1" xfId="5" applyNumberFormat="1" applyFont="1" applyFill="1" applyBorder="1" applyAlignment="1">
      <alignment horizontal="center" vertical="center"/>
    </xf>
    <xf numFmtId="164" fontId="10" fillId="9" borderId="1" xfId="5" applyNumberFormat="1" applyFont="1" applyFill="1" applyBorder="1" applyAlignment="1">
      <alignment horizontal="center" vertical="center"/>
    </xf>
    <xf numFmtId="164" fontId="12" fillId="12" borderId="1" xfId="5" applyNumberFormat="1" applyFont="1" applyFill="1" applyBorder="1" applyAlignment="1">
      <alignment horizontal="center" vertical="center"/>
    </xf>
    <xf numFmtId="0" fontId="12" fillId="9" borderId="1" xfId="5" applyFont="1" applyFill="1" applyBorder="1" applyAlignment="1">
      <alignment horizontal="center" vertical="center"/>
    </xf>
    <xf numFmtId="164" fontId="12" fillId="9" borderId="1" xfId="5" applyNumberFormat="1" applyFont="1" applyFill="1" applyBorder="1" applyAlignment="1">
      <alignment horizontal="center" vertical="center"/>
    </xf>
    <xf numFmtId="164" fontId="11" fillId="10" borderId="1" xfId="0" applyNumberFormat="1" applyFont="1" applyFill="1" applyBorder="1" applyAlignment="1">
      <alignment horizontal="center" vertical="center"/>
    </xf>
    <xf numFmtId="2" fontId="11" fillId="1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11" borderId="1" xfId="1" applyFont="1" applyFill="1" applyBorder="1" applyAlignment="1">
      <alignment horizontal="center" vertical="center"/>
    </xf>
    <xf numFmtId="0" fontId="7" fillId="11" borderId="1" xfId="2" applyFont="1" applyFill="1" applyBorder="1" applyAlignment="1">
      <alignment horizontal="center" vertical="center"/>
    </xf>
    <xf numFmtId="164" fontId="11" fillId="10" borderId="1" xfId="0" applyNumberFormat="1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2" fillId="12" borderId="1" xfId="5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/>
    </xf>
    <xf numFmtId="0" fontId="9" fillId="9" borderId="2" xfId="5" applyFont="1" applyFill="1" applyBorder="1" applyAlignment="1">
      <alignment horizontal="center" vertical="center"/>
    </xf>
    <xf numFmtId="0" fontId="9" fillId="9" borderId="4" xfId="5" applyFont="1" applyFill="1" applyBorder="1" applyAlignment="1">
      <alignment horizontal="center" vertical="center"/>
    </xf>
    <xf numFmtId="0" fontId="9" fillId="9" borderId="3" xfId="5" applyFont="1" applyFill="1" applyBorder="1" applyAlignment="1">
      <alignment horizontal="center" vertical="center"/>
    </xf>
    <xf numFmtId="0" fontId="9" fillId="9" borderId="5" xfId="5" applyFont="1" applyFill="1" applyBorder="1" applyAlignment="1">
      <alignment horizontal="center" vertical="center"/>
    </xf>
    <xf numFmtId="0" fontId="9" fillId="9" borderId="6" xfId="5" applyFont="1" applyFill="1" applyBorder="1" applyAlignment="1">
      <alignment horizontal="center" vertical="center"/>
    </xf>
    <xf numFmtId="0" fontId="7" fillId="11" borderId="1" xfId="3" applyFont="1" applyFill="1" applyBorder="1" applyAlignment="1">
      <alignment horizontal="center" vertical="center"/>
    </xf>
    <xf numFmtId="0" fontId="10" fillId="9" borderId="1" xfId="5" applyFont="1" applyFill="1" applyBorder="1" applyAlignment="1">
      <alignment horizontal="center" vertical="center"/>
    </xf>
    <xf numFmtId="0" fontId="7" fillId="11" borderId="1" xfId="4" applyFont="1" applyFill="1" applyBorder="1" applyAlignment="1">
      <alignment horizontal="center" vertical="center"/>
    </xf>
    <xf numFmtId="0" fontId="7" fillId="11" borderId="1" xfId="6" applyFont="1" applyFill="1" applyBorder="1" applyAlignment="1">
      <alignment horizontal="center" vertical="center"/>
    </xf>
  </cellXfs>
  <cellStyles count="7">
    <cellStyle name="20% - Accent2" xfId="4" builtinId="34"/>
    <cellStyle name="40% - Accent5" xfId="6" builtinId="47"/>
    <cellStyle name="Accent5" xfId="5" builtinId="45"/>
    <cellStyle name="Bad" xfId="1" builtinId="27"/>
    <cellStyle name="Good" xfId="2" builtinId="26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FF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abSelected="1" zoomScale="60" zoomScaleNormal="60" workbookViewId="0">
      <selection sqref="A1:AI1"/>
    </sheetView>
  </sheetViews>
  <sheetFormatPr defaultRowHeight="15.6" x14ac:dyDescent="0.3"/>
  <cols>
    <col min="1" max="1" width="24" style="1" customWidth="1"/>
    <col min="2" max="2" width="16.88671875" style="1" customWidth="1"/>
    <col min="3" max="3" width="9" style="1" bestFit="1" customWidth="1"/>
    <col min="4" max="4" width="10.5546875" style="1" bestFit="1" customWidth="1"/>
    <col min="5" max="5" width="8.5546875" style="1" bestFit="1" customWidth="1"/>
    <col min="6" max="6" width="9" style="1" bestFit="1" customWidth="1"/>
    <col min="7" max="7" width="6.6640625" style="1" bestFit="1" customWidth="1"/>
    <col min="8" max="8" width="10.6640625" style="1" bestFit="1" customWidth="1"/>
    <col min="9" max="9" width="8.5546875" style="1" bestFit="1" customWidth="1"/>
    <col min="10" max="10" width="8.21875" style="1" bestFit="1" customWidth="1"/>
    <col min="11" max="11" width="6.109375" style="1" bestFit="1" customWidth="1"/>
    <col min="12" max="12" width="10.5546875" style="1" bestFit="1" customWidth="1"/>
    <col min="13" max="13" width="8.5546875" style="1" bestFit="1" customWidth="1"/>
    <col min="14" max="14" width="8.21875" style="1" bestFit="1" customWidth="1"/>
    <col min="15" max="15" width="6.6640625" style="1" bestFit="1" customWidth="1"/>
    <col min="16" max="16" width="10.6640625" style="1" bestFit="1" customWidth="1"/>
    <col min="17" max="17" width="8.6640625" style="1" bestFit="1" customWidth="1"/>
    <col min="18" max="18" width="8.21875" style="1" bestFit="1" customWidth="1"/>
    <col min="19" max="19" width="6.109375" style="1" bestFit="1" customWidth="1"/>
    <col min="20" max="20" width="10.6640625" style="1" bestFit="1" customWidth="1"/>
    <col min="21" max="21" width="8.6640625" style="1" bestFit="1" customWidth="1"/>
    <col min="22" max="22" width="8.21875" style="1" bestFit="1" customWidth="1"/>
    <col min="23" max="23" width="9" style="1" bestFit="1" customWidth="1"/>
    <col min="24" max="24" width="11.88671875" style="1" bestFit="1" customWidth="1"/>
    <col min="25" max="26" width="9.77734375" style="1" bestFit="1" customWidth="1"/>
    <col min="27" max="27" width="11.88671875" style="1" bestFit="1" customWidth="1"/>
    <col min="28" max="28" width="8.6640625" style="1" bestFit="1" customWidth="1"/>
    <col min="29" max="29" width="8.21875" style="1" bestFit="1" customWidth="1"/>
    <col min="30" max="30" width="12" style="1" bestFit="1" customWidth="1"/>
    <col min="31" max="31" width="8.77734375" style="1" bestFit="1" customWidth="1"/>
    <col min="32" max="32" width="11.5546875" style="1" customWidth="1"/>
    <col min="33" max="33" width="14" style="1" customWidth="1"/>
    <col min="34" max="34" width="13.77734375" style="1" customWidth="1"/>
    <col min="35" max="35" width="9.77734375" style="1" bestFit="1" customWidth="1"/>
  </cols>
  <sheetData>
    <row r="1" spans="1:35" ht="58.2" customHeight="1" x14ac:dyDescent="0.3">
      <c r="A1" s="52" t="s">
        <v>28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4"/>
    </row>
    <row r="2" spans="1:35" ht="30" customHeight="1" x14ac:dyDescent="0.3">
      <c r="A2" s="38" t="s">
        <v>13</v>
      </c>
      <c r="B2" s="38" t="s">
        <v>16</v>
      </c>
      <c r="C2" s="36" t="s">
        <v>22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49" t="s">
        <v>12</v>
      </c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1"/>
    </row>
    <row r="3" spans="1:35" ht="30" customHeight="1" x14ac:dyDescent="0.3">
      <c r="A3" s="38"/>
      <c r="B3" s="38"/>
      <c r="C3" s="39" t="s">
        <v>14</v>
      </c>
      <c r="D3" s="40"/>
      <c r="E3" s="40"/>
      <c r="F3" s="41"/>
      <c r="G3" s="37" t="s">
        <v>0</v>
      </c>
      <c r="H3" s="37"/>
      <c r="I3" s="37"/>
      <c r="J3" s="37"/>
      <c r="K3" s="37" t="s">
        <v>2</v>
      </c>
      <c r="L3" s="37"/>
      <c r="M3" s="37"/>
      <c r="N3" s="37"/>
      <c r="O3" s="37" t="s">
        <v>15</v>
      </c>
      <c r="P3" s="37"/>
      <c r="Q3" s="37"/>
      <c r="R3" s="37"/>
      <c r="S3" s="39" t="s">
        <v>1</v>
      </c>
      <c r="T3" s="40"/>
      <c r="U3" s="40"/>
      <c r="V3" s="41"/>
      <c r="W3" s="62" t="s">
        <v>12</v>
      </c>
      <c r="X3" s="49" t="s">
        <v>17</v>
      </c>
      <c r="Y3" s="50"/>
      <c r="Z3" s="51"/>
      <c r="AA3" s="49" t="s">
        <v>18</v>
      </c>
      <c r="AB3" s="50"/>
      <c r="AC3" s="51"/>
      <c r="AD3" s="49" t="s">
        <v>19</v>
      </c>
      <c r="AE3" s="50"/>
      <c r="AF3" s="51"/>
      <c r="AG3" s="59" t="s">
        <v>12</v>
      </c>
      <c r="AH3" s="60"/>
      <c r="AI3" s="61"/>
    </row>
    <row r="4" spans="1:35" ht="30" customHeight="1" x14ac:dyDescent="0.3">
      <c r="A4" s="38"/>
      <c r="B4" s="38"/>
      <c r="C4" s="3" t="s">
        <v>23</v>
      </c>
      <c r="D4" s="3" t="s">
        <v>18</v>
      </c>
      <c r="E4" s="3" t="s">
        <v>19</v>
      </c>
      <c r="F4" s="9" t="s">
        <v>12</v>
      </c>
      <c r="G4" s="3" t="s">
        <v>17</v>
      </c>
      <c r="H4" s="3" t="s">
        <v>18</v>
      </c>
      <c r="I4" s="3" t="s">
        <v>19</v>
      </c>
      <c r="J4" s="9" t="s">
        <v>12</v>
      </c>
      <c r="K4" s="3" t="s">
        <v>17</v>
      </c>
      <c r="L4" s="3" t="s">
        <v>18</v>
      </c>
      <c r="M4" s="3" t="s">
        <v>19</v>
      </c>
      <c r="N4" s="9" t="s">
        <v>12</v>
      </c>
      <c r="O4" s="3" t="s">
        <v>17</v>
      </c>
      <c r="P4" s="3" t="s">
        <v>18</v>
      </c>
      <c r="Q4" s="3" t="s">
        <v>19</v>
      </c>
      <c r="R4" s="9" t="s">
        <v>12</v>
      </c>
      <c r="S4" s="3" t="s">
        <v>17</v>
      </c>
      <c r="T4" s="3" t="s">
        <v>18</v>
      </c>
      <c r="U4" s="3" t="s">
        <v>19</v>
      </c>
      <c r="V4" s="9" t="s">
        <v>12</v>
      </c>
      <c r="W4" s="63"/>
      <c r="X4" s="3" t="s">
        <v>26</v>
      </c>
      <c r="Y4" s="3" t="s">
        <v>24</v>
      </c>
      <c r="Z4" s="3" t="s">
        <v>25</v>
      </c>
      <c r="AA4" s="3" t="s">
        <v>26</v>
      </c>
      <c r="AB4" s="3" t="s">
        <v>24</v>
      </c>
      <c r="AC4" s="3" t="s">
        <v>25</v>
      </c>
      <c r="AD4" s="3" t="s">
        <v>26</v>
      </c>
      <c r="AE4" s="3" t="s">
        <v>24</v>
      </c>
      <c r="AF4" s="3" t="s">
        <v>25</v>
      </c>
      <c r="AG4" s="12" t="s">
        <v>26</v>
      </c>
      <c r="AH4" s="12" t="s">
        <v>24</v>
      </c>
      <c r="AI4" s="12" t="s">
        <v>25</v>
      </c>
    </row>
    <row r="5" spans="1:35" ht="30" customHeight="1" x14ac:dyDescent="0.3">
      <c r="A5" s="42" t="s">
        <v>3</v>
      </c>
      <c r="B5" s="4">
        <v>2021</v>
      </c>
      <c r="C5" s="4">
        <v>0</v>
      </c>
      <c r="D5" s="4">
        <v>0</v>
      </c>
      <c r="E5" s="4">
        <v>0</v>
      </c>
      <c r="F5" s="9">
        <v>0</v>
      </c>
      <c r="G5" s="5">
        <v>0</v>
      </c>
      <c r="H5" s="5">
        <v>0</v>
      </c>
      <c r="I5" s="5">
        <v>0</v>
      </c>
      <c r="J5" s="9">
        <v>0</v>
      </c>
      <c r="K5" s="5">
        <v>0</v>
      </c>
      <c r="L5" s="5">
        <v>0</v>
      </c>
      <c r="M5" s="5">
        <v>0</v>
      </c>
      <c r="N5" s="9">
        <v>0</v>
      </c>
      <c r="O5" s="5">
        <v>0</v>
      </c>
      <c r="P5" s="5">
        <v>0</v>
      </c>
      <c r="Q5" s="5">
        <v>0</v>
      </c>
      <c r="R5" s="9">
        <v>0</v>
      </c>
      <c r="S5" s="5">
        <v>0</v>
      </c>
      <c r="T5" s="5">
        <v>0</v>
      </c>
      <c r="U5" s="5">
        <v>0</v>
      </c>
      <c r="V5" s="9">
        <v>0</v>
      </c>
      <c r="W5" s="12">
        <f t="shared" ref="W5:W46" si="0">U5+T5+S5+Q5+P5+O5+M5+L5+K5+I5+H5+G5+E5+D5+C5</f>
        <v>0</v>
      </c>
      <c r="X5" s="13">
        <f t="shared" ref="X5:X50" si="1">S5+O5+K5+G5+C5</f>
        <v>0</v>
      </c>
      <c r="Y5" s="14">
        <v>0</v>
      </c>
      <c r="Z5" s="14">
        <v>0</v>
      </c>
      <c r="AA5" s="13">
        <f t="shared" ref="AA5:AA50" si="2">T5+P5+L5+H5+D5</f>
        <v>0</v>
      </c>
      <c r="AB5" s="14">
        <v>0</v>
      </c>
      <c r="AC5" s="14">
        <v>0</v>
      </c>
      <c r="AD5" s="13">
        <f t="shared" ref="AD5:AD50" si="3">U5+Q5+M5+I5+E5</f>
        <v>0</v>
      </c>
      <c r="AE5" s="14">
        <v>0</v>
      </c>
      <c r="AF5" s="14">
        <v>0</v>
      </c>
      <c r="AG5" s="15">
        <f t="shared" ref="AG5:AG50" si="4">AD5+AA5+X5</f>
        <v>0</v>
      </c>
      <c r="AH5" s="15">
        <v>0</v>
      </c>
      <c r="AI5" s="15">
        <v>0</v>
      </c>
    </row>
    <row r="6" spans="1:35" ht="30" customHeight="1" x14ac:dyDescent="0.3">
      <c r="A6" s="42"/>
      <c r="B6" s="4">
        <v>2022</v>
      </c>
      <c r="C6" s="4">
        <v>0</v>
      </c>
      <c r="D6" s="4">
        <v>0</v>
      </c>
      <c r="E6" s="4">
        <v>0</v>
      </c>
      <c r="F6" s="9">
        <v>0</v>
      </c>
      <c r="G6" s="5">
        <v>0</v>
      </c>
      <c r="H6" s="5">
        <v>0</v>
      </c>
      <c r="I6" s="5">
        <v>0</v>
      </c>
      <c r="J6" s="9">
        <v>0</v>
      </c>
      <c r="K6" s="5">
        <v>0</v>
      </c>
      <c r="L6" s="5">
        <v>0</v>
      </c>
      <c r="M6" s="5">
        <v>0</v>
      </c>
      <c r="N6" s="9">
        <v>0</v>
      </c>
      <c r="O6" s="5">
        <v>0</v>
      </c>
      <c r="P6" s="5">
        <v>0</v>
      </c>
      <c r="Q6" s="5">
        <v>0</v>
      </c>
      <c r="R6" s="9">
        <v>0</v>
      </c>
      <c r="S6" s="5">
        <v>0</v>
      </c>
      <c r="T6" s="5">
        <v>0</v>
      </c>
      <c r="U6" s="5">
        <v>0</v>
      </c>
      <c r="V6" s="9">
        <v>0</v>
      </c>
      <c r="W6" s="12">
        <f t="shared" si="0"/>
        <v>0</v>
      </c>
      <c r="X6" s="13">
        <f t="shared" si="1"/>
        <v>0</v>
      </c>
      <c r="Y6" s="14">
        <v>0</v>
      </c>
      <c r="Z6" s="14">
        <v>0</v>
      </c>
      <c r="AA6" s="13">
        <f t="shared" si="2"/>
        <v>0</v>
      </c>
      <c r="AB6" s="14">
        <v>0</v>
      </c>
      <c r="AC6" s="14">
        <v>0</v>
      </c>
      <c r="AD6" s="13">
        <f t="shared" si="3"/>
        <v>0</v>
      </c>
      <c r="AE6" s="14">
        <v>0</v>
      </c>
      <c r="AF6" s="14">
        <v>0</v>
      </c>
      <c r="AG6" s="15">
        <f t="shared" si="4"/>
        <v>0</v>
      </c>
      <c r="AH6" s="15">
        <v>0</v>
      </c>
      <c r="AI6" s="15">
        <v>0</v>
      </c>
    </row>
    <row r="7" spans="1:35" ht="30" customHeight="1" x14ac:dyDescent="0.3">
      <c r="A7" s="42"/>
      <c r="B7" s="4">
        <v>2023</v>
      </c>
      <c r="C7" s="4">
        <v>0</v>
      </c>
      <c r="D7" s="4">
        <v>0</v>
      </c>
      <c r="E7" s="4">
        <v>0</v>
      </c>
      <c r="F7" s="9">
        <v>0</v>
      </c>
      <c r="G7" s="5">
        <v>0</v>
      </c>
      <c r="H7" s="5">
        <v>0</v>
      </c>
      <c r="I7" s="5">
        <v>0</v>
      </c>
      <c r="J7" s="9">
        <v>0</v>
      </c>
      <c r="K7" s="5">
        <v>0</v>
      </c>
      <c r="L7" s="5">
        <v>0</v>
      </c>
      <c r="M7" s="5">
        <v>0</v>
      </c>
      <c r="N7" s="9">
        <v>0</v>
      </c>
      <c r="O7" s="5">
        <v>0</v>
      </c>
      <c r="P7" s="5">
        <v>0</v>
      </c>
      <c r="Q7" s="5">
        <v>0</v>
      </c>
      <c r="R7" s="9">
        <v>0</v>
      </c>
      <c r="S7" s="5">
        <v>0</v>
      </c>
      <c r="T7" s="5">
        <v>0</v>
      </c>
      <c r="U7" s="5">
        <v>0</v>
      </c>
      <c r="V7" s="9">
        <v>0</v>
      </c>
      <c r="W7" s="12">
        <f t="shared" si="0"/>
        <v>0</v>
      </c>
      <c r="X7" s="13">
        <f t="shared" si="1"/>
        <v>0</v>
      </c>
      <c r="Y7" s="14">
        <v>0</v>
      </c>
      <c r="Z7" s="14">
        <v>0</v>
      </c>
      <c r="AA7" s="13">
        <f t="shared" si="2"/>
        <v>0</v>
      </c>
      <c r="AB7" s="14">
        <v>0</v>
      </c>
      <c r="AC7" s="14">
        <v>0</v>
      </c>
      <c r="AD7" s="13">
        <f t="shared" si="3"/>
        <v>0</v>
      </c>
      <c r="AE7" s="14">
        <v>0</v>
      </c>
      <c r="AF7" s="14">
        <v>0</v>
      </c>
      <c r="AG7" s="15">
        <f t="shared" si="4"/>
        <v>0</v>
      </c>
      <c r="AH7" s="15">
        <v>0</v>
      </c>
      <c r="AI7" s="15">
        <v>0</v>
      </c>
    </row>
    <row r="8" spans="1:35" ht="30" customHeight="1" x14ac:dyDescent="0.3">
      <c r="A8" s="42"/>
      <c r="B8" s="4">
        <v>2024</v>
      </c>
      <c r="C8" s="4">
        <v>0</v>
      </c>
      <c r="D8" s="4">
        <v>0</v>
      </c>
      <c r="E8" s="4">
        <v>0</v>
      </c>
      <c r="F8" s="9">
        <v>0</v>
      </c>
      <c r="G8" s="5">
        <v>0</v>
      </c>
      <c r="H8" s="5">
        <v>0</v>
      </c>
      <c r="I8" s="5">
        <v>0</v>
      </c>
      <c r="J8" s="9">
        <v>0</v>
      </c>
      <c r="K8" s="5">
        <v>0</v>
      </c>
      <c r="L8" s="5">
        <v>0</v>
      </c>
      <c r="M8" s="5">
        <v>0</v>
      </c>
      <c r="N8" s="9">
        <v>0</v>
      </c>
      <c r="O8" s="5">
        <v>0</v>
      </c>
      <c r="P8" s="5">
        <v>0</v>
      </c>
      <c r="Q8" s="5">
        <v>0</v>
      </c>
      <c r="R8" s="9">
        <v>0</v>
      </c>
      <c r="S8" s="5">
        <v>0</v>
      </c>
      <c r="T8" s="5">
        <v>0</v>
      </c>
      <c r="U8" s="5">
        <v>0</v>
      </c>
      <c r="V8" s="9">
        <v>0</v>
      </c>
      <c r="W8" s="12">
        <f t="shared" si="0"/>
        <v>0</v>
      </c>
      <c r="X8" s="13">
        <f t="shared" si="1"/>
        <v>0</v>
      </c>
      <c r="Y8" s="14">
        <v>0</v>
      </c>
      <c r="Z8" s="14">
        <v>0</v>
      </c>
      <c r="AA8" s="13">
        <f t="shared" si="2"/>
        <v>0</v>
      </c>
      <c r="AB8" s="14">
        <v>0</v>
      </c>
      <c r="AC8" s="14">
        <v>0</v>
      </c>
      <c r="AD8" s="13">
        <f t="shared" si="3"/>
        <v>0</v>
      </c>
      <c r="AE8" s="14">
        <v>0</v>
      </c>
      <c r="AF8" s="14">
        <v>0</v>
      </c>
      <c r="AG8" s="15">
        <f t="shared" si="4"/>
        <v>0</v>
      </c>
      <c r="AH8" s="15">
        <v>0</v>
      </c>
      <c r="AI8" s="15">
        <v>0</v>
      </c>
    </row>
    <row r="9" spans="1:35" ht="30" customHeight="1" x14ac:dyDescent="0.3">
      <c r="A9" s="42"/>
      <c r="B9" s="2" t="s">
        <v>12</v>
      </c>
      <c r="C9" s="2">
        <f t="shared" ref="C9:U9" si="5">SUM(C5:C8)</f>
        <v>0</v>
      </c>
      <c r="D9" s="2">
        <f t="shared" si="5"/>
        <v>0</v>
      </c>
      <c r="E9" s="2">
        <f t="shared" si="5"/>
        <v>0</v>
      </c>
      <c r="F9" s="9">
        <v>0</v>
      </c>
      <c r="G9" s="2">
        <f t="shared" si="5"/>
        <v>0</v>
      </c>
      <c r="H9" s="2">
        <f t="shared" si="5"/>
        <v>0</v>
      </c>
      <c r="I9" s="2">
        <f t="shared" si="5"/>
        <v>0</v>
      </c>
      <c r="J9" s="9">
        <v>0</v>
      </c>
      <c r="K9" s="2">
        <f t="shared" si="5"/>
        <v>0</v>
      </c>
      <c r="L9" s="2">
        <f t="shared" si="5"/>
        <v>0</v>
      </c>
      <c r="M9" s="2">
        <f t="shared" si="5"/>
        <v>0</v>
      </c>
      <c r="N9" s="9">
        <v>0</v>
      </c>
      <c r="O9" s="2">
        <f t="shared" si="5"/>
        <v>0</v>
      </c>
      <c r="P9" s="2">
        <f t="shared" si="5"/>
        <v>0</v>
      </c>
      <c r="Q9" s="2">
        <f t="shared" si="5"/>
        <v>0</v>
      </c>
      <c r="R9" s="9">
        <v>0</v>
      </c>
      <c r="S9" s="2">
        <f t="shared" si="5"/>
        <v>0</v>
      </c>
      <c r="T9" s="2">
        <f t="shared" si="5"/>
        <v>0</v>
      </c>
      <c r="U9" s="2">
        <f t="shared" si="5"/>
        <v>0</v>
      </c>
      <c r="V9" s="9">
        <v>0</v>
      </c>
      <c r="W9" s="12">
        <f t="shared" si="0"/>
        <v>0</v>
      </c>
      <c r="X9" s="16">
        <f t="shared" si="1"/>
        <v>0</v>
      </c>
      <c r="Y9" s="17">
        <v>0</v>
      </c>
      <c r="Z9" s="17">
        <v>0</v>
      </c>
      <c r="AA9" s="16">
        <f t="shared" si="2"/>
        <v>0</v>
      </c>
      <c r="AB9" s="17">
        <v>0</v>
      </c>
      <c r="AC9" s="17">
        <v>0</v>
      </c>
      <c r="AD9" s="16">
        <f t="shared" si="3"/>
        <v>0</v>
      </c>
      <c r="AE9" s="17">
        <v>0</v>
      </c>
      <c r="AF9" s="17">
        <v>0</v>
      </c>
      <c r="AG9" s="15">
        <f t="shared" si="4"/>
        <v>0</v>
      </c>
      <c r="AH9" s="15">
        <v>0</v>
      </c>
      <c r="AI9" s="15">
        <v>0</v>
      </c>
    </row>
    <row r="10" spans="1:35" ht="30" customHeight="1" x14ac:dyDescent="0.3">
      <c r="A10" s="43" t="s">
        <v>4</v>
      </c>
      <c r="B10" s="5">
        <v>2021</v>
      </c>
      <c r="C10" s="5">
        <v>0</v>
      </c>
      <c r="D10" s="5">
        <v>0</v>
      </c>
      <c r="E10" s="5">
        <v>0</v>
      </c>
      <c r="F10" s="9">
        <v>0</v>
      </c>
      <c r="G10" s="5">
        <v>0</v>
      </c>
      <c r="H10" s="5">
        <v>0</v>
      </c>
      <c r="I10" s="5">
        <v>0</v>
      </c>
      <c r="J10" s="9">
        <v>0</v>
      </c>
      <c r="K10" s="5">
        <v>0</v>
      </c>
      <c r="L10" s="5">
        <v>0</v>
      </c>
      <c r="M10" s="5">
        <v>0</v>
      </c>
      <c r="N10" s="9">
        <v>0</v>
      </c>
      <c r="O10" s="5">
        <v>0</v>
      </c>
      <c r="P10" s="5">
        <v>0</v>
      </c>
      <c r="Q10" s="5">
        <v>0</v>
      </c>
      <c r="R10" s="9">
        <v>0</v>
      </c>
      <c r="S10" s="5">
        <v>0</v>
      </c>
      <c r="T10" s="5">
        <v>0</v>
      </c>
      <c r="U10" s="5">
        <v>0</v>
      </c>
      <c r="V10" s="9">
        <v>0</v>
      </c>
      <c r="W10" s="12">
        <f t="shared" si="0"/>
        <v>0</v>
      </c>
      <c r="X10" s="18">
        <f t="shared" si="1"/>
        <v>0</v>
      </c>
      <c r="Y10" s="19">
        <v>0</v>
      </c>
      <c r="Z10" s="19">
        <v>0</v>
      </c>
      <c r="AA10" s="18">
        <f t="shared" si="2"/>
        <v>0</v>
      </c>
      <c r="AB10" s="19">
        <v>0</v>
      </c>
      <c r="AC10" s="19">
        <v>0</v>
      </c>
      <c r="AD10" s="18">
        <f t="shared" si="3"/>
        <v>0</v>
      </c>
      <c r="AE10" s="19">
        <v>0</v>
      </c>
      <c r="AF10" s="19">
        <v>0</v>
      </c>
      <c r="AG10" s="15">
        <f t="shared" si="4"/>
        <v>0</v>
      </c>
      <c r="AH10" s="15">
        <v>0</v>
      </c>
      <c r="AI10" s="15">
        <v>0</v>
      </c>
    </row>
    <row r="11" spans="1:35" ht="30" customHeight="1" x14ac:dyDescent="0.3">
      <c r="A11" s="43"/>
      <c r="B11" s="5">
        <v>2022</v>
      </c>
      <c r="C11" s="5">
        <v>0</v>
      </c>
      <c r="D11" s="5">
        <v>0</v>
      </c>
      <c r="E11" s="5">
        <v>1</v>
      </c>
      <c r="F11" s="9">
        <v>1</v>
      </c>
      <c r="G11" s="5">
        <v>0</v>
      </c>
      <c r="H11" s="5">
        <v>0</v>
      </c>
      <c r="I11" s="5">
        <v>0</v>
      </c>
      <c r="J11" s="9">
        <v>0</v>
      </c>
      <c r="K11" s="5">
        <v>0</v>
      </c>
      <c r="L11" s="5">
        <v>0</v>
      </c>
      <c r="M11" s="5">
        <v>0</v>
      </c>
      <c r="N11" s="9">
        <v>0</v>
      </c>
      <c r="O11" s="5">
        <v>0</v>
      </c>
      <c r="P11" s="5">
        <v>0</v>
      </c>
      <c r="Q11" s="5">
        <v>0</v>
      </c>
      <c r="R11" s="9">
        <v>0</v>
      </c>
      <c r="S11" s="5">
        <v>0</v>
      </c>
      <c r="T11" s="5">
        <v>0</v>
      </c>
      <c r="U11" s="5">
        <v>0</v>
      </c>
      <c r="V11" s="9">
        <v>0</v>
      </c>
      <c r="W11" s="12">
        <f t="shared" si="0"/>
        <v>1</v>
      </c>
      <c r="X11" s="18">
        <f t="shared" si="1"/>
        <v>0</v>
      </c>
      <c r="Y11" s="19">
        <v>0</v>
      </c>
      <c r="Z11" s="19">
        <v>0</v>
      </c>
      <c r="AA11" s="18">
        <f t="shared" si="2"/>
        <v>0</v>
      </c>
      <c r="AB11" s="19">
        <v>0</v>
      </c>
      <c r="AC11" s="19">
        <v>0</v>
      </c>
      <c r="AD11" s="18">
        <f t="shared" si="3"/>
        <v>1</v>
      </c>
      <c r="AE11" s="19">
        <v>0.2</v>
      </c>
      <c r="AF11" s="19">
        <v>0.44721359549995793</v>
      </c>
      <c r="AG11" s="15">
        <f t="shared" si="4"/>
        <v>1</v>
      </c>
      <c r="AH11" s="15">
        <v>0.2</v>
      </c>
      <c r="AI11" s="15">
        <v>0.44721359549995793</v>
      </c>
    </row>
    <row r="12" spans="1:35" ht="30" customHeight="1" x14ac:dyDescent="0.3">
      <c r="A12" s="43"/>
      <c r="B12" s="5">
        <v>2023</v>
      </c>
      <c r="C12" s="5">
        <v>0</v>
      </c>
      <c r="D12" s="5">
        <v>0</v>
      </c>
      <c r="E12" s="5">
        <v>3</v>
      </c>
      <c r="F12" s="9">
        <v>3</v>
      </c>
      <c r="G12" s="5">
        <v>0</v>
      </c>
      <c r="H12" s="5">
        <v>0</v>
      </c>
      <c r="I12" s="5">
        <v>0</v>
      </c>
      <c r="J12" s="9">
        <v>0</v>
      </c>
      <c r="K12" s="5">
        <v>0</v>
      </c>
      <c r="L12" s="5">
        <v>0</v>
      </c>
      <c r="M12" s="5">
        <v>0</v>
      </c>
      <c r="N12" s="9">
        <v>0</v>
      </c>
      <c r="O12" s="5">
        <v>0</v>
      </c>
      <c r="P12" s="5">
        <v>0</v>
      </c>
      <c r="Q12" s="5">
        <v>2</v>
      </c>
      <c r="R12" s="9">
        <v>2</v>
      </c>
      <c r="S12" s="5">
        <v>0</v>
      </c>
      <c r="T12" s="5">
        <v>0</v>
      </c>
      <c r="U12" s="5">
        <v>0</v>
      </c>
      <c r="V12" s="9">
        <v>0</v>
      </c>
      <c r="W12" s="12">
        <f t="shared" si="0"/>
        <v>5</v>
      </c>
      <c r="X12" s="18">
        <f t="shared" si="1"/>
        <v>0</v>
      </c>
      <c r="Y12" s="19">
        <v>0</v>
      </c>
      <c r="Z12" s="19">
        <v>0</v>
      </c>
      <c r="AA12" s="18">
        <f t="shared" si="2"/>
        <v>0</v>
      </c>
      <c r="AB12" s="19">
        <v>0</v>
      </c>
      <c r="AC12" s="19">
        <v>0</v>
      </c>
      <c r="AD12" s="18">
        <f t="shared" si="3"/>
        <v>5</v>
      </c>
      <c r="AE12" s="19">
        <v>1</v>
      </c>
      <c r="AF12" s="19">
        <v>1.4142135623730951</v>
      </c>
      <c r="AG12" s="15">
        <f t="shared" si="4"/>
        <v>5</v>
      </c>
      <c r="AH12" s="15">
        <v>1</v>
      </c>
      <c r="AI12" s="15">
        <v>1.4142135623730951</v>
      </c>
    </row>
    <row r="13" spans="1:35" ht="30" customHeight="1" x14ac:dyDescent="0.3">
      <c r="A13" s="43"/>
      <c r="B13" s="5">
        <v>2024</v>
      </c>
      <c r="C13" s="5">
        <v>0</v>
      </c>
      <c r="D13" s="5">
        <v>0</v>
      </c>
      <c r="E13" s="5">
        <v>0</v>
      </c>
      <c r="F13" s="9">
        <v>0</v>
      </c>
      <c r="G13" s="5">
        <v>0</v>
      </c>
      <c r="H13" s="5">
        <v>0</v>
      </c>
      <c r="I13" s="5">
        <v>0</v>
      </c>
      <c r="J13" s="9">
        <v>0</v>
      </c>
      <c r="K13" s="5">
        <v>0</v>
      </c>
      <c r="L13" s="5">
        <v>0</v>
      </c>
      <c r="M13" s="5">
        <v>0</v>
      </c>
      <c r="N13" s="9">
        <v>0</v>
      </c>
      <c r="O13" s="5">
        <v>0</v>
      </c>
      <c r="P13" s="5">
        <v>0</v>
      </c>
      <c r="Q13" s="5">
        <v>0</v>
      </c>
      <c r="R13" s="9">
        <v>0</v>
      </c>
      <c r="S13" s="5">
        <v>0</v>
      </c>
      <c r="T13" s="5">
        <v>0</v>
      </c>
      <c r="U13" s="5">
        <v>0</v>
      </c>
      <c r="V13" s="9">
        <v>0</v>
      </c>
      <c r="W13" s="12">
        <f t="shared" si="0"/>
        <v>0</v>
      </c>
      <c r="X13" s="18">
        <f t="shared" si="1"/>
        <v>0</v>
      </c>
      <c r="Y13" s="19">
        <v>0</v>
      </c>
      <c r="Z13" s="19">
        <v>0</v>
      </c>
      <c r="AA13" s="18">
        <f t="shared" si="2"/>
        <v>0</v>
      </c>
      <c r="AB13" s="19">
        <v>0</v>
      </c>
      <c r="AC13" s="19">
        <v>0</v>
      </c>
      <c r="AD13" s="18">
        <f t="shared" si="3"/>
        <v>0</v>
      </c>
      <c r="AE13" s="19">
        <v>0</v>
      </c>
      <c r="AF13" s="19">
        <v>0</v>
      </c>
      <c r="AG13" s="15">
        <f t="shared" si="4"/>
        <v>0</v>
      </c>
      <c r="AH13" s="15">
        <v>0</v>
      </c>
      <c r="AI13" s="15">
        <v>0</v>
      </c>
    </row>
    <row r="14" spans="1:35" ht="30" customHeight="1" x14ac:dyDescent="0.3">
      <c r="A14" s="43"/>
      <c r="B14" s="2" t="s">
        <v>12</v>
      </c>
      <c r="C14" s="2">
        <f t="shared" ref="C14:U14" si="6">SUM(C10:C13)</f>
        <v>0</v>
      </c>
      <c r="D14" s="2">
        <f t="shared" si="6"/>
        <v>0</v>
      </c>
      <c r="E14" s="2">
        <f t="shared" si="6"/>
        <v>4</v>
      </c>
      <c r="F14" s="9">
        <v>4</v>
      </c>
      <c r="G14" s="2">
        <f t="shared" si="6"/>
        <v>0</v>
      </c>
      <c r="H14" s="2">
        <f t="shared" si="6"/>
        <v>0</v>
      </c>
      <c r="I14" s="2">
        <f t="shared" si="6"/>
        <v>0</v>
      </c>
      <c r="J14" s="9">
        <v>0</v>
      </c>
      <c r="K14" s="2">
        <f t="shared" si="6"/>
        <v>0</v>
      </c>
      <c r="L14" s="2">
        <f t="shared" si="6"/>
        <v>0</v>
      </c>
      <c r="M14" s="2">
        <f t="shared" si="6"/>
        <v>0</v>
      </c>
      <c r="N14" s="9">
        <v>0</v>
      </c>
      <c r="O14" s="2">
        <f t="shared" si="6"/>
        <v>0</v>
      </c>
      <c r="P14" s="2">
        <f t="shared" si="6"/>
        <v>0</v>
      </c>
      <c r="Q14" s="2">
        <f t="shared" si="6"/>
        <v>2</v>
      </c>
      <c r="R14" s="9">
        <v>2</v>
      </c>
      <c r="S14" s="2">
        <f t="shared" si="6"/>
        <v>0</v>
      </c>
      <c r="T14" s="2">
        <f t="shared" si="6"/>
        <v>0</v>
      </c>
      <c r="U14" s="2">
        <f t="shared" si="6"/>
        <v>0</v>
      </c>
      <c r="V14" s="9">
        <v>0</v>
      </c>
      <c r="W14" s="12">
        <f t="shared" si="0"/>
        <v>6</v>
      </c>
      <c r="X14" s="16">
        <f t="shared" si="1"/>
        <v>0</v>
      </c>
      <c r="Y14" s="17">
        <v>0</v>
      </c>
      <c r="Z14" s="17">
        <v>0</v>
      </c>
      <c r="AA14" s="16">
        <f t="shared" si="2"/>
        <v>0</v>
      </c>
      <c r="AB14" s="17">
        <v>0</v>
      </c>
      <c r="AC14" s="17">
        <v>0</v>
      </c>
      <c r="AD14" s="16">
        <f t="shared" si="3"/>
        <v>6</v>
      </c>
      <c r="AE14" s="17">
        <v>1.2</v>
      </c>
      <c r="AF14" s="17">
        <v>1.7888543819998317</v>
      </c>
      <c r="AG14" s="15">
        <f t="shared" si="4"/>
        <v>6</v>
      </c>
      <c r="AH14" s="15">
        <v>1.2</v>
      </c>
      <c r="AI14" s="15">
        <v>1.7888543819998317</v>
      </c>
    </row>
    <row r="15" spans="1:35" ht="30" customHeight="1" x14ac:dyDescent="0.3">
      <c r="A15" s="43" t="s">
        <v>5</v>
      </c>
      <c r="B15" s="5">
        <v>2021</v>
      </c>
      <c r="C15" s="5">
        <v>0</v>
      </c>
      <c r="D15" s="5">
        <v>0</v>
      </c>
      <c r="E15" s="5">
        <v>0</v>
      </c>
      <c r="F15" s="9">
        <v>0</v>
      </c>
      <c r="G15" s="5">
        <v>0</v>
      </c>
      <c r="H15" s="5">
        <v>0</v>
      </c>
      <c r="I15" s="5">
        <v>0</v>
      </c>
      <c r="J15" s="9">
        <v>0</v>
      </c>
      <c r="K15" s="5">
        <v>0</v>
      </c>
      <c r="L15" s="5">
        <v>0</v>
      </c>
      <c r="M15" s="5">
        <v>0</v>
      </c>
      <c r="N15" s="9">
        <v>0</v>
      </c>
      <c r="O15" s="5">
        <v>0</v>
      </c>
      <c r="P15" s="5">
        <v>0</v>
      </c>
      <c r="Q15" s="5">
        <v>0</v>
      </c>
      <c r="R15" s="9">
        <v>0</v>
      </c>
      <c r="S15" s="5">
        <v>0</v>
      </c>
      <c r="T15" s="5">
        <v>0</v>
      </c>
      <c r="U15" s="5">
        <v>0</v>
      </c>
      <c r="V15" s="9">
        <v>0</v>
      </c>
      <c r="W15" s="12">
        <f t="shared" si="0"/>
        <v>0</v>
      </c>
      <c r="X15" s="18">
        <f t="shared" si="1"/>
        <v>0</v>
      </c>
      <c r="Y15" s="19">
        <v>0</v>
      </c>
      <c r="Z15" s="19">
        <v>0</v>
      </c>
      <c r="AA15" s="18">
        <f t="shared" si="2"/>
        <v>0</v>
      </c>
      <c r="AB15" s="19">
        <v>0</v>
      </c>
      <c r="AC15" s="19">
        <v>0</v>
      </c>
      <c r="AD15" s="18">
        <f t="shared" si="3"/>
        <v>0</v>
      </c>
      <c r="AE15" s="19">
        <v>0</v>
      </c>
      <c r="AF15" s="19">
        <v>0</v>
      </c>
      <c r="AG15" s="15">
        <f t="shared" si="4"/>
        <v>0</v>
      </c>
      <c r="AH15" s="15">
        <v>0</v>
      </c>
      <c r="AI15" s="15">
        <v>0</v>
      </c>
    </row>
    <row r="16" spans="1:35" ht="30" customHeight="1" x14ac:dyDescent="0.3">
      <c r="A16" s="43"/>
      <c r="B16" s="5">
        <v>2022</v>
      </c>
      <c r="C16" s="5">
        <v>17</v>
      </c>
      <c r="D16" s="5">
        <v>0</v>
      </c>
      <c r="E16" s="5">
        <v>12</v>
      </c>
      <c r="F16" s="9">
        <v>29</v>
      </c>
      <c r="G16" s="5">
        <v>0</v>
      </c>
      <c r="H16" s="5">
        <v>0</v>
      </c>
      <c r="I16" s="5">
        <v>19</v>
      </c>
      <c r="J16" s="9">
        <v>19</v>
      </c>
      <c r="K16" s="5">
        <v>0</v>
      </c>
      <c r="L16" s="5">
        <v>0</v>
      </c>
      <c r="M16" s="5">
        <v>0</v>
      </c>
      <c r="N16" s="9">
        <v>0</v>
      </c>
      <c r="O16" s="5">
        <v>0</v>
      </c>
      <c r="P16" s="5">
        <v>0</v>
      </c>
      <c r="Q16" s="5">
        <v>0</v>
      </c>
      <c r="R16" s="9">
        <v>0</v>
      </c>
      <c r="S16" s="5">
        <v>0</v>
      </c>
      <c r="T16" s="5">
        <v>0</v>
      </c>
      <c r="U16" s="5">
        <v>0</v>
      </c>
      <c r="V16" s="9">
        <v>0</v>
      </c>
      <c r="W16" s="12">
        <f t="shared" si="0"/>
        <v>48</v>
      </c>
      <c r="X16" s="18">
        <f t="shared" si="1"/>
        <v>17</v>
      </c>
      <c r="Y16" s="19">
        <v>3.4</v>
      </c>
      <c r="Z16" s="19">
        <v>7.6026311234992852</v>
      </c>
      <c r="AA16" s="18">
        <f t="shared" si="2"/>
        <v>0</v>
      </c>
      <c r="AB16" s="19">
        <v>0</v>
      </c>
      <c r="AC16" s="19">
        <v>0</v>
      </c>
      <c r="AD16" s="18">
        <f t="shared" si="3"/>
        <v>31</v>
      </c>
      <c r="AE16" s="19">
        <v>6.2</v>
      </c>
      <c r="AF16" s="19">
        <v>8.8430763877736585</v>
      </c>
      <c r="AG16" s="15">
        <f t="shared" si="4"/>
        <v>48</v>
      </c>
      <c r="AH16" s="15">
        <v>9.6</v>
      </c>
      <c r="AI16" s="15">
        <v>13.612494260788505</v>
      </c>
    </row>
    <row r="17" spans="1:35" ht="30" customHeight="1" x14ac:dyDescent="0.3">
      <c r="A17" s="43"/>
      <c r="B17" s="5">
        <v>2023</v>
      </c>
      <c r="C17" s="5">
        <v>100</v>
      </c>
      <c r="D17" s="5">
        <v>96</v>
      </c>
      <c r="E17" s="5">
        <v>8</v>
      </c>
      <c r="F17" s="9">
        <v>204</v>
      </c>
      <c r="G17" s="5">
        <v>0</v>
      </c>
      <c r="H17" s="5">
        <v>0</v>
      </c>
      <c r="I17" s="5">
        <v>3</v>
      </c>
      <c r="J17" s="9">
        <v>3</v>
      </c>
      <c r="K17" s="5">
        <v>0</v>
      </c>
      <c r="L17" s="5">
        <v>82</v>
      </c>
      <c r="M17" s="5">
        <v>0</v>
      </c>
      <c r="N17" s="9">
        <v>82</v>
      </c>
      <c r="O17" s="5">
        <v>0</v>
      </c>
      <c r="P17" s="5">
        <v>0</v>
      </c>
      <c r="Q17" s="5">
        <v>2</v>
      </c>
      <c r="R17" s="9">
        <v>2</v>
      </c>
      <c r="S17" s="5">
        <v>0</v>
      </c>
      <c r="T17" s="5">
        <v>0</v>
      </c>
      <c r="U17" s="5">
        <v>0</v>
      </c>
      <c r="V17" s="9">
        <v>0</v>
      </c>
      <c r="W17" s="12">
        <f t="shared" si="0"/>
        <v>291</v>
      </c>
      <c r="X17" s="18">
        <f t="shared" si="1"/>
        <v>100</v>
      </c>
      <c r="Y17" s="19">
        <v>20</v>
      </c>
      <c r="Z17" s="19">
        <v>44.721359549995796</v>
      </c>
      <c r="AA17" s="18">
        <f t="shared" si="2"/>
        <v>178</v>
      </c>
      <c r="AB17" s="19">
        <v>35.6</v>
      </c>
      <c r="AC17" s="19">
        <v>48.997959141172402</v>
      </c>
      <c r="AD17" s="18">
        <f t="shared" si="3"/>
        <v>13</v>
      </c>
      <c r="AE17" s="19">
        <v>2.6</v>
      </c>
      <c r="AF17" s="19">
        <v>3.2863353450309969</v>
      </c>
      <c r="AG17" s="15">
        <f t="shared" si="4"/>
        <v>291</v>
      </c>
      <c r="AH17" s="15">
        <v>58.2</v>
      </c>
      <c r="AI17" s="15">
        <v>88.623924535082509</v>
      </c>
    </row>
    <row r="18" spans="1:35" ht="30" customHeight="1" x14ac:dyDescent="0.3">
      <c r="A18" s="43"/>
      <c r="B18" s="5">
        <v>2024</v>
      </c>
      <c r="C18" s="5">
        <v>610</v>
      </c>
      <c r="D18" s="5">
        <v>8</v>
      </c>
      <c r="E18" s="5">
        <v>11</v>
      </c>
      <c r="F18" s="9">
        <v>629</v>
      </c>
      <c r="G18" s="5">
        <v>85</v>
      </c>
      <c r="H18" s="5">
        <v>52</v>
      </c>
      <c r="I18" s="5">
        <v>18</v>
      </c>
      <c r="J18" s="9">
        <v>155</v>
      </c>
      <c r="K18" s="5">
        <v>0</v>
      </c>
      <c r="L18" s="5">
        <v>0</v>
      </c>
      <c r="M18" s="5">
        <v>0</v>
      </c>
      <c r="N18" s="9">
        <v>0</v>
      </c>
      <c r="O18" s="5">
        <v>0</v>
      </c>
      <c r="P18" s="5">
        <v>0</v>
      </c>
      <c r="Q18" s="5">
        <v>0</v>
      </c>
      <c r="R18" s="9">
        <v>0</v>
      </c>
      <c r="S18" s="5">
        <v>0</v>
      </c>
      <c r="T18" s="5">
        <v>0</v>
      </c>
      <c r="U18" s="5">
        <v>0</v>
      </c>
      <c r="V18" s="9">
        <v>0</v>
      </c>
      <c r="W18" s="12">
        <f t="shared" si="0"/>
        <v>784</v>
      </c>
      <c r="X18" s="18">
        <f t="shared" si="1"/>
        <v>695</v>
      </c>
      <c r="Y18" s="19">
        <v>139</v>
      </c>
      <c r="Z18" s="19">
        <v>265.85710447531773</v>
      </c>
      <c r="AA18" s="18">
        <f t="shared" si="2"/>
        <v>60</v>
      </c>
      <c r="AB18" s="19">
        <v>12</v>
      </c>
      <c r="AC18" s="19">
        <v>22.627416997969522</v>
      </c>
      <c r="AD18" s="18">
        <f t="shared" si="3"/>
        <v>29</v>
      </c>
      <c r="AE18" s="19">
        <v>5.8</v>
      </c>
      <c r="AF18" s="19">
        <v>8.3186537372341682</v>
      </c>
      <c r="AG18" s="15">
        <f t="shared" si="4"/>
        <v>784</v>
      </c>
      <c r="AH18" s="15">
        <v>156.80000000000001</v>
      </c>
      <c r="AI18" s="15">
        <v>272.36684820293385</v>
      </c>
    </row>
    <row r="19" spans="1:35" ht="30" customHeight="1" x14ac:dyDescent="0.3">
      <c r="A19" s="43"/>
      <c r="B19" s="2" t="s">
        <v>12</v>
      </c>
      <c r="C19" s="2">
        <f t="shared" ref="C19:U19" si="7">SUM(C15:C18)</f>
        <v>727</v>
      </c>
      <c r="D19" s="2">
        <f t="shared" si="7"/>
        <v>104</v>
      </c>
      <c r="E19" s="2">
        <f t="shared" si="7"/>
        <v>31</v>
      </c>
      <c r="F19" s="9">
        <v>862</v>
      </c>
      <c r="G19" s="2">
        <f t="shared" si="7"/>
        <v>85</v>
      </c>
      <c r="H19" s="2">
        <f t="shared" si="7"/>
        <v>52</v>
      </c>
      <c r="I19" s="2">
        <f t="shared" si="7"/>
        <v>40</v>
      </c>
      <c r="J19" s="9">
        <v>177</v>
      </c>
      <c r="K19" s="2">
        <f t="shared" si="7"/>
        <v>0</v>
      </c>
      <c r="L19" s="2">
        <f t="shared" si="7"/>
        <v>82</v>
      </c>
      <c r="M19" s="2">
        <f t="shared" si="7"/>
        <v>0</v>
      </c>
      <c r="N19" s="9">
        <v>82</v>
      </c>
      <c r="O19" s="2">
        <f t="shared" si="7"/>
        <v>0</v>
      </c>
      <c r="P19" s="2">
        <f t="shared" si="7"/>
        <v>0</v>
      </c>
      <c r="Q19" s="2">
        <f t="shared" si="7"/>
        <v>2</v>
      </c>
      <c r="R19" s="9">
        <v>2</v>
      </c>
      <c r="S19" s="2">
        <f t="shared" si="7"/>
        <v>0</v>
      </c>
      <c r="T19" s="2">
        <f t="shared" si="7"/>
        <v>0</v>
      </c>
      <c r="U19" s="2">
        <f t="shared" si="7"/>
        <v>0</v>
      </c>
      <c r="V19" s="9">
        <v>0</v>
      </c>
      <c r="W19" s="12">
        <f t="shared" si="0"/>
        <v>1123</v>
      </c>
      <c r="X19" s="16">
        <f t="shared" si="1"/>
        <v>812</v>
      </c>
      <c r="Y19" s="17">
        <v>162.4</v>
      </c>
      <c r="Z19" s="17">
        <v>317.75981495462889</v>
      </c>
      <c r="AA19" s="16">
        <f t="shared" si="2"/>
        <v>238</v>
      </c>
      <c r="AB19" s="17">
        <v>47.6</v>
      </c>
      <c r="AC19" s="17">
        <v>47.210168396225832</v>
      </c>
      <c r="AD19" s="16">
        <f t="shared" si="3"/>
        <v>73</v>
      </c>
      <c r="AE19" s="17">
        <v>14.6</v>
      </c>
      <c r="AF19" s="17">
        <v>19.359752064528099</v>
      </c>
      <c r="AG19" s="15">
        <f t="shared" si="4"/>
        <v>1123</v>
      </c>
      <c r="AH19" s="15">
        <v>224.6</v>
      </c>
      <c r="AI19" s="15">
        <v>363.61903140512322</v>
      </c>
    </row>
    <row r="20" spans="1:35" ht="30" customHeight="1" x14ac:dyDescent="0.3">
      <c r="A20" s="64" t="s">
        <v>6</v>
      </c>
      <c r="B20" s="5">
        <v>2021</v>
      </c>
      <c r="C20" s="5">
        <v>0</v>
      </c>
      <c r="D20" s="5">
        <v>0</v>
      </c>
      <c r="E20" s="5">
        <v>0</v>
      </c>
      <c r="F20" s="9">
        <v>0</v>
      </c>
      <c r="G20" s="8">
        <v>0</v>
      </c>
      <c r="H20" s="8">
        <v>0</v>
      </c>
      <c r="I20" s="8">
        <v>0</v>
      </c>
      <c r="J20" s="9">
        <v>0</v>
      </c>
      <c r="K20" s="8">
        <v>0</v>
      </c>
      <c r="L20" s="8">
        <v>0</v>
      </c>
      <c r="M20" s="8">
        <v>0</v>
      </c>
      <c r="N20" s="9">
        <v>0</v>
      </c>
      <c r="O20" s="8">
        <v>0</v>
      </c>
      <c r="P20" s="8">
        <v>0</v>
      </c>
      <c r="Q20" s="8">
        <v>0</v>
      </c>
      <c r="R20" s="9">
        <v>0</v>
      </c>
      <c r="S20" s="8">
        <v>0</v>
      </c>
      <c r="T20" s="8">
        <v>0</v>
      </c>
      <c r="U20" s="8">
        <v>0</v>
      </c>
      <c r="V20" s="9">
        <v>0</v>
      </c>
      <c r="W20" s="12">
        <f t="shared" si="0"/>
        <v>0</v>
      </c>
      <c r="X20" s="20">
        <f t="shared" si="1"/>
        <v>0</v>
      </c>
      <c r="Y20" s="21">
        <v>0</v>
      </c>
      <c r="Z20" s="21">
        <v>0</v>
      </c>
      <c r="AA20" s="20">
        <f t="shared" si="2"/>
        <v>0</v>
      </c>
      <c r="AB20" s="21">
        <v>0</v>
      </c>
      <c r="AC20" s="21">
        <v>0</v>
      </c>
      <c r="AD20" s="20">
        <f t="shared" si="3"/>
        <v>0</v>
      </c>
      <c r="AE20" s="21">
        <v>0</v>
      </c>
      <c r="AF20" s="21">
        <v>0</v>
      </c>
      <c r="AG20" s="15">
        <f t="shared" si="4"/>
        <v>0</v>
      </c>
      <c r="AH20" s="15">
        <v>0</v>
      </c>
      <c r="AI20" s="15">
        <v>0</v>
      </c>
    </row>
    <row r="21" spans="1:35" ht="30" customHeight="1" x14ac:dyDescent="0.3">
      <c r="A21" s="64"/>
      <c r="B21" s="5">
        <v>2022</v>
      </c>
      <c r="C21" s="5">
        <v>141</v>
      </c>
      <c r="D21" s="5">
        <v>114</v>
      </c>
      <c r="E21" s="5">
        <v>38</v>
      </c>
      <c r="F21" s="9">
        <v>293</v>
      </c>
      <c r="G21" s="8">
        <v>0</v>
      </c>
      <c r="H21" s="8">
        <v>0</v>
      </c>
      <c r="I21" s="8">
        <v>40</v>
      </c>
      <c r="J21" s="9">
        <v>40</v>
      </c>
      <c r="K21" s="8">
        <v>0</v>
      </c>
      <c r="L21" s="8">
        <v>0</v>
      </c>
      <c r="M21" s="8">
        <v>0</v>
      </c>
      <c r="N21" s="9">
        <v>0</v>
      </c>
      <c r="O21" s="8">
        <v>0</v>
      </c>
      <c r="P21" s="8">
        <v>0</v>
      </c>
      <c r="Q21" s="8">
        <v>0</v>
      </c>
      <c r="R21" s="9">
        <v>0</v>
      </c>
      <c r="S21" s="8">
        <v>0</v>
      </c>
      <c r="T21" s="8">
        <v>0</v>
      </c>
      <c r="U21" s="8">
        <v>0</v>
      </c>
      <c r="V21" s="9">
        <v>0</v>
      </c>
      <c r="W21" s="12">
        <f t="shared" si="0"/>
        <v>333</v>
      </c>
      <c r="X21" s="20">
        <f t="shared" si="1"/>
        <v>141</v>
      </c>
      <c r="Y21" s="21">
        <v>28.2</v>
      </c>
      <c r="Z21" s="21">
        <v>63.057116965494068</v>
      </c>
      <c r="AA21" s="20">
        <f t="shared" si="2"/>
        <v>114</v>
      </c>
      <c r="AB21" s="21">
        <v>22.8</v>
      </c>
      <c r="AC21" s="21">
        <v>50.982349886995202</v>
      </c>
      <c r="AD21" s="20">
        <f t="shared" si="3"/>
        <v>78</v>
      </c>
      <c r="AE21" s="21">
        <v>15.6</v>
      </c>
      <c r="AF21" s="21">
        <v>21.372880011828073</v>
      </c>
      <c r="AG21" s="15">
        <f t="shared" si="4"/>
        <v>333</v>
      </c>
      <c r="AH21" s="15">
        <v>66.599999999999994</v>
      </c>
      <c r="AI21" s="15">
        <v>127.74114450716338</v>
      </c>
    </row>
    <row r="22" spans="1:35" ht="30" customHeight="1" x14ac:dyDescent="0.3">
      <c r="A22" s="64"/>
      <c r="B22" s="5">
        <v>2023</v>
      </c>
      <c r="C22" s="5">
        <v>410</v>
      </c>
      <c r="D22" s="5">
        <v>7</v>
      </c>
      <c r="E22" s="5">
        <v>1</v>
      </c>
      <c r="F22" s="9">
        <v>418</v>
      </c>
      <c r="G22" s="8">
        <v>0</v>
      </c>
      <c r="H22" s="8">
        <v>1</v>
      </c>
      <c r="I22" s="8">
        <v>0</v>
      </c>
      <c r="J22" s="9">
        <v>1</v>
      </c>
      <c r="K22" s="8">
        <v>0</v>
      </c>
      <c r="L22" s="8">
        <v>50</v>
      </c>
      <c r="M22" s="8">
        <v>0</v>
      </c>
      <c r="N22" s="9">
        <v>50</v>
      </c>
      <c r="O22" s="8">
        <v>110</v>
      </c>
      <c r="P22" s="8">
        <v>0</v>
      </c>
      <c r="Q22" s="8">
        <v>0</v>
      </c>
      <c r="R22" s="9">
        <v>110</v>
      </c>
      <c r="S22" s="8">
        <v>0</v>
      </c>
      <c r="T22" s="8">
        <v>0</v>
      </c>
      <c r="U22" s="8">
        <v>0</v>
      </c>
      <c r="V22" s="9">
        <v>0</v>
      </c>
      <c r="W22" s="12">
        <f t="shared" si="0"/>
        <v>579</v>
      </c>
      <c r="X22" s="20">
        <f t="shared" si="1"/>
        <v>520</v>
      </c>
      <c r="Y22" s="21">
        <v>104</v>
      </c>
      <c r="Z22" s="21">
        <v>177.56688880531752</v>
      </c>
      <c r="AA22" s="20">
        <f t="shared" si="2"/>
        <v>58</v>
      </c>
      <c r="AB22" s="21">
        <v>11.6</v>
      </c>
      <c r="AC22" s="21">
        <v>21.663333076883621</v>
      </c>
      <c r="AD22" s="20">
        <f t="shared" si="3"/>
        <v>1</v>
      </c>
      <c r="AE22" s="21">
        <v>0.2</v>
      </c>
      <c r="AF22" s="21">
        <v>0.44721359549995793</v>
      </c>
      <c r="AG22" s="15">
        <f t="shared" si="4"/>
        <v>579</v>
      </c>
      <c r="AH22" s="15">
        <v>115.8</v>
      </c>
      <c r="AI22" s="15">
        <v>174.84049874099537</v>
      </c>
    </row>
    <row r="23" spans="1:35" ht="30" customHeight="1" x14ac:dyDescent="0.3">
      <c r="A23" s="64"/>
      <c r="B23" s="5">
        <v>2024</v>
      </c>
      <c r="C23" s="5">
        <v>3060</v>
      </c>
      <c r="D23" s="5">
        <v>152</v>
      </c>
      <c r="E23" s="5">
        <v>33</v>
      </c>
      <c r="F23" s="9">
        <v>3245</v>
      </c>
      <c r="G23" s="8">
        <v>0</v>
      </c>
      <c r="H23" s="8">
        <v>0</v>
      </c>
      <c r="I23" s="8">
        <v>7</v>
      </c>
      <c r="J23" s="9">
        <v>7</v>
      </c>
      <c r="K23" s="8">
        <v>0</v>
      </c>
      <c r="L23" s="8">
        <v>0</v>
      </c>
      <c r="M23" s="8">
        <v>0</v>
      </c>
      <c r="N23" s="9">
        <v>0</v>
      </c>
      <c r="O23" s="8">
        <v>0</v>
      </c>
      <c r="P23" s="8">
        <v>0</v>
      </c>
      <c r="Q23" s="8">
        <v>0</v>
      </c>
      <c r="R23" s="9">
        <v>0</v>
      </c>
      <c r="S23" s="8">
        <v>0</v>
      </c>
      <c r="T23" s="8">
        <v>0</v>
      </c>
      <c r="U23" s="8">
        <v>0</v>
      </c>
      <c r="V23" s="9">
        <v>0</v>
      </c>
      <c r="W23" s="12">
        <f t="shared" si="0"/>
        <v>3252</v>
      </c>
      <c r="X23" s="20">
        <f t="shared" si="1"/>
        <v>3060</v>
      </c>
      <c r="Y23" s="21">
        <v>612</v>
      </c>
      <c r="Z23" s="21">
        <v>1368.4736022298714</v>
      </c>
      <c r="AA23" s="20">
        <f t="shared" si="2"/>
        <v>152</v>
      </c>
      <c r="AB23" s="21">
        <v>30.4</v>
      </c>
      <c r="AC23" s="21">
        <v>67.976466515993607</v>
      </c>
      <c r="AD23" s="20">
        <f t="shared" si="3"/>
        <v>40</v>
      </c>
      <c r="AE23" s="21">
        <v>8</v>
      </c>
      <c r="AF23" s="21">
        <v>14.300349646075091</v>
      </c>
      <c r="AG23" s="15">
        <f t="shared" si="4"/>
        <v>3252</v>
      </c>
      <c r="AH23" s="15">
        <v>650.4</v>
      </c>
      <c r="AI23" s="15">
        <v>1450.4286607758411</v>
      </c>
    </row>
    <row r="24" spans="1:35" ht="30" customHeight="1" x14ac:dyDescent="0.3">
      <c r="A24" s="64"/>
      <c r="B24" s="2" t="s">
        <v>12</v>
      </c>
      <c r="C24" s="2">
        <f>SUM(C20:C23)</f>
        <v>3611</v>
      </c>
      <c r="D24" s="2">
        <f>SUM(D20:D23)</f>
        <v>273</v>
      </c>
      <c r="E24" s="2">
        <f>SUM(E20:E23)</f>
        <v>72</v>
      </c>
      <c r="F24" s="9">
        <v>3956</v>
      </c>
      <c r="G24" s="2">
        <f>SUM(G20:G23)</f>
        <v>0</v>
      </c>
      <c r="H24" s="2">
        <f>SUM(H20:H23)</f>
        <v>1</v>
      </c>
      <c r="I24" s="2">
        <f>SUM(I20:I23)</f>
        <v>47</v>
      </c>
      <c r="J24" s="9">
        <v>48</v>
      </c>
      <c r="K24" s="2">
        <f>SUM(K20:K23)</f>
        <v>0</v>
      </c>
      <c r="L24" s="2">
        <f>SUM(L20:L23)</f>
        <v>50</v>
      </c>
      <c r="M24" s="2">
        <f>SUM(M20:M23)</f>
        <v>0</v>
      </c>
      <c r="N24" s="9">
        <v>50</v>
      </c>
      <c r="O24" s="2">
        <f>SUM(O20:O23)</f>
        <v>110</v>
      </c>
      <c r="P24" s="2">
        <f>SUM(P20:P23)</f>
        <v>0</v>
      </c>
      <c r="Q24" s="2">
        <f>SUM(Q20:Q23)</f>
        <v>0</v>
      </c>
      <c r="R24" s="9">
        <v>110</v>
      </c>
      <c r="S24" s="2">
        <f>SUM(S20:S23)</f>
        <v>0</v>
      </c>
      <c r="T24" s="2">
        <f>SUM(T20:T23)</f>
        <v>0</v>
      </c>
      <c r="U24" s="2">
        <f>SUM(U20:U23)</f>
        <v>0</v>
      </c>
      <c r="V24" s="9">
        <v>0</v>
      </c>
      <c r="W24" s="12">
        <f t="shared" si="0"/>
        <v>4164</v>
      </c>
      <c r="X24" s="16">
        <f t="shared" si="1"/>
        <v>3721</v>
      </c>
      <c r="Y24" s="17">
        <v>744.2</v>
      </c>
      <c r="Z24" s="17">
        <v>1603.2976018194502</v>
      </c>
      <c r="AA24" s="16">
        <f t="shared" si="2"/>
        <v>324</v>
      </c>
      <c r="AB24" s="17">
        <v>64.8</v>
      </c>
      <c r="AC24" s="17">
        <v>118.35835416226436</v>
      </c>
      <c r="AD24" s="16">
        <f t="shared" si="3"/>
        <v>119</v>
      </c>
      <c r="AE24" s="17">
        <v>23.8</v>
      </c>
      <c r="AF24" s="17">
        <v>33.766847646767381</v>
      </c>
      <c r="AG24" s="15">
        <f t="shared" si="4"/>
        <v>4164</v>
      </c>
      <c r="AH24" s="15">
        <v>832.8</v>
      </c>
      <c r="AI24" s="15">
        <v>1746.3576953190318</v>
      </c>
    </row>
    <row r="25" spans="1:35" ht="30" customHeight="1" x14ac:dyDescent="0.3">
      <c r="A25" s="66" t="s">
        <v>7</v>
      </c>
      <c r="B25" s="10">
        <v>2021</v>
      </c>
      <c r="C25" s="10">
        <v>0</v>
      </c>
      <c r="D25" s="10">
        <v>0</v>
      </c>
      <c r="E25" s="10">
        <v>0</v>
      </c>
      <c r="F25" s="9">
        <v>0</v>
      </c>
      <c r="G25" s="10">
        <v>0</v>
      </c>
      <c r="H25" s="10">
        <v>0</v>
      </c>
      <c r="I25" s="10">
        <v>0</v>
      </c>
      <c r="J25" s="9">
        <v>0</v>
      </c>
      <c r="K25" s="10">
        <v>0</v>
      </c>
      <c r="L25" s="10">
        <v>0</v>
      </c>
      <c r="M25" s="10">
        <v>0</v>
      </c>
      <c r="N25" s="9">
        <v>0</v>
      </c>
      <c r="O25" s="10">
        <v>0</v>
      </c>
      <c r="P25" s="10">
        <v>0</v>
      </c>
      <c r="Q25" s="10">
        <v>0</v>
      </c>
      <c r="R25" s="9">
        <v>0</v>
      </c>
      <c r="S25" s="10">
        <v>0</v>
      </c>
      <c r="T25" s="10">
        <v>0</v>
      </c>
      <c r="U25" s="10">
        <v>0</v>
      </c>
      <c r="V25" s="9">
        <v>0</v>
      </c>
      <c r="W25" s="12">
        <f t="shared" si="0"/>
        <v>0</v>
      </c>
      <c r="X25" s="22">
        <f t="shared" si="1"/>
        <v>0</v>
      </c>
      <c r="Y25" s="23">
        <v>0</v>
      </c>
      <c r="Z25" s="23">
        <v>0</v>
      </c>
      <c r="AA25" s="22">
        <f t="shared" si="2"/>
        <v>0</v>
      </c>
      <c r="AB25" s="23">
        <v>0</v>
      </c>
      <c r="AC25" s="23">
        <v>0</v>
      </c>
      <c r="AD25" s="22">
        <f t="shared" si="3"/>
        <v>0</v>
      </c>
      <c r="AE25" s="23">
        <v>0</v>
      </c>
      <c r="AF25" s="23">
        <v>0</v>
      </c>
      <c r="AG25" s="15">
        <f t="shared" si="4"/>
        <v>0</v>
      </c>
      <c r="AH25" s="15">
        <v>0</v>
      </c>
      <c r="AI25" s="15">
        <v>0</v>
      </c>
    </row>
    <row r="26" spans="1:35" ht="30" customHeight="1" x14ac:dyDescent="0.3">
      <c r="A26" s="66"/>
      <c r="B26" s="10">
        <v>2022</v>
      </c>
      <c r="C26" s="10">
        <v>226</v>
      </c>
      <c r="D26" s="10">
        <v>6</v>
      </c>
      <c r="E26" s="10">
        <v>18</v>
      </c>
      <c r="F26" s="9">
        <v>250</v>
      </c>
      <c r="G26" s="10">
        <v>1</v>
      </c>
      <c r="H26" s="10">
        <v>0</v>
      </c>
      <c r="I26" s="10">
        <v>19</v>
      </c>
      <c r="J26" s="9">
        <v>20</v>
      </c>
      <c r="K26" s="10">
        <v>0</v>
      </c>
      <c r="L26" s="10">
        <v>0</v>
      </c>
      <c r="M26" s="10">
        <v>0</v>
      </c>
      <c r="N26" s="9">
        <v>0</v>
      </c>
      <c r="O26" s="10">
        <v>0</v>
      </c>
      <c r="P26" s="10">
        <v>0</v>
      </c>
      <c r="Q26" s="10">
        <v>0</v>
      </c>
      <c r="R26" s="9">
        <v>0</v>
      </c>
      <c r="S26" s="10">
        <v>0</v>
      </c>
      <c r="T26" s="10">
        <v>0</v>
      </c>
      <c r="U26" s="10">
        <v>0</v>
      </c>
      <c r="V26" s="9">
        <v>0</v>
      </c>
      <c r="W26" s="12">
        <f t="shared" si="0"/>
        <v>270</v>
      </c>
      <c r="X26" s="22">
        <f t="shared" si="1"/>
        <v>227</v>
      </c>
      <c r="Y26" s="23">
        <v>45.4</v>
      </c>
      <c r="Z26" s="23">
        <v>100.95939777950342</v>
      </c>
      <c r="AA26" s="22">
        <f t="shared" si="2"/>
        <v>6</v>
      </c>
      <c r="AB26" s="23">
        <v>1.2</v>
      </c>
      <c r="AC26" s="23">
        <v>2.6832815729997477</v>
      </c>
      <c r="AD26" s="22">
        <f t="shared" si="3"/>
        <v>37</v>
      </c>
      <c r="AE26" s="23">
        <v>7.4</v>
      </c>
      <c r="AF26" s="23">
        <v>10.139033484509261</v>
      </c>
      <c r="AG26" s="15">
        <f t="shared" si="4"/>
        <v>270</v>
      </c>
      <c r="AH26" s="15">
        <v>54</v>
      </c>
      <c r="AI26" s="15">
        <v>109.90905331227269</v>
      </c>
    </row>
    <row r="27" spans="1:35" ht="30" customHeight="1" x14ac:dyDescent="0.3">
      <c r="A27" s="66"/>
      <c r="B27" s="10">
        <v>2023</v>
      </c>
      <c r="C27" s="10">
        <v>0</v>
      </c>
      <c r="D27" s="10">
        <v>178</v>
      </c>
      <c r="E27" s="10">
        <v>0</v>
      </c>
      <c r="F27" s="9">
        <v>178</v>
      </c>
      <c r="G27" s="10">
        <v>0</v>
      </c>
      <c r="H27" s="10">
        <v>96</v>
      </c>
      <c r="I27" s="10">
        <v>0</v>
      </c>
      <c r="J27" s="9">
        <v>96</v>
      </c>
      <c r="K27" s="10">
        <v>0</v>
      </c>
      <c r="L27" s="10">
        <v>0</v>
      </c>
      <c r="M27" s="10">
        <v>0</v>
      </c>
      <c r="N27" s="9">
        <v>0</v>
      </c>
      <c r="O27" s="10">
        <v>0</v>
      </c>
      <c r="P27" s="10">
        <v>0</v>
      </c>
      <c r="Q27" s="10">
        <v>0</v>
      </c>
      <c r="R27" s="9">
        <v>0</v>
      </c>
      <c r="S27" s="10">
        <v>0</v>
      </c>
      <c r="T27" s="10">
        <v>0</v>
      </c>
      <c r="U27" s="10">
        <v>0</v>
      </c>
      <c r="V27" s="9">
        <v>0</v>
      </c>
      <c r="W27" s="12">
        <f t="shared" si="0"/>
        <v>274</v>
      </c>
      <c r="X27" s="22">
        <f t="shared" si="1"/>
        <v>0</v>
      </c>
      <c r="Y27" s="23">
        <v>0</v>
      </c>
      <c r="Z27" s="23">
        <v>0</v>
      </c>
      <c r="AA27" s="22">
        <f t="shared" si="2"/>
        <v>274</v>
      </c>
      <c r="AB27" s="23">
        <v>54.8</v>
      </c>
      <c r="AC27" s="23">
        <v>80.443769180714057</v>
      </c>
      <c r="AD27" s="22">
        <f t="shared" si="3"/>
        <v>0</v>
      </c>
      <c r="AE27" s="23">
        <v>0</v>
      </c>
      <c r="AF27" s="23">
        <v>0</v>
      </c>
      <c r="AG27" s="15">
        <f t="shared" si="4"/>
        <v>274</v>
      </c>
      <c r="AH27" s="15">
        <v>54.8</v>
      </c>
      <c r="AI27" s="15">
        <v>80.443769180714057</v>
      </c>
    </row>
    <row r="28" spans="1:35" ht="30" customHeight="1" x14ac:dyDescent="0.3">
      <c r="A28" s="66"/>
      <c r="B28" s="10">
        <v>2024</v>
      </c>
      <c r="C28" s="10">
        <v>4430</v>
      </c>
      <c r="D28" s="10">
        <v>76</v>
      </c>
      <c r="E28" s="10">
        <v>90</v>
      </c>
      <c r="F28" s="9">
        <v>4596</v>
      </c>
      <c r="G28" s="10">
        <v>0</v>
      </c>
      <c r="H28" s="10">
        <v>0</v>
      </c>
      <c r="I28" s="10">
        <v>11</v>
      </c>
      <c r="J28" s="9">
        <v>11</v>
      </c>
      <c r="K28" s="10">
        <v>0</v>
      </c>
      <c r="L28" s="10">
        <v>0</v>
      </c>
      <c r="M28" s="10">
        <v>0</v>
      </c>
      <c r="N28" s="9">
        <v>0</v>
      </c>
      <c r="O28" s="10">
        <v>0</v>
      </c>
      <c r="P28" s="10">
        <v>0</v>
      </c>
      <c r="Q28" s="10">
        <v>0</v>
      </c>
      <c r="R28" s="9">
        <v>0</v>
      </c>
      <c r="S28" s="10">
        <v>0</v>
      </c>
      <c r="T28" s="10">
        <v>0</v>
      </c>
      <c r="U28" s="10">
        <v>0</v>
      </c>
      <c r="V28" s="9">
        <v>0</v>
      </c>
      <c r="W28" s="12">
        <f t="shared" si="0"/>
        <v>4607</v>
      </c>
      <c r="X28" s="22">
        <f t="shared" si="1"/>
        <v>4430</v>
      </c>
      <c r="Y28" s="23">
        <v>886</v>
      </c>
      <c r="Z28" s="23">
        <v>1981.1562280648136</v>
      </c>
      <c r="AA28" s="22">
        <f t="shared" si="2"/>
        <v>76</v>
      </c>
      <c r="AB28" s="23">
        <v>15.2</v>
      </c>
      <c r="AC28" s="23">
        <v>33.988233257996804</v>
      </c>
      <c r="AD28" s="22">
        <f t="shared" si="3"/>
        <v>101</v>
      </c>
      <c r="AE28" s="23">
        <v>20.2</v>
      </c>
      <c r="AF28" s="23">
        <v>39.309032040995362</v>
      </c>
      <c r="AG28" s="15">
        <f t="shared" si="4"/>
        <v>4607</v>
      </c>
      <c r="AH28" s="15">
        <v>921.4</v>
      </c>
      <c r="AI28" s="15">
        <v>2054.1693698427107</v>
      </c>
    </row>
    <row r="29" spans="1:35" ht="30" customHeight="1" x14ac:dyDescent="0.3">
      <c r="A29" s="66"/>
      <c r="B29" s="2" t="s">
        <v>12</v>
      </c>
      <c r="C29" s="2">
        <f>C25+C26+C27+C28</f>
        <v>4656</v>
      </c>
      <c r="D29" s="2">
        <f t="shared" ref="D29:U29" si="8">D25+D26+D27+D28</f>
        <v>260</v>
      </c>
      <c r="E29" s="2">
        <f t="shared" si="8"/>
        <v>108</v>
      </c>
      <c r="F29" s="9">
        <v>5024</v>
      </c>
      <c r="G29" s="2">
        <f t="shared" si="8"/>
        <v>1</v>
      </c>
      <c r="H29" s="2">
        <f t="shared" si="8"/>
        <v>96</v>
      </c>
      <c r="I29" s="2">
        <f t="shared" si="8"/>
        <v>30</v>
      </c>
      <c r="J29" s="9">
        <v>127</v>
      </c>
      <c r="K29" s="2">
        <f t="shared" si="8"/>
        <v>0</v>
      </c>
      <c r="L29" s="2">
        <f t="shared" si="8"/>
        <v>0</v>
      </c>
      <c r="M29" s="2">
        <f t="shared" si="8"/>
        <v>0</v>
      </c>
      <c r="N29" s="9">
        <v>0</v>
      </c>
      <c r="O29" s="2">
        <f t="shared" si="8"/>
        <v>0</v>
      </c>
      <c r="P29" s="2">
        <f t="shared" si="8"/>
        <v>0</v>
      </c>
      <c r="Q29" s="2">
        <f t="shared" si="8"/>
        <v>0</v>
      </c>
      <c r="R29" s="9">
        <v>0</v>
      </c>
      <c r="S29" s="2">
        <f t="shared" si="8"/>
        <v>0</v>
      </c>
      <c r="T29" s="2">
        <f t="shared" si="8"/>
        <v>0</v>
      </c>
      <c r="U29" s="2">
        <f t="shared" si="8"/>
        <v>0</v>
      </c>
      <c r="V29" s="9">
        <v>0</v>
      </c>
      <c r="W29" s="12">
        <f t="shared" si="0"/>
        <v>5151</v>
      </c>
      <c r="X29" s="16">
        <f t="shared" si="1"/>
        <v>4657</v>
      </c>
      <c r="Y29" s="17">
        <v>931.4</v>
      </c>
      <c r="Z29" s="17">
        <v>2082.1147422752665</v>
      </c>
      <c r="AA29" s="16">
        <f t="shared" si="2"/>
        <v>356</v>
      </c>
      <c r="AB29" s="17">
        <v>71.2</v>
      </c>
      <c r="AC29" s="17">
        <v>113.43368106519334</v>
      </c>
      <c r="AD29" s="16">
        <f t="shared" si="3"/>
        <v>138</v>
      </c>
      <c r="AE29" s="17">
        <v>27.6</v>
      </c>
      <c r="AF29" s="17">
        <v>46.784612855083026</v>
      </c>
      <c r="AG29" s="15">
        <f t="shared" si="4"/>
        <v>5151</v>
      </c>
      <c r="AH29" s="15">
        <v>1030.2</v>
      </c>
      <c r="AI29" s="15">
        <v>2233.2792481013207</v>
      </c>
    </row>
    <row r="30" spans="1:35" ht="30" customHeight="1" x14ac:dyDescent="0.3">
      <c r="A30" s="67" t="s">
        <v>8</v>
      </c>
      <c r="B30" s="11">
        <v>2021</v>
      </c>
      <c r="C30" s="11">
        <v>19</v>
      </c>
      <c r="D30" s="11">
        <v>0</v>
      </c>
      <c r="E30" s="11">
        <v>0</v>
      </c>
      <c r="F30" s="9">
        <v>19</v>
      </c>
      <c r="G30" s="11">
        <v>0</v>
      </c>
      <c r="H30" s="11">
        <v>52</v>
      </c>
      <c r="I30" s="11">
        <v>0</v>
      </c>
      <c r="J30" s="9">
        <v>52</v>
      </c>
      <c r="K30" s="11">
        <v>0</v>
      </c>
      <c r="L30" s="11">
        <v>0</v>
      </c>
      <c r="M30" s="11">
        <v>0</v>
      </c>
      <c r="N30" s="9">
        <v>0</v>
      </c>
      <c r="O30" s="11">
        <v>0</v>
      </c>
      <c r="P30" s="11">
        <v>0</v>
      </c>
      <c r="Q30" s="11">
        <v>0</v>
      </c>
      <c r="R30" s="9">
        <v>0</v>
      </c>
      <c r="S30" s="11">
        <v>0</v>
      </c>
      <c r="T30" s="11">
        <v>0</v>
      </c>
      <c r="U30" s="11">
        <v>0</v>
      </c>
      <c r="V30" s="9">
        <v>0</v>
      </c>
      <c r="W30" s="12">
        <f t="shared" si="0"/>
        <v>71</v>
      </c>
      <c r="X30" s="24">
        <f t="shared" si="1"/>
        <v>19</v>
      </c>
      <c r="Y30" s="25">
        <v>3.8</v>
      </c>
      <c r="Z30" s="25">
        <v>8.4970583144992009</v>
      </c>
      <c r="AA30" s="24">
        <f t="shared" si="2"/>
        <v>52</v>
      </c>
      <c r="AB30" s="25">
        <v>10.4</v>
      </c>
      <c r="AC30" s="25">
        <v>23.255106965997811</v>
      </c>
      <c r="AD30" s="24">
        <f t="shared" si="3"/>
        <v>0</v>
      </c>
      <c r="AE30" s="25">
        <v>0</v>
      </c>
      <c r="AF30" s="25">
        <v>0</v>
      </c>
      <c r="AG30" s="15">
        <f t="shared" si="4"/>
        <v>71</v>
      </c>
      <c r="AH30" s="15">
        <v>14.2</v>
      </c>
      <c r="AI30" s="15">
        <v>22.675978479439426</v>
      </c>
    </row>
    <row r="31" spans="1:35" ht="30" customHeight="1" x14ac:dyDescent="0.3">
      <c r="A31" s="67"/>
      <c r="B31" s="11">
        <v>2022</v>
      </c>
      <c r="C31" s="11">
        <v>400</v>
      </c>
      <c r="D31" s="11">
        <v>2</v>
      </c>
      <c r="E31" s="11">
        <v>31</v>
      </c>
      <c r="F31" s="9">
        <v>433</v>
      </c>
      <c r="G31" s="11">
        <v>0</v>
      </c>
      <c r="H31" s="11">
        <v>9</v>
      </c>
      <c r="I31" s="11">
        <v>32</v>
      </c>
      <c r="J31" s="9">
        <v>41</v>
      </c>
      <c r="K31" s="11">
        <v>0</v>
      </c>
      <c r="L31" s="11">
        <v>0</v>
      </c>
      <c r="M31" s="11">
        <v>0</v>
      </c>
      <c r="N31" s="9">
        <v>0</v>
      </c>
      <c r="O31" s="11">
        <v>0</v>
      </c>
      <c r="P31" s="11">
        <v>0</v>
      </c>
      <c r="Q31" s="11">
        <v>0</v>
      </c>
      <c r="R31" s="9">
        <v>0</v>
      </c>
      <c r="S31" s="11">
        <v>0</v>
      </c>
      <c r="T31" s="11">
        <v>0</v>
      </c>
      <c r="U31" s="11">
        <v>0</v>
      </c>
      <c r="V31" s="9">
        <v>0</v>
      </c>
      <c r="W31" s="12">
        <f t="shared" si="0"/>
        <v>474</v>
      </c>
      <c r="X31" s="24">
        <f t="shared" si="1"/>
        <v>400</v>
      </c>
      <c r="Y31" s="25">
        <v>80</v>
      </c>
      <c r="Z31" s="25">
        <v>178.88543819998318</v>
      </c>
      <c r="AA31" s="24">
        <f t="shared" si="2"/>
        <v>11</v>
      </c>
      <c r="AB31" s="25">
        <v>2.2000000000000002</v>
      </c>
      <c r="AC31" s="25">
        <v>3.8987177379235853</v>
      </c>
      <c r="AD31" s="24">
        <f t="shared" si="3"/>
        <v>63</v>
      </c>
      <c r="AE31" s="25">
        <v>12.6</v>
      </c>
      <c r="AF31" s="25">
        <v>17.256882684888371</v>
      </c>
      <c r="AG31" s="15">
        <f t="shared" si="4"/>
        <v>474</v>
      </c>
      <c r="AH31" s="15">
        <v>94.8</v>
      </c>
      <c r="AI31" s="15">
        <v>189.89128468679124</v>
      </c>
    </row>
    <row r="32" spans="1:35" ht="30" customHeight="1" x14ac:dyDescent="0.3">
      <c r="A32" s="67"/>
      <c r="B32" s="11">
        <v>2023</v>
      </c>
      <c r="C32" s="11">
        <v>0</v>
      </c>
      <c r="D32" s="11">
        <v>345</v>
      </c>
      <c r="E32" s="11">
        <v>0</v>
      </c>
      <c r="F32" s="9">
        <v>345</v>
      </c>
      <c r="G32" s="11">
        <v>0</v>
      </c>
      <c r="H32" s="11">
        <v>0</v>
      </c>
      <c r="I32" s="11">
        <v>0</v>
      </c>
      <c r="J32" s="9">
        <v>0</v>
      </c>
      <c r="K32" s="11">
        <v>0</v>
      </c>
      <c r="L32" s="11">
        <v>300</v>
      </c>
      <c r="M32" s="11">
        <v>0</v>
      </c>
      <c r="N32" s="9">
        <v>300</v>
      </c>
      <c r="O32" s="11">
        <v>0</v>
      </c>
      <c r="P32" s="11">
        <v>238</v>
      </c>
      <c r="Q32" s="11">
        <v>0</v>
      </c>
      <c r="R32" s="9">
        <v>238</v>
      </c>
      <c r="S32" s="11">
        <v>0</v>
      </c>
      <c r="T32" s="11">
        <v>32</v>
      </c>
      <c r="U32" s="11">
        <v>0</v>
      </c>
      <c r="V32" s="9">
        <v>32</v>
      </c>
      <c r="W32" s="12">
        <f t="shared" si="0"/>
        <v>915</v>
      </c>
      <c r="X32" s="24">
        <f t="shared" si="1"/>
        <v>0</v>
      </c>
      <c r="Y32" s="25">
        <v>0</v>
      </c>
      <c r="Z32" s="25">
        <v>0</v>
      </c>
      <c r="AA32" s="24">
        <f t="shared" si="2"/>
        <v>915</v>
      </c>
      <c r="AB32" s="25">
        <v>183</v>
      </c>
      <c r="AC32" s="25">
        <v>157.51825291057543</v>
      </c>
      <c r="AD32" s="24">
        <f t="shared" si="3"/>
        <v>0</v>
      </c>
      <c r="AE32" s="25">
        <v>0</v>
      </c>
      <c r="AF32" s="25">
        <v>0</v>
      </c>
      <c r="AG32" s="15">
        <f t="shared" si="4"/>
        <v>915</v>
      </c>
      <c r="AH32" s="15">
        <v>183</v>
      </c>
      <c r="AI32" s="15">
        <v>157.51825291057543</v>
      </c>
    </row>
    <row r="33" spans="1:35" ht="30" customHeight="1" x14ac:dyDescent="0.3">
      <c r="A33" s="67"/>
      <c r="B33" s="11">
        <v>2024</v>
      </c>
      <c r="C33" s="11">
        <v>3750</v>
      </c>
      <c r="D33" s="11">
        <v>125</v>
      </c>
      <c r="E33" s="11">
        <v>47</v>
      </c>
      <c r="F33" s="9">
        <v>3922</v>
      </c>
      <c r="G33" s="11">
        <v>0</v>
      </c>
      <c r="H33" s="11">
        <v>70</v>
      </c>
      <c r="I33" s="11">
        <v>21</v>
      </c>
      <c r="J33" s="9">
        <v>91</v>
      </c>
      <c r="K33" s="11">
        <v>0</v>
      </c>
      <c r="L33" s="11">
        <v>0</v>
      </c>
      <c r="M33" s="11">
        <v>0</v>
      </c>
      <c r="N33" s="9">
        <v>0</v>
      </c>
      <c r="O33" s="11">
        <v>0</v>
      </c>
      <c r="P33" s="11">
        <v>0</v>
      </c>
      <c r="Q33" s="11">
        <v>0</v>
      </c>
      <c r="R33" s="9">
        <v>0</v>
      </c>
      <c r="S33" s="11">
        <v>0</v>
      </c>
      <c r="T33" s="11">
        <v>58</v>
      </c>
      <c r="U33" s="11">
        <v>2</v>
      </c>
      <c r="V33" s="9">
        <v>60</v>
      </c>
      <c r="W33" s="12">
        <f t="shared" si="0"/>
        <v>4073</v>
      </c>
      <c r="X33" s="24">
        <f t="shared" si="1"/>
        <v>3750</v>
      </c>
      <c r="Y33" s="25">
        <v>750</v>
      </c>
      <c r="Z33" s="25">
        <v>1677.0509831248423</v>
      </c>
      <c r="AA33" s="24">
        <f t="shared" si="2"/>
        <v>253</v>
      </c>
      <c r="AB33" s="25">
        <v>50.6</v>
      </c>
      <c r="AC33" s="25">
        <v>52.647886947151072</v>
      </c>
      <c r="AD33" s="24">
        <f t="shared" si="3"/>
        <v>70</v>
      </c>
      <c r="AE33" s="25">
        <v>14</v>
      </c>
      <c r="AF33" s="25">
        <v>20.457272545478784</v>
      </c>
      <c r="AG33" s="15">
        <f t="shared" si="4"/>
        <v>4073</v>
      </c>
      <c r="AH33" s="15">
        <v>814.6</v>
      </c>
      <c r="AI33" s="15">
        <v>1737.5341147730021</v>
      </c>
    </row>
    <row r="34" spans="1:35" ht="30" customHeight="1" x14ac:dyDescent="0.3">
      <c r="A34" s="67"/>
      <c r="B34" s="2" t="s">
        <v>12</v>
      </c>
      <c r="C34" s="2">
        <f>C33+C32+C31+C30</f>
        <v>4169</v>
      </c>
      <c r="D34" s="2">
        <f t="shared" ref="D34:U34" si="9">D33+D32+D31+D30</f>
        <v>472</v>
      </c>
      <c r="E34" s="2">
        <f t="shared" si="9"/>
        <v>78</v>
      </c>
      <c r="F34" s="9">
        <v>4719</v>
      </c>
      <c r="G34" s="2">
        <f t="shared" si="9"/>
        <v>0</v>
      </c>
      <c r="H34" s="2">
        <f t="shared" si="9"/>
        <v>131</v>
      </c>
      <c r="I34" s="2">
        <f t="shared" si="9"/>
        <v>53</v>
      </c>
      <c r="J34" s="9">
        <v>184</v>
      </c>
      <c r="K34" s="2">
        <f t="shared" si="9"/>
        <v>0</v>
      </c>
      <c r="L34" s="2">
        <f t="shared" si="9"/>
        <v>300</v>
      </c>
      <c r="M34" s="2">
        <f t="shared" si="9"/>
        <v>0</v>
      </c>
      <c r="N34" s="9">
        <v>300</v>
      </c>
      <c r="O34" s="2">
        <f t="shared" si="9"/>
        <v>0</v>
      </c>
      <c r="P34" s="2">
        <f t="shared" si="9"/>
        <v>238</v>
      </c>
      <c r="Q34" s="2">
        <f t="shared" si="9"/>
        <v>0</v>
      </c>
      <c r="R34" s="9">
        <v>238</v>
      </c>
      <c r="S34" s="2">
        <f t="shared" si="9"/>
        <v>0</v>
      </c>
      <c r="T34" s="2">
        <f t="shared" si="9"/>
        <v>90</v>
      </c>
      <c r="U34" s="2">
        <f t="shared" si="9"/>
        <v>2</v>
      </c>
      <c r="V34" s="9">
        <v>92</v>
      </c>
      <c r="W34" s="12">
        <f t="shared" si="0"/>
        <v>5533</v>
      </c>
      <c r="X34" s="16">
        <f t="shared" si="1"/>
        <v>4169</v>
      </c>
      <c r="Y34" s="17">
        <v>833.8</v>
      </c>
      <c r="Z34" s="17">
        <v>1864.4334796393248</v>
      </c>
      <c r="AA34" s="16">
        <f t="shared" si="2"/>
        <v>1231</v>
      </c>
      <c r="AB34" s="17">
        <v>246.2</v>
      </c>
      <c r="AC34" s="17">
        <v>151.34133605859304</v>
      </c>
      <c r="AD34" s="16">
        <f t="shared" si="3"/>
        <v>133</v>
      </c>
      <c r="AE34" s="17">
        <v>26.6</v>
      </c>
      <c r="AF34" s="17">
        <v>36.60327854168257</v>
      </c>
      <c r="AG34" s="15">
        <f t="shared" si="4"/>
        <v>5533</v>
      </c>
      <c r="AH34" s="15">
        <v>1106.5999999999999</v>
      </c>
      <c r="AI34" s="15">
        <v>2020.8356687271728</v>
      </c>
    </row>
    <row r="35" spans="1:35" ht="30" customHeight="1" x14ac:dyDescent="0.3">
      <c r="A35" s="42" t="s">
        <v>9</v>
      </c>
      <c r="B35" s="4">
        <v>2021</v>
      </c>
      <c r="C35" s="4">
        <v>88</v>
      </c>
      <c r="D35" s="4">
        <v>47</v>
      </c>
      <c r="E35" s="4">
        <v>7</v>
      </c>
      <c r="F35" s="9">
        <v>142</v>
      </c>
      <c r="G35" s="4">
        <v>0</v>
      </c>
      <c r="H35" s="4">
        <v>25</v>
      </c>
      <c r="I35" s="4">
        <v>0</v>
      </c>
      <c r="J35" s="9">
        <v>25</v>
      </c>
      <c r="K35" s="4">
        <v>0</v>
      </c>
      <c r="L35" s="4">
        <v>0</v>
      </c>
      <c r="M35" s="4">
        <v>0</v>
      </c>
      <c r="N35" s="9">
        <v>0</v>
      </c>
      <c r="O35" s="4">
        <v>0</v>
      </c>
      <c r="P35" s="4">
        <v>0</v>
      </c>
      <c r="Q35" s="4">
        <v>0</v>
      </c>
      <c r="R35" s="9">
        <v>0</v>
      </c>
      <c r="S35" s="26">
        <v>0</v>
      </c>
      <c r="T35" s="26">
        <v>23</v>
      </c>
      <c r="U35" s="26">
        <v>0</v>
      </c>
      <c r="V35" s="9">
        <v>23</v>
      </c>
      <c r="W35" s="12">
        <f t="shared" si="0"/>
        <v>190</v>
      </c>
      <c r="X35" s="27">
        <f t="shared" si="1"/>
        <v>88</v>
      </c>
      <c r="Y35" s="28">
        <v>17.600000000000001</v>
      </c>
      <c r="Z35" s="28">
        <v>39.354796403996296</v>
      </c>
      <c r="AA35" s="27">
        <f t="shared" si="2"/>
        <v>95</v>
      </c>
      <c r="AB35" s="28">
        <v>19</v>
      </c>
      <c r="AC35" s="28">
        <v>19.735754355990551</v>
      </c>
      <c r="AD35" s="27">
        <f t="shared" si="3"/>
        <v>7</v>
      </c>
      <c r="AE35" s="28">
        <v>1.4</v>
      </c>
      <c r="AF35" s="28">
        <v>3.1304951684997055</v>
      </c>
      <c r="AG35" s="15">
        <f t="shared" si="4"/>
        <v>190</v>
      </c>
      <c r="AH35" s="15">
        <v>38</v>
      </c>
      <c r="AI35" s="15">
        <v>59.367499526255948</v>
      </c>
    </row>
    <row r="36" spans="1:35" ht="30" customHeight="1" x14ac:dyDescent="0.3">
      <c r="A36" s="42"/>
      <c r="B36" s="4">
        <v>2022</v>
      </c>
      <c r="C36" s="4">
        <v>481</v>
      </c>
      <c r="D36" s="4">
        <v>18</v>
      </c>
      <c r="E36" s="4">
        <v>15</v>
      </c>
      <c r="F36" s="9">
        <v>514</v>
      </c>
      <c r="G36" s="4">
        <v>12</v>
      </c>
      <c r="H36" s="4">
        <v>28</v>
      </c>
      <c r="I36" s="4">
        <v>7</v>
      </c>
      <c r="J36" s="9">
        <v>47</v>
      </c>
      <c r="K36" s="4">
        <v>0</v>
      </c>
      <c r="L36" s="4">
        <v>0</v>
      </c>
      <c r="M36" s="4">
        <v>0</v>
      </c>
      <c r="N36" s="9">
        <v>0</v>
      </c>
      <c r="O36" s="4">
        <v>32</v>
      </c>
      <c r="P36" s="4">
        <v>0</v>
      </c>
      <c r="Q36" s="4">
        <v>0</v>
      </c>
      <c r="R36" s="9">
        <v>32</v>
      </c>
      <c r="S36" s="26">
        <v>0</v>
      </c>
      <c r="T36" s="26">
        <v>0</v>
      </c>
      <c r="U36" s="26">
        <v>0</v>
      </c>
      <c r="V36" s="9">
        <v>0</v>
      </c>
      <c r="W36" s="12">
        <f t="shared" si="0"/>
        <v>593</v>
      </c>
      <c r="X36" s="27">
        <f t="shared" si="1"/>
        <v>525</v>
      </c>
      <c r="Y36" s="28">
        <v>105</v>
      </c>
      <c r="Z36" s="28">
        <v>210.59677110535193</v>
      </c>
      <c r="AA36" s="27">
        <f t="shared" si="2"/>
        <v>46</v>
      </c>
      <c r="AB36" s="28">
        <v>9.1999999999999993</v>
      </c>
      <c r="AC36" s="28">
        <v>13.0843417870369</v>
      </c>
      <c r="AD36" s="27">
        <f t="shared" si="3"/>
        <v>22</v>
      </c>
      <c r="AE36" s="28">
        <v>4.4000000000000004</v>
      </c>
      <c r="AF36" s="28">
        <v>6.6558245169174945</v>
      </c>
      <c r="AG36" s="15">
        <f t="shared" si="4"/>
        <v>593</v>
      </c>
      <c r="AH36" s="15">
        <v>118.6</v>
      </c>
      <c r="AI36" s="15">
        <v>221.97927831218843</v>
      </c>
    </row>
    <row r="37" spans="1:35" ht="30" customHeight="1" x14ac:dyDescent="0.3">
      <c r="A37" s="42"/>
      <c r="B37" s="4">
        <v>2023</v>
      </c>
      <c r="C37" s="4">
        <v>0</v>
      </c>
      <c r="D37" s="4">
        <v>99</v>
      </c>
      <c r="E37" s="4">
        <v>0</v>
      </c>
      <c r="F37" s="9">
        <v>99</v>
      </c>
      <c r="G37" s="4">
        <v>0</v>
      </c>
      <c r="H37" s="4">
        <v>118</v>
      </c>
      <c r="I37" s="4">
        <v>0</v>
      </c>
      <c r="J37" s="9">
        <v>118</v>
      </c>
      <c r="K37" s="4">
        <v>0</v>
      </c>
      <c r="L37" s="4">
        <v>0</v>
      </c>
      <c r="M37" s="4">
        <v>0</v>
      </c>
      <c r="N37" s="9">
        <v>0</v>
      </c>
      <c r="O37" s="4">
        <v>0</v>
      </c>
      <c r="P37" s="4">
        <v>0</v>
      </c>
      <c r="Q37" s="4">
        <v>0</v>
      </c>
      <c r="R37" s="9">
        <v>0</v>
      </c>
      <c r="S37" s="26">
        <v>0</v>
      </c>
      <c r="T37" s="26">
        <v>0</v>
      </c>
      <c r="U37" s="26">
        <v>0</v>
      </c>
      <c r="V37" s="9">
        <v>0</v>
      </c>
      <c r="W37" s="12">
        <f t="shared" si="0"/>
        <v>217</v>
      </c>
      <c r="X37" s="27">
        <f t="shared" si="1"/>
        <v>0</v>
      </c>
      <c r="Y37" s="28">
        <v>0</v>
      </c>
      <c r="Z37" s="28">
        <v>0</v>
      </c>
      <c r="AA37" s="27">
        <f t="shared" si="2"/>
        <v>217</v>
      </c>
      <c r="AB37" s="28">
        <v>43.4</v>
      </c>
      <c r="AC37" s="28">
        <v>59.806354177461778</v>
      </c>
      <c r="AD37" s="27">
        <f t="shared" si="3"/>
        <v>0</v>
      </c>
      <c r="AE37" s="28">
        <v>0</v>
      </c>
      <c r="AF37" s="28">
        <v>0</v>
      </c>
      <c r="AG37" s="15">
        <f t="shared" si="4"/>
        <v>217</v>
      </c>
      <c r="AH37" s="15">
        <v>43.4</v>
      </c>
      <c r="AI37" s="15">
        <v>59.806354177461778</v>
      </c>
    </row>
    <row r="38" spans="1:35" ht="30" customHeight="1" x14ac:dyDescent="0.3">
      <c r="A38" s="42"/>
      <c r="B38" s="4">
        <v>2024</v>
      </c>
      <c r="C38" s="4">
        <v>0</v>
      </c>
      <c r="D38" s="4">
        <v>0</v>
      </c>
      <c r="E38" s="4">
        <v>0</v>
      </c>
      <c r="F38" s="9">
        <v>0</v>
      </c>
      <c r="G38" s="4">
        <v>0</v>
      </c>
      <c r="H38" s="4">
        <v>0</v>
      </c>
      <c r="I38" s="4">
        <v>0</v>
      </c>
      <c r="J38" s="9">
        <v>0</v>
      </c>
      <c r="K38" s="4">
        <v>0</v>
      </c>
      <c r="L38" s="4">
        <v>0</v>
      </c>
      <c r="M38" s="4">
        <v>0</v>
      </c>
      <c r="N38" s="9">
        <v>0</v>
      </c>
      <c r="O38" s="4">
        <v>0</v>
      </c>
      <c r="P38" s="4">
        <v>0</v>
      </c>
      <c r="Q38" s="4">
        <v>0</v>
      </c>
      <c r="R38" s="9">
        <v>0</v>
      </c>
      <c r="S38" s="26">
        <v>0</v>
      </c>
      <c r="T38" s="26">
        <v>0</v>
      </c>
      <c r="U38" s="26">
        <v>0</v>
      </c>
      <c r="V38" s="9">
        <v>0</v>
      </c>
      <c r="W38" s="12">
        <f t="shared" si="0"/>
        <v>0</v>
      </c>
      <c r="X38" s="27">
        <f t="shared" si="1"/>
        <v>0</v>
      </c>
      <c r="Y38" s="28">
        <v>0</v>
      </c>
      <c r="Z38" s="28">
        <v>0</v>
      </c>
      <c r="AA38" s="27">
        <f t="shared" si="2"/>
        <v>0</v>
      </c>
      <c r="AB38" s="28">
        <v>0</v>
      </c>
      <c r="AC38" s="28">
        <v>0</v>
      </c>
      <c r="AD38" s="27">
        <f t="shared" si="3"/>
        <v>0</v>
      </c>
      <c r="AE38" s="28">
        <v>0</v>
      </c>
      <c r="AF38" s="28">
        <v>0</v>
      </c>
      <c r="AG38" s="15">
        <f t="shared" si="4"/>
        <v>0</v>
      </c>
      <c r="AH38" s="15">
        <v>0</v>
      </c>
      <c r="AI38" s="15">
        <v>0</v>
      </c>
    </row>
    <row r="39" spans="1:35" ht="30" customHeight="1" x14ac:dyDescent="0.3">
      <c r="A39" s="42"/>
      <c r="B39" s="2" t="s">
        <v>12</v>
      </c>
      <c r="C39" s="2">
        <f>C38+C37+C36+C35</f>
        <v>569</v>
      </c>
      <c r="D39" s="2">
        <f t="shared" ref="D39:U39" si="10">D38+D37+D36+D35</f>
        <v>164</v>
      </c>
      <c r="E39" s="2">
        <f t="shared" si="10"/>
        <v>22</v>
      </c>
      <c r="F39" s="9">
        <v>755</v>
      </c>
      <c r="G39" s="2">
        <f t="shared" si="10"/>
        <v>12</v>
      </c>
      <c r="H39" s="2">
        <f t="shared" si="10"/>
        <v>171</v>
      </c>
      <c r="I39" s="2">
        <f t="shared" si="10"/>
        <v>7</v>
      </c>
      <c r="J39" s="9">
        <v>190</v>
      </c>
      <c r="K39" s="2">
        <f t="shared" si="10"/>
        <v>0</v>
      </c>
      <c r="L39" s="2">
        <f t="shared" si="10"/>
        <v>0</v>
      </c>
      <c r="M39" s="2">
        <f t="shared" si="10"/>
        <v>0</v>
      </c>
      <c r="N39" s="9">
        <v>0</v>
      </c>
      <c r="O39" s="2">
        <f t="shared" si="10"/>
        <v>32</v>
      </c>
      <c r="P39" s="2">
        <f t="shared" si="10"/>
        <v>0</v>
      </c>
      <c r="Q39" s="2">
        <f t="shared" si="10"/>
        <v>0</v>
      </c>
      <c r="R39" s="9">
        <v>32</v>
      </c>
      <c r="S39" s="2">
        <f t="shared" si="10"/>
        <v>0</v>
      </c>
      <c r="T39" s="2">
        <f t="shared" si="10"/>
        <v>23</v>
      </c>
      <c r="U39" s="2">
        <f t="shared" si="10"/>
        <v>0</v>
      </c>
      <c r="V39" s="9">
        <v>23</v>
      </c>
      <c r="W39" s="12">
        <f t="shared" si="0"/>
        <v>1000</v>
      </c>
      <c r="X39" s="16">
        <f t="shared" si="1"/>
        <v>613</v>
      </c>
      <c r="Y39" s="17">
        <v>122.6</v>
      </c>
      <c r="Z39" s="17">
        <v>249.88757472111334</v>
      </c>
      <c r="AA39" s="16">
        <f t="shared" si="2"/>
        <v>358</v>
      </c>
      <c r="AB39" s="17">
        <v>71.599999999999994</v>
      </c>
      <c r="AC39" s="17">
        <v>88.081212525714022</v>
      </c>
      <c r="AD39" s="16">
        <f t="shared" si="3"/>
        <v>29</v>
      </c>
      <c r="AE39" s="17">
        <v>5.8</v>
      </c>
      <c r="AF39" s="17">
        <v>9.5498691090506576</v>
      </c>
      <c r="AG39" s="15">
        <f t="shared" si="4"/>
        <v>1000</v>
      </c>
      <c r="AH39" s="15">
        <v>200</v>
      </c>
      <c r="AI39" s="15">
        <v>319.24833593928099</v>
      </c>
    </row>
    <row r="40" spans="1:35" ht="30" customHeight="1" x14ac:dyDescent="0.3">
      <c r="A40" s="43" t="s">
        <v>10</v>
      </c>
      <c r="B40" s="5">
        <v>2021</v>
      </c>
      <c r="C40" s="5">
        <v>0</v>
      </c>
      <c r="D40" s="5">
        <v>36</v>
      </c>
      <c r="E40" s="5">
        <v>4</v>
      </c>
      <c r="F40" s="9">
        <v>40</v>
      </c>
      <c r="G40" s="5">
        <v>0</v>
      </c>
      <c r="H40" s="5">
        <v>0</v>
      </c>
      <c r="I40" s="5">
        <v>0</v>
      </c>
      <c r="J40" s="9">
        <v>0</v>
      </c>
      <c r="K40" s="5">
        <v>0</v>
      </c>
      <c r="L40" s="5">
        <v>0</v>
      </c>
      <c r="M40" s="5">
        <v>0</v>
      </c>
      <c r="N40" s="9">
        <v>0</v>
      </c>
      <c r="O40" s="5">
        <v>0</v>
      </c>
      <c r="P40" s="5">
        <v>0</v>
      </c>
      <c r="Q40" s="5">
        <v>0</v>
      </c>
      <c r="R40" s="9">
        <v>0</v>
      </c>
      <c r="S40" s="5">
        <v>0</v>
      </c>
      <c r="T40" s="5">
        <v>4</v>
      </c>
      <c r="U40" s="5">
        <v>0</v>
      </c>
      <c r="V40" s="9">
        <v>4</v>
      </c>
      <c r="W40" s="12">
        <f t="shared" si="0"/>
        <v>44</v>
      </c>
      <c r="X40" s="13">
        <f t="shared" si="1"/>
        <v>0</v>
      </c>
      <c r="Y40" s="14">
        <v>0</v>
      </c>
      <c r="Z40" s="14">
        <v>0</v>
      </c>
      <c r="AA40" s="13">
        <f t="shared" si="2"/>
        <v>40</v>
      </c>
      <c r="AB40" s="14">
        <v>8</v>
      </c>
      <c r="AC40" s="14">
        <v>15.748015748023622</v>
      </c>
      <c r="AD40" s="13">
        <f t="shared" si="3"/>
        <v>4</v>
      </c>
      <c r="AE40" s="14">
        <v>0.8</v>
      </c>
      <c r="AF40" s="14">
        <v>1.7888543819998317</v>
      </c>
      <c r="AG40" s="15">
        <f t="shared" si="4"/>
        <v>44</v>
      </c>
      <c r="AH40" s="15">
        <v>8.8000000000000007</v>
      </c>
      <c r="AI40" s="15">
        <v>17.527121840165314</v>
      </c>
    </row>
    <row r="41" spans="1:35" ht="30" customHeight="1" x14ac:dyDescent="0.3">
      <c r="A41" s="43"/>
      <c r="B41" s="5">
        <v>2022</v>
      </c>
      <c r="C41" s="5">
        <v>184</v>
      </c>
      <c r="D41" s="5">
        <v>0</v>
      </c>
      <c r="E41" s="5">
        <v>0</v>
      </c>
      <c r="F41" s="9">
        <v>184</v>
      </c>
      <c r="G41" s="5">
        <v>0</v>
      </c>
      <c r="H41" s="5">
        <v>9</v>
      </c>
      <c r="I41" s="5">
        <v>0</v>
      </c>
      <c r="J41" s="9">
        <v>9</v>
      </c>
      <c r="K41" s="5">
        <v>0</v>
      </c>
      <c r="L41" s="5">
        <v>0</v>
      </c>
      <c r="M41" s="5">
        <v>0</v>
      </c>
      <c r="N41" s="9">
        <v>0</v>
      </c>
      <c r="O41" s="5">
        <v>57</v>
      </c>
      <c r="P41" s="5">
        <v>0</v>
      </c>
      <c r="Q41" s="5">
        <v>2</v>
      </c>
      <c r="R41" s="9">
        <v>59</v>
      </c>
      <c r="S41" s="5">
        <v>0</v>
      </c>
      <c r="T41" s="5">
        <v>0</v>
      </c>
      <c r="U41" s="5">
        <v>0</v>
      </c>
      <c r="V41" s="9">
        <v>0</v>
      </c>
      <c r="W41" s="12">
        <f t="shared" si="0"/>
        <v>252</v>
      </c>
      <c r="X41" s="13">
        <f t="shared" si="1"/>
        <v>241</v>
      </c>
      <c r="Y41" s="14">
        <v>48.2</v>
      </c>
      <c r="Z41" s="14">
        <v>79.826060907450511</v>
      </c>
      <c r="AA41" s="13">
        <f t="shared" si="2"/>
        <v>9</v>
      </c>
      <c r="AB41" s="14">
        <v>1.8</v>
      </c>
      <c r="AC41" s="14">
        <v>4.0249223594996213</v>
      </c>
      <c r="AD41" s="13">
        <f t="shared" si="3"/>
        <v>2</v>
      </c>
      <c r="AE41" s="14">
        <v>0.4</v>
      </c>
      <c r="AF41" s="14">
        <v>0.89442719099991586</v>
      </c>
      <c r="AG41" s="15">
        <f t="shared" si="4"/>
        <v>252</v>
      </c>
      <c r="AH41" s="15">
        <v>50.4</v>
      </c>
      <c r="AI41" s="15">
        <v>78.608523710854669</v>
      </c>
    </row>
    <row r="42" spans="1:35" ht="30" customHeight="1" x14ac:dyDescent="0.3">
      <c r="A42" s="43"/>
      <c r="B42" s="5">
        <v>2023</v>
      </c>
      <c r="C42" s="5">
        <v>0</v>
      </c>
      <c r="D42" s="5">
        <v>39</v>
      </c>
      <c r="E42" s="5">
        <v>0</v>
      </c>
      <c r="F42" s="9">
        <v>39</v>
      </c>
      <c r="G42" s="5">
        <v>0</v>
      </c>
      <c r="H42" s="5">
        <v>0</v>
      </c>
      <c r="I42" s="5">
        <v>0</v>
      </c>
      <c r="J42" s="9">
        <v>0</v>
      </c>
      <c r="K42" s="5">
        <v>0</v>
      </c>
      <c r="L42" s="5">
        <v>0</v>
      </c>
      <c r="M42" s="5">
        <v>0</v>
      </c>
      <c r="N42" s="9">
        <v>0</v>
      </c>
      <c r="O42" s="5">
        <v>120</v>
      </c>
      <c r="P42" s="5">
        <v>55</v>
      </c>
      <c r="Q42" s="5">
        <v>0</v>
      </c>
      <c r="R42" s="9">
        <v>175</v>
      </c>
      <c r="S42" s="5">
        <v>0</v>
      </c>
      <c r="T42" s="5">
        <v>0</v>
      </c>
      <c r="U42" s="5">
        <v>0</v>
      </c>
      <c r="V42" s="9">
        <v>0</v>
      </c>
      <c r="W42" s="12">
        <f t="shared" si="0"/>
        <v>214</v>
      </c>
      <c r="X42" s="13">
        <f t="shared" si="1"/>
        <v>120</v>
      </c>
      <c r="Y42" s="14">
        <v>24</v>
      </c>
      <c r="Z42" s="14">
        <v>53.665631459994955</v>
      </c>
      <c r="AA42" s="13">
        <f t="shared" si="2"/>
        <v>94</v>
      </c>
      <c r="AB42" s="14">
        <v>18.8</v>
      </c>
      <c r="AC42" s="14">
        <v>26.357162214472179</v>
      </c>
      <c r="AD42" s="13">
        <f t="shared" si="3"/>
        <v>0</v>
      </c>
      <c r="AE42" s="14">
        <v>0</v>
      </c>
      <c r="AF42" s="14">
        <v>0</v>
      </c>
      <c r="AG42" s="15">
        <f t="shared" si="4"/>
        <v>214</v>
      </c>
      <c r="AH42" s="15">
        <v>42.8</v>
      </c>
      <c r="AI42" s="15">
        <v>75.806991761974032</v>
      </c>
    </row>
    <row r="43" spans="1:35" ht="30" customHeight="1" x14ac:dyDescent="0.3">
      <c r="A43" s="43"/>
      <c r="B43" s="5">
        <v>2024</v>
      </c>
      <c r="C43" s="5">
        <v>0</v>
      </c>
      <c r="D43" s="5">
        <v>0</v>
      </c>
      <c r="E43" s="5">
        <v>0</v>
      </c>
      <c r="F43" s="9">
        <v>0</v>
      </c>
      <c r="G43" s="5">
        <v>0</v>
      </c>
      <c r="H43" s="5">
        <v>0</v>
      </c>
      <c r="I43" s="5">
        <v>0</v>
      </c>
      <c r="J43" s="9">
        <v>0</v>
      </c>
      <c r="K43" s="5">
        <v>0</v>
      </c>
      <c r="L43" s="5">
        <v>0</v>
      </c>
      <c r="M43" s="5">
        <v>0</v>
      </c>
      <c r="N43" s="9">
        <v>0</v>
      </c>
      <c r="O43" s="5">
        <v>0</v>
      </c>
      <c r="P43" s="5">
        <v>0</v>
      </c>
      <c r="Q43" s="5">
        <v>0</v>
      </c>
      <c r="R43" s="9">
        <v>0</v>
      </c>
      <c r="S43" s="5">
        <v>0</v>
      </c>
      <c r="T43" s="5">
        <v>0</v>
      </c>
      <c r="U43" s="5">
        <v>0</v>
      </c>
      <c r="V43" s="9">
        <v>0</v>
      </c>
      <c r="W43" s="12">
        <f t="shared" si="0"/>
        <v>0</v>
      </c>
      <c r="X43" s="13">
        <f t="shared" si="1"/>
        <v>0</v>
      </c>
      <c r="Y43" s="14">
        <v>0</v>
      </c>
      <c r="Z43" s="14">
        <v>0</v>
      </c>
      <c r="AA43" s="13">
        <f t="shared" si="2"/>
        <v>0</v>
      </c>
      <c r="AB43" s="14">
        <v>0</v>
      </c>
      <c r="AC43" s="14">
        <v>0</v>
      </c>
      <c r="AD43" s="13">
        <f t="shared" si="3"/>
        <v>0</v>
      </c>
      <c r="AE43" s="14">
        <v>0</v>
      </c>
      <c r="AF43" s="14">
        <v>0</v>
      </c>
      <c r="AG43" s="15">
        <f t="shared" si="4"/>
        <v>0</v>
      </c>
      <c r="AH43" s="15">
        <v>0</v>
      </c>
      <c r="AI43" s="15">
        <v>0</v>
      </c>
    </row>
    <row r="44" spans="1:35" ht="30" customHeight="1" x14ac:dyDescent="0.3">
      <c r="A44" s="43"/>
      <c r="B44" s="2" t="s">
        <v>12</v>
      </c>
      <c r="C44" s="2">
        <f>C43+C42+C41+C40</f>
        <v>184</v>
      </c>
      <c r="D44" s="2">
        <f t="shared" ref="D44:U44" si="11">D43+D42+D41+D40</f>
        <v>75</v>
      </c>
      <c r="E44" s="2">
        <f t="shared" si="11"/>
        <v>4</v>
      </c>
      <c r="F44" s="9">
        <v>263</v>
      </c>
      <c r="G44" s="2">
        <f t="shared" si="11"/>
        <v>0</v>
      </c>
      <c r="H44" s="2">
        <f t="shared" si="11"/>
        <v>9</v>
      </c>
      <c r="I44" s="2">
        <f t="shared" si="11"/>
        <v>0</v>
      </c>
      <c r="J44" s="9">
        <v>9</v>
      </c>
      <c r="K44" s="2">
        <f t="shared" si="11"/>
        <v>0</v>
      </c>
      <c r="L44" s="2">
        <f t="shared" si="11"/>
        <v>0</v>
      </c>
      <c r="M44" s="2">
        <f t="shared" si="11"/>
        <v>0</v>
      </c>
      <c r="N44" s="9">
        <v>0</v>
      </c>
      <c r="O44" s="2">
        <f t="shared" si="11"/>
        <v>177</v>
      </c>
      <c r="P44" s="2">
        <f t="shared" si="11"/>
        <v>55</v>
      </c>
      <c r="Q44" s="2">
        <f t="shared" si="11"/>
        <v>2</v>
      </c>
      <c r="R44" s="9">
        <v>234</v>
      </c>
      <c r="S44" s="2">
        <f t="shared" si="11"/>
        <v>0</v>
      </c>
      <c r="T44" s="2">
        <f t="shared" si="11"/>
        <v>4</v>
      </c>
      <c r="U44" s="2">
        <f t="shared" si="11"/>
        <v>0</v>
      </c>
      <c r="V44" s="9">
        <v>4</v>
      </c>
      <c r="W44" s="12">
        <f t="shared" si="0"/>
        <v>510</v>
      </c>
      <c r="X44" s="16">
        <f t="shared" si="1"/>
        <v>361</v>
      </c>
      <c r="Y44" s="17">
        <v>72.2</v>
      </c>
      <c r="Z44" s="17">
        <v>98.894893700332176</v>
      </c>
      <c r="AA44" s="16">
        <f t="shared" si="2"/>
        <v>143</v>
      </c>
      <c r="AB44" s="17">
        <v>28.6</v>
      </c>
      <c r="AC44" s="17">
        <v>34.121840513079007</v>
      </c>
      <c r="AD44" s="16">
        <f t="shared" si="3"/>
        <v>6</v>
      </c>
      <c r="AE44" s="17">
        <v>1.2</v>
      </c>
      <c r="AF44" s="17">
        <v>1.7888543819998317</v>
      </c>
      <c r="AG44" s="15">
        <f t="shared" si="4"/>
        <v>510</v>
      </c>
      <c r="AH44" s="15">
        <v>102</v>
      </c>
      <c r="AI44" s="15">
        <v>134.16594202702859</v>
      </c>
    </row>
    <row r="45" spans="1:35" ht="30" customHeight="1" x14ac:dyDescent="0.3">
      <c r="A45" s="64" t="s">
        <v>11</v>
      </c>
      <c r="B45" s="8">
        <v>2021</v>
      </c>
      <c r="C45" s="8">
        <v>13</v>
      </c>
      <c r="D45" s="8">
        <v>0</v>
      </c>
      <c r="E45" s="8">
        <v>0</v>
      </c>
      <c r="F45" s="9">
        <v>13</v>
      </c>
      <c r="G45" s="8">
        <v>0</v>
      </c>
      <c r="H45" s="8">
        <v>0</v>
      </c>
      <c r="I45" s="8">
        <v>0</v>
      </c>
      <c r="J45" s="9">
        <v>0</v>
      </c>
      <c r="K45" s="8">
        <v>0</v>
      </c>
      <c r="L45" s="8">
        <v>0</v>
      </c>
      <c r="M45" s="8">
        <v>0</v>
      </c>
      <c r="N45" s="9">
        <v>0</v>
      </c>
      <c r="O45" s="8">
        <v>0</v>
      </c>
      <c r="P45" s="8">
        <v>0</v>
      </c>
      <c r="Q45" s="8">
        <v>0</v>
      </c>
      <c r="R45" s="9">
        <v>0</v>
      </c>
      <c r="S45" s="8">
        <v>0</v>
      </c>
      <c r="T45" s="8">
        <v>0</v>
      </c>
      <c r="U45" s="8">
        <v>0</v>
      </c>
      <c r="V45" s="9">
        <v>0</v>
      </c>
      <c r="W45" s="12">
        <f t="shared" si="0"/>
        <v>13</v>
      </c>
      <c r="X45" s="20">
        <f t="shared" si="1"/>
        <v>13</v>
      </c>
      <c r="Y45" s="21">
        <v>2.6</v>
      </c>
      <c r="Z45" s="21">
        <v>5.8137767414994528</v>
      </c>
      <c r="AA45" s="20">
        <f t="shared" si="2"/>
        <v>0</v>
      </c>
      <c r="AB45" s="21">
        <v>0</v>
      </c>
      <c r="AC45" s="21">
        <v>0</v>
      </c>
      <c r="AD45" s="20">
        <f t="shared" si="3"/>
        <v>0</v>
      </c>
      <c r="AE45" s="21">
        <v>0</v>
      </c>
      <c r="AF45" s="21">
        <v>0</v>
      </c>
      <c r="AG45" s="15">
        <f t="shared" si="4"/>
        <v>13</v>
      </c>
      <c r="AH45" s="15">
        <v>2.6</v>
      </c>
      <c r="AI45" s="15">
        <v>5.8137767414994528</v>
      </c>
    </row>
    <row r="46" spans="1:35" ht="30" customHeight="1" x14ac:dyDescent="0.3">
      <c r="A46" s="64"/>
      <c r="B46" s="8">
        <v>2022</v>
      </c>
      <c r="C46" s="8">
        <v>190</v>
      </c>
      <c r="D46" s="8">
        <v>0</v>
      </c>
      <c r="E46" s="8">
        <v>4</v>
      </c>
      <c r="F46" s="9">
        <v>194</v>
      </c>
      <c r="G46" s="8">
        <v>0</v>
      </c>
      <c r="H46" s="8">
        <v>5</v>
      </c>
      <c r="I46" s="8">
        <v>0</v>
      </c>
      <c r="J46" s="9">
        <v>5</v>
      </c>
      <c r="K46" s="8">
        <v>0</v>
      </c>
      <c r="L46" s="8">
        <v>0</v>
      </c>
      <c r="M46" s="8">
        <v>0</v>
      </c>
      <c r="N46" s="9">
        <v>0</v>
      </c>
      <c r="O46" s="8">
        <v>0</v>
      </c>
      <c r="P46" s="8">
        <v>0</v>
      </c>
      <c r="Q46" s="8">
        <v>3</v>
      </c>
      <c r="R46" s="9">
        <v>3</v>
      </c>
      <c r="S46" s="8">
        <v>0</v>
      </c>
      <c r="T46" s="8">
        <v>0</v>
      </c>
      <c r="U46" s="8">
        <v>0</v>
      </c>
      <c r="V46" s="9">
        <v>0</v>
      </c>
      <c r="W46" s="12">
        <f t="shared" si="0"/>
        <v>202</v>
      </c>
      <c r="X46" s="20">
        <f t="shared" si="1"/>
        <v>190</v>
      </c>
      <c r="Y46" s="21">
        <v>38</v>
      </c>
      <c r="Z46" s="21">
        <v>84.970583144992005</v>
      </c>
      <c r="AA46" s="20">
        <f t="shared" si="2"/>
        <v>5</v>
      </c>
      <c r="AB46" s="21">
        <v>1</v>
      </c>
      <c r="AC46" s="21">
        <v>2.2360679774997898</v>
      </c>
      <c r="AD46" s="20">
        <f t="shared" si="3"/>
        <v>7</v>
      </c>
      <c r="AE46" s="21">
        <v>1.4</v>
      </c>
      <c r="AF46" s="21">
        <v>1.9493588689617927</v>
      </c>
      <c r="AG46" s="15">
        <f t="shared" si="4"/>
        <v>202</v>
      </c>
      <c r="AH46" s="15">
        <v>40.4</v>
      </c>
      <c r="AI46" s="15">
        <v>85.891210260421872</v>
      </c>
    </row>
    <row r="47" spans="1:35" ht="30" customHeight="1" x14ac:dyDescent="0.3">
      <c r="A47" s="64"/>
      <c r="B47" s="8">
        <v>2023</v>
      </c>
      <c r="C47" s="8">
        <v>90</v>
      </c>
      <c r="D47" s="8">
        <v>0</v>
      </c>
      <c r="E47" s="8">
        <v>3</v>
      </c>
      <c r="F47" s="9">
        <v>93</v>
      </c>
      <c r="G47" s="8">
        <v>0</v>
      </c>
      <c r="H47" s="8">
        <v>0</v>
      </c>
      <c r="I47" s="8">
        <v>0</v>
      </c>
      <c r="J47" s="9">
        <v>0</v>
      </c>
      <c r="K47" s="8">
        <v>0</v>
      </c>
      <c r="L47" s="8">
        <v>0</v>
      </c>
      <c r="M47" s="8">
        <v>0</v>
      </c>
      <c r="N47" s="9">
        <v>0</v>
      </c>
      <c r="O47" s="8">
        <v>0</v>
      </c>
      <c r="P47" s="8">
        <v>8</v>
      </c>
      <c r="Q47" s="8">
        <v>0</v>
      </c>
      <c r="R47" s="9">
        <v>8</v>
      </c>
      <c r="S47" s="8">
        <v>0</v>
      </c>
      <c r="T47" s="8">
        <v>0</v>
      </c>
      <c r="U47" s="8">
        <v>0</v>
      </c>
      <c r="V47" s="9">
        <v>0</v>
      </c>
      <c r="W47" s="12">
        <v>101</v>
      </c>
      <c r="X47" s="20">
        <f t="shared" si="1"/>
        <v>90</v>
      </c>
      <c r="Y47" s="21">
        <v>18</v>
      </c>
      <c r="Z47" s="21">
        <v>40.249223594996216</v>
      </c>
      <c r="AA47" s="20">
        <f t="shared" si="2"/>
        <v>8</v>
      </c>
      <c r="AB47" s="21">
        <v>1.6</v>
      </c>
      <c r="AC47" s="21">
        <v>3.5777087639996634</v>
      </c>
      <c r="AD47" s="20">
        <f t="shared" si="3"/>
        <v>3</v>
      </c>
      <c r="AE47" s="21">
        <v>0.6</v>
      </c>
      <c r="AF47" s="21">
        <v>1.3416407864998738</v>
      </c>
      <c r="AG47" s="15">
        <f t="shared" si="4"/>
        <v>101</v>
      </c>
      <c r="AH47" s="15">
        <v>20.2</v>
      </c>
      <c r="AI47" s="15">
        <v>40.843604150466447</v>
      </c>
    </row>
    <row r="48" spans="1:35" ht="30" customHeight="1" x14ac:dyDescent="0.3">
      <c r="A48" s="64"/>
      <c r="B48" s="8">
        <v>2024</v>
      </c>
      <c r="C48" s="8">
        <v>0</v>
      </c>
      <c r="D48" s="8">
        <v>0</v>
      </c>
      <c r="E48" s="8">
        <v>0</v>
      </c>
      <c r="F48" s="9">
        <v>0</v>
      </c>
      <c r="G48" s="8">
        <v>0</v>
      </c>
      <c r="H48" s="8">
        <v>0</v>
      </c>
      <c r="I48" s="8">
        <v>0</v>
      </c>
      <c r="J48" s="9">
        <v>0</v>
      </c>
      <c r="K48" s="8">
        <v>0</v>
      </c>
      <c r="L48" s="8">
        <v>0</v>
      </c>
      <c r="M48" s="8">
        <v>0</v>
      </c>
      <c r="N48" s="9">
        <v>0</v>
      </c>
      <c r="O48" s="8">
        <v>0</v>
      </c>
      <c r="P48" s="8">
        <v>0</v>
      </c>
      <c r="Q48" s="8">
        <v>0</v>
      </c>
      <c r="R48" s="9">
        <v>0</v>
      </c>
      <c r="S48" s="8">
        <v>0</v>
      </c>
      <c r="T48" s="8">
        <v>0</v>
      </c>
      <c r="U48" s="8">
        <v>0</v>
      </c>
      <c r="V48" s="9">
        <v>0</v>
      </c>
      <c r="W48" s="12">
        <f>U48+T48+S48+Q48+P48+O48+M48+L48+K48+I48+H48+G48+E48+D48+C48</f>
        <v>0</v>
      </c>
      <c r="X48" s="20">
        <f t="shared" si="1"/>
        <v>0</v>
      </c>
      <c r="Y48" s="21">
        <v>0</v>
      </c>
      <c r="Z48" s="21">
        <v>0</v>
      </c>
      <c r="AA48" s="20">
        <f t="shared" si="2"/>
        <v>0</v>
      </c>
      <c r="AB48" s="21">
        <v>0</v>
      </c>
      <c r="AC48" s="21">
        <v>0</v>
      </c>
      <c r="AD48" s="20">
        <f t="shared" si="3"/>
        <v>0</v>
      </c>
      <c r="AE48" s="21">
        <v>0</v>
      </c>
      <c r="AF48" s="21">
        <v>0</v>
      </c>
      <c r="AG48" s="15">
        <f t="shared" si="4"/>
        <v>0</v>
      </c>
      <c r="AH48" s="15">
        <v>0</v>
      </c>
      <c r="AI48" s="15">
        <v>0</v>
      </c>
    </row>
    <row r="49" spans="1:35" ht="30" customHeight="1" x14ac:dyDescent="0.3">
      <c r="A49" s="64"/>
      <c r="B49" s="2" t="s">
        <v>12</v>
      </c>
      <c r="C49" s="2">
        <f>C48+C47+C46+C45</f>
        <v>293</v>
      </c>
      <c r="D49" s="2">
        <f t="shared" ref="D49:U49" si="12">D48+D47+D46+D45</f>
        <v>0</v>
      </c>
      <c r="E49" s="2">
        <f t="shared" si="12"/>
        <v>7</v>
      </c>
      <c r="F49" s="9">
        <v>300</v>
      </c>
      <c r="G49" s="2">
        <f t="shared" si="12"/>
        <v>0</v>
      </c>
      <c r="H49" s="2">
        <f t="shared" si="12"/>
        <v>5</v>
      </c>
      <c r="I49" s="2">
        <f t="shared" si="12"/>
        <v>0</v>
      </c>
      <c r="J49" s="9">
        <v>5</v>
      </c>
      <c r="K49" s="2">
        <f t="shared" si="12"/>
        <v>0</v>
      </c>
      <c r="L49" s="2">
        <f t="shared" si="12"/>
        <v>0</v>
      </c>
      <c r="M49" s="2">
        <f t="shared" si="12"/>
        <v>0</v>
      </c>
      <c r="N49" s="9">
        <v>0</v>
      </c>
      <c r="O49" s="2">
        <f t="shared" si="12"/>
        <v>0</v>
      </c>
      <c r="P49" s="2">
        <f t="shared" si="12"/>
        <v>8</v>
      </c>
      <c r="Q49" s="2">
        <f t="shared" si="12"/>
        <v>3</v>
      </c>
      <c r="R49" s="9">
        <v>11</v>
      </c>
      <c r="S49" s="2">
        <f t="shared" si="12"/>
        <v>0</v>
      </c>
      <c r="T49" s="2">
        <f t="shared" si="12"/>
        <v>0</v>
      </c>
      <c r="U49" s="2">
        <f t="shared" si="12"/>
        <v>0</v>
      </c>
      <c r="V49" s="9">
        <v>0</v>
      </c>
      <c r="W49" s="12">
        <f>U49+T49+S49+Q49+P49+O49+M49+L49+K49+I49+H49+G49+E49+D49+C49</f>
        <v>316</v>
      </c>
      <c r="X49" s="16">
        <f t="shared" si="1"/>
        <v>293</v>
      </c>
      <c r="Y49" s="17">
        <v>58.6</v>
      </c>
      <c r="Z49" s="17">
        <v>131.03358348148768</v>
      </c>
      <c r="AA49" s="16">
        <f t="shared" si="2"/>
        <v>13</v>
      </c>
      <c r="AB49" s="17">
        <v>2.6</v>
      </c>
      <c r="AC49" s="17">
        <v>3.714835124201342</v>
      </c>
      <c r="AD49" s="16">
        <f t="shared" si="3"/>
        <v>10</v>
      </c>
      <c r="AE49" s="17">
        <v>2</v>
      </c>
      <c r="AF49" s="17">
        <v>3.082207001484488</v>
      </c>
      <c r="AG49" s="15">
        <f t="shared" si="4"/>
        <v>316</v>
      </c>
      <c r="AH49" s="15">
        <v>63.2</v>
      </c>
      <c r="AI49" s="15">
        <v>132.45263304291086</v>
      </c>
    </row>
    <row r="50" spans="1:35" ht="30" customHeight="1" x14ac:dyDescent="0.3">
      <c r="A50" s="65" t="s">
        <v>27</v>
      </c>
      <c r="B50" s="65"/>
      <c r="C50" s="9">
        <f t="shared" ref="C50:V50" si="13">C49+C44+C39+C34+C29+C24+C19+C14+C9</f>
        <v>14209</v>
      </c>
      <c r="D50" s="9">
        <f t="shared" si="13"/>
        <v>1348</v>
      </c>
      <c r="E50" s="9">
        <f t="shared" si="13"/>
        <v>326</v>
      </c>
      <c r="F50" s="9">
        <f t="shared" si="13"/>
        <v>15883</v>
      </c>
      <c r="G50" s="9">
        <f t="shared" si="13"/>
        <v>98</v>
      </c>
      <c r="H50" s="9">
        <f t="shared" si="13"/>
        <v>465</v>
      </c>
      <c r="I50" s="9">
        <f t="shared" si="13"/>
        <v>177</v>
      </c>
      <c r="J50" s="9">
        <f t="shared" si="13"/>
        <v>740</v>
      </c>
      <c r="K50" s="9">
        <f t="shared" si="13"/>
        <v>0</v>
      </c>
      <c r="L50" s="9">
        <f t="shared" si="13"/>
        <v>432</v>
      </c>
      <c r="M50" s="9">
        <f t="shared" si="13"/>
        <v>0</v>
      </c>
      <c r="N50" s="9">
        <f t="shared" si="13"/>
        <v>432</v>
      </c>
      <c r="O50" s="9">
        <f t="shared" si="13"/>
        <v>319</v>
      </c>
      <c r="P50" s="9">
        <f t="shared" si="13"/>
        <v>301</v>
      </c>
      <c r="Q50" s="9">
        <f t="shared" si="13"/>
        <v>9</v>
      </c>
      <c r="R50" s="9">
        <f t="shared" si="13"/>
        <v>629</v>
      </c>
      <c r="S50" s="9">
        <f t="shared" si="13"/>
        <v>0</v>
      </c>
      <c r="T50" s="9">
        <f t="shared" si="13"/>
        <v>117</v>
      </c>
      <c r="U50" s="9">
        <f t="shared" si="13"/>
        <v>2</v>
      </c>
      <c r="V50" s="9">
        <f t="shared" si="13"/>
        <v>119</v>
      </c>
      <c r="W50" s="12">
        <f>U50+T50+S50+Q50+P50+O50+M50+L50+K50+I50+H50+G50+E50+D50+C50</f>
        <v>17803</v>
      </c>
      <c r="X50" s="29">
        <f t="shared" si="1"/>
        <v>14626</v>
      </c>
      <c r="Y50" s="30">
        <v>2925.2</v>
      </c>
      <c r="Z50" s="30">
        <v>6309.1812226310321</v>
      </c>
      <c r="AA50" s="29">
        <f t="shared" si="2"/>
        <v>2663</v>
      </c>
      <c r="AB50" s="30">
        <v>532.6</v>
      </c>
      <c r="AC50" s="30">
        <v>475.90156545235277</v>
      </c>
      <c r="AD50" s="29">
        <f t="shared" si="3"/>
        <v>514</v>
      </c>
      <c r="AE50" s="30">
        <v>102.8</v>
      </c>
      <c r="AF50" s="30">
        <v>145.6458032351087</v>
      </c>
      <c r="AG50" s="15">
        <f t="shared" si="4"/>
        <v>17803</v>
      </c>
      <c r="AH50" s="15">
        <v>3560.6</v>
      </c>
      <c r="AI50" s="15">
        <v>6892.4660535979428</v>
      </c>
    </row>
    <row r="51" spans="1:35" ht="30" customHeight="1" x14ac:dyDescent="0.3">
      <c r="A51" s="48" t="s">
        <v>21</v>
      </c>
      <c r="B51" s="48"/>
      <c r="C51" s="31">
        <f>(C50/$F$50)*100</f>
        <v>89.460429389913742</v>
      </c>
      <c r="D51" s="31">
        <f t="shared" ref="D51:F51" si="14">(D50/$F$50)*100</f>
        <v>8.4870616382295534</v>
      </c>
      <c r="E51" s="31">
        <f t="shared" si="14"/>
        <v>2.0525089718567022</v>
      </c>
      <c r="F51" s="32">
        <f t="shared" si="14"/>
        <v>100</v>
      </c>
      <c r="G51" s="31">
        <f>(G50/$J$50)*100</f>
        <v>13.243243243243244</v>
      </c>
      <c r="H51" s="31">
        <f t="shared" ref="H51:J51" si="15">(H50/$J$50)*100</f>
        <v>62.837837837837839</v>
      </c>
      <c r="I51" s="31">
        <f t="shared" si="15"/>
        <v>23.918918918918919</v>
      </c>
      <c r="J51" s="32">
        <f t="shared" si="15"/>
        <v>100</v>
      </c>
      <c r="K51" s="7">
        <f>(K50/$N$50)*100</f>
        <v>0</v>
      </c>
      <c r="L51" s="31">
        <f t="shared" ref="L51:N51" si="16">(L50/$N$50)*100</f>
        <v>100</v>
      </c>
      <c r="M51" s="7">
        <f t="shared" si="16"/>
        <v>0</v>
      </c>
      <c r="N51" s="32">
        <f t="shared" si="16"/>
        <v>100</v>
      </c>
      <c r="O51" s="31">
        <f>(O50/$R$50)*100</f>
        <v>50.715421303656591</v>
      </c>
      <c r="P51" s="31">
        <f t="shared" ref="P51:R51" si="17">(P50/$R$50)*100</f>
        <v>47.853736089030207</v>
      </c>
      <c r="Q51" s="31">
        <f t="shared" si="17"/>
        <v>1.4308426073131957</v>
      </c>
      <c r="R51" s="32">
        <f t="shared" si="17"/>
        <v>100</v>
      </c>
      <c r="S51" s="7">
        <f>(S50/$V$50)*100</f>
        <v>0</v>
      </c>
      <c r="T51" s="31">
        <f t="shared" ref="T51:V51" si="18">(T50/$V$50)*100</f>
        <v>98.319327731092429</v>
      </c>
      <c r="U51" s="31">
        <f t="shared" si="18"/>
        <v>1.680672268907563</v>
      </c>
      <c r="V51" s="33">
        <f t="shared" si="18"/>
        <v>100</v>
      </c>
      <c r="W51" s="45">
        <f>(W50/W50)*100</f>
        <v>100</v>
      </c>
      <c r="X51" s="44">
        <f>(X50/W50)*100</f>
        <v>82.154693029264735</v>
      </c>
      <c r="Y51" s="34"/>
      <c r="Z51" s="34"/>
      <c r="AA51" s="44">
        <f>(AA50/W50)*100</f>
        <v>14.958153120260631</v>
      </c>
      <c r="AB51" s="34"/>
      <c r="AC51" s="34"/>
      <c r="AD51" s="44">
        <f>(AD50/W50)*100</f>
        <v>2.8871538504746392</v>
      </c>
      <c r="AE51" s="34"/>
      <c r="AF51" s="34"/>
      <c r="AG51" s="55">
        <f>(AG50/W50)*100</f>
        <v>100</v>
      </c>
      <c r="AH51" s="56"/>
      <c r="AI51" s="56"/>
    </row>
    <row r="52" spans="1:35" ht="30" customHeight="1" x14ac:dyDescent="0.3">
      <c r="A52" s="47" t="s">
        <v>20</v>
      </c>
      <c r="B52" s="47"/>
      <c r="C52" s="34">
        <f t="shared" ref="C52:V52" si="19">(C50/$W$50)*100</f>
        <v>79.812391170027524</v>
      </c>
      <c r="D52" s="34">
        <f t="shared" si="19"/>
        <v>7.5717575689490531</v>
      </c>
      <c r="E52" s="34">
        <f t="shared" si="19"/>
        <v>1.8311520530247711</v>
      </c>
      <c r="F52" s="34">
        <f>(F50/$W$50)*100</f>
        <v>89.215300792001358</v>
      </c>
      <c r="G52" s="34">
        <f t="shared" si="19"/>
        <v>0.5504690220749312</v>
      </c>
      <c r="H52" s="34">
        <f t="shared" si="19"/>
        <v>2.6119193394371734</v>
      </c>
      <c r="I52" s="34">
        <f t="shared" si="19"/>
        <v>0.99421445823737564</v>
      </c>
      <c r="J52" s="34">
        <f t="shared" si="19"/>
        <v>4.1566028197494802</v>
      </c>
      <c r="K52" s="6">
        <f t="shared" si="19"/>
        <v>0</v>
      </c>
      <c r="L52" s="34">
        <f t="shared" si="19"/>
        <v>2.4265573217996965</v>
      </c>
      <c r="M52" s="6">
        <f t="shared" si="19"/>
        <v>0</v>
      </c>
      <c r="N52" s="34">
        <f t="shared" si="19"/>
        <v>2.4265573217996965</v>
      </c>
      <c r="O52" s="34">
        <f t="shared" si="19"/>
        <v>1.791832837162276</v>
      </c>
      <c r="P52" s="34">
        <f t="shared" si="19"/>
        <v>1.6907262820872886</v>
      </c>
      <c r="Q52" s="34">
        <f t="shared" si="19"/>
        <v>5.0553277537493682E-2</v>
      </c>
      <c r="R52" s="34">
        <f t="shared" si="19"/>
        <v>3.5331123967870584</v>
      </c>
      <c r="S52" s="6">
        <f t="shared" si="19"/>
        <v>0</v>
      </c>
      <c r="T52" s="34">
        <f t="shared" si="19"/>
        <v>0.65719260798741785</v>
      </c>
      <c r="U52" s="35">
        <f t="shared" si="19"/>
        <v>1.1234061674998595E-2</v>
      </c>
      <c r="V52" s="34">
        <f t="shared" si="19"/>
        <v>0.66842666966241637</v>
      </c>
      <c r="W52" s="46"/>
      <c r="X52" s="44"/>
      <c r="Y52" s="34"/>
      <c r="Z52" s="34"/>
      <c r="AA52" s="44"/>
      <c r="AB52" s="34"/>
      <c r="AC52" s="34"/>
      <c r="AD52" s="44"/>
      <c r="AE52" s="34"/>
      <c r="AF52" s="34"/>
      <c r="AG52" s="57"/>
      <c r="AH52" s="58"/>
      <c r="AI52" s="58"/>
    </row>
  </sheetData>
  <mergeCells count="32">
    <mergeCell ref="X3:Z3"/>
    <mergeCell ref="X2:AI2"/>
    <mergeCell ref="A1:AI1"/>
    <mergeCell ref="AG51:AI52"/>
    <mergeCell ref="AG3:AI3"/>
    <mergeCell ref="AD3:AF3"/>
    <mergeCell ref="AA3:AC3"/>
    <mergeCell ref="W3:W4"/>
    <mergeCell ref="O3:R3"/>
    <mergeCell ref="S3:V3"/>
    <mergeCell ref="A45:A49"/>
    <mergeCell ref="A50:B50"/>
    <mergeCell ref="A25:A29"/>
    <mergeCell ref="A30:A34"/>
    <mergeCell ref="A20:A24"/>
    <mergeCell ref="A35:A39"/>
    <mergeCell ref="A5:A9"/>
    <mergeCell ref="A10:A14"/>
    <mergeCell ref="AD51:AD52"/>
    <mergeCell ref="W51:W52"/>
    <mergeCell ref="AA51:AA52"/>
    <mergeCell ref="A15:A19"/>
    <mergeCell ref="A52:B52"/>
    <mergeCell ref="A51:B51"/>
    <mergeCell ref="X51:X52"/>
    <mergeCell ref="A40:A44"/>
    <mergeCell ref="C2:W2"/>
    <mergeCell ref="G3:J3"/>
    <mergeCell ref="B2:B4"/>
    <mergeCell ref="A2:A4"/>
    <mergeCell ref="K3:N3"/>
    <mergeCell ref="C3:F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ASUS</cp:lastModifiedBy>
  <dcterms:created xsi:type="dcterms:W3CDTF">2024-08-16T11:12:58Z</dcterms:created>
  <dcterms:modified xsi:type="dcterms:W3CDTF">2025-10-14T18:42:32Z</dcterms:modified>
</cp:coreProperties>
</file>