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 activeTab="1"/>
  </bookViews>
  <sheets>
    <sheet name="Sheet1" sheetId="1" r:id="rId1"/>
    <sheet name="Sheet2" sheetId="2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7" i="1" l="1"/>
  <c r="P7" i="1" l="1"/>
  <c r="Q7" i="1" s="1"/>
  <c r="O7" i="1"/>
  <c r="O28" i="1"/>
  <c r="P28" i="1"/>
  <c r="Q28" i="1" s="1"/>
  <c r="P16" i="1"/>
  <c r="Q16" i="1" s="1"/>
  <c r="O16" i="1"/>
  <c r="P13" i="1"/>
  <c r="Q13" i="1" s="1"/>
  <c r="O13" i="1"/>
  <c r="G9" i="2" l="1"/>
  <c r="F9" i="2"/>
  <c r="E9" i="2"/>
  <c r="CT52" i="2"/>
  <c r="CS52" i="2"/>
  <c r="CR52" i="2"/>
  <c r="AB25" i="2"/>
  <c r="AA25" i="2"/>
  <c r="Z25" i="2"/>
  <c r="U20" i="2"/>
  <c r="T20" i="2"/>
  <c r="S20" i="2"/>
  <c r="N15" i="2"/>
  <c r="M15" i="2"/>
  <c r="L15" i="2"/>
  <c r="P12" i="1"/>
  <c r="Q12" i="1" s="1"/>
  <c r="O12" i="1"/>
  <c r="O10" i="1"/>
  <c r="P10" i="1"/>
  <c r="Q10" i="1" s="1"/>
  <c r="P31" i="1"/>
  <c r="Q31" i="1" s="1"/>
  <c r="O31" i="1"/>
  <c r="BX39" i="2"/>
  <c r="BW39" i="2"/>
  <c r="CT50" i="2"/>
  <c r="CT51" i="2"/>
  <c r="CS50" i="2"/>
  <c r="CS51" i="2"/>
  <c r="CR50" i="2"/>
  <c r="CR51" i="2"/>
  <c r="CT49" i="2"/>
  <c r="CS49" i="2"/>
  <c r="CR49" i="2"/>
  <c r="CM46" i="2"/>
  <c r="CM47" i="2"/>
  <c r="CM48" i="2"/>
  <c r="CL46" i="2"/>
  <c r="CL47" i="2"/>
  <c r="CL48" i="2"/>
  <c r="CK46" i="2"/>
  <c r="CK47" i="2"/>
  <c r="CK48" i="2"/>
  <c r="CM45" i="2"/>
  <c r="CL45" i="2"/>
  <c r="CK45" i="2"/>
  <c r="CF43" i="2"/>
  <c r="CF44" i="2"/>
  <c r="CE43" i="2"/>
  <c r="CE44" i="2"/>
  <c r="CD43" i="2"/>
  <c r="CD44" i="2"/>
  <c r="CF42" i="2"/>
  <c r="CE42" i="2"/>
  <c r="CD42" i="2"/>
  <c r="BY40" i="2"/>
  <c r="BX40" i="2"/>
  <c r="BW40" i="2"/>
  <c r="BY39" i="2"/>
  <c r="BK36" i="2"/>
  <c r="BJ36" i="2"/>
  <c r="BI36" i="2"/>
  <c r="BR37" i="2"/>
  <c r="BQ37" i="2"/>
  <c r="BP37" i="2"/>
  <c r="BK35" i="2"/>
  <c r="BJ35" i="2"/>
  <c r="BI35" i="2"/>
  <c r="BD31" i="2"/>
  <c r="BD32" i="2"/>
  <c r="BD33" i="2"/>
  <c r="BD34" i="2"/>
  <c r="BC31" i="2"/>
  <c r="BC32" i="2"/>
  <c r="BC33" i="2"/>
  <c r="BC34" i="2"/>
  <c r="BB31" i="2"/>
  <c r="BB32" i="2"/>
  <c r="BB33" i="2"/>
  <c r="BB34" i="2"/>
  <c r="AW27" i="2"/>
  <c r="AW28" i="2"/>
  <c r="AW29" i="2"/>
  <c r="AV27" i="2"/>
  <c r="AV28" i="2"/>
  <c r="AV29" i="2"/>
  <c r="AU27" i="2"/>
  <c r="AU28" i="2"/>
  <c r="AU29" i="2"/>
  <c r="AB22" i="2"/>
  <c r="AB23" i="2"/>
  <c r="AB24" i="2"/>
  <c r="AA22" i="2"/>
  <c r="AA23" i="2"/>
  <c r="AA24" i="2"/>
  <c r="Z22" i="2"/>
  <c r="Z23" i="2"/>
  <c r="Z24" i="2"/>
  <c r="U17" i="2"/>
  <c r="U18" i="2"/>
  <c r="U19" i="2"/>
  <c r="T17" i="2"/>
  <c r="T18" i="2"/>
  <c r="T19" i="2"/>
  <c r="S17" i="2"/>
  <c r="S18" i="2"/>
  <c r="S19" i="2"/>
  <c r="BD30" i="2"/>
  <c r="BC30" i="2"/>
  <c r="BB30" i="2"/>
  <c r="AW26" i="2"/>
  <c r="AV26" i="2"/>
  <c r="AU26" i="2"/>
  <c r="AB21" i="2"/>
  <c r="AA21" i="2"/>
  <c r="Z21" i="2"/>
  <c r="U16" i="2"/>
  <c r="T16" i="2"/>
  <c r="S16" i="2"/>
  <c r="N10" i="2"/>
  <c r="N11" i="2"/>
  <c r="N12" i="2"/>
  <c r="N13" i="2"/>
  <c r="N14" i="2"/>
  <c r="M10" i="2"/>
  <c r="M11" i="2"/>
  <c r="M12" i="2"/>
  <c r="M13" i="2"/>
  <c r="M14" i="2"/>
  <c r="L10" i="2"/>
  <c r="L11" i="2"/>
  <c r="L12" i="2"/>
  <c r="L13" i="2"/>
  <c r="L14" i="2"/>
  <c r="G2" i="2"/>
  <c r="G3" i="2"/>
  <c r="G4" i="2"/>
  <c r="G5" i="2"/>
  <c r="G6" i="2"/>
  <c r="G7" i="2"/>
  <c r="G8" i="2"/>
  <c r="F2" i="2"/>
  <c r="F3" i="2"/>
  <c r="F4" i="2"/>
  <c r="F5" i="2"/>
  <c r="F6" i="2"/>
  <c r="F7" i="2"/>
  <c r="F8" i="2"/>
  <c r="E2" i="2"/>
  <c r="E3" i="2"/>
  <c r="E4" i="2"/>
  <c r="E5" i="2"/>
  <c r="E6" i="2"/>
  <c r="E7" i="2"/>
  <c r="E8" i="2"/>
  <c r="P14" i="1"/>
  <c r="Q14" i="1" s="1"/>
  <c r="P20" i="1"/>
  <c r="Q20" i="1" s="1"/>
  <c r="P32" i="1"/>
  <c r="Q32" i="1" s="1"/>
  <c r="P9" i="1"/>
  <c r="Q9" i="1" s="1"/>
  <c r="P15" i="1"/>
  <c r="Q15" i="1" s="1"/>
  <c r="P21" i="1"/>
  <c r="Q21" i="1" s="1"/>
  <c r="P18" i="1"/>
  <c r="Q18" i="1" s="1"/>
  <c r="P30" i="1"/>
  <c r="Q30" i="1" s="1"/>
  <c r="P8" i="1"/>
  <c r="Q8" i="1" s="1"/>
  <c r="P2" i="1"/>
  <c r="Q2" i="1" s="1"/>
  <c r="P17" i="1"/>
  <c r="Q17" i="1" s="1"/>
  <c r="P24" i="1"/>
  <c r="Q24" i="1" s="1"/>
  <c r="P27" i="1"/>
  <c r="Q27" i="1" s="1"/>
  <c r="P3" i="1"/>
  <c r="Q3" i="1" s="1"/>
  <c r="P26" i="1"/>
  <c r="Q26" i="1" s="1"/>
  <c r="P23" i="1"/>
  <c r="Q23" i="1" s="1"/>
  <c r="P4" i="1"/>
  <c r="Q4" i="1" s="1"/>
  <c r="P33" i="1"/>
  <c r="Q33" i="1" s="1"/>
  <c r="P11" i="1"/>
  <c r="Q11" i="1" s="1"/>
  <c r="P35" i="1"/>
  <c r="Q35" i="1" s="1"/>
  <c r="P29" i="1"/>
  <c r="Q29" i="1" s="1"/>
  <c r="P25" i="1"/>
  <c r="Q25" i="1" s="1"/>
  <c r="P6" i="1"/>
  <c r="Q6" i="1" s="1"/>
  <c r="P22" i="1"/>
  <c r="Q22" i="1" s="1"/>
  <c r="P34" i="1"/>
  <c r="Q34" i="1" s="1"/>
  <c r="P36" i="1"/>
  <c r="Q36" i="1" s="1"/>
  <c r="P5" i="1"/>
  <c r="Q5" i="1" s="1"/>
  <c r="P19" i="1"/>
  <c r="Q19" i="1" s="1"/>
  <c r="O14" i="1"/>
  <c r="O20" i="1"/>
  <c r="O32" i="1"/>
  <c r="O9" i="1"/>
  <c r="O15" i="1"/>
  <c r="O21" i="1"/>
  <c r="O18" i="1"/>
  <c r="O30" i="1"/>
  <c r="O8" i="1"/>
  <c r="O2" i="1"/>
  <c r="O17" i="1"/>
  <c r="O24" i="1"/>
  <c r="O27" i="1"/>
  <c r="O3" i="1"/>
  <c r="O26" i="1"/>
  <c r="O23" i="1"/>
  <c r="O4" i="1"/>
  <c r="O33" i="1"/>
  <c r="O11" i="1"/>
  <c r="O35" i="1"/>
  <c r="O29" i="1"/>
  <c r="O25" i="1"/>
  <c r="O6" i="1"/>
  <c r="O22" i="1"/>
  <c r="O34" i="1"/>
  <c r="O36" i="1"/>
  <c r="O5" i="1"/>
  <c r="O19" i="1"/>
  <c r="H9" i="2" l="1"/>
  <c r="CU52" i="2"/>
  <c r="O15" i="2"/>
  <c r="AC25" i="2"/>
  <c r="V20" i="2"/>
  <c r="CG44" i="2"/>
  <c r="CU49" i="2"/>
  <c r="BZ40" i="2"/>
  <c r="CG42" i="2"/>
  <c r="BE31" i="2"/>
  <c r="CN48" i="2"/>
  <c r="AX26" i="2"/>
  <c r="CN47" i="2"/>
  <c r="CG43" i="2"/>
  <c r="CN46" i="2"/>
  <c r="CN45" i="2"/>
  <c r="CU51" i="2"/>
  <c r="CU50" i="2"/>
  <c r="BS37" i="2"/>
  <c r="AX28" i="2"/>
  <c r="BL36" i="2"/>
  <c r="BZ39" i="2"/>
  <c r="O12" i="2"/>
  <c r="H6" i="2"/>
  <c r="BE34" i="2"/>
  <c r="BE33" i="2"/>
  <c r="BL35" i="2"/>
  <c r="AX29" i="2"/>
  <c r="BE32" i="2"/>
  <c r="AX27" i="2"/>
  <c r="O13" i="2"/>
  <c r="BE30" i="2"/>
  <c r="H4" i="2"/>
  <c r="H8" i="2"/>
  <c r="H3" i="2"/>
  <c r="H7" i="2"/>
  <c r="H2" i="2"/>
  <c r="V17" i="2"/>
  <c r="AC22" i="2"/>
  <c r="H5" i="2"/>
  <c r="O11" i="2"/>
  <c r="O14" i="2"/>
  <c r="O10" i="2"/>
  <c r="AC24" i="2"/>
  <c r="V16" i="2"/>
  <c r="V19" i="2"/>
  <c r="V18" i="2"/>
  <c r="AC23" i="2"/>
  <c r="AC21" i="2"/>
</calcChain>
</file>

<file path=xl/sharedStrings.xml><?xml version="1.0" encoding="utf-8"?>
<sst xmlns="http://schemas.openxmlformats.org/spreadsheetml/2006/main" count="560" uniqueCount="120">
  <si>
    <t xml:space="preserve">Authors </t>
  </si>
  <si>
    <t>Study_population</t>
  </si>
  <si>
    <t xml:space="preserve">Sample_size </t>
  </si>
  <si>
    <t>Stan_error</t>
  </si>
  <si>
    <t>log_prevalence</t>
  </si>
  <si>
    <t>Stan_Log_prevalence</t>
  </si>
  <si>
    <t>Authors</t>
  </si>
  <si>
    <t>LCI</t>
  </si>
  <si>
    <t>UCI</t>
  </si>
  <si>
    <t>Study design</t>
  </si>
  <si>
    <t>Country</t>
  </si>
  <si>
    <t>CS</t>
  </si>
  <si>
    <t xml:space="preserve">Pregnant women </t>
  </si>
  <si>
    <t>Study year</t>
  </si>
  <si>
    <t>Ethiopia</t>
  </si>
  <si>
    <t>Nigeria</t>
  </si>
  <si>
    <t>Tanzania</t>
  </si>
  <si>
    <t>Rwanda</t>
  </si>
  <si>
    <t>Region_Africa</t>
  </si>
  <si>
    <t>Southern Africa</t>
  </si>
  <si>
    <t>By country</t>
  </si>
  <si>
    <t>Knowledge_PMTCT (%)</t>
  </si>
  <si>
    <t>Kebede et al., 2021</t>
  </si>
  <si>
    <t>Reproductive age women</t>
  </si>
  <si>
    <t>Orji et al., 2024</t>
  </si>
  <si>
    <t>HIV-positive breastfeeding</t>
  </si>
  <si>
    <t>Asefa and Beyene et al., 2013</t>
  </si>
  <si>
    <t>Deynu  et al., 2023</t>
  </si>
  <si>
    <t>Terefe et al., 2024</t>
  </si>
  <si>
    <t>Haile et al., 2015</t>
  </si>
  <si>
    <t>HIV-positive women</t>
  </si>
  <si>
    <t>Ngadaya et al., 2021</t>
  </si>
  <si>
    <t>Antabe et al., 2024</t>
  </si>
  <si>
    <t>2015-2016</t>
  </si>
  <si>
    <t>Malawi</t>
  </si>
  <si>
    <t>2011-2013</t>
  </si>
  <si>
    <t>Abajobir et al., 2013</t>
  </si>
  <si>
    <t>South Sudan</t>
  </si>
  <si>
    <t>Machar MP et al., 2023</t>
  </si>
  <si>
    <t>Masaka et al., 2022</t>
  </si>
  <si>
    <t>Zimbabwe</t>
  </si>
  <si>
    <t>Abebe et al., 2020</t>
  </si>
  <si>
    <t>Cherie et al., 2022</t>
  </si>
  <si>
    <t>2013-2014</t>
  </si>
  <si>
    <t>Mozambique</t>
  </si>
  <si>
    <t>Manjate et al., 2020</t>
  </si>
  <si>
    <t>Luba et al., 2017</t>
  </si>
  <si>
    <t>Multicountry</t>
  </si>
  <si>
    <t>Abtew et al., 2015</t>
  </si>
  <si>
    <t>Osuchukwu et al., 2020</t>
  </si>
  <si>
    <t>Azuogu et al., 2021</t>
  </si>
  <si>
    <t>Tigabu et al., 2018</t>
  </si>
  <si>
    <t>Musvipa et al., 2018</t>
  </si>
  <si>
    <t>HIV-positive pregnant women</t>
  </si>
  <si>
    <t>Mamudu et al., 2014</t>
  </si>
  <si>
    <t>Alemu et al., 2018</t>
  </si>
  <si>
    <t>2012-2013</t>
  </si>
  <si>
    <t>Liyeh TM et al., 2020</t>
  </si>
  <si>
    <t>2008-2019</t>
  </si>
  <si>
    <t>SSA</t>
  </si>
  <si>
    <t>Yeshaneh et al., 2023</t>
  </si>
  <si>
    <t>Zegeye et al., 2022</t>
  </si>
  <si>
    <t>Adewuyi et al., 2025</t>
  </si>
  <si>
    <t>Harrison et al., 2021</t>
  </si>
  <si>
    <t>urban_residence</t>
  </si>
  <si>
    <t>Primary_education</t>
  </si>
  <si>
    <t>Secondary_education</t>
  </si>
  <si>
    <t>Tertiary and above</t>
  </si>
  <si>
    <t>Teshale et al., 2021</t>
  </si>
  <si>
    <t>Age 25-34 years</t>
  </si>
  <si>
    <t>Age 35-49 years</t>
  </si>
  <si>
    <t>Mass_media_exposure</t>
  </si>
  <si>
    <t>Poorer</t>
  </si>
  <si>
    <t>Middle-income</t>
  </si>
  <si>
    <t>Richer</t>
  </si>
  <si>
    <t>Richest</t>
  </si>
  <si>
    <t>Sufficient knowledge HIV/AIDS</t>
  </si>
  <si>
    <t>Having an HIV-infected child</t>
  </si>
  <si>
    <t>Knowledge_PMTCT</t>
  </si>
  <si>
    <t>Kebede SD et al., 2021</t>
  </si>
  <si>
    <t>log_LCI</t>
  </si>
  <si>
    <t>log_UCI</t>
  </si>
  <si>
    <t>Log_OR</t>
  </si>
  <si>
    <r>
      <t>2011</t>
    </r>
    <r>
      <rPr>
        <sz val="11"/>
        <color rgb="FF000000"/>
        <rFont val="AdvTT2a1c7c1f+20"/>
      </rPr>
      <t>–</t>
    </r>
    <r>
      <rPr>
        <sz val="11"/>
        <color rgb="FF000000"/>
        <rFont val="AdvTT2a1c7c1f"/>
      </rPr>
      <t xml:space="preserve">2012 </t>
    </r>
  </si>
  <si>
    <t>DHS</t>
  </si>
  <si>
    <t>Liyeh et al., 2023</t>
  </si>
  <si>
    <t>Eastern Africa</t>
  </si>
  <si>
    <t>Western Africa</t>
  </si>
  <si>
    <t>NR</t>
  </si>
  <si>
    <t>Study_pop</t>
  </si>
  <si>
    <t>Others*</t>
  </si>
  <si>
    <t>Community-based study</t>
  </si>
  <si>
    <t>Facility-sectional study</t>
  </si>
  <si>
    <t>facility-sectional study</t>
  </si>
  <si>
    <t>Study setting</t>
  </si>
  <si>
    <t>Olopha et al., 2021</t>
  </si>
  <si>
    <t>Hailu et al., 2018</t>
  </si>
  <si>
    <t xml:space="preserve"> Asnake et al., 2025</t>
  </si>
  <si>
    <t>Belete et al., 2025</t>
  </si>
  <si>
    <t>Outcome Definition</t>
  </si>
  <si>
    <t>5-items</t>
  </si>
  <si>
    <t>8-items</t>
  </si>
  <si>
    <t>4-items</t>
  </si>
  <si>
    <t>3-items</t>
  </si>
  <si>
    <t>6-items</t>
  </si>
  <si>
    <t>Boateng et al., 2013</t>
  </si>
  <si>
    <t>Ghana</t>
  </si>
  <si>
    <t>HIV-positive 15-49 women</t>
  </si>
  <si>
    <t>Dhillon et al., 2023</t>
  </si>
  <si>
    <t>Cameroon</t>
  </si>
  <si>
    <t>Mudji et al., 2023</t>
  </si>
  <si>
    <t>Central Africa</t>
  </si>
  <si>
    <t>Congo</t>
  </si>
  <si>
    <t>7-items</t>
  </si>
  <si>
    <t>Andargie et al., 2025</t>
  </si>
  <si>
    <t>PMTCT_Definition</t>
  </si>
  <si>
    <t>≥6-items</t>
  </si>
  <si>
    <t>Study_Year</t>
  </si>
  <si>
    <t>Before 2015</t>
  </si>
  <si>
    <t>After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</si>
</sst>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MyriadPro-Light"/>
    </font>
    <font>
      <sz val="12"/>
      <color rgb="FF000000"/>
      <name val="Times New Roman"/>
      <family val="1"/>
    </font>
    <font>
      <sz val="11"/>
      <color rgb="FF000000"/>
      <name val="Candara"/>
      <family val="2"/>
    </font>
    <font>
      <sz val="11"/>
      <color rgb="FF000000"/>
      <name val="AdvTT96740c24"/>
    </font>
    <font>
      <sz val="12"/>
      <color theme="1"/>
      <name val="CentabelBook"/>
    </font>
    <font>
      <b/>
      <sz val="9"/>
      <color rgb="FF000000"/>
      <name val="Helvetica-Bold"/>
    </font>
    <font>
      <sz val="10"/>
      <color rgb="FF222222"/>
      <name val="Arial"/>
      <family val="2"/>
    </font>
    <font>
      <sz val="11"/>
      <color rgb="FF000000"/>
      <name val="Helvetica"/>
    </font>
    <font>
      <sz val="11"/>
      <color rgb="FF000000"/>
      <name val="Calibri"/>
      <family val="2"/>
      <scheme val="minor"/>
    </font>
    <font>
      <sz val="11"/>
      <color rgb="FF585858"/>
      <name val="Calibri-Italic"/>
    </font>
    <font>
      <sz val="11"/>
      <color rgb="FF000000"/>
      <name val="WkcjntAdvTTb5929f4c"/>
    </font>
    <font>
      <sz val="11"/>
      <color rgb="FF000000"/>
      <name val="AdvTT2a1c7c1f"/>
    </font>
    <font>
      <sz val="11"/>
      <color rgb="FF000000"/>
      <name val="AdvTT2a1c7c1f+20"/>
    </font>
    <font>
      <sz val="11"/>
      <color rgb="FF242021"/>
      <name val="GillSansMTPro-Bold"/>
    </font>
    <font>
      <sz val="11"/>
      <color rgb="FF000000"/>
      <name val="AdvOT46dcae81"/>
    </font>
    <font>
      <sz val="11"/>
      <color rgb="FF242021"/>
      <name val="MinionPro-Regular"/>
    </font>
    <font>
      <sz val="11"/>
      <color theme="1"/>
      <name val="CentabelBook"/>
    </font>
    <font>
      <sz val="11"/>
      <color rgb="FF222222"/>
      <name val="Arial"/>
      <family val="2"/>
    </font>
    <font>
      <sz val="11"/>
      <color rgb="FF000000"/>
      <name val="TimesNewRomanPSMT"/>
    </font>
    <font>
      <sz val="11"/>
      <color rgb="FF000000"/>
      <name val="Roboto"/>
    </font>
    <font>
      <sz val="11"/>
      <color rgb="FF000000"/>
      <name val="Helvetica-Bold"/>
    </font>
    <font>
      <sz val="11"/>
      <color rgb="FF000000"/>
      <name val="TimesNewRomanBold"/>
    </font>
    <font>
      <sz val="11"/>
      <color rgb="FF242021"/>
      <name val="MinionPro-Semibold"/>
    </font>
    <font>
      <sz val="11"/>
      <color rgb="FF000000"/>
      <name val="TimesNewRomanPS-BoldMT"/>
    </font>
    <font>
      <sz val="11"/>
      <color rgb="FF000000"/>
      <name val="Corbel-Bold"/>
    </font>
    <font>
      <sz val="11"/>
      <color rgb="FF242021"/>
      <name val="Times New Roman"/>
      <family val="1"/>
    </font>
    <font>
      <sz val="11"/>
      <color rgb="FF000000"/>
      <name val="Lato-Bold"/>
    </font>
    <font>
      <sz val="11"/>
      <color rgb="FF000000"/>
      <name val="Lato-Regular"/>
    </font>
    <font>
      <b/>
      <i/>
      <sz val="11"/>
      <color theme="1"/>
      <name val="Times New Roman"/>
      <family val="1"/>
    </font>
    <font>
      <sz val="11"/>
      <color rgb="FF22222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/>
    </xf>
    <xf numFmtId="0" fontId="20" fillId="0" borderId="0" xfId="0" applyFont="1"/>
    <xf numFmtId="3" fontId="11" fillId="0" borderId="0" xfId="0" applyNumberFormat="1" applyFont="1" applyAlignment="1">
      <alignment horizontal="center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28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9" fillId="0" borderId="0" xfId="0" applyFont="1"/>
    <xf numFmtId="0" fontId="30" fillId="0" borderId="0" xfId="0" applyFont="1"/>
    <xf numFmtId="3" fontId="31" fillId="0" borderId="0" xfId="0" applyNumberFormat="1" applyFont="1" applyAlignment="1">
      <alignment horizontal="center"/>
    </xf>
    <xf numFmtId="0" fontId="32" fillId="0" borderId="0" xfId="0" applyFont="1" applyAlignment="1">
      <alignment horizontal="center"/>
    </xf>
    <xf numFmtId="0" fontId="3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topLeftCell="G27" workbookViewId="0">
      <selection activeCell="M42" sqref="M42"/>
    </sheetView>
  </sheetViews>
  <sheetFormatPr defaultRowHeight="15"/>
  <cols>
    <col min="1" max="4" width="25.140625" style="1" customWidth="1"/>
    <col min="5" max="5" width="16.7109375" style="1" customWidth="1"/>
    <col min="6" max="7" width="20.140625" style="1" customWidth="1"/>
    <col min="8" max="10" width="13.42578125" style="1" customWidth="1"/>
    <col min="11" max="11" width="39.28515625" style="1" customWidth="1"/>
    <col min="12" max="12" width="29.140625" style="1" customWidth="1"/>
    <col min="13" max="13" width="16.5703125" style="1" customWidth="1"/>
    <col min="14" max="14" width="18.5703125" style="1" customWidth="1"/>
    <col min="15" max="15" width="18" style="1" customWidth="1"/>
    <col min="16" max="16" width="15.85546875" style="1" customWidth="1"/>
    <col min="17" max="17" width="21.7109375" style="1" customWidth="1"/>
    <col min="18" max="16384" width="9.140625" style="1"/>
  </cols>
  <sheetData>
    <row r="1" spans="1:17">
      <c r="A1" s="1" t="s">
        <v>0</v>
      </c>
      <c r="B1" s="1" t="s">
        <v>99</v>
      </c>
      <c r="C1" s="1" t="s">
        <v>115</v>
      </c>
      <c r="D1" s="1" t="s">
        <v>13</v>
      </c>
      <c r="E1" s="1" t="s">
        <v>117</v>
      </c>
      <c r="F1" s="1" t="s">
        <v>9</v>
      </c>
      <c r="G1" s="1" t="s">
        <v>94</v>
      </c>
      <c r="H1" s="1" t="s">
        <v>10</v>
      </c>
      <c r="I1" s="1" t="s">
        <v>20</v>
      </c>
      <c r="J1" s="1" t="s">
        <v>18</v>
      </c>
      <c r="K1" s="1" t="s">
        <v>1</v>
      </c>
      <c r="L1" s="1" t="s">
        <v>89</v>
      </c>
      <c r="M1" s="1" t="s">
        <v>2</v>
      </c>
      <c r="N1" s="1" t="s">
        <v>21</v>
      </c>
      <c r="O1" s="1" t="s">
        <v>3</v>
      </c>
      <c r="P1" s="1" t="s">
        <v>4</v>
      </c>
      <c r="Q1" s="1" t="s">
        <v>5</v>
      </c>
    </row>
    <row r="2" spans="1:17">
      <c r="A2" s="5" t="s">
        <v>36</v>
      </c>
      <c r="B2" s="40" t="s">
        <v>102</v>
      </c>
      <c r="C2" s="39" t="s">
        <v>102</v>
      </c>
      <c r="D2" s="1">
        <v>2012</v>
      </c>
      <c r="E2" s="1" t="s">
        <v>118</v>
      </c>
      <c r="F2" s="1" t="s">
        <v>11</v>
      </c>
      <c r="G2" s="1" t="s">
        <v>92</v>
      </c>
      <c r="H2" s="1" t="s">
        <v>14</v>
      </c>
      <c r="I2" s="1" t="s">
        <v>14</v>
      </c>
      <c r="J2" s="1" t="s">
        <v>86</v>
      </c>
      <c r="K2" s="1" t="s">
        <v>12</v>
      </c>
      <c r="L2" s="1" t="s">
        <v>12</v>
      </c>
      <c r="M2" s="1">
        <v>238</v>
      </c>
      <c r="N2" s="1">
        <v>82.3</v>
      </c>
      <c r="O2" s="1">
        <f t="shared" ref="O2:O36" si="0">SQRT(N2*(100-N2)/M2)</f>
        <v>2.473990754247243</v>
      </c>
      <c r="P2" s="1">
        <f t="shared" ref="P2:P36" si="1">LN(N2)</f>
        <v>4.4103711076830239</v>
      </c>
      <c r="Q2" s="1">
        <f t="shared" ref="Q2:Q36" si="2">SQRT(P2*(100-P2)/N2)</f>
        <v>2.2633047630210337</v>
      </c>
    </row>
    <row r="3" spans="1:17">
      <c r="A3" s="6" t="s">
        <v>41</v>
      </c>
      <c r="B3" s="38" t="s">
        <v>104</v>
      </c>
      <c r="C3" s="50" t="s">
        <v>116</v>
      </c>
      <c r="D3" s="1">
        <v>2017</v>
      </c>
      <c r="E3" s="1" t="s">
        <v>119</v>
      </c>
      <c r="F3" s="1" t="s">
        <v>11</v>
      </c>
      <c r="G3" s="1" t="s">
        <v>92</v>
      </c>
      <c r="H3" s="1" t="s">
        <v>14</v>
      </c>
      <c r="I3" s="1" t="s">
        <v>14</v>
      </c>
      <c r="J3" s="1" t="s">
        <v>86</v>
      </c>
      <c r="K3" s="1" t="s">
        <v>12</v>
      </c>
      <c r="L3" s="1" t="s">
        <v>12</v>
      </c>
      <c r="M3" s="1">
        <v>125</v>
      </c>
      <c r="N3" s="1">
        <v>61</v>
      </c>
      <c r="O3" s="1">
        <f t="shared" si="0"/>
        <v>4.3625680510451641</v>
      </c>
      <c r="P3" s="1">
        <f t="shared" si="1"/>
        <v>4.1108738641733114</v>
      </c>
      <c r="Q3" s="1">
        <f t="shared" si="2"/>
        <v>2.5420660968634849</v>
      </c>
    </row>
    <row r="4" spans="1:17">
      <c r="A4" s="4" t="s">
        <v>48</v>
      </c>
      <c r="B4" s="37" t="s">
        <v>103</v>
      </c>
      <c r="C4" s="39" t="s">
        <v>103</v>
      </c>
      <c r="D4" s="1">
        <v>2014</v>
      </c>
      <c r="E4" s="1" t="s">
        <v>118</v>
      </c>
      <c r="F4" s="1" t="s">
        <v>11</v>
      </c>
      <c r="G4" s="1" t="s">
        <v>92</v>
      </c>
      <c r="H4" s="1" t="s">
        <v>14</v>
      </c>
      <c r="I4" s="1" t="s">
        <v>14</v>
      </c>
      <c r="J4" s="1" t="s">
        <v>86</v>
      </c>
      <c r="K4" s="1" t="s">
        <v>12</v>
      </c>
      <c r="L4" s="1" t="s">
        <v>12</v>
      </c>
      <c r="M4" s="1">
        <v>386</v>
      </c>
      <c r="N4" s="1">
        <v>57.5</v>
      </c>
      <c r="O4" s="1">
        <f t="shared" si="0"/>
        <v>2.5161396124267026</v>
      </c>
      <c r="P4" s="1">
        <f t="shared" si="1"/>
        <v>4.0517849478033048</v>
      </c>
      <c r="Q4" s="1">
        <f t="shared" si="2"/>
        <v>2.6002057895718984</v>
      </c>
    </row>
    <row r="5" spans="1:17">
      <c r="A5" s="33" t="s">
        <v>62</v>
      </c>
      <c r="B5" s="34" t="s">
        <v>101</v>
      </c>
      <c r="C5" s="50" t="s">
        <v>116</v>
      </c>
      <c r="D5" s="1" t="s">
        <v>88</v>
      </c>
      <c r="F5" s="1" t="s">
        <v>11</v>
      </c>
      <c r="G5" s="1" t="s">
        <v>92</v>
      </c>
      <c r="H5" s="1" t="s">
        <v>15</v>
      </c>
      <c r="I5" s="1" t="s">
        <v>15</v>
      </c>
      <c r="J5" s="1" t="s">
        <v>87</v>
      </c>
      <c r="K5" s="1" t="s">
        <v>53</v>
      </c>
      <c r="L5" s="1" t="s">
        <v>12</v>
      </c>
      <c r="M5" s="34">
        <v>318</v>
      </c>
      <c r="N5" s="1">
        <v>54.4</v>
      </c>
      <c r="O5" s="1">
        <f t="shared" si="0"/>
        <v>2.7929831214995073</v>
      </c>
      <c r="P5" s="1">
        <f t="shared" si="1"/>
        <v>3.9963641538618968</v>
      </c>
      <c r="Q5" s="1">
        <f t="shared" si="2"/>
        <v>2.6556871858276287</v>
      </c>
    </row>
    <row r="6" spans="1:17">
      <c r="A6" s="29" t="s">
        <v>55</v>
      </c>
      <c r="B6" s="40" t="s">
        <v>102</v>
      </c>
      <c r="C6" s="39" t="s">
        <v>102</v>
      </c>
      <c r="D6" s="1" t="s">
        <v>56</v>
      </c>
      <c r="E6" s="1" t="s">
        <v>118</v>
      </c>
      <c r="F6" s="1" t="s">
        <v>11</v>
      </c>
      <c r="G6" s="1" t="s">
        <v>92</v>
      </c>
      <c r="H6" s="1" t="s">
        <v>14</v>
      </c>
      <c r="I6" s="1" t="s">
        <v>14</v>
      </c>
      <c r="J6" s="1" t="s">
        <v>86</v>
      </c>
      <c r="K6" s="1" t="s">
        <v>12</v>
      </c>
      <c r="L6" s="1" t="s">
        <v>12</v>
      </c>
      <c r="M6" s="1">
        <v>416</v>
      </c>
      <c r="N6" s="1">
        <v>52</v>
      </c>
      <c r="O6" s="1">
        <f t="shared" si="0"/>
        <v>2.4494897427831779</v>
      </c>
      <c r="P6" s="1">
        <f t="shared" si="1"/>
        <v>3.9512437185814275</v>
      </c>
      <c r="Q6" s="1">
        <f t="shared" si="2"/>
        <v>2.7015381834119898</v>
      </c>
    </row>
    <row r="7" spans="1:17">
      <c r="A7" t="s">
        <v>114</v>
      </c>
      <c r="B7" s="37" t="s">
        <v>103</v>
      </c>
      <c r="C7" s="39" t="s">
        <v>103</v>
      </c>
      <c r="D7" s="1">
        <v>2016</v>
      </c>
      <c r="E7" s="1" t="s">
        <v>119</v>
      </c>
      <c r="F7" s="1" t="s">
        <v>11</v>
      </c>
      <c r="G7" s="1" t="s">
        <v>92</v>
      </c>
      <c r="H7" s="1" t="s">
        <v>14</v>
      </c>
      <c r="I7" s="1" t="s">
        <v>14</v>
      </c>
      <c r="J7" s="1" t="s">
        <v>86</v>
      </c>
      <c r="K7" s="1" t="s">
        <v>23</v>
      </c>
      <c r="L7" s="1" t="s">
        <v>12</v>
      </c>
      <c r="M7" s="35">
        <v>4246</v>
      </c>
      <c r="N7" s="35">
        <v>53.8</v>
      </c>
      <c r="O7" s="1">
        <f t="shared" si="0"/>
        <v>0.76510692130987124</v>
      </c>
      <c r="P7" s="1">
        <f t="shared" si="1"/>
        <v>3.9852734671677386</v>
      </c>
      <c r="Q7" s="1">
        <f t="shared" si="2"/>
        <v>2.6669007328260976</v>
      </c>
    </row>
    <row r="8" spans="1:17">
      <c r="A8" s="5" t="s">
        <v>32</v>
      </c>
      <c r="B8" s="37" t="s">
        <v>103</v>
      </c>
      <c r="C8" s="39" t="s">
        <v>103</v>
      </c>
      <c r="D8" s="1" t="s">
        <v>33</v>
      </c>
      <c r="E8" s="1" t="s">
        <v>119</v>
      </c>
      <c r="F8" s="1" t="s">
        <v>84</v>
      </c>
      <c r="G8" s="1" t="s">
        <v>91</v>
      </c>
      <c r="H8" s="1" t="s">
        <v>34</v>
      </c>
      <c r="I8" s="1" t="s">
        <v>90</v>
      </c>
      <c r="J8" s="1" t="s">
        <v>19</v>
      </c>
      <c r="K8" s="1" t="s">
        <v>30</v>
      </c>
      <c r="L8" s="1" t="s">
        <v>23</v>
      </c>
      <c r="M8" s="1">
        <v>858</v>
      </c>
      <c r="N8" s="1">
        <v>75</v>
      </c>
      <c r="O8" s="1">
        <f t="shared" si="0"/>
        <v>1.4782809899727065</v>
      </c>
      <c r="P8" s="1">
        <f t="shared" si="1"/>
        <v>4.3174881135363101</v>
      </c>
      <c r="Q8" s="1">
        <f t="shared" si="2"/>
        <v>2.3469358967047613</v>
      </c>
    </row>
    <row r="9" spans="1:17">
      <c r="A9" s="1" t="s">
        <v>26</v>
      </c>
      <c r="B9" s="1" t="s">
        <v>103</v>
      </c>
      <c r="C9" s="39" t="s">
        <v>103</v>
      </c>
      <c r="D9" s="1">
        <v>2012</v>
      </c>
      <c r="E9" s="1" t="s">
        <v>118</v>
      </c>
      <c r="F9" s="1" t="s">
        <v>11</v>
      </c>
      <c r="G9" s="1" t="s">
        <v>92</v>
      </c>
      <c r="H9" s="1" t="s">
        <v>14</v>
      </c>
      <c r="I9" s="1" t="s">
        <v>14</v>
      </c>
      <c r="J9" s="1" t="s">
        <v>86</v>
      </c>
      <c r="K9" s="1" t="s">
        <v>12</v>
      </c>
      <c r="L9" s="1" t="s">
        <v>12</v>
      </c>
      <c r="M9" s="1">
        <v>1325</v>
      </c>
      <c r="N9" s="1">
        <v>62.9</v>
      </c>
      <c r="O9" s="1">
        <f t="shared" si="0"/>
        <v>1.3271021060943275</v>
      </c>
      <c r="P9" s="1">
        <f t="shared" si="1"/>
        <v>4.1415461637063951</v>
      </c>
      <c r="Q9" s="1">
        <f t="shared" si="2"/>
        <v>2.5122979294344279</v>
      </c>
    </row>
    <row r="10" spans="1:17">
      <c r="A10" s="3" t="s">
        <v>97</v>
      </c>
      <c r="B10" s="1" t="s">
        <v>102</v>
      </c>
      <c r="C10" s="39" t="s">
        <v>102</v>
      </c>
      <c r="D10" s="1">
        <v>2016</v>
      </c>
      <c r="E10" s="1" t="s">
        <v>119</v>
      </c>
      <c r="F10" s="1" t="s">
        <v>84</v>
      </c>
      <c r="G10" s="1" t="s">
        <v>91</v>
      </c>
      <c r="H10" s="1" t="s">
        <v>14</v>
      </c>
      <c r="I10" s="1" t="s">
        <v>14</v>
      </c>
      <c r="J10" s="1" t="s">
        <v>86</v>
      </c>
      <c r="K10" s="1" t="s">
        <v>23</v>
      </c>
      <c r="L10" s="1" t="s">
        <v>23</v>
      </c>
      <c r="M10" s="36">
        <v>4476</v>
      </c>
      <c r="N10" s="1">
        <v>59.53</v>
      </c>
      <c r="O10" s="1">
        <f t="shared" si="0"/>
        <v>0.73365098429432518</v>
      </c>
      <c r="P10" s="1">
        <f t="shared" si="1"/>
        <v>4.0864803871652988</v>
      </c>
      <c r="Q10" s="1">
        <f t="shared" si="2"/>
        <v>2.5659410944162699</v>
      </c>
    </row>
    <row r="11" spans="1:17">
      <c r="A11" s="30" t="s">
        <v>50</v>
      </c>
      <c r="B11" s="43" t="s">
        <v>101</v>
      </c>
      <c r="C11" s="50" t="s">
        <v>116</v>
      </c>
      <c r="D11" s="1" t="s">
        <v>88</v>
      </c>
      <c r="E11" s="1" t="s">
        <v>119</v>
      </c>
      <c r="F11" s="1" t="s">
        <v>11</v>
      </c>
      <c r="G11" s="1" t="s">
        <v>92</v>
      </c>
      <c r="H11" s="1" t="s">
        <v>15</v>
      </c>
      <c r="I11" s="1" t="s">
        <v>15</v>
      </c>
      <c r="J11" s="1" t="s">
        <v>87</v>
      </c>
      <c r="K11" s="1" t="s">
        <v>12</v>
      </c>
      <c r="L11" s="1" t="s">
        <v>12</v>
      </c>
      <c r="M11" s="1">
        <v>421</v>
      </c>
      <c r="N11" s="1">
        <v>83.4</v>
      </c>
      <c r="O11" s="1">
        <f t="shared" si="0"/>
        <v>1.8134100631151038</v>
      </c>
      <c r="P11" s="1">
        <f t="shared" si="1"/>
        <v>4.423648309364701</v>
      </c>
      <c r="Q11" s="1">
        <f t="shared" si="2"/>
        <v>2.2515546629247507</v>
      </c>
    </row>
    <row r="12" spans="1:17">
      <c r="A12" t="s">
        <v>98</v>
      </c>
      <c r="B12" s="35" t="s">
        <v>100</v>
      </c>
      <c r="C12" s="1" t="s">
        <v>102</v>
      </c>
      <c r="D12" s="1">
        <v>2016</v>
      </c>
      <c r="E12" s="1" t="s">
        <v>119</v>
      </c>
      <c r="F12" s="1" t="s">
        <v>84</v>
      </c>
      <c r="G12" s="1" t="s">
        <v>91</v>
      </c>
      <c r="H12" s="1" t="s">
        <v>14</v>
      </c>
      <c r="I12" s="1" t="s">
        <v>14</v>
      </c>
      <c r="J12" s="1" t="s">
        <v>86</v>
      </c>
      <c r="K12" s="1" t="s">
        <v>23</v>
      </c>
      <c r="L12" s="1" t="s">
        <v>23</v>
      </c>
      <c r="M12" s="49">
        <v>15683</v>
      </c>
      <c r="N12" s="35">
        <v>37.840000000000003</v>
      </c>
      <c r="O12" s="1">
        <f t="shared" si="0"/>
        <v>0.38727235416329092</v>
      </c>
      <c r="P12" s="1">
        <f t="shared" si="1"/>
        <v>3.6333667441836774</v>
      </c>
      <c r="Q12" s="1">
        <f t="shared" si="2"/>
        <v>3.0418822433600257</v>
      </c>
    </row>
    <row r="13" spans="1:17">
      <c r="A13" s="46" t="s">
        <v>105</v>
      </c>
      <c r="B13" s="45" t="s">
        <v>104</v>
      </c>
      <c r="C13" s="50" t="s">
        <v>116</v>
      </c>
      <c r="E13" s="1" t="s">
        <v>118</v>
      </c>
      <c r="F13" s="1" t="s">
        <v>11</v>
      </c>
      <c r="G13" s="1" t="s">
        <v>92</v>
      </c>
      <c r="H13" s="1" t="s">
        <v>106</v>
      </c>
      <c r="I13" s="1" t="s">
        <v>106</v>
      </c>
      <c r="J13" s="1" t="s">
        <v>87</v>
      </c>
      <c r="K13" s="1" t="s">
        <v>107</v>
      </c>
      <c r="L13" s="1" t="s">
        <v>23</v>
      </c>
      <c r="M13" s="1">
        <v>229</v>
      </c>
      <c r="N13" s="1">
        <v>27</v>
      </c>
      <c r="O13" s="1">
        <f t="shared" si="0"/>
        <v>2.933766674356248</v>
      </c>
      <c r="P13" s="1">
        <f t="shared" si="1"/>
        <v>3.2958368660043291</v>
      </c>
      <c r="Q13" s="1">
        <f t="shared" si="2"/>
        <v>3.4357658370663997</v>
      </c>
    </row>
    <row r="14" spans="1:17">
      <c r="A14" s="3" t="s">
        <v>42</v>
      </c>
      <c r="B14" s="1" t="s">
        <v>102</v>
      </c>
      <c r="C14" s="1" t="s">
        <v>102</v>
      </c>
      <c r="D14" s="1">
        <v>2017</v>
      </c>
      <c r="E14" s="1" t="s">
        <v>119</v>
      </c>
      <c r="F14" s="1" t="s">
        <v>11</v>
      </c>
      <c r="G14" s="1" t="s">
        <v>92</v>
      </c>
      <c r="H14" s="1" t="s">
        <v>14</v>
      </c>
      <c r="I14" s="1" t="s">
        <v>14</v>
      </c>
      <c r="J14" s="1" t="s">
        <v>86</v>
      </c>
      <c r="K14" s="1" t="s">
        <v>12</v>
      </c>
      <c r="L14" s="1" t="s">
        <v>12</v>
      </c>
      <c r="M14" s="1">
        <v>242</v>
      </c>
      <c r="N14" s="1">
        <v>66.7</v>
      </c>
      <c r="O14" s="1">
        <f t="shared" si="0"/>
        <v>3.0295446020594858</v>
      </c>
      <c r="P14" s="1">
        <f t="shared" si="1"/>
        <v>4.2002049529215784</v>
      </c>
      <c r="Q14" s="1">
        <f t="shared" si="2"/>
        <v>2.4561484629492858</v>
      </c>
    </row>
    <row r="15" spans="1:17">
      <c r="A15" s="4" t="s">
        <v>27</v>
      </c>
      <c r="B15" s="39" t="s">
        <v>100</v>
      </c>
      <c r="C15" s="1" t="s">
        <v>102</v>
      </c>
      <c r="D15" s="1">
        <v>2020</v>
      </c>
      <c r="E15" s="1" t="s">
        <v>119</v>
      </c>
      <c r="F15" s="1" t="s">
        <v>84</v>
      </c>
      <c r="G15" s="1" t="s">
        <v>91</v>
      </c>
      <c r="H15" s="1" t="s">
        <v>17</v>
      </c>
      <c r="I15" s="1" t="s">
        <v>90</v>
      </c>
      <c r="J15" s="1" t="s">
        <v>86</v>
      </c>
      <c r="K15" s="1" t="s">
        <v>23</v>
      </c>
      <c r="L15" s="1" t="s">
        <v>23</v>
      </c>
      <c r="M15" s="18">
        <v>14634</v>
      </c>
      <c r="N15" s="19">
        <v>65.099999999999994</v>
      </c>
      <c r="O15" s="1">
        <f t="shared" si="0"/>
        <v>0.39402309899550997</v>
      </c>
      <c r="P15" s="1">
        <f t="shared" si="1"/>
        <v>4.1759245492145238</v>
      </c>
      <c r="Q15" s="1">
        <f t="shared" si="2"/>
        <v>2.4792661228985442</v>
      </c>
    </row>
    <row r="16" spans="1:17">
      <c r="A16" s="47" t="s">
        <v>108</v>
      </c>
      <c r="B16" s="1" t="s">
        <v>103</v>
      </c>
      <c r="C16" s="39" t="s">
        <v>103</v>
      </c>
      <c r="D16" s="1">
        <v>2018</v>
      </c>
      <c r="E16" s="1" t="s">
        <v>119</v>
      </c>
      <c r="F16" s="1" t="s">
        <v>84</v>
      </c>
      <c r="G16" s="1" t="s">
        <v>91</v>
      </c>
      <c r="H16" s="1" t="s">
        <v>109</v>
      </c>
      <c r="I16" s="4" t="s">
        <v>109</v>
      </c>
      <c r="J16" s="1" t="s">
        <v>87</v>
      </c>
      <c r="K16" s="1" t="s">
        <v>23</v>
      </c>
      <c r="L16" s="1" t="s">
        <v>23</v>
      </c>
      <c r="M16" s="48">
        <v>13527</v>
      </c>
      <c r="N16" s="1">
        <v>67</v>
      </c>
      <c r="O16" s="1">
        <f t="shared" si="0"/>
        <v>0.40429058364711679</v>
      </c>
      <c r="P16" s="1">
        <f t="shared" si="1"/>
        <v>4.2046926193909657</v>
      </c>
      <c r="Q16" s="1">
        <f t="shared" si="2"/>
        <v>2.4518948563914891</v>
      </c>
    </row>
    <row r="17" spans="1:17">
      <c r="A17" s="3" t="s">
        <v>96</v>
      </c>
      <c r="B17" s="1" t="s">
        <v>102</v>
      </c>
      <c r="C17" s="39" t="s">
        <v>102</v>
      </c>
      <c r="D17" s="1">
        <v>2017</v>
      </c>
      <c r="E17" s="1" t="s">
        <v>119</v>
      </c>
      <c r="F17" s="1" t="s">
        <v>11</v>
      </c>
      <c r="G17" s="1" t="s">
        <v>92</v>
      </c>
      <c r="H17" s="1" t="s">
        <v>14</v>
      </c>
      <c r="I17" s="1" t="s">
        <v>14</v>
      </c>
      <c r="J17" s="1" t="s">
        <v>86</v>
      </c>
      <c r="K17" s="1" t="s">
        <v>12</v>
      </c>
      <c r="L17" s="1" t="s">
        <v>12</v>
      </c>
      <c r="M17" s="1">
        <v>170</v>
      </c>
      <c r="N17" s="1">
        <v>65.900000000000006</v>
      </c>
      <c r="O17" s="1">
        <f t="shared" si="0"/>
        <v>3.6357619154562846</v>
      </c>
      <c r="P17" s="1">
        <f t="shared" si="1"/>
        <v>4.1881384415084613</v>
      </c>
      <c r="Q17" s="1">
        <f t="shared" si="2"/>
        <v>2.4676152549000738</v>
      </c>
    </row>
    <row r="18" spans="1:17">
      <c r="A18" s="3" t="s">
        <v>29</v>
      </c>
      <c r="B18" s="1" t="s">
        <v>102</v>
      </c>
      <c r="C18" s="39" t="s">
        <v>102</v>
      </c>
      <c r="D18" s="20" t="s">
        <v>83</v>
      </c>
      <c r="E18" s="20" t="s">
        <v>118</v>
      </c>
      <c r="F18" s="1" t="s">
        <v>11</v>
      </c>
      <c r="G18" s="1" t="s">
        <v>91</v>
      </c>
      <c r="H18" s="1" t="s">
        <v>16</v>
      </c>
      <c r="I18" s="1" t="s">
        <v>16</v>
      </c>
      <c r="J18" s="1" t="s">
        <v>86</v>
      </c>
      <c r="K18" s="1" t="s">
        <v>23</v>
      </c>
      <c r="L18" s="1" t="s">
        <v>23</v>
      </c>
      <c r="M18" s="1">
        <v>10299</v>
      </c>
      <c r="N18" s="1">
        <v>46</v>
      </c>
      <c r="O18" s="1">
        <f t="shared" si="0"/>
        <v>0.49110942253178647</v>
      </c>
      <c r="P18" s="1">
        <f t="shared" si="1"/>
        <v>3.8286413964890951</v>
      </c>
      <c r="Q18" s="1">
        <f t="shared" si="2"/>
        <v>2.8292173011430117</v>
      </c>
    </row>
    <row r="19" spans="1:17">
      <c r="A19" s="27" t="s">
        <v>63</v>
      </c>
      <c r="B19" s="41" t="s">
        <v>103</v>
      </c>
      <c r="C19" s="39" t="s">
        <v>103</v>
      </c>
      <c r="D19" s="1" t="s">
        <v>88</v>
      </c>
      <c r="E19" s="1" t="s">
        <v>119</v>
      </c>
      <c r="F19" s="1" t="s">
        <v>11</v>
      </c>
      <c r="G19" s="1" t="s">
        <v>92</v>
      </c>
      <c r="H19" s="1" t="s">
        <v>15</v>
      </c>
      <c r="I19" s="1" t="s">
        <v>15</v>
      </c>
      <c r="J19" s="1" t="s">
        <v>87</v>
      </c>
      <c r="K19" s="1" t="s">
        <v>53</v>
      </c>
      <c r="L19" s="1" t="s">
        <v>12</v>
      </c>
      <c r="M19" s="1">
        <v>374</v>
      </c>
      <c r="N19" s="1">
        <v>43</v>
      </c>
      <c r="O19" s="1">
        <f t="shared" si="0"/>
        <v>2.5599757686018978</v>
      </c>
      <c r="P19" s="1">
        <f t="shared" si="1"/>
        <v>3.7612001156935624</v>
      </c>
      <c r="Q19" s="1">
        <f t="shared" si="2"/>
        <v>2.9013765187750344</v>
      </c>
    </row>
    <row r="20" spans="1:17">
      <c r="A20" s="4" t="s">
        <v>79</v>
      </c>
      <c r="B20" s="39" t="s">
        <v>100</v>
      </c>
      <c r="C20" s="39" t="s">
        <v>100</v>
      </c>
      <c r="D20" s="1">
        <v>2016</v>
      </c>
      <c r="E20" s="1" t="s">
        <v>119</v>
      </c>
      <c r="F20" s="1" t="s">
        <v>11</v>
      </c>
      <c r="G20" s="1" t="s">
        <v>91</v>
      </c>
      <c r="H20" s="1" t="s">
        <v>14</v>
      </c>
      <c r="I20" s="1" t="s">
        <v>14</v>
      </c>
      <c r="J20" s="1" t="s">
        <v>86</v>
      </c>
      <c r="K20" s="1" t="s">
        <v>23</v>
      </c>
      <c r="L20" s="1" t="s">
        <v>23</v>
      </c>
      <c r="M20" s="1">
        <v>14599</v>
      </c>
      <c r="N20" s="16">
        <v>86.8</v>
      </c>
      <c r="O20" s="1">
        <f t="shared" si="0"/>
        <v>0.28014654703250202</v>
      </c>
      <c r="P20" s="1">
        <f t="shared" si="1"/>
        <v>4.4636066216663046</v>
      </c>
      <c r="Q20" s="1">
        <f t="shared" si="2"/>
        <v>2.2164988741579368</v>
      </c>
    </row>
    <row r="21" spans="1:17">
      <c r="A21" s="3" t="s">
        <v>85</v>
      </c>
      <c r="B21" s="1" t="s">
        <v>103</v>
      </c>
      <c r="C21" s="39" t="s">
        <v>103</v>
      </c>
      <c r="D21" s="1">
        <v>2016</v>
      </c>
      <c r="E21" s="1" t="s">
        <v>119</v>
      </c>
      <c r="F21" s="1" t="s">
        <v>11</v>
      </c>
      <c r="G21" s="1" t="s">
        <v>91</v>
      </c>
      <c r="H21" s="1" t="s">
        <v>14</v>
      </c>
      <c r="I21" s="1" t="s">
        <v>14</v>
      </c>
      <c r="J21" s="1" t="s">
        <v>86</v>
      </c>
      <c r="K21" s="1" t="s">
        <v>23</v>
      </c>
      <c r="L21" s="1" t="s">
        <v>23</v>
      </c>
      <c r="M21" s="1">
        <v>830</v>
      </c>
      <c r="N21" s="1">
        <v>22.4</v>
      </c>
      <c r="O21" s="1">
        <f t="shared" si="0"/>
        <v>1.4471575796163192</v>
      </c>
      <c r="P21" s="1">
        <f t="shared" si="1"/>
        <v>3.1090609588609941</v>
      </c>
      <c r="Q21" s="1">
        <f t="shared" si="2"/>
        <v>3.6671797006897755</v>
      </c>
    </row>
    <row r="22" spans="1:17">
      <c r="A22" s="26" t="s">
        <v>57</v>
      </c>
      <c r="B22" s="42" t="s">
        <v>100</v>
      </c>
      <c r="C22" s="39" t="s">
        <v>100</v>
      </c>
      <c r="D22" s="1">
        <v>2017</v>
      </c>
      <c r="E22" s="1" t="s">
        <v>119</v>
      </c>
      <c r="F22" s="1" t="s">
        <v>11</v>
      </c>
      <c r="G22" s="1" t="s">
        <v>91</v>
      </c>
      <c r="H22" s="1" t="s">
        <v>14</v>
      </c>
      <c r="I22" s="1" t="s">
        <v>14</v>
      </c>
      <c r="J22" s="1" t="s">
        <v>86</v>
      </c>
      <c r="K22" s="1" t="s">
        <v>23</v>
      </c>
      <c r="L22" s="1" t="s">
        <v>23</v>
      </c>
      <c r="M22" s="1">
        <v>520</v>
      </c>
      <c r="N22" s="1">
        <v>31.4</v>
      </c>
      <c r="O22" s="1">
        <f t="shared" si="0"/>
        <v>2.0352848978422196</v>
      </c>
      <c r="P22" s="1">
        <f t="shared" si="1"/>
        <v>3.4468078929142076</v>
      </c>
      <c r="Q22" s="1">
        <f t="shared" si="2"/>
        <v>3.2555699680063515</v>
      </c>
    </row>
    <row r="23" spans="1:17">
      <c r="A23" s="24" t="s">
        <v>46</v>
      </c>
      <c r="B23" s="42" t="s">
        <v>100</v>
      </c>
      <c r="C23" s="39" t="s">
        <v>100</v>
      </c>
      <c r="D23" s="1">
        <v>2011</v>
      </c>
      <c r="E23" s="1" t="s">
        <v>118</v>
      </c>
      <c r="F23" s="1" t="s">
        <v>84</v>
      </c>
      <c r="G23" s="1" t="s">
        <v>91</v>
      </c>
      <c r="H23" s="1" t="s">
        <v>14</v>
      </c>
      <c r="I23" s="1" t="s">
        <v>14</v>
      </c>
      <c r="J23" s="1" t="s">
        <v>86</v>
      </c>
      <c r="K23" s="1" t="s">
        <v>23</v>
      </c>
      <c r="L23" s="1" t="s">
        <v>23</v>
      </c>
      <c r="M23" s="1">
        <v>16515</v>
      </c>
      <c r="N23" s="1">
        <v>65.099999999999994</v>
      </c>
      <c r="O23" s="1">
        <f t="shared" si="0"/>
        <v>0.37090605120334075</v>
      </c>
      <c r="P23" s="1">
        <f t="shared" si="1"/>
        <v>4.1759245492145238</v>
      </c>
      <c r="Q23" s="1">
        <f t="shared" si="2"/>
        <v>2.4792661228985442</v>
      </c>
    </row>
    <row r="24" spans="1:17">
      <c r="A24" s="28" t="s">
        <v>38</v>
      </c>
      <c r="B24" s="43" t="s">
        <v>101</v>
      </c>
      <c r="C24" s="50" t="s">
        <v>116</v>
      </c>
      <c r="D24" s="1">
        <v>2023</v>
      </c>
      <c r="E24" s="1" t="s">
        <v>119</v>
      </c>
      <c r="F24" s="1" t="s">
        <v>11</v>
      </c>
      <c r="G24" s="1" t="s">
        <v>92</v>
      </c>
      <c r="H24" s="1" t="s">
        <v>37</v>
      </c>
      <c r="I24" s="1" t="s">
        <v>90</v>
      </c>
      <c r="J24" s="1" t="s">
        <v>86</v>
      </c>
      <c r="K24" s="1" t="s">
        <v>12</v>
      </c>
      <c r="L24" s="1" t="s">
        <v>12</v>
      </c>
      <c r="M24" s="1">
        <v>113</v>
      </c>
      <c r="N24" s="1">
        <v>69</v>
      </c>
      <c r="O24" s="1">
        <f t="shared" si="0"/>
        <v>4.3507704535889973</v>
      </c>
      <c r="P24" s="1">
        <f t="shared" si="1"/>
        <v>4.2341065045972597</v>
      </c>
      <c r="Q24" s="1">
        <f t="shared" si="2"/>
        <v>2.4241627646825274</v>
      </c>
    </row>
    <row r="25" spans="1:17">
      <c r="A25" s="4" t="s">
        <v>54</v>
      </c>
      <c r="B25" s="44" t="s">
        <v>100</v>
      </c>
      <c r="C25" s="39" t="s">
        <v>100</v>
      </c>
      <c r="D25" s="1">
        <v>2014</v>
      </c>
      <c r="E25" s="1" t="s">
        <v>118</v>
      </c>
      <c r="F25" s="1" t="s">
        <v>11</v>
      </c>
      <c r="G25" s="1" t="s">
        <v>91</v>
      </c>
      <c r="H25" s="1" t="s">
        <v>15</v>
      </c>
      <c r="I25" s="1" t="s">
        <v>15</v>
      </c>
      <c r="J25" s="1" t="s">
        <v>87</v>
      </c>
      <c r="K25" s="1" t="s">
        <v>23</v>
      </c>
      <c r="L25" s="1" t="s">
        <v>23</v>
      </c>
      <c r="M25" s="1">
        <v>120</v>
      </c>
      <c r="N25" s="1">
        <v>28.33</v>
      </c>
      <c r="O25" s="1">
        <f t="shared" si="0"/>
        <v>4.1134040039850204</v>
      </c>
      <c r="P25" s="1">
        <f t="shared" si="1"/>
        <v>3.3439213138424253</v>
      </c>
      <c r="Q25" s="1">
        <f t="shared" si="2"/>
        <v>3.3776863862821833</v>
      </c>
    </row>
    <row r="26" spans="1:17">
      <c r="A26" s="3" t="s">
        <v>45</v>
      </c>
      <c r="B26" s="44" t="s">
        <v>100</v>
      </c>
      <c r="C26" s="39" t="s">
        <v>100</v>
      </c>
      <c r="D26" s="1" t="s">
        <v>43</v>
      </c>
      <c r="E26" s="1" t="s">
        <v>118</v>
      </c>
      <c r="F26" s="1" t="s">
        <v>11</v>
      </c>
      <c r="G26" s="1" t="s">
        <v>92</v>
      </c>
      <c r="H26" s="1" t="s">
        <v>44</v>
      </c>
      <c r="I26" s="1" t="s">
        <v>90</v>
      </c>
      <c r="J26" s="1" t="s">
        <v>19</v>
      </c>
      <c r="K26" s="1" t="s">
        <v>12</v>
      </c>
      <c r="L26" s="1" t="s">
        <v>12</v>
      </c>
      <c r="M26" s="1">
        <v>420</v>
      </c>
      <c r="N26" s="23">
        <v>72.7</v>
      </c>
      <c r="O26" s="1">
        <f t="shared" si="0"/>
        <v>2.1738215198125164</v>
      </c>
      <c r="P26" s="1">
        <f t="shared" si="1"/>
        <v>4.2863413845394733</v>
      </c>
      <c r="Q26" s="1">
        <f t="shared" si="2"/>
        <v>2.375544290021395</v>
      </c>
    </row>
    <row r="27" spans="1:17">
      <c r="A27" s="21" t="s">
        <v>39</v>
      </c>
      <c r="B27" s="44" t="s">
        <v>100</v>
      </c>
      <c r="C27" s="39" t="s">
        <v>100</v>
      </c>
      <c r="D27" s="1">
        <v>2015</v>
      </c>
      <c r="E27" s="1" t="s">
        <v>118</v>
      </c>
      <c r="F27" s="1" t="s">
        <v>84</v>
      </c>
      <c r="G27" s="1" t="s">
        <v>91</v>
      </c>
      <c r="H27" s="22" t="s">
        <v>40</v>
      </c>
      <c r="I27" s="1" t="s">
        <v>40</v>
      </c>
      <c r="J27" s="1" t="s">
        <v>19</v>
      </c>
      <c r="K27" s="1" t="s">
        <v>23</v>
      </c>
      <c r="L27" s="1" t="s">
        <v>23</v>
      </c>
      <c r="M27" s="1">
        <v>9955</v>
      </c>
      <c r="N27" s="1">
        <v>70.5</v>
      </c>
      <c r="O27" s="1">
        <f t="shared" si="0"/>
        <v>0.45707233347812698</v>
      </c>
      <c r="P27" s="1">
        <f t="shared" si="1"/>
        <v>4.255612709818223</v>
      </c>
      <c r="Q27" s="1">
        <f t="shared" si="2"/>
        <v>2.4040480973872271</v>
      </c>
    </row>
    <row r="28" spans="1:17">
      <c r="A28" t="s">
        <v>110</v>
      </c>
      <c r="B28" s="45" t="s">
        <v>113</v>
      </c>
      <c r="C28" s="50" t="s">
        <v>116</v>
      </c>
      <c r="D28" s="1">
        <v>2019</v>
      </c>
      <c r="E28" s="1" t="s">
        <v>119</v>
      </c>
      <c r="F28" s="1" t="s">
        <v>11</v>
      </c>
      <c r="G28" s="1" t="s">
        <v>92</v>
      </c>
      <c r="H28" s="1" t="s">
        <v>112</v>
      </c>
      <c r="I28" s="1" t="s">
        <v>90</v>
      </c>
      <c r="J28" s="1" t="s">
        <v>111</v>
      </c>
      <c r="K28" s="1" t="s">
        <v>23</v>
      </c>
      <c r="L28" s="1" t="s">
        <v>12</v>
      </c>
      <c r="M28" s="35">
        <v>460</v>
      </c>
      <c r="N28" s="1">
        <v>30.4</v>
      </c>
      <c r="O28" s="1">
        <f t="shared" si="0"/>
        <v>2.1446799700451913</v>
      </c>
      <c r="P28" s="1">
        <f t="shared" si="1"/>
        <v>3.414442608412176</v>
      </c>
      <c r="Q28" s="1">
        <f t="shared" si="2"/>
        <v>3.293663386532605</v>
      </c>
    </row>
    <row r="29" spans="1:17">
      <c r="A29" s="32" t="s">
        <v>52</v>
      </c>
      <c r="B29" s="45" t="s">
        <v>104</v>
      </c>
      <c r="C29" s="50" t="s">
        <v>116</v>
      </c>
      <c r="D29" s="1">
        <v>2017</v>
      </c>
      <c r="E29" s="1" t="s">
        <v>119</v>
      </c>
      <c r="F29" s="1" t="s">
        <v>11</v>
      </c>
      <c r="G29" s="1" t="s">
        <v>92</v>
      </c>
      <c r="H29" s="22" t="s">
        <v>40</v>
      </c>
      <c r="I29" s="1" t="s">
        <v>40</v>
      </c>
      <c r="J29" s="1" t="s">
        <v>19</v>
      </c>
      <c r="K29" s="1" t="s">
        <v>53</v>
      </c>
      <c r="L29" s="1" t="s">
        <v>12</v>
      </c>
      <c r="M29" s="1">
        <v>120</v>
      </c>
      <c r="N29" s="1">
        <v>53.3</v>
      </c>
      <c r="O29" s="1">
        <f t="shared" si="0"/>
        <v>4.5544026318863526</v>
      </c>
      <c r="P29" s="1">
        <f t="shared" si="1"/>
        <v>3.9759363311717988</v>
      </c>
      <c r="Q29" s="1">
        <f t="shared" si="2"/>
        <v>2.6763699597578685</v>
      </c>
    </row>
    <row r="30" spans="1:17">
      <c r="A30" s="5" t="s">
        <v>31</v>
      </c>
      <c r="B30" s="37" t="s">
        <v>102</v>
      </c>
      <c r="C30" s="39" t="s">
        <v>102</v>
      </c>
      <c r="D30" s="1" t="s">
        <v>35</v>
      </c>
      <c r="E30" s="1" t="s">
        <v>118</v>
      </c>
      <c r="F30" s="1" t="s">
        <v>11</v>
      </c>
      <c r="G30" s="1" t="s">
        <v>92</v>
      </c>
      <c r="H30" s="1" t="s">
        <v>16</v>
      </c>
      <c r="I30" s="1" t="s">
        <v>16</v>
      </c>
      <c r="J30" s="1" t="s">
        <v>86</v>
      </c>
      <c r="K30" s="1" t="s">
        <v>23</v>
      </c>
      <c r="L30" s="1" t="s">
        <v>23</v>
      </c>
      <c r="M30" s="1">
        <v>160</v>
      </c>
      <c r="N30" s="1">
        <v>36</v>
      </c>
      <c r="O30" s="1">
        <f t="shared" si="0"/>
        <v>3.7947331922020551</v>
      </c>
      <c r="P30" s="1">
        <f t="shared" si="1"/>
        <v>3.5835189384561099</v>
      </c>
      <c r="Q30" s="1">
        <f t="shared" si="2"/>
        <v>3.0979844965151555</v>
      </c>
    </row>
    <row r="31" spans="1:17">
      <c r="A31" t="s">
        <v>95</v>
      </c>
      <c r="B31" s="35" t="s">
        <v>100</v>
      </c>
      <c r="C31" s="39" t="s">
        <v>100</v>
      </c>
      <c r="D31" s="1">
        <v>2018</v>
      </c>
      <c r="E31" s="1" t="s">
        <v>119</v>
      </c>
      <c r="F31" s="1" t="s">
        <v>84</v>
      </c>
      <c r="G31" s="1" t="s">
        <v>91</v>
      </c>
      <c r="H31" s="1" t="s">
        <v>15</v>
      </c>
      <c r="I31" s="1" t="s">
        <v>15</v>
      </c>
      <c r="J31" s="1" t="s">
        <v>87</v>
      </c>
      <c r="K31" s="1" t="s">
        <v>23</v>
      </c>
      <c r="L31" s="1" t="s">
        <v>23</v>
      </c>
      <c r="M31" s="35">
        <v>3483</v>
      </c>
      <c r="N31" s="35">
        <v>59</v>
      </c>
      <c r="O31" s="1">
        <f t="shared" si="0"/>
        <v>0.83337639854270207</v>
      </c>
      <c r="P31" s="1">
        <f t="shared" si="1"/>
        <v>4.0775374439057197</v>
      </c>
      <c r="Q31" s="1">
        <f t="shared" si="2"/>
        <v>2.5747385346408915</v>
      </c>
    </row>
    <row r="32" spans="1:17">
      <c r="A32" s="4" t="s">
        <v>24</v>
      </c>
      <c r="B32" s="39" t="s">
        <v>101</v>
      </c>
      <c r="C32" s="50" t="s">
        <v>116</v>
      </c>
      <c r="D32" s="1">
        <v>2022</v>
      </c>
      <c r="E32" s="1" t="s">
        <v>119</v>
      </c>
      <c r="F32" s="1" t="s">
        <v>11</v>
      </c>
      <c r="G32" s="1" t="s">
        <v>92</v>
      </c>
      <c r="H32" s="1" t="s">
        <v>15</v>
      </c>
      <c r="I32" s="1" t="s">
        <v>15</v>
      </c>
      <c r="J32" s="1" t="s">
        <v>87</v>
      </c>
      <c r="K32" s="1" t="s">
        <v>25</v>
      </c>
      <c r="L32" s="1" t="s">
        <v>23</v>
      </c>
      <c r="M32" s="1">
        <v>240</v>
      </c>
      <c r="N32" s="17">
        <v>69.2</v>
      </c>
      <c r="O32" s="1">
        <f t="shared" si="0"/>
        <v>2.98004474239342</v>
      </c>
      <c r="P32" s="1">
        <f t="shared" si="1"/>
        <v>4.2370008626236242</v>
      </c>
      <c r="Q32" s="1">
        <f t="shared" si="2"/>
        <v>2.4214477288101159</v>
      </c>
    </row>
    <row r="33" spans="1:17">
      <c r="A33" s="3" t="s">
        <v>49</v>
      </c>
      <c r="B33" s="35" t="s">
        <v>100</v>
      </c>
      <c r="C33" s="39" t="s">
        <v>100</v>
      </c>
      <c r="D33" s="1">
        <v>2017</v>
      </c>
      <c r="E33" s="1" t="s">
        <v>119</v>
      </c>
      <c r="F33" s="1" t="s">
        <v>11</v>
      </c>
      <c r="G33" s="1" t="s">
        <v>93</v>
      </c>
      <c r="H33" s="1" t="s">
        <v>15</v>
      </c>
      <c r="I33" s="1" t="s">
        <v>15</v>
      </c>
      <c r="J33" s="1" t="s">
        <v>87</v>
      </c>
      <c r="K33" s="1" t="s">
        <v>12</v>
      </c>
      <c r="L33" s="1" t="s">
        <v>12</v>
      </c>
      <c r="M33" s="1">
        <v>165</v>
      </c>
      <c r="N33" s="1">
        <v>39.4</v>
      </c>
      <c r="O33" s="1">
        <f t="shared" si="0"/>
        <v>3.8040170155436281</v>
      </c>
      <c r="P33" s="1">
        <f t="shared" si="1"/>
        <v>3.673765816303888</v>
      </c>
      <c r="Q33" s="1">
        <f t="shared" si="2"/>
        <v>2.9969528787241622</v>
      </c>
    </row>
    <row r="34" spans="1:17">
      <c r="A34" s="29" t="s">
        <v>68</v>
      </c>
      <c r="B34" s="40" t="s">
        <v>102</v>
      </c>
      <c r="C34" s="39" t="s">
        <v>102</v>
      </c>
      <c r="D34" s="1" t="s">
        <v>58</v>
      </c>
      <c r="E34" s="1" t="s">
        <v>119</v>
      </c>
      <c r="F34" s="1" t="s">
        <v>84</v>
      </c>
      <c r="G34" s="1" t="s">
        <v>91</v>
      </c>
      <c r="H34" s="1" t="s">
        <v>59</v>
      </c>
      <c r="I34" s="1" t="s">
        <v>47</v>
      </c>
      <c r="J34" s="1" t="s">
        <v>59</v>
      </c>
      <c r="K34" s="1" t="s">
        <v>23</v>
      </c>
      <c r="L34" s="1" t="s">
        <v>23</v>
      </c>
      <c r="M34" s="25">
        <v>350888</v>
      </c>
      <c r="N34" s="15">
        <v>56.21</v>
      </c>
      <c r="O34" s="1">
        <f t="shared" si="0"/>
        <v>8.3754858108716829E-2</v>
      </c>
      <c r="P34" s="1">
        <f t="shared" si="1"/>
        <v>4.0290946770139833</v>
      </c>
      <c r="Q34" s="1">
        <f t="shared" si="2"/>
        <v>2.6228094486170312</v>
      </c>
    </row>
    <row r="35" spans="1:17">
      <c r="A35" s="31" t="s">
        <v>51</v>
      </c>
      <c r="B35" s="45" t="s">
        <v>104</v>
      </c>
      <c r="C35" s="50" t="s">
        <v>116</v>
      </c>
      <c r="D35" s="1">
        <v>2015</v>
      </c>
      <c r="E35" s="1" t="s">
        <v>118</v>
      </c>
      <c r="F35" s="1" t="s">
        <v>11</v>
      </c>
      <c r="G35" s="1" t="s">
        <v>92</v>
      </c>
      <c r="H35" s="1" t="s">
        <v>14</v>
      </c>
      <c r="I35" s="1" t="s">
        <v>14</v>
      </c>
      <c r="J35" s="1" t="s">
        <v>86</v>
      </c>
      <c r="K35" s="1" t="s">
        <v>12</v>
      </c>
      <c r="L35" s="1" t="s">
        <v>12</v>
      </c>
      <c r="M35" s="1">
        <v>224</v>
      </c>
      <c r="N35" s="1">
        <v>68.8</v>
      </c>
      <c r="O35" s="1">
        <f t="shared" si="0"/>
        <v>3.0956190241787089</v>
      </c>
      <c r="P35" s="1">
        <f t="shared" si="1"/>
        <v>4.2312037449392976</v>
      </c>
      <c r="Q35" s="1">
        <f t="shared" si="2"/>
        <v>2.4268881685397017</v>
      </c>
    </row>
    <row r="36" spans="1:17">
      <c r="A36" s="29" t="s">
        <v>60</v>
      </c>
      <c r="B36" s="40" t="s">
        <v>101</v>
      </c>
      <c r="C36" s="50" t="s">
        <v>116</v>
      </c>
      <c r="D36" s="1">
        <v>2020</v>
      </c>
      <c r="E36" s="1" t="s">
        <v>119</v>
      </c>
      <c r="F36" s="1" t="s">
        <v>11</v>
      </c>
      <c r="G36" s="1" t="s">
        <v>92</v>
      </c>
      <c r="H36" s="1" t="s">
        <v>14</v>
      </c>
      <c r="I36" s="1" t="s">
        <v>14</v>
      </c>
      <c r="J36" s="1" t="s">
        <v>86</v>
      </c>
      <c r="K36" s="1" t="s">
        <v>12</v>
      </c>
      <c r="L36" s="1" t="s">
        <v>12</v>
      </c>
      <c r="M36" s="1">
        <v>216</v>
      </c>
      <c r="N36" s="15">
        <v>72.2</v>
      </c>
      <c r="O36" s="1">
        <f t="shared" si="0"/>
        <v>3.0483450276186597</v>
      </c>
      <c r="P36" s="1">
        <f t="shared" si="1"/>
        <v>4.2794400458987809</v>
      </c>
      <c r="Q36" s="1">
        <f t="shared" si="2"/>
        <v>2.3819217475983416</v>
      </c>
    </row>
    <row r="37" spans="1:17">
      <c r="M37" s="1">
        <f>SUM(M2:M36)</f>
        <v>466995</v>
      </c>
    </row>
  </sheetData>
  <sortState ref="A2:N40">
    <sortCondition ref="A1:A40"/>
  </sortState>
  <phoneticPr fontId="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52"/>
  <sheetViews>
    <sheetView tabSelected="1" topLeftCell="A10" workbookViewId="0">
      <selection activeCell="A26" sqref="A26:XFD26"/>
    </sheetView>
  </sheetViews>
  <sheetFormatPr defaultRowHeight="15"/>
  <cols>
    <col min="1" max="1" width="24.28515625" style="2" customWidth="1"/>
    <col min="2" max="2" width="10.42578125" style="2" customWidth="1"/>
    <col min="3" max="29" width="9.140625" style="2"/>
    <col min="30" max="30" width="13.140625" style="2" customWidth="1"/>
    <col min="31" max="78" width="9.140625" style="2"/>
    <col min="79" max="79" width="12.5703125" style="2" customWidth="1"/>
    <col min="80" max="16384" width="9.140625" style="2"/>
  </cols>
  <sheetData>
    <row r="1" spans="1:99">
      <c r="A1" s="2" t="s">
        <v>6</v>
      </c>
      <c r="B1" s="2" t="s">
        <v>64</v>
      </c>
      <c r="C1" s="2" t="s">
        <v>7</v>
      </c>
      <c r="D1" s="2" t="s">
        <v>8</v>
      </c>
      <c r="E1" s="2" t="s">
        <v>80</v>
      </c>
      <c r="F1" s="2" t="s">
        <v>81</v>
      </c>
      <c r="G1" s="2" t="s">
        <v>82</v>
      </c>
      <c r="H1" s="2" t="s">
        <v>3</v>
      </c>
      <c r="I1" s="2" t="s">
        <v>65</v>
      </c>
      <c r="J1" s="2" t="s">
        <v>7</v>
      </c>
      <c r="K1" s="2" t="s">
        <v>8</v>
      </c>
      <c r="L1" s="2" t="s">
        <v>80</v>
      </c>
      <c r="M1" s="2" t="s">
        <v>81</v>
      </c>
      <c r="N1" s="2" t="s">
        <v>82</v>
      </c>
      <c r="O1" s="2" t="s">
        <v>3</v>
      </c>
      <c r="P1" s="2" t="s">
        <v>66</v>
      </c>
      <c r="Q1" s="2" t="s">
        <v>7</v>
      </c>
      <c r="R1" s="2" t="s">
        <v>8</v>
      </c>
      <c r="S1" s="2" t="s">
        <v>80</v>
      </c>
      <c r="T1" s="2" t="s">
        <v>81</v>
      </c>
      <c r="U1" s="2" t="s">
        <v>82</v>
      </c>
      <c r="V1" s="2" t="s">
        <v>3</v>
      </c>
      <c r="W1" s="2" t="s">
        <v>67</v>
      </c>
      <c r="X1" s="2" t="s">
        <v>7</v>
      </c>
      <c r="Y1" s="2" t="s">
        <v>8</v>
      </c>
      <c r="Z1" s="2" t="s">
        <v>80</v>
      </c>
      <c r="AA1" s="2" t="s">
        <v>81</v>
      </c>
      <c r="AB1" s="2" t="s">
        <v>82</v>
      </c>
      <c r="AC1" s="2" t="s">
        <v>3</v>
      </c>
      <c r="AD1" s="2" t="s">
        <v>69</v>
      </c>
      <c r="AE1" s="2" t="s">
        <v>7</v>
      </c>
      <c r="AF1" s="2" t="s">
        <v>8</v>
      </c>
      <c r="AG1" s="2" t="s">
        <v>80</v>
      </c>
      <c r="AH1" s="2" t="s">
        <v>81</v>
      </c>
      <c r="AI1" s="2" t="s">
        <v>82</v>
      </c>
      <c r="AJ1" s="2" t="s">
        <v>3</v>
      </c>
      <c r="AK1" s="2" t="s">
        <v>70</v>
      </c>
      <c r="AL1" s="2" t="s">
        <v>7</v>
      </c>
      <c r="AM1" s="2" t="s">
        <v>8</v>
      </c>
      <c r="AN1" s="2" t="s">
        <v>80</v>
      </c>
      <c r="AO1" s="2" t="s">
        <v>81</v>
      </c>
      <c r="AP1" s="2" t="s">
        <v>82</v>
      </c>
      <c r="AQ1" s="2" t="s">
        <v>3</v>
      </c>
      <c r="AR1" s="2" t="s">
        <v>71</v>
      </c>
      <c r="AS1" s="2" t="s">
        <v>7</v>
      </c>
      <c r="AT1" s="2" t="s">
        <v>8</v>
      </c>
      <c r="AU1" s="2" t="s">
        <v>80</v>
      </c>
      <c r="AV1" s="2" t="s">
        <v>81</v>
      </c>
      <c r="AW1" s="2" t="s">
        <v>82</v>
      </c>
      <c r="AX1" s="2" t="s">
        <v>3</v>
      </c>
      <c r="AY1" s="2" t="s">
        <v>76</v>
      </c>
      <c r="AZ1" s="2" t="s">
        <v>7</v>
      </c>
      <c r="BA1" s="2" t="s">
        <v>8</v>
      </c>
      <c r="BB1" s="2" t="s">
        <v>80</v>
      </c>
      <c r="BC1" s="2" t="s">
        <v>81</v>
      </c>
      <c r="BD1" s="2" t="s">
        <v>82</v>
      </c>
      <c r="BE1" s="2" t="s">
        <v>3</v>
      </c>
      <c r="BF1" s="2" t="s">
        <v>78</v>
      </c>
      <c r="BG1" s="2" t="s">
        <v>7</v>
      </c>
      <c r="BH1" s="2" t="s">
        <v>8</v>
      </c>
      <c r="BI1" s="2" t="s">
        <v>80</v>
      </c>
      <c r="BJ1" s="2" t="s">
        <v>81</v>
      </c>
      <c r="BK1" s="2" t="s">
        <v>82</v>
      </c>
      <c r="BL1" s="2" t="s">
        <v>3</v>
      </c>
      <c r="BM1" s="2" t="s">
        <v>77</v>
      </c>
      <c r="BN1" s="2" t="s">
        <v>7</v>
      </c>
      <c r="BO1" s="2" t="s">
        <v>8</v>
      </c>
      <c r="BP1" s="2" t="s">
        <v>80</v>
      </c>
      <c r="BQ1" s="2" t="s">
        <v>81</v>
      </c>
      <c r="BR1" s="2" t="s">
        <v>82</v>
      </c>
      <c r="BS1" s="2" t="s">
        <v>3</v>
      </c>
      <c r="BT1" s="2" t="s">
        <v>72</v>
      </c>
      <c r="BU1" s="2" t="s">
        <v>7</v>
      </c>
      <c r="BV1" s="2" t="s">
        <v>8</v>
      </c>
      <c r="BW1" s="2" t="s">
        <v>80</v>
      </c>
      <c r="BX1" s="2" t="s">
        <v>81</v>
      </c>
      <c r="BY1" s="2" t="s">
        <v>82</v>
      </c>
      <c r="BZ1" s="2" t="s">
        <v>3</v>
      </c>
      <c r="CA1" s="2" t="s">
        <v>73</v>
      </c>
      <c r="CB1" s="2" t="s">
        <v>7</v>
      </c>
      <c r="CC1" s="2" t="s">
        <v>8</v>
      </c>
      <c r="CD1" s="2" t="s">
        <v>80</v>
      </c>
      <c r="CE1" s="2" t="s">
        <v>81</v>
      </c>
      <c r="CF1" s="2" t="s">
        <v>82</v>
      </c>
      <c r="CG1" s="2" t="s">
        <v>3</v>
      </c>
      <c r="CH1" s="2" t="s">
        <v>74</v>
      </c>
      <c r="CI1" s="2" t="s">
        <v>7</v>
      </c>
      <c r="CJ1" s="2" t="s">
        <v>8</v>
      </c>
      <c r="CK1" s="2" t="s">
        <v>80</v>
      </c>
      <c r="CL1" s="2" t="s">
        <v>81</v>
      </c>
      <c r="CM1" s="2" t="s">
        <v>82</v>
      </c>
      <c r="CN1" s="2" t="s">
        <v>3</v>
      </c>
      <c r="CO1" s="2" t="s">
        <v>75</v>
      </c>
      <c r="CP1" s="2" t="s">
        <v>7</v>
      </c>
      <c r="CQ1" s="2" t="s">
        <v>8</v>
      </c>
      <c r="CR1" s="2" t="s">
        <v>80</v>
      </c>
      <c r="CS1" s="2" t="s">
        <v>81</v>
      </c>
      <c r="CT1" s="2" t="s">
        <v>82</v>
      </c>
      <c r="CU1" s="2" t="s">
        <v>3</v>
      </c>
    </row>
    <row r="2" spans="1:99">
      <c r="A2" s="7" t="s">
        <v>28</v>
      </c>
      <c r="B2" s="2">
        <v>1.02</v>
      </c>
      <c r="C2" s="2">
        <v>1.01</v>
      </c>
      <c r="D2" s="2">
        <v>1.03</v>
      </c>
      <c r="E2" s="2">
        <f t="shared" ref="E2:F9" si="0">LN(C2)</f>
        <v>9.950330853168092E-3</v>
      </c>
      <c r="F2" s="2">
        <f t="shared" si="0"/>
        <v>2.9558802241544429E-2</v>
      </c>
      <c r="G2" s="2">
        <f t="shared" ref="G2:G9" si="1">LN(B2)</f>
        <v>1.980262729617973E-2</v>
      </c>
      <c r="H2" s="2">
        <f t="shared" ref="H2:H9" si="2">(F2-E2)/(2*1.96)</f>
        <v>5.0021610684633511E-3</v>
      </c>
    </row>
    <row r="3" spans="1:99">
      <c r="A3" s="8" t="s">
        <v>57</v>
      </c>
      <c r="B3" s="2">
        <v>2.4900000000000002</v>
      </c>
      <c r="C3" s="2">
        <v>1.1599999999999999</v>
      </c>
      <c r="D3" s="2">
        <v>5.33</v>
      </c>
      <c r="E3" s="2">
        <f t="shared" si="0"/>
        <v>0.14842000511827322</v>
      </c>
      <c r="F3" s="2">
        <f t="shared" si="0"/>
        <v>1.6733512381777531</v>
      </c>
      <c r="G3" s="2">
        <f t="shared" si="1"/>
        <v>0.91228271047661635</v>
      </c>
      <c r="H3" s="2">
        <f t="shared" si="2"/>
        <v>0.38901306965803062</v>
      </c>
    </row>
    <row r="4" spans="1:99">
      <c r="A4" s="9" t="s">
        <v>36</v>
      </c>
      <c r="B4" s="2">
        <v>2.63</v>
      </c>
      <c r="C4" s="2">
        <v>2.5</v>
      </c>
      <c r="D4" s="2">
        <v>5.31</v>
      </c>
      <c r="E4" s="2">
        <f t="shared" si="0"/>
        <v>0.91629073187415511</v>
      </c>
      <c r="F4" s="2">
        <f t="shared" si="0"/>
        <v>1.6695918352538475</v>
      </c>
      <c r="G4" s="2">
        <f t="shared" si="1"/>
        <v>0.96698384618967315</v>
      </c>
      <c r="H4" s="2">
        <f t="shared" si="2"/>
        <v>0.1921686488213501</v>
      </c>
    </row>
    <row r="5" spans="1:99">
      <c r="A5" s="10" t="s">
        <v>46</v>
      </c>
      <c r="B5" s="2">
        <v>1.56</v>
      </c>
      <c r="C5" s="2">
        <v>1.35</v>
      </c>
      <c r="D5" s="2">
        <v>1.79</v>
      </c>
      <c r="E5" s="2">
        <f t="shared" si="0"/>
        <v>0.30010459245033816</v>
      </c>
      <c r="F5" s="2">
        <f t="shared" si="0"/>
        <v>0.58221561985266368</v>
      </c>
      <c r="G5" s="2">
        <f t="shared" si="1"/>
        <v>0.44468582126144574</v>
      </c>
      <c r="H5" s="2">
        <f t="shared" si="2"/>
        <v>7.1967098827123863E-2</v>
      </c>
    </row>
    <row r="6" spans="1:99">
      <c r="A6" s="11" t="s">
        <v>55</v>
      </c>
      <c r="B6" s="2">
        <v>2.4500000000000002</v>
      </c>
      <c r="C6" s="2">
        <v>1.39</v>
      </c>
      <c r="D6" s="2">
        <v>4.32</v>
      </c>
      <c r="E6" s="2">
        <f t="shared" si="0"/>
        <v>0.3293037471426003</v>
      </c>
      <c r="F6" s="2">
        <f t="shared" si="0"/>
        <v>1.4632554022560189</v>
      </c>
      <c r="G6" s="2">
        <f t="shared" si="1"/>
        <v>0.89608802455663572</v>
      </c>
      <c r="H6" s="2">
        <f t="shared" si="2"/>
        <v>0.28927338140648434</v>
      </c>
    </row>
    <row r="7" spans="1:99">
      <c r="A7" s="12" t="s">
        <v>29</v>
      </c>
      <c r="B7" s="2">
        <v>1.18</v>
      </c>
      <c r="C7" s="2">
        <v>1.01</v>
      </c>
      <c r="D7" s="2">
        <v>1.39</v>
      </c>
      <c r="E7" s="2">
        <f t="shared" si="0"/>
        <v>9.950330853168092E-3</v>
      </c>
      <c r="F7" s="2">
        <f t="shared" si="0"/>
        <v>0.3293037471426003</v>
      </c>
      <c r="G7" s="2">
        <f t="shared" si="1"/>
        <v>0.16551443847757333</v>
      </c>
      <c r="H7" s="2">
        <f t="shared" si="2"/>
        <v>8.1467708237100048E-2</v>
      </c>
    </row>
    <row r="8" spans="1:99">
      <c r="A8" s="11" t="s">
        <v>68</v>
      </c>
      <c r="B8" s="2">
        <v>1.02</v>
      </c>
      <c r="C8" s="2">
        <v>0.99</v>
      </c>
      <c r="D8" s="2">
        <v>1.04</v>
      </c>
      <c r="E8" s="2">
        <f t="shared" si="0"/>
        <v>-1.0050335853501451E-2</v>
      </c>
      <c r="F8" s="2">
        <f t="shared" si="0"/>
        <v>3.9220713153281329E-2</v>
      </c>
      <c r="G8" s="2">
        <f t="shared" si="1"/>
        <v>1.980262729617973E-2</v>
      </c>
      <c r="H8" s="2">
        <f t="shared" si="2"/>
        <v>1.2569145154791525E-2</v>
      </c>
    </row>
    <row r="9" spans="1:99">
      <c r="A9" t="s">
        <v>98</v>
      </c>
      <c r="B9">
        <v>1.36</v>
      </c>
      <c r="C9" s="2">
        <v>1.01</v>
      </c>
      <c r="D9" s="2">
        <v>1.83</v>
      </c>
      <c r="E9" s="2">
        <f t="shared" si="0"/>
        <v>9.950330853168092E-3</v>
      </c>
      <c r="F9" s="2">
        <f t="shared" si="0"/>
        <v>0.60431596685332956</v>
      </c>
      <c r="G9" s="2">
        <f t="shared" si="1"/>
        <v>0.30748469974796072</v>
      </c>
      <c r="H9" s="2">
        <f t="shared" si="2"/>
        <v>0.15162388673473506</v>
      </c>
    </row>
    <row r="10" spans="1:99">
      <c r="A10" s="9" t="s">
        <v>32</v>
      </c>
      <c r="I10" s="2">
        <v>1.88</v>
      </c>
      <c r="J10" s="2">
        <v>1.04</v>
      </c>
      <c r="K10" s="2">
        <v>3.41</v>
      </c>
      <c r="L10" s="2">
        <f t="shared" ref="L10:L15" si="3">LN(J10)</f>
        <v>3.9220713153281329E-2</v>
      </c>
      <c r="M10" s="2">
        <f t="shared" ref="M10:M15" si="4">LN(K10)</f>
        <v>1.2267122912954254</v>
      </c>
      <c r="N10" s="2">
        <f t="shared" ref="N10:N15" si="5">LN(I10)</f>
        <v>0.63127177684185776</v>
      </c>
      <c r="O10" s="2">
        <f t="shared" ref="O10:O15" si="6">(M10-L10)/(2*1.96)</f>
        <v>0.30293152503626125</v>
      </c>
    </row>
    <row r="11" spans="1:99">
      <c r="A11" s="9" t="s">
        <v>36</v>
      </c>
      <c r="I11" s="2">
        <v>1.25</v>
      </c>
      <c r="J11" s="2">
        <v>0.2</v>
      </c>
      <c r="K11" s="2">
        <v>7.87</v>
      </c>
      <c r="L11" s="2">
        <f t="shared" si="3"/>
        <v>-1.6094379124341003</v>
      </c>
      <c r="M11" s="2">
        <f t="shared" si="4"/>
        <v>2.0630580624293118</v>
      </c>
      <c r="N11" s="2">
        <f t="shared" si="5"/>
        <v>0.22314355131420976</v>
      </c>
      <c r="O11" s="2">
        <f t="shared" si="6"/>
        <v>0.93686121807740097</v>
      </c>
    </row>
    <row r="12" spans="1:99">
      <c r="A12" s="10" t="s">
        <v>46</v>
      </c>
      <c r="I12" s="2">
        <v>1.77</v>
      </c>
      <c r="J12" s="2">
        <v>1.62</v>
      </c>
      <c r="K12" s="2">
        <v>1.94</v>
      </c>
      <c r="L12" s="2">
        <f t="shared" si="3"/>
        <v>0.48242614924429278</v>
      </c>
      <c r="M12" s="2">
        <f t="shared" si="4"/>
        <v>0.66268797307523675</v>
      </c>
      <c r="N12" s="2">
        <f t="shared" si="5"/>
        <v>0.5709795465857378</v>
      </c>
      <c r="O12" s="2">
        <f t="shared" si="6"/>
        <v>4.5985159140546933E-2</v>
      </c>
    </row>
    <row r="13" spans="1:99">
      <c r="A13" s="11" t="s">
        <v>68</v>
      </c>
      <c r="I13" s="2">
        <v>1.22</v>
      </c>
      <c r="J13" s="2">
        <v>1.2</v>
      </c>
      <c r="K13" s="2">
        <v>1.25</v>
      </c>
      <c r="L13" s="2">
        <f t="shared" si="3"/>
        <v>0.18232155679395459</v>
      </c>
      <c r="M13" s="2">
        <f t="shared" si="4"/>
        <v>0.22314355131420976</v>
      </c>
      <c r="N13" s="2">
        <f t="shared" si="5"/>
        <v>0.19885085874516517</v>
      </c>
      <c r="O13" s="2">
        <f t="shared" si="6"/>
        <v>1.0413774112309994E-2</v>
      </c>
    </row>
    <row r="14" spans="1:99">
      <c r="A14" s="7" t="s">
        <v>22</v>
      </c>
      <c r="I14" s="2">
        <v>1.55</v>
      </c>
      <c r="J14" s="2">
        <v>1.28</v>
      </c>
      <c r="K14" s="2">
        <v>1.88</v>
      </c>
      <c r="L14" s="2">
        <f t="shared" si="3"/>
        <v>0.24686007793152581</v>
      </c>
      <c r="M14" s="2">
        <f t="shared" si="4"/>
        <v>0.63127177684185776</v>
      </c>
      <c r="N14" s="2">
        <f t="shared" si="5"/>
        <v>0.43825493093115531</v>
      </c>
      <c r="O14" s="2">
        <f t="shared" si="6"/>
        <v>9.806420890569692E-2</v>
      </c>
    </row>
    <row r="15" spans="1:99">
      <c r="A15" t="s">
        <v>98</v>
      </c>
      <c r="I15">
        <v>1.19</v>
      </c>
      <c r="J15">
        <v>1.02</v>
      </c>
      <c r="K15" s="2">
        <v>1.4</v>
      </c>
      <c r="L15" s="2">
        <f t="shared" si="3"/>
        <v>1.980262729617973E-2</v>
      </c>
      <c r="M15" s="2">
        <f t="shared" si="4"/>
        <v>0.33647223662121289</v>
      </c>
      <c r="N15" s="2">
        <f t="shared" si="5"/>
        <v>0.17395330712343798</v>
      </c>
      <c r="O15" s="2">
        <f t="shared" si="6"/>
        <v>8.0783063603324795E-2</v>
      </c>
    </row>
    <row r="16" spans="1:99">
      <c r="A16" s="9" t="s">
        <v>36</v>
      </c>
      <c r="P16" s="2">
        <v>1.05</v>
      </c>
      <c r="Q16" s="2">
        <v>1.2</v>
      </c>
      <c r="R16" s="2">
        <v>2.34</v>
      </c>
      <c r="S16" s="2">
        <f t="shared" ref="S16:S20" si="7">LN(Q16)</f>
        <v>0.18232155679395459</v>
      </c>
      <c r="T16" s="2">
        <f t="shared" ref="T16:T20" si="8">LN(R16)</f>
        <v>0.85015092936961001</v>
      </c>
      <c r="U16" s="2">
        <f>LN(P16)</f>
        <v>4.8790164169432049E-2</v>
      </c>
      <c r="V16" s="2">
        <f t="shared" ref="V16:V20" si="9">(T16-S16)/(2*1.96)</f>
        <v>0.17036463586113659</v>
      </c>
    </row>
    <row r="17" spans="1:57">
      <c r="A17" s="10" t="s">
        <v>46</v>
      </c>
      <c r="P17" s="2">
        <v>2.96</v>
      </c>
      <c r="Q17" s="2">
        <v>2.56</v>
      </c>
      <c r="R17" s="2">
        <v>3.42</v>
      </c>
      <c r="S17" s="2">
        <f t="shared" si="7"/>
        <v>0.94000725849147115</v>
      </c>
      <c r="T17" s="2">
        <f t="shared" si="8"/>
        <v>1.2296405510745139</v>
      </c>
      <c r="U17" s="2">
        <f t="shared" ref="U17:U20" si="10">LN(P17)</f>
        <v>1.085189268335969</v>
      </c>
      <c r="V17" s="2">
        <f t="shared" si="9"/>
        <v>7.3886044026286402E-2</v>
      </c>
    </row>
    <row r="18" spans="1:57">
      <c r="A18" s="11" t="s">
        <v>68</v>
      </c>
      <c r="P18" s="2">
        <v>1.35</v>
      </c>
      <c r="Q18" s="2">
        <v>1.33</v>
      </c>
      <c r="R18" s="2">
        <v>1.38</v>
      </c>
      <c r="S18" s="2">
        <f t="shared" si="7"/>
        <v>0.28517894223366247</v>
      </c>
      <c r="T18" s="2">
        <f t="shared" si="8"/>
        <v>0.32208349916911322</v>
      </c>
      <c r="U18" s="2">
        <f t="shared" si="10"/>
        <v>0.30010459245033816</v>
      </c>
      <c r="V18" s="2">
        <f t="shared" si="9"/>
        <v>9.4144277896558038E-3</v>
      </c>
    </row>
    <row r="19" spans="1:57">
      <c r="A19" s="7" t="s">
        <v>22</v>
      </c>
      <c r="P19" s="2">
        <v>1.97</v>
      </c>
      <c r="Q19" s="2">
        <v>1.28</v>
      </c>
      <c r="R19" s="2">
        <v>3.04</v>
      </c>
      <c r="S19" s="2">
        <f t="shared" si="7"/>
        <v>0.24686007793152581</v>
      </c>
      <c r="T19" s="2">
        <f t="shared" si="8"/>
        <v>1.1118575154181303</v>
      </c>
      <c r="U19" s="2">
        <f t="shared" si="10"/>
        <v>0.67803354274989713</v>
      </c>
      <c r="V19" s="2">
        <f t="shared" si="9"/>
        <v>0.22066261160372563</v>
      </c>
    </row>
    <row r="20" spans="1:57">
      <c r="A20" t="s">
        <v>98</v>
      </c>
      <c r="P20">
        <v>1.41</v>
      </c>
      <c r="Q20">
        <v>1.08</v>
      </c>
      <c r="R20" s="2">
        <v>1.85</v>
      </c>
      <c r="S20" s="2">
        <f t="shared" si="7"/>
        <v>7.6961041136128394E-2</v>
      </c>
      <c r="T20" s="2">
        <f t="shared" si="8"/>
        <v>0.61518563909023349</v>
      </c>
      <c r="U20" s="2">
        <f t="shared" si="10"/>
        <v>0.34358970439007686</v>
      </c>
      <c r="V20" s="2">
        <f t="shared" si="9"/>
        <v>0.13730219335563906</v>
      </c>
    </row>
    <row r="21" spans="1:57">
      <c r="A21" s="9" t="s">
        <v>36</v>
      </c>
      <c r="W21" s="2">
        <v>1.4</v>
      </c>
      <c r="X21" s="2">
        <v>1.07</v>
      </c>
      <c r="Y21" s="2">
        <v>1.87</v>
      </c>
      <c r="Z21" s="2">
        <f t="shared" ref="Z21:Z25" si="11">LN(X21)</f>
        <v>6.7658648473814864E-2</v>
      </c>
      <c r="AA21" s="2">
        <f t="shared" ref="AA21:AA25" si="12">LN(Y21)</f>
        <v>0.62593843086649537</v>
      </c>
      <c r="AB21" s="2">
        <f>LN(W21)</f>
        <v>0.33647223662121289</v>
      </c>
      <c r="AC21" s="2">
        <f t="shared" ref="AC21:AC25" si="13">(AA21-Z21)/(2*1.96)</f>
        <v>0.14241831183486747</v>
      </c>
    </row>
    <row r="22" spans="1:57">
      <c r="A22" s="10" t="s">
        <v>46</v>
      </c>
      <c r="W22" s="2">
        <v>3.25</v>
      </c>
      <c r="X22" s="2">
        <v>2.74</v>
      </c>
      <c r="Y22" s="2">
        <v>3.86</v>
      </c>
      <c r="Z22" s="2">
        <f t="shared" si="11"/>
        <v>1.0079579203999789</v>
      </c>
      <c r="AA22" s="2">
        <f t="shared" si="12"/>
        <v>1.3506671834767394</v>
      </c>
      <c r="AB22" s="2">
        <f t="shared" ref="AB22:AB25" si="14">LN(W22)</f>
        <v>1.1786549963416462</v>
      </c>
      <c r="AC22" s="2">
        <f t="shared" si="13"/>
        <v>8.7425832417540955E-2</v>
      </c>
    </row>
    <row r="23" spans="1:57">
      <c r="A23" s="11" t="s">
        <v>68</v>
      </c>
      <c r="W23" s="2">
        <v>1.41</v>
      </c>
      <c r="X23" s="2">
        <v>1.36</v>
      </c>
      <c r="Y23" s="2">
        <v>1.46</v>
      </c>
      <c r="Z23" s="2">
        <f t="shared" si="11"/>
        <v>0.30748469974796072</v>
      </c>
      <c r="AA23" s="2">
        <f t="shared" si="12"/>
        <v>0.37843643572024505</v>
      </c>
      <c r="AB23" s="2">
        <f t="shared" si="14"/>
        <v>0.34358970439007686</v>
      </c>
      <c r="AC23" s="2">
        <f t="shared" si="13"/>
        <v>1.8099932645990899E-2</v>
      </c>
    </row>
    <row r="24" spans="1:57">
      <c r="A24" s="7" t="s">
        <v>22</v>
      </c>
      <c r="W24" s="2">
        <v>2.73</v>
      </c>
      <c r="X24" s="2">
        <v>1.52</v>
      </c>
      <c r="Y24" s="2">
        <v>4.88</v>
      </c>
      <c r="Z24" s="2">
        <f t="shared" si="11"/>
        <v>0.41871033485818504</v>
      </c>
      <c r="AA24" s="2">
        <f t="shared" si="12"/>
        <v>1.5851452198650557</v>
      </c>
      <c r="AB24" s="2">
        <f t="shared" si="14"/>
        <v>1.0043016091968684</v>
      </c>
      <c r="AC24" s="2">
        <f t="shared" si="13"/>
        <v>0.29755991964460987</v>
      </c>
    </row>
    <row r="25" spans="1:57">
      <c r="A25" t="s">
        <v>98</v>
      </c>
      <c r="W25" s="2">
        <v>2.2200000000000002</v>
      </c>
      <c r="X25">
        <v>1.52</v>
      </c>
      <c r="Y25" s="2">
        <v>3.25</v>
      </c>
      <c r="Z25" s="2">
        <f t="shared" si="11"/>
        <v>0.41871033485818504</v>
      </c>
      <c r="AA25" s="2">
        <f t="shared" si="12"/>
        <v>1.1786549963416462</v>
      </c>
      <c r="AB25" s="2">
        <f t="shared" si="14"/>
        <v>0.79750719588418817</v>
      </c>
      <c r="AC25" s="2">
        <f t="shared" si="13"/>
        <v>0.19386343405190334</v>
      </c>
    </row>
    <row r="26" spans="1:57">
      <c r="A26" s="7" t="s">
        <v>22</v>
      </c>
      <c r="AR26" s="2">
        <v>1.41</v>
      </c>
      <c r="AS26" s="2">
        <v>1.1599999999999999</v>
      </c>
      <c r="AT26" s="2">
        <v>1.71</v>
      </c>
      <c r="AU26" s="2">
        <f t="shared" ref="AU26:AU29" si="15">LN(AS26)</f>
        <v>0.14842000511827322</v>
      </c>
      <c r="AV26" s="2">
        <f t="shared" ref="AV26:AV29" si="16">LN(AT26)</f>
        <v>0.53649337051456847</v>
      </c>
      <c r="AW26" s="2">
        <f>LN(AR26)</f>
        <v>0.34358970439007686</v>
      </c>
      <c r="AX26" s="2">
        <f t="shared" ref="AX26:AX29" si="17">(AV26-AU26)/(2*1.96)</f>
        <v>9.8998307499054902E-2</v>
      </c>
    </row>
    <row r="27" spans="1:57">
      <c r="A27" s="12" t="s">
        <v>29</v>
      </c>
      <c r="AR27" s="2">
        <v>1.52</v>
      </c>
      <c r="AS27" s="2">
        <v>1.36</v>
      </c>
      <c r="AT27" s="2">
        <v>1.7</v>
      </c>
      <c r="AU27" s="2">
        <f t="shared" si="15"/>
        <v>0.30748469974796072</v>
      </c>
      <c r="AV27" s="2">
        <f t="shared" si="16"/>
        <v>0.53062825106217038</v>
      </c>
      <c r="AW27" s="2">
        <f t="shared" ref="AW27:AW29" si="18">LN(AR27)</f>
        <v>0.41871033485818504</v>
      </c>
      <c r="AX27" s="2">
        <f t="shared" si="17"/>
        <v>5.6924375335257564E-2</v>
      </c>
    </row>
    <row r="28" spans="1:57">
      <c r="A28" s="10" t="s">
        <v>46</v>
      </c>
      <c r="AR28" s="2">
        <v>1.55</v>
      </c>
      <c r="AS28" s="2">
        <v>1.47</v>
      </c>
      <c r="AT28" s="2">
        <v>1.7</v>
      </c>
      <c r="AU28" s="2">
        <f t="shared" si="15"/>
        <v>0.38526240079064489</v>
      </c>
      <c r="AV28" s="2">
        <f t="shared" si="16"/>
        <v>0.53062825106217038</v>
      </c>
      <c r="AW28" s="2">
        <f t="shared" si="18"/>
        <v>0.43825493093115531</v>
      </c>
      <c r="AX28" s="2">
        <f t="shared" si="17"/>
        <v>3.7083125069266705E-2</v>
      </c>
    </row>
    <row r="29" spans="1:57">
      <c r="A29" s="11" t="s">
        <v>68</v>
      </c>
      <c r="AR29" s="2">
        <v>1.1000000000000001</v>
      </c>
      <c r="AS29" s="2">
        <v>1.0900000000000001</v>
      </c>
      <c r="AT29" s="2">
        <v>1.1200000000000001</v>
      </c>
      <c r="AU29" s="2">
        <f t="shared" si="15"/>
        <v>8.6177696241052412E-2</v>
      </c>
      <c r="AV29" s="2">
        <f t="shared" si="16"/>
        <v>0.11332868530700327</v>
      </c>
      <c r="AW29" s="2">
        <f t="shared" si="18"/>
        <v>9.5310179804324935E-2</v>
      </c>
      <c r="AX29" s="2">
        <f t="shared" si="17"/>
        <v>6.9262727209058305E-3</v>
      </c>
    </row>
    <row r="30" spans="1:57" ht="15.75">
      <c r="A30" s="14" t="s">
        <v>48</v>
      </c>
      <c r="AY30" s="2">
        <v>2.86</v>
      </c>
      <c r="AZ30" s="2">
        <v>1.54</v>
      </c>
      <c r="BA30" s="2">
        <v>5.32</v>
      </c>
      <c r="BB30" s="2">
        <f t="shared" ref="BB30:BB34" si="19">LN(AZ30)</f>
        <v>0.43178241642553783</v>
      </c>
      <c r="BC30" s="2">
        <f t="shared" ref="BC30:BC34" si="20">LN(BA30)</f>
        <v>1.6714733033535532</v>
      </c>
      <c r="BD30" s="2">
        <f>LN(AY30)</f>
        <v>1.0508216248317612</v>
      </c>
      <c r="BE30" s="2">
        <f t="shared" ref="BE30:BE34" si="21">(BC30-BB30)/(2*1.96)</f>
        <v>0.31624767523673863</v>
      </c>
    </row>
    <row r="31" spans="1:57">
      <c r="A31" s="7" t="s">
        <v>79</v>
      </c>
      <c r="AY31" s="2">
        <v>2.48</v>
      </c>
      <c r="AZ31" s="2">
        <v>2.04</v>
      </c>
      <c r="BA31" s="2">
        <v>3.01</v>
      </c>
      <c r="BB31" s="2">
        <f t="shared" si="19"/>
        <v>0.71294980785612505</v>
      </c>
      <c r="BC31" s="2">
        <f t="shared" si="20"/>
        <v>1.1019400787607843</v>
      </c>
      <c r="BD31" s="2">
        <f t="shared" ref="BD31:BD34" si="22">LN(AY31)</f>
        <v>0.90825856017689077</v>
      </c>
      <c r="BE31" s="2">
        <f t="shared" si="21"/>
        <v>9.9232211965474285E-2</v>
      </c>
    </row>
    <row r="32" spans="1:57">
      <c r="A32" s="12" t="s">
        <v>29</v>
      </c>
      <c r="AY32" s="2">
        <v>1.49</v>
      </c>
      <c r="AZ32" s="2">
        <v>1.33</v>
      </c>
      <c r="BA32" s="2">
        <v>1.68</v>
      </c>
      <c r="BB32" s="2">
        <f t="shared" si="19"/>
        <v>0.28517894223366247</v>
      </c>
      <c r="BC32" s="2">
        <f t="shared" si="20"/>
        <v>0.51879379341516751</v>
      </c>
      <c r="BD32" s="2">
        <f t="shared" si="22"/>
        <v>0.39877611995736778</v>
      </c>
      <c r="BE32" s="2">
        <f t="shared" si="21"/>
        <v>5.9595625301404352E-2</v>
      </c>
    </row>
    <row r="33" spans="1:92">
      <c r="A33" s="8" t="s">
        <v>57</v>
      </c>
      <c r="AY33" s="2">
        <v>1.7</v>
      </c>
      <c r="AZ33" s="2">
        <v>1.01</v>
      </c>
      <c r="BA33" s="2">
        <v>2.85</v>
      </c>
      <c r="BB33" s="2">
        <f t="shared" si="19"/>
        <v>9.950330853168092E-3</v>
      </c>
      <c r="BC33" s="2">
        <f t="shared" si="20"/>
        <v>1.0473189942805592</v>
      </c>
      <c r="BD33" s="2">
        <f t="shared" si="22"/>
        <v>0.53062825106217038</v>
      </c>
      <c r="BE33" s="2">
        <f t="shared" si="21"/>
        <v>0.2646348631192324</v>
      </c>
    </row>
    <row r="34" spans="1:92">
      <c r="A34" s="9" t="s">
        <v>32</v>
      </c>
      <c r="AY34" s="2">
        <v>1.85</v>
      </c>
      <c r="AZ34" s="2">
        <v>1.19</v>
      </c>
      <c r="BA34" s="2">
        <v>2.89</v>
      </c>
      <c r="BB34" s="2">
        <f t="shared" si="19"/>
        <v>0.17395330712343798</v>
      </c>
      <c r="BC34" s="2">
        <f t="shared" si="20"/>
        <v>1.0612565021243408</v>
      </c>
      <c r="BD34" s="2">
        <f t="shared" si="22"/>
        <v>0.61518563909023349</v>
      </c>
      <c r="BE34" s="2">
        <f t="shared" si="21"/>
        <v>0.22635285586757722</v>
      </c>
    </row>
    <row r="35" spans="1:92">
      <c r="A35" s="8" t="s">
        <v>57</v>
      </c>
      <c r="BF35" s="2">
        <v>2.2000000000000002</v>
      </c>
      <c r="BG35" s="2">
        <v>1.37</v>
      </c>
      <c r="BH35" s="2">
        <v>3.54</v>
      </c>
      <c r="BI35" s="2">
        <f t="shared" ref="BI35:BI36" si="23">LN(BG35)</f>
        <v>0.3148107398400336</v>
      </c>
      <c r="BJ35" s="2">
        <f t="shared" ref="BJ35:BJ36" si="24">LN(BH35)</f>
        <v>1.2641267271456831</v>
      </c>
      <c r="BK35" s="2">
        <f>LN(BF35)</f>
        <v>0.78845736036427028</v>
      </c>
      <c r="BL35" s="2">
        <f t="shared" ref="BL35:BL36" si="25">(BJ35-BI35)/(2*1.96)</f>
        <v>0.24217244574123711</v>
      </c>
    </row>
    <row r="36" spans="1:92" ht="15.75">
      <c r="A36" s="14" t="s">
        <v>48</v>
      </c>
      <c r="BF36" s="2">
        <v>3.32</v>
      </c>
      <c r="BG36" s="2">
        <v>1.6</v>
      </c>
      <c r="BH36" s="2">
        <v>6.92</v>
      </c>
      <c r="BI36" s="2">
        <f t="shared" si="23"/>
        <v>0.47000362924573563</v>
      </c>
      <c r="BJ36" s="2">
        <f t="shared" si="24"/>
        <v>1.9344157696295783</v>
      </c>
      <c r="BK36" s="2">
        <f>LN(BF36)</f>
        <v>1.199964782928397</v>
      </c>
      <c r="BL36" s="2">
        <f t="shared" si="25"/>
        <v>0.3735745256081231</v>
      </c>
    </row>
    <row r="37" spans="1:92">
      <c r="A37" s="7" t="s">
        <v>24</v>
      </c>
      <c r="BM37" s="2">
        <v>3.3</v>
      </c>
      <c r="BN37" s="2">
        <v>1.27</v>
      </c>
      <c r="BO37" s="2">
        <v>5.89</v>
      </c>
      <c r="BP37" s="2">
        <f t="shared" ref="BP37" si="26">LN(BN37)</f>
        <v>0.23901690047049992</v>
      </c>
      <c r="BQ37" s="2">
        <f t="shared" ref="BQ37" si="27">LN(BO37)</f>
        <v>1.7732559976634952</v>
      </c>
      <c r="BR37" s="2">
        <f>LN(BM37)</f>
        <v>1.1939224684724346</v>
      </c>
      <c r="BS37" s="2">
        <f t="shared" ref="BS37" si="28">(BQ37-BP37)/(2*1.96)</f>
        <v>0.39138752479413147</v>
      </c>
    </row>
    <row r="38" spans="1:92">
      <c r="A38" s="10" t="s">
        <v>46</v>
      </c>
    </row>
    <row r="39" spans="1:92">
      <c r="A39" s="7" t="s">
        <v>79</v>
      </c>
      <c r="BT39" s="2">
        <v>1</v>
      </c>
      <c r="BU39" s="2">
        <v>1.47</v>
      </c>
      <c r="BV39" s="2">
        <v>1.31</v>
      </c>
      <c r="BW39" s="2">
        <f>LN(BT39)</f>
        <v>0</v>
      </c>
      <c r="BX39" s="2">
        <f>LN(BV39)</f>
        <v>0.27002713721306021</v>
      </c>
      <c r="BY39" s="2">
        <f>LN(BT39)</f>
        <v>0</v>
      </c>
      <c r="BZ39" s="2">
        <f t="shared" ref="BZ39:BZ40" si="29">(BX39-BW39)/(2*1.96)</f>
        <v>6.8884473778841895E-2</v>
      </c>
    </row>
    <row r="40" spans="1:92">
      <c r="A40" s="11" t="s">
        <v>68</v>
      </c>
      <c r="BT40" s="2">
        <v>1.07</v>
      </c>
      <c r="BU40" s="2">
        <v>1.05</v>
      </c>
      <c r="BV40" s="2">
        <v>1.1000000000000001</v>
      </c>
      <c r="BW40" s="2">
        <f t="shared" ref="BW40" si="30">LN(BU40)</f>
        <v>4.8790164169432049E-2</v>
      </c>
      <c r="BX40" s="2">
        <f t="shared" ref="BX40" si="31">LN(BV40)</f>
        <v>9.5310179804324935E-2</v>
      </c>
      <c r="BY40" s="2">
        <f>LN(BT40)</f>
        <v>6.7658648473814864E-2</v>
      </c>
      <c r="BZ40" s="2">
        <f t="shared" si="29"/>
        <v>1.1867350927268594E-2</v>
      </c>
    </row>
    <row r="41" spans="1:92">
      <c r="A41" s="13" t="s">
        <v>61</v>
      </c>
    </row>
    <row r="42" spans="1:92">
      <c r="A42" s="7" t="s">
        <v>79</v>
      </c>
      <c r="CA42" s="2">
        <v>1.31</v>
      </c>
      <c r="CB42" s="2">
        <v>1.02</v>
      </c>
      <c r="CC42" s="2">
        <v>1.67</v>
      </c>
      <c r="CD42" s="2">
        <f t="shared" ref="CD42:CD44" si="32">LN(CB42)</f>
        <v>1.980262729617973E-2</v>
      </c>
      <c r="CE42" s="2">
        <f t="shared" ref="CE42:CE44" si="33">LN(CC42)</f>
        <v>0.51282362642866375</v>
      </c>
      <c r="CF42" s="2">
        <f>LN(CA42)</f>
        <v>0.27002713721306021</v>
      </c>
      <c r="CG42" s="2">
        <f t="shared" ref="CG42:CG44" si="34">(CE42-CD42)/(2*1.96)</f>
        <v>0.12577066304400103</v>
      </c>
    </row>
    <row r="43" spans="1:92">
      <c r="A43" s="11" t="s">
        <v>68</v>
      </c>
      <c r="CA43" s="2">
        <v>1.1499999999999999</v>
      </c>
      <c r="CB43" s="2">
        <v>1.1200000000000001</v>
      </c>
      <c r="CC43" s="2">
        <v>1.17</v>
      </c>
      <c r="CD43" s="2">
        <f t="shared" si="32"/>
        <v>0.11332868530700327</v>
      </c>
      <c r="CE43" s="2">
        <f t="shared" si="33"/>
        <v>0.15700374880966469</v>
      </c>
      <c r="CF43" s="2">
        <f t="shared" ref="CF43:CF44" si="35">LN(CA43)</f>
        <v>0.13976194237515863</v>
      </c>
      <c r="CG43" s="2">
        <f t="shared" si="34"/>
        <v>1.1141597832311589E-2</v>
      </c>
    </row>
    <row r="44" spans="1:92">
      <c r="A44" s="13" t="s">
        <v>61</v>
      </c>
      <c r="CA44" s="2">
        <v>1.79</v>
      </c>
      <c r="CB44" s="2">
        <v>1.23</v>
      </c>
      <c r="CC44" s="2">
        <v>2.61</v>
      </c>
      <c r="CD44" s="2">
        <f t="shared" si="32"/>
        <v>0.20701416938432612</v>
      </c>
      <c r="CE44" s="2">
        <f t="shared" si="33"/>
        <v>0.95935022133460202</v>
      </c>
      <c r="CF44" s="2">
        <f t="shared" si="35"/>
        <v>0.58221561985266368</v>
      </c>
      <c r="CG44" s="2">
        <f t="shared" si="34"/>
        <v>0.19192246223221324</v>
      </c>
    </row>
    <row r="45" spans="1:92">
      <c r="A45" s="10" t="s">
        <v>46</v>
      </c>
      <c r="CH45" s="2">
        <v>1.27</v>
      </c>
      <c r="CI45" s="2">
        <v>1.1100000000000001</v>
      </c>
      <c r="CJ45" s="2">
        <v>1.44</v>
      </c>
      <c r="CK45" s="2">
        <f t="shared" ref="CK45:CK48" si="36">LN(CI45)</f>
        <v>0.10436001532424286</v>
      </c>
      <c r="CL45" s="2">
        <f t="shared" ref="CL45:CL48" si="37">LN(CJ45)</f>
        <v>0.36464311358790924</v>
      </c>
      <c r="CM45" s="2">
        <f>LN(CH45)</f>
        <v>0.23901690047049992</v>
      </c>
      <c r="CN45" s="2">
        <f t="shared" ref="CN45:CN48" si="38">(CL45-CK45)/(2*1.96)</f>
        <v>6.639874955705774E-2</v>
      </c>
    </row>
    <row r="46" spans="1:92">
      <c r="A46" s="7" t="s">
        <v>79</v>
      </c>
      <c r="CH46" s="2">
        <v>1.1000000000000001</v>
      </c>
      <c r="CI46" s="2">
        <v>0.84</v>
      </c>
      <c r="CJ46" s="2">
        <v>1.46</v>
      </c>
      <c r="CK46" s="2">
        <f t="shared" si="36"/>
        <v>-0.1743533871447778</v>
      </c>
      <c r="CL46" s="2">
        <f t="shared" si="37"/>
        <v>0.37843643572024505</v>
      </c>
      <c r="CM46" s="2">
        <f t="shared" ref="CM46:CM48" si="39">LN(CH46)</f>
        <v>9.5310179804324935E-2</v>
      </c>
      <c r="CN46" s="2">
        <f t="shared" si="38"/>
        <v>0.14101781195536298</v>
      </c>
    </row>
    <row r="47" spans="1:92">
      <c r="A47" s="11" t="s">
        <v>68</v>
      </c>
      <c r="CH47" s="2">
        <v>1.22</v>
      </c>
      <c r="CI47" s="2">
        <v>1.19</v>
      </c>
      <c r="CJ47" s="2">
        <v>1.25</v>
      </c>
      <c r="CK47" s="2">
        <f t="shared" si="36"/>
        <v>0.17395330712343798</v>
      </c>
      <c r="CL47" s="2">
        <f t="shared" si="37"/>
        <v>0.22314355131420976</v>
      </c>
      <c r="CM47" s="2">
        <f t="shared" si="39"/>
        <v>0.19885085874516517</v>
      </c>
      <c r="CN47" s="2">
        <f t="shared" si="38"/>
        <v>1.2548531681319332E-2</v>
      </c>
    </row>
    <row r="48" spans="1:92">
      <c r="A48" s="13" t="s">
        <v>61</v>
      </c>
      <c r="CH48" s="2">
        <v>2.54</v>
      </c>
      <c r="CI48" s="2">
        <v>1.61</v>
      </c>
      <c r="CJ48" s="2">
        <v>3.99</v>
      </c>
      <c r="CK48" s="2">
        <f t="shared" si="36"/>
        <v>0.47623417899637172</v>
      </c>
      <c r="CL48" s="2">
        <f t="shared" si="37"/>
        <v>1.3837912309017721</v>
      </c>
      <c r="CM48" s="2">
        <f t="shared" si="39"/>
        <v>0.93216408103044524</v>
      </c>
      <c r="CN48" s="2">
        <f t="shared" si="38"/>
        <v>0.23151965609831643</v>
      </c>
    </row>
    <row r="49" spans="1:99">
      <c r="A49" s="10" t="s">
        <v>46</v>
      </c>
      <c r="CO49" s="2">
        <v>1.85</v>
      </c>
      <c r="CP49" s="2">
        <v>1.57</v>
      </c>
      <c r="CQ49" s="2">
        <v>2.1800000000000002</v>
      </c>
      <c r="CR49" s="2">
        <f t="shared" ref="CR49:CR52" si="40">LN(CP49)</f>
        <v>0.45107561936021673</v>
      </c>
      <c r="CS49" s="2">
        <f t="shared" ref="CS49:CS52" si="41">LN(CQ49)</f>
        <v>0.77932487680099771</v>
      </c>
      <c r="CT49" s="2">
        <f>LN(CO49)</f>
        <v>0.61518563909023349</v>
      </c>
      <c r="CU49" s="2">
        <f t="shared" ref="CU49:CU52" si="42">(CS49-CR49)/(2*1.96)</f>
        <v>8.3737055469586985E-2</v>
      </c>
    </row>
    <row r="50" spans="1:99">
      <c r="A50" s="7" t="s">
        <v>79</v>
      </c>
      <c r="CO50" s="2">
        <v>1.9</v>
      </c>
      <c r="CP50" s="2">
        <v>1.22</v>
      </c>
      <c r="CQ50" s="2">
        <v>2.95</v>
      </c>
      <c r="CR50" s="2">
        <f t="shared" si="40"/>
        <v>0.19885085874516517</v>
      </c>
      <c r="CS50" s="2">
        <f t="shared" si="41"/>
        <v>1.0818051703517284</v>
      </c>
      <c r="CT50" s="2">
        <f t="shared" ref="CT50:CT52" si="43">LN(CO50)</f>
        <v>0.64185388617239469</v>
      </c>
      <c r="CU50" s="2">
        <f t="shared" si="42"/>
        <v>0.22524344683840899</v>
      </c>
    </row>
    <row r="51" spans="1:99">
      <c r="A51" s="11" t="s">
        <v>68</v>
      </c>
      <c r="CO51" s="2">
        <v>1.25</v>
      </c>
      <c r="CP51" s="2">
        <v>1.22</v>
      </c>
      <c r="CQ51" s="2">
        <v>1.29</v>
      </c>
      <c r="CR51" s="2">
        <f t="shared" si="40"/>
        <v>0.19885085874516517</v>
      </c>
      <c r="CS51" s="2">
        <f t="shared" si="41"/>
        <v>0.25464221837358075</v>
      </c>
      <c r="CT51" s="2">
        <f t="shared" si="43"/>
        <v>0.22314355131420976</v>
      </c>
      <c r="CU51" s="2">
        <f t="shared" si="42"/>
        <v>1.4232489701126423E-2</v>
      </c>
    </row>
    <row r="52" spans="1:99" ht="409.6">
      <c r="A52" t="s">
        <v>98</v>
      </c>
      <c r="CO52">
        <v>1.35</v>
      </c>
      <c r="CP52" s="2">
        <v>1.1100000000000001</v>
      </c>
      <c r="CQ52" s="2">
        <v>1.63</v>
      </c>
      <c r="CR52" s="2">
        <f t="shared" si="40"/>
        <v>0.10436001532424286</v>
      </c>
      <c r="CS52" s="2">
        <f t="shared" si="41"/>
        <v>0.48858001481867092</v>
      </c>
      <c r="CT52" s="2">
        <f t="shared" si="43"/>
        <v>0.30010459245033816</v>
      </c>
      <c r="CU52" s="2">
        <f t="shared" si="42"/>
        <v>9.8015305993476548E-2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Berihun Agegn</dc:creator>
  <cp:lastModifiedBy>Lenovo</cp:lastModifiedBy>
  <dcterms:created xsi:type="dcterms:W3CDTF">2024-08-01T07:46:08Z</dcterms:created>
  <dcterms:modified xsi:type="dcterms:W3CDTF">2026-07-21T17:42:54Z</dcterms:modified>
</cp:coreProperties>
</file>