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jana.macura/OneDrive_NEWLocation/OneDrive - SEI/Neal's files WP2/Protocol and final report/REPORT_Agri/"/>
    </mc:Choice>
  </mc:AlternateContent>
  <xr:revisionPtr revIDLastSave="457" documentId="8_{40FB42A0-3285-4D47-8F2F-5EA669512778}" xr6:coauthVersionLast="43" xr6:coauthVersionMax="43" xr10:uidLastSave="{C21B353F-4B18-F648-B5B6-E623ABA57228}"/>
  <bookViews>
    <workbookView xWindow="33680" yWindow="720" windowWidth="28240" windowHeight="17540" activeTab="4" xr2:uid="{C1FFD5F4-A9D7-D84E-944F-7E18043169FD}"/>
  </bookViews>
  <sheets>
    <sheet name="About" sheetId="5" r:id="rId1"/>
    <sheet name="1. Benchmark studies" sheetId="1" r:id="rId2"/>
    <sheet name="2. Bibliographic databases" sheetId="4" r:id="rId3"/>
    <sheet name="3. Google scholar" sheetId="2" r:id="rId4"/>
    <sheet name="4. Specialist Websites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2" i="3" l="1"/>
  <c r="F51" i="3"/>
  <c r="F50" i="3"/>
  <c r="F49" i="3"/>
  <c r="F48" i="3"/>
  <c r="F47" i="3"/>
  <c r="F46" i="3"/>
  <c r="F45" i="3"/>
  <c r="F44" i="3"/>
  <c r="F43" i="3"/>
  <c r="C8" i="5" l="1"/>
  <c r="C9" i="5"/>
  <c r="C10" i="5"/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F41" i="3" l="1"/>
  <c r="F40" i="3"/>
  <c r="F39" i="3"/>
  <c r="F38" i="3"/>
  <c r="F36" i="3"/>
  <c r="F34" i="3"/>
  <c r="F35" i="3"/>
  <c r="F37" i="3"/>
  <c r="F33" i="3"/>
  <c r="F32" i="3"/>
  <c r="F31" i="3"/>
  <c r="F42" i="3"/>
  <c r="H37" i="4"/>
  <c r="H10" i="2"/>
</calcChain>
</file>

<file path=xl/sharedStrings.xml><?xml version="1.0" encoding="utf-8"?>
<sst xmlns="http://schemas.openxmlformats.org/spreadsheetml/2006/main" count="573" uniqueCount="185">
  <si>
    <t>Ehmann (2017)</t>
  </si>
  <si>
    <t>Can Phosphate Salts Recovered from Manure Replace Conventional Phosphate Fertilizer?</t>
  </si>
  <si>
    <t>Roy (2017)</t>
  </si>
  <si>
    <t>Phosphorus recovery and recycling with ecological engineering: A review</t>
  </si>
  <si>
    <t>Vanotti (2017)</t>
  </si>
  <si>
    <t>Recovery of ammonia and phosphate minerals from swine wastewater using gas-permeable membranes</t>
  </si>
  <si>
    <t>Zhang (2016)</t>
  </si>
  <si>
    <t>Using Poultry Litter Derived Biochar as Litter Amendment to Control Ammonia Emissions</t>
  </si>
  <si>
    <t>Camilleri-Rumbau (2015)</t>
  </si>
  <si>
    <t>Microfiltration and ultrafiltration as a post-treatment of biogas plant digestates for producing concentrated fertilizers</t>
  </si>
  <si>
    <t>Danciu (2016)</t>
  </si>
  <si>
    <t>Considerations on recovering phosphorus from animal manure</t>
  </si>
  <si>
    <t>Drakopoulos (2016)</t>
  </si>
  <si>
    <t>Influence of reduced tillage and fertilization regime on crop performance and nitrogen utilization of organic potato</t>
  </si>
  <si>
    <t>Goddek (2016)</t>
  </si>
  <si>
    <t>Navigating towards Decoupled Aquaponic Systems: A System Dynamics Design Approach</t>
  </si>
  <si>
    <t>Hua (2016)</t>
  </si>
  <si>
    <t>Nitrate and phosphate removal from agricultural subsurface drainage using laboratory woodchip bioreactors and recycled steel byproduct filters</t>
  </si>
  <si>
    <t>Jaxybayeva (2014)</t>
  </si>
  <si>
    <t>Bioenergy production from diluted poultry manure and microbial consortium inside Anaerobic Sludge Bed Reactor at sub-mesophilic conditions</t>
  </si>
  <si>
    <t>Kaur (2013)</t>
  </si>
  <si>
    <t>Potential eco-friendly soil microorganisms: Road towards green and sustainable agriculture</t>
  </si>
  <si>
    <t>Lim (2015)</t>
  </si>
  <si>
    <t>The use of vermicompost in organic farming: overview, effects on soil and economics</t>
  </si>
  <si>
    <t>Magri (2013)</t>
  </si>
  <si>
    <t>Feasibility and interest of the anammox process as treatment alternative for anaerobic digester supernatants in manure processing - An overview</t>
  </si>
  <si>
    <t>Ryu (2016)</t>
  </si>
  <si>
    <t>Struvite recovery from swine wastewater and its assessment as a fertilizer</t>
  </si>
  <si>
    <t>Tarantino (2017)</t>
  </si>
  <si>
    <t>Agro-industrial treated wastewater reuse for crop irrigation: Implication in soil fertility</t>
  </si>
  <si>
    <t>Thomsen (2014)</t>
  </si>
  <si>
    <t>Cytosolic glutamine synthetase: a target for improvement of crop nitrogen use efficiency?</t>
  </si>
  <si>
    <t>Valdez (2017)</t>
  </si>
  <si>
    <t>Soil Carbon and Nitrogen Responses to Nitrogen Fertilizer and Harvesting Rates in Switchgrass Cropping Systems</t>
  </si>
  <si>
    <t>Wu (2016)</t>
  </si>
  <si>
    <t>The physiological and biochemical mechanism of nitrate-nitrogen removal by water hyacinth from agriculture eutrophic wastewater</t>
  </si>
  <si>
    <t>Viaene (2017)</t>
  </si>
  <si>
    <t>Co-ensiling, co-composting and anaerobic co-digestion of vegetable crop residues: Product stability and effect on soil carbon and nitrogen dynamics</t>
  </si>
  <si>
    <t>Fang (2014)</t>
  </si>
  <si>
    <t>Application of magnesium modified corn biochar for phosphorus removal and recovery from swine wastewater</t>
  </si>
  <si>
    <t>Search string</t>
  </si>
  <si>
    <t>Search type (e.g. topic words)</t>
  </si>
  <si>
    <t>Restrictions</t>
  </si>
  <si>
    <t>Web of Science Core Collections</t>
  </si>
  <si>
    <t xml:space="preserve">(recycl* OR reus* OR circul* OR conver* OR recover* OR return*) AND (agr* OR farm* OR crop* OR livestock OR "live stock" OR manure OR animal OR cultivat*) AND ("organic carbon" OR DOC OR "organic C" OR "organic matter" OR nutrient* OR nitrogen OR nitrate OR nitrite OR ammoni* OR phosphorus OR phosphate)
</t>
  </si>
  <si>
    <t>Topic</t>
  </si>
  <si>
    <t>2013-2017</t>
  </si>
  <si>
    <t>Google Scholar</t>
  </si>
  <si>
    <t xml:space="preserve">All of the words: carbon
The exact phrase:
At least one of the words: agriculture farm crop livestock "live stock" manure animal cultivate
</t>
  </si>
  <si>
    <t>NA</t>
  </si>
  <si>
    <t xml:space="preserve">All of the words: organic
The exact phrase:
At least one of the words: agriculture farm crop livestock "live stock" manure animal cultivate
</t>
  </si>
  <si>
    <t xml:space="preserve">All of the words: nutrient
The exact phrase:
At least one of the words: agriculture farm crop livestock "live stock" manure animal cultivate
</t>
  </si>
  <si>
    <t xml:space="preserve">All of the words: nutrients
The exact phrase:
At least one of the words: agriculture farm crop livestock "live stock" manure animal cultivate
</t>
  </si>
  <si>
    <t xml:space="preserve">All of the words: phosphorus
The exact phrase:
At least one of the words: agriculture farm crop livestock "live stock" manure animal cultivate
</t>
  </si>
  <si>
    <t xml:space="preserve">All of the words: phosphate
The exact phrase:
At least one of the words: agriculture farm crop livestock "live stock" manure animal cultivate
</t>
  </si>
  <si>
    <t xml:space="preserve">All of the words: nitrogen
The exact phrase:
At least one of the words: agriculture farm crop livestock "live stock" manure animal cultivate
</t>
  </si>
  <si>
    <t xml:space="preserve">All of the words: nitrate
The exact phrase:
At least one of the words: agriculture farm crop livestock "live stock" manure animal cultivate
</t>
  </si>
  <si>
    <t>Scopus</t>
  </si>
  <si>
    <t>((recycl* OR reus* OR circul* OR conver* OR recover* OR return*) AND (agr* OR farm* OR crop* OR livestock OR "live stock" OR manure OR animal OR cultivat*) AND ("organic carbon" OR DOC OR "organic C" OR "organic matter" OR nutrient* OR nitrogen OR nitrate OR nitrite OR ammoni* OR phosphorus OR phosphate) )  AND  ( LIMIT-TO ( PUBYEAR ,  2018 )  OR  LIMIT-TO ( PUBYEAR ,  2017 )  OR  LIMIT-TO ( PUBYEAR ,  2016 )  OR  LIMIT-TO ( PUBYEAR ,  2015 )  OR  LIMIT-TO ( PUBYEAR ,  2014 )  OR  LIMIT-TO ( PUBYEAR ,  2013 ) )</t>
  </si>
  <si>
    <t xml:space="preserve">TITLE-ABS-KEY </t>
  </si>
  <si>
    <t>Sheet 1</t>
  </si>
  <si>
    <t>List of benchmark studies</t>
  </si>
  <si>
    <t>Sheet 2</t>
  </si>
  <si>
    <t>Sheet 3</t>
  </si>
  <si>
    <t>Sheet 4</t>
  </si>
  <si>
    <t>Database/search platform</t>
  </si>
  <si>
    <t>Search engine</t>
  </si>
  <si>
    <t>Number of results</t>
  </si>
  <si>
    <t>File name</t>
  </si>
  <si>
    <t>(recycl* OR reus* OR circul* OR conver* OR recover* OR return*) AND (agr* OR farm* OR crop* OR livestock OR "live stock" OR manure OR animal OR cultivat*) AND ("organic carbon" OR DOC OR "organic C" OR "organic matter" OR nutrient* OR nitrogen OR nitrate OR nitrite OR ammoni* OR phosphorus OR phosphate)</t>
  </si>
  <si>
    <t>Paweł Osuch</t>
  </si>
  <si>
    <t>GS_search (1A/1B)</t>
  </si>
  <si>
    <t>GS_search (2A-2E)</t>
  </si>
  <si>
    <t>GS_search (3A/3B)</t>
  </si>
  <si>
    <t>GS_search 4</t>
  </si>
  <si>
    <t>GS_search 5</t>
  </si>
  <si>
    <t>GS_search 6</t>
  </si>
  <si>
    <t>GS_search 7A/7B/7C</t>
  </si>
  <si>
    <t>GS_search 8</t>
  </si>
  <si>
    <t>Total</t>
  </si>
  <si>
    <t>DART-Europe E-theses Portal [http://www.dart-europe.eu/basic-search.php? ]</t>
  </si>
  <si>
    <t>Electronic Theses Online Service (eThOS) [http://ethos.bl.uk/SearchResults.do]</t>
  </si>
  <si>
    <t>Directory Of Open Access Journals (DOAJ) [https://doaj.org/]</t>
  </si>
  <si>
    <t>Date</t>
  </si>
  <si>
    <t>Pawel Osuch</t>
  </si>
  <si>
    <t>(recycl* OR reus* OR circul* OR conver* OR recover* OR return*) AND (agr* OR farm* OR crop* OR livestock OR "live stock" OR manure OR animal OR cultivat*) AND ("organic carbon" OR DOC OR "organic C" OR "organic matter" OR nutrient* OR nitrogen OR nitrate OR nitrite OR ammoni* OR phosphorus OR phosphate).</t>
  </si>
  <si>
    <t>recycl* phosphorus*</t>
  </si>
  <si>
    <t>recycl* carbon*</t>
  </si>
  <si>
    <t>recycl* nitrogen*</t>
  </si>
  <si>
    <t>phosphorus* AND recycling*</t>
  </si>
  <si>
    <t>carbon* AND recycling*</t>
  </si>
  <si>
    <t>nitrogen* AND recycling*</t>
  </si>
  <si>
    <t>reuse* AND phopshorus*</t>
  </si>
  <si>
    <t>reuse* AND carbon*</t>
  </si>
  <si>
    <t>reuse* AND nitrogen*</t>
  </si>
  <si>
    <t>recover* AND phosphorus*</t>
  </si>
  <si>
    <t>recover* AND carbon*</t>
  </si>
  <si>
    <t>recover* AND nitrogen*</t>
  </si>
  <si>
    <t>recycling*AND nutrient*</t>
  </si>
  <si>
    <t>recover*AND nutrient*</t>
  </si>
  <si>
    <t>reuse* AND nutrient*</t>
  </si>
  <si>
    <t>Search conducted by</t>
  </si>
  <si>
    <t xml:space="preserve"> </t>
  </si>
  <si>
    <t>Website</t>
  </si>
  <si>
    <t>Search language</t>
  </si>
  <si>
    <t>English</t>
  </si>
  <si>
    <t>Swedish</t>
  </si>
  <si>
    <t>Polish</t>
  </si>
  <si>
    <t xml:space="preserve">Polish </t>
  </si>
  <si>
    <t>Finnish</t>
  </si>
  <si>
    <t>Marta Ksiezniak</t>
  </si>
  <si>
    <t>(węg* OR fosfor* OR azot* OR organiczn*) AND (recyklin* OR obieg* OR recyrkulac* OR odzysk* OR konwers* OR ponowne OR cykl* OR zagospodarowa* OR innowac*) AND (oczyszcz* OR ściek* OR roln* OR upraw* OR osad* OR obornik* OR gnoj* OR nawoż* OR nawoz* OR nawóz*)</t>
  </si>
  <si>
    <t>( WRD = węg* OR fosfor* OR azot* OR organiczn* ) and (WRD = recyklin* OR obieg* OR recyrkulac* OR odzysk* OR konwers* OR ponowne OR cykl* OR zagospodarowa* OR innowac*) and (WRD = oczyszcz* OR ściek* OR roln* OR upraw* OR osad* OR obornik* OR gnoj* OR nawoż* OR nawoz* OR nawóz* ) and ( WLN = ( POL ) and WYR = ( 2013 -&gt; 2018 ) )</t>
  </si>
  <si>
    <t>Date of search</t>
  </si>
  <si>
    <t>Limitatios</t>
  </si>
  <si>
    <t>CatPW (http://gate.bg.pw.edu.pl/F/3LI4KC3NVXY986UIY7533XCI599TJGVAQR3KTNM8DFKSFJM96K-66179?func=file&amp;file_name=find-b&amp;local_base=sym01)</t>
  </si>
  <si>
    <t>Additional file 2: Search results</t>
  </si>
  <si>
    <t>Number of results (with duplicates)</t>
  </si>
  <si>
    <t>Foundation for Applied Water Research (STOWA) (www.stowa.nl)</t>
  </si>
  <si>
    <t>Ekologgruppen i Landskrona AB (http://www.ekologgruppen.com/)</t>
  </si>
  <si>
    <t>Danish Centre for Environment and Energy (DCE) (http://dce.au.dk)</t>
  </si>
  <si>
    <t>European Environment Agency (EEA) (https://www.eea.europa.eu/)</t>
  </si>
  <si>
    <t>Finnish Environment Institute (SYKE) (http://www.syke.fi)</t>
  </si>
  <si>
    <t>Federal Environment Agency (UmweltBundesAmt, Germany) (https://www.umweltbundesamt.de)</t>
  </si>
  <si>
    <t>Leibniz Institute of Freshwater Ecology and Inland Fisheries (IGB) (http://www.igb-berlin.de)</t>
  </si>
  <si>
    <t>Swedish Environmental Protection Agency (SEPA) (www.naturvardsverket.se)</t>
  </si>
  <si>
    <t>Swedish Board of Agriculture (www.jordbruksverket.se)</t>
  </si>
  <si>
    <t>The Swedish Agency for Marine and Water Management (https://www.havochvatten.se)</t>
  </si>
  <si>
    <t>Swedish directory of Master thesis (DiVA) (www.diva-portal.org)</t>
  </si>
  <si>
    <t>The Swedish Water &amp; Wastewater Association (SWWA) (www.svensktvatten.se)</t>
  </si>
  <si>
    <t>Federation of Swedish Farmers (www.lrf.se)</t>
  </si>
  <si>
    <t>The Swedish Environmental Institute (www.IVL.se)</t>
  </si>
  <si>
    <t>Agro base (http://agro.icm.edu.pl/agro)</t>
  </si>
  <si>
    <t>Tech Base (http://baztech.icm.edu.pl)</t>
  </si>
  <si>
    <t>Catalog of the WULS diploma and doctoral dissertations (https://sgw0.bg.sggw.pl)</t>
  </si>
  <si>
    <t>Archive of Diploma Theses of the University of Agriculture Hugo Kołłątaj, Krakow (https://apd.ur.krakow.pl/catalogue)</t>
  </si>
  <si>
    <t>Archive of Diploma Papers of the University of Technology and Life Sciences in Bydgoszcz (https://apd.utp.edu.pl/catalogue)</t>
  </si>
  <si>
    <t>Central Catalog of Polish Journals (http://mak.bn.org.pl/cgi-bin/makwww.exe?BM=7)</t>
  </si>
  <si>
    <t>NUKat (http://katalog.nukat.edu.pl)</t>
  </si>
  <si>
    <t>Portal of Scientific Journals (http://www.ejournals.eu)</t>
  </si>
  <si>
    <t xml:space="preserve"> Journal repository of the Nicolaus Copernicus University (http://wydawnictwoumk.pl/czasopisma)</t>
  </si>
  <si>
    <t>Repository of the Open Science Center (http://depot.ceon.pl)</t>
  </si>
  <si>
    <t>SYMPOnet (https://gate.bg.pw.edu.pl/)</t>
  </si>
  <si>
    <t>Melinda (https://melinda.kansalliskirjasto.fi)</t>
  </si>
  <si>
    <t>ARTO (https://arto.linneanet.fi/vwebv/searchBasic?sk=fi_FI)</t>
  </si>
  <si>
    <t>HELDA Institutional repository (https://helda.helsinki.fi)</t>
  </si>
  <si>
    <t>DORIA Institutional repository (https://www.doria.fi)</t>
  </si>
  <si>
    <t>JUKURI (http://jukuri.luke.fi)</t>
  </si>
  <si>
    <t>TAMPUB (http://tampub.uta.fi)</t>
  </si>
  <si>
    <t>THESEUS (http://www.theseus.fi)</t>
  </si>
  <si>
    <t>University of Lapland (http://lauda.ulapland.fi)</t>
  </si>
  <si>
    <t>Aalto University (https://aaltodoc.aalto.fi)</t>
  </si>
  <si>
    <t>SYKE library collection (http://kirjasto.ymparisto.fi/syke/fi/search_yha.htm)</t>
  </si>
  <si>
    <t>(maatalou* OR vedenpuhdist* OR jäteve* ) AND ( uudelleenkäyttö OR uusiokäyttö OR kierrätys OR kierrättäminen OR talteenotto OR hyötykäyttö OR palaut* OR muuntaminen OR muuntuminen ) AND ( ravinne* OR ravinte* OR fosfaat* OR fosfori* OR nitraat* OR typpi OR typen* OR hiili OR hiilen*)</t>
  </si>
  <si>
    <t>Tattari Sirkka and Jari Koskiaho</t>
  </si>
  <si>
    <t>Karolin Andersson</t>
  </si>
  <si>
    <t>Separate searches for the following terms: eco technology
ecological technology
ecological technology
ecological technology
eco-technology
eco technique
eco-technique</t>
  </si>
  <si>
    <t>Note</t>
  </si>
  <si>
    <t>Separate searches for the following terms: ecotechnology
eco technology
ecological technology
eco-technology
ecotechnique
eco technique
eco-technique
ecotech
eco tech
eco-tech</t>
  </si>
  <si>
    <t>Search results include numbers with duplicates , no limitation to publication years applied</t>
  </si>
  <si>
    <t>Separate searches for the following terms:  ecotechnology
eco technology
ecological technology
eco-technology
ecotechnique
eco technique
eco-technique
ecotech
eco tech
eco-tech</t>
  </si>
  <si>
    <t>Included in the evidence base</t>
  </si>
  <si>
    <t>Separate searches for the following terms: carbon
nutrients
phosphate   nitrate        nitrogen       phosphorus   
reuse
recycling
circulation
conversion
recovery
return</t>
  </si>
  <si>
    <t>Filippa Ek</t>
  </si>
  <si>
    <t>Sum of all search results</t>
  </si>
  <si>
    <t>Search string(s)</t>
  </si>
  <si>
    <t xml:space="preserve">Search performed by </t>
  </si>
  <si>
    <t>2018-06-19 and 2018-06-20</t>
  </si>
  <si>
    <t>Separate searches for the following terms: kol
näringsämnen
fosfat 
nitrat
kväve
fosfor
återbruk
återvinning
cirkulering
omvandling
återvinnande
återföra
återanvändning
cirkulation
omlopp
kretslopp
återförande</t>
  </si>
  <si>
    <t>Search results include numbers with duplicates</t>
  </si>
  <si>
    <t>Reviewers recorded the number of hits for each term  - the summary results of all the searches are presented in column G</t>
  </si>
  <si>
    <t>Note on searches:</t>
  </si>
  <si>
    <t>Reviewer spent up to 90 minutes per website, searching up to 5 pages of results for each search.</t>
  </si>
  <si>
    <t>#</t>
  </si>
  <si>
    <t>Search could not be performed</t>
  </si>
  <si>
    <t>Column1</t>
  </si>
  <si>
    <t>Short title</t>
  </si>
  <si>
    <t>Title</t>
  </si>
  <si>
    <t>Year pf publication</t>
  </si>
  <si>
    <t>Google scholar link</t>
  </si>
  <si>
    <t>Sheet</t>
  </si>
  <si>
    <t>Contents</t>
  </si>
  <si>
    <t>Search details of searches in  Google Scholar</t>
  </si>
  <si>
    <t>Search details of searches in bibliographic databases</t>
  </si>
  <si>
    <t>Search details of searches in specialist websites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</si>
</sst>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0"/>
      <color rgb="FF4F81BD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sz val="12"/>
      <color rgb="FF000000"/>
      <name val="Helvetica"/>
      <family val="2"/>
    </font>
    <font>
      <sz val="13"/>
      <color theme="1"/>
      <name val="Helvetic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Fill="1"/>
    <xf numFmtId="0" fontId="1" fillId="0" borderId="0" xfId="0" applyFont="1" applyAlignment="1"/>
    <xf numFmtId="0" fontId="1" fillId="0" borderId="0" xfId="0" applyFont="1"/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14" fontId="0" fillId="0" borderId="0" xfId="0" applyNumberFormat="1"/>
    <xf numFmtId="0" fontId="5" fillId="0" borderId="0" xfId="1"/>
    <xf numFmtId="0" fontId="6" fillId="0" borderId="0" xfId="0" applyFont="1"/>
    <xf numFmtId="0" fontId="0" fillId="0" borderId="0" xfId="0" applyFont="1"/>
    <xf numFmtId="0" fontId="8" fillId="0" borderId="0" xfId="0" applyFont="1"/>
    <xf numFmtId="14" fontId="8" fillId="0" borderId="0" xfId="0" applyNumberFormat="1" applyFont="1"/>
    <xf numFmtId="0" fontId="9" fillId="0" borderId="0" xfId="0" applyFont="1"/>
    <xf numFmtId="0" fontId="0" fillId="0" borderId="0" xfId="0" applyFill="1"/>
    <xf numFmtId="0" fontId="0" fillId="0" borderId="0" xfId="0" applyAlignment="1">
      <alignment horizontal="right"/>
    </xf>
    <xf numFmtId="0" fontId="10" fillId="0" borderId="0" xfId="0" applyFont="1"/>
    <xf numFmtId="0" fontId="11" fillId="0" borderId="0" xfId="0" applyFont="1"/>
    <xf numFmtId="0" fontId="0" fillId="0" borderId="0" xfId="0" applyFont="1" applyFill="1"/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0" borderId="0" xfId="0" applyFont="1" applyBorder="1"/>
    <xf numFmtId="0" fontId="0" fillId="0" borderId="0" xfId="0" applyBorder="1" applyAlignment="1"/>
    <xf numFmtId="0" fontId="0" fillId="0" borderId="0" xfId="0" applyBorder="1"/>
    <xf numFmtId="0" fontId="0" fillId="0" borderId="0" xfId="0" applyFont="1" applyBorder="1"/>
    <xf numFmtId="14" fontId="0" fillId="0" borderId="0" xfId="0" applyNumberFormat="1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14" fontId="8" fillId="0" borderId="0" xfId="0" applyNumberFormat="1" applyFont="1" applyBorder="1"/>
    <xf numFmtId="0" fontId="13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Fill="1" applyBorder="1"/>
    <xf numFmtId="0" fontId="5" fillId="0" borderId="0" xfId="1" applyBorder="1"/>
    <xf numFmtId="0" fontId="8" fillId="0" borderId="0" xfId="0" applyFont="1" applyBorder="1"/>
    <xf numFmtId="0" fontId="1" fillId="0" borderId="0" xfId="0" applyFont="1" applyBorder="1"/>
  </cellXfs>
  <cellStyles count="2">
    <cellStyle name="Hyperlink" xfId="1" builtinId="8"/>
    <cellStyle name="Normal" xfId="0" builtinId="0"/>
  </cellStyles>
  <dxfs count="14">
    <dxf>
      <numFmt numFmtId="0" formatCode="General"/>
    </dxf>
    <dxf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numFmt numFmtId="19" formatCode="yyyy/mm/dd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9" formatCode="yyyy/mm/d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</dxf>
    <dxf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3516F7F-4642-8145-81B1-F6F9C49D1AAA}" name="Table6" displayName="Table6" ref="A6:C10" totalsRowShown="0">
  <autoFilter ref="A6:C10" xr:uid="{7B582783-4CFD-AD40-8D0D-7BD20F021A66}"/>
  <tableColumns count="3">
    <tableColumn id="1" xr3:uid="{7EC0A4D1-A359-3240-A017-4819A4D9AF60}" name="Sheet"/>
    <tableColumn id="2" xr3:uid="{AA744790-8BF4-FA40-BFBE-4802B167DEAB}" name="Contents"/>
    <tableColumn id="3" xr3:uid="{2B79F22A-43B1-1E4D-A44F-FB569E408C05}" name="Column1" dataDxfId="0">
      <calculatedColumnFormula>'3. Google scholar'!H8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694465F-A2AC-7544-B9B6-BCD1BF87E215}" name="Table4" displayName="Table4" ref="A1:D21" totalsRowShown="0">
  <autoFilter ref="A1:D21" xr:uid="{52ED78EB-3B5E-C042-9E44-2DC2E6ACA9F6}"/>
  <tableColumns count="4">
    <tableColumn id="1" xr3:uid="{2CCAB3BB-8368-0243-B781-1088C90ED4F1}" name="Short title"/>
    <tableColumn id="2" xr3:uid="{ED9CF230-AC4D-0E4D-899F-C63756503DAF}" name="Title"/>
    <tableColumn id="3" xr3:uid="{E271616C-D0C5-FD44-8C61-8FB58991B487}" name="Year pf publication"/>
    <tableColumn id="4" xr3:uid="{D1A002E7-E658-574C-8826-43EB4C694801}" name="Google scholar link" dataDxfId="13">
      <calculatedColumnFormula>CONCATENATE("https://scholar.google.com/scholar?start=10&amp;q=allintitle:+%",(SUBSTITUTE(B2," ","+")),"%22&amp;hl=en&amp;as_sdt=0,5")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691856-5393-CB44-8922-F578A09DF31A}" name="Table1" displayName="Table1" ref="A1:H37" totalsRowShown="0" headerRowDxfId="12">
  <autoFilter ref="A1:H37" xr:uid="{586C2AC1-86FF-134C-A398-CC1730526ECE}"/>
  <tableColumns count="8">
    <tableColumn id="1" xr3:uid="{EF315D66-A590-7F4C-9DFF-D60A8A22B3C3}" name="#"/>
    <tableColumn id="2" xr3:uid="{0547550C-4048-0E44-A4D6-A26E694DB7AA}" name="Database/search platform" dataDxfId="11"/>
    <tableColumn id="3" xr3:uid="{86DC2FD9-BFC6-B54B-9159-28BDD4A8C8A1}" name="Search string" dataDxfId="10"/>
    <tableColumn id="4" xr3:uid="{426D4E22-088A-AA45-B06F-84F16C830F31}" name="Search type (e.g. topic words)" dataDxfId="9"/>
    <tableColumn id="5" xr3:uid="{3BB6D225-DBBD-8C41-A014-B47CA33ACB27}" name="Restrictions"/>
    <tableColumn id="6" xr3:uid="{9C41ADB9-9199-7249-8237-F5BF8F9C3A10}" name="Search conducted by" dataDxfId="8"/>
    <tableColumn id="7" xr3:uid="{EBC993A3-9D04-E640-A96A-B7B98D1812CF}" name="Date" dataDxfId="7"/>
    <tableColumn id="8" xr3:uid="{A2B15D1A-881D-5149-B7E1-821D512BB1DB}" name="Number of results (with duplicates)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6D363F-11D1-D440-BC3B-C30B1174E0AD}" name="Table2" displayName="Table2" ref="A1:I10" totalsRowShown="0" headerRowDxfId="5">
  <autoFilter ref="A1:I10" xr:uid="{1337F8F4-B980-F043-AB5C-3D6693BF0A85}"/>
  <tableColumns count="9">
    <tableColumn id="1" xr3:uid="{F3DFC01C-C4BC-CE40-AAB4-37C7C053F31D}" name="Column1"/>
    <tableColumn id="2" xr3:uid="{ADE8C923-E268-FA40-81AC-8E0EBEDB8121}" name="Search engine"/>
    <tableColumn id="3" xr3:uid="{795D12EF-6BC3-2841-A1E3-30463886418A}" name="Search string" dataDxfId="4"/>
    <tableColumn id="4" xr3:uid="{B851CABC-BD26-D34C-92AA-E5B1B71CE674}" name="Search type (e.g. topic words)"/>
    <tableColumn id="5" xr3:uid="{25BF36D9-B877-8444-A78C-87AB9AC048B4}" name="Restrictions"/>
    <tableColumn id="6" xr3:uid="{5AFC294E-2B3E-4B45-8B38-5F9585D547B6}" name="Search conducted by"/>
    <tableColumn id="7" xr3:uid="{3F870903-7CFB-2547-9D34-174A960AED0D}" name="Date" dataDxfId="3"/>
    <tableColumn id="8" xr3:uid="{F23A2637-F4C2-E544-BA96-6E8C436017BC}" name="Number of results"/>
    <tableColumn id="9" xr3:uid="{15E2DFB7-A757-4542-96E6-A0BAA5BCB111}" name="File nam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1C2023B-E8F8-D140-91CA-AA112B95728C}" name="Table3" displayName="Table3" ref="A1:J52" totalsRowShown="0">
  <autoFilter ref="A1:J52" xr:uid="{D8A4BCA5-3F63-3140-A0D9-38395A96F8E8}"/>
  <tableColumns count="10">
    <tableColumn id="1" xr3:uid="{0D677AA8-2CFE-974E-A9EC-3C750861E610}" name="#"/>
    <tableColumn id="2" xr3:uid="{97A0129A-EDB7-DC40-A898-EC34588D2D3D}" name="Website"/>
    <tableColumn id="3" xr3:uid="{CB3FA020-1AC4-3D49-A68D-ECE99EF0ABA0}" name="Search language"/>
    <tableColumn id="4" xr3:uid="{B2ED9450-9085-6446-97FB-F9A0F5887B21}" name="Search string(s)" dataDxfId="2"/>
    <tableColumn id="5" xr3:uid="{4D8AF72B-115C-9E4A-AE29-58F75122C065}" name="Search performed by "/>
    <tableColumn id="6" xr3:uid="{222EB655-FD21-6E4F-8C72-3661825BBBB7}" name="Date of search" dataDxfId="1">
      <calculatedColumnFormula>DATE(2018,6,6)</calculatedColumnFormula>
    </tableColumn>
    <tableColumn id="7" xr3:uid="{620CA74B-DE1C-5943-A5E5-ABF1D1DBB5E7}" name="Sum of all search results"/>
    <tableColumn id="8" xr3:uid="{8487EADB-E5AC-074D-B492-603BD7699D96}" name="Limitatios"/>
    <tableColumn id="9" xr3:uid="{527A72CC-F5AB-1249-9023-BAD5B88E5B1D}" name="Note"/>
    <tableColumn id="10" xr3:uid="{E116F239-6C6F-104E-81FE-C41C44B042F4}" name="Included in the evidence bas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CBBF-D449-AA4A-84ED-200E955D2272}">
  <dimension ref="A4:C10"/>
  <sheetViews>
    <sheetView workbookViewId="0">
      <selection activeCell="C8" sqref="C8:C9"/>
    </sheetView>
  </sheetViews>
  <sheetFormatPr baseColWidth="10" defaultRowHeight="16" x14ac:dyDescent="0.2"/>
  <cols>
    <col min="2" max="2" width="49.5" customWidth="1"/>
  </cols>
  <sheetData>
    <row r="4" spans="1:3" ht="21" x14ac:dyDescent="0.25">
      <c r="A4" s="6" t="s">
        <v>116</v>
      </c>
    </row>
    <row r="5" spans="1:3" ht="21" x14ac:dyDescent="0.25">
      <c r="A5" s="6"/>
    </row>
    <row r="6" spans="1:3" x14ac:dyDescent="0.2">
      <c r="A6" t="s">
        <v>180</v>
      </c>
      <c r="B6" t="s">
        <v>181</v>
      </c>
      <c r="C6" t="s">
        <v>175</v>
      </c>
    </row>
    <row r="7" spans="1:3" x14ac:dyDescent="0.2">
      <c r="A7" t="s">
        <v>60</v>
      </c>
      <c r="B7" t="s">
        <v>61</v>
      </c>
    </row>
    <row r="8" spans="1:3" x14ac:dyDescent="0.2">
      <c r="A8" t="s">
        <v>62</v>
      </c>
      <c r="B8" t="s">
        <v>183</v>
      </c>
      <c r="C8">
        <f>'2. Bibliographic databases'!H37</f>
        <v>31062</v>
      </c>
    </row>
    <row r="9" spans="1:3" x14ac:dyDescent="0.2">
      <c r="A9" t="s">
        <v>63</v>
      </c>
      <c r="B9" t="s">
        <v>182</v>
      </c>
      <c r="C9">
        <f>'3. Google scholar'!H10</f>
        <v>9272</v>
      </c>
    </row>
    <row r="10" spans="1:3" x14ac:dyDescent="0.2">
      <c r="A10" t="s">
        <v>64</v>
      </c>
      <c r="B10" t="s">
        <v>184</v>
      </c>
      <c r="C10">
        <f>'3. Google scholar'!H11</f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6A5EC-99FF-3542-98B6-115E7C6C03F2}">
  <dimension ref="A1:D21"/>
  <sheetViews>
    <sheetView workbookViewId="0">
      <selection activeCell="B17" sqref="B17"/>
    </sheetView>
  </sheetViews>
  <sheetFormatPr baseColWidth="10" defaultRowHeight="16" x14ac:dyDescent="0.2"/>
  <cols>
    <col min="1" max="1" width="20.83203125" customWidth="1"/>
    <col min="2" max="2" width="85.83203125" customWidth="1"/>
    <col min="3" max="3" width="18.83203125" customWidth="1"/>
  </cols>
  <sheetData>
    <row r="1" spans="1:4" x14ac:dyDescent="0.2">
      <c r="A1" t="s">
        <v>176</v>
      </c>
      <c r="B1" t="s">
        <v>177</v>
      </c>
      <c r="C1" t="s">
        <v>178</v>
      </c>
      <c r="D1" t="s">
        <v>179</v>
      </c>
    </row>
    <row r="2" spans="1:4" x14ac:dyDescent="0.2">
      <c r="A2" t="s">
        <v>0</v>
      </c>
      <c r="B2" t="s">
        <v>1</v>
      </c>
      <c r="C2">
        <v>2017</v>
      </c>
      <c r="D2" t="str">
        <f t="shared" ref="D2:D21" si="0">CONCATENATE("https://scholar.google.com/scholar?start=10&amp;q=allintitle:+%",(SUBSTITUTE(B2," ","+")),"%22&amp;hl=en&amp;as_sdt=0,5")</f>
        <v>https://scholar.google.com/scholar?start=10&amp;q=allintitle:+%Can+Phosphate+Salts+Recovered+from+Manure+Replace+Conventional+Phosphate+Fertilizer?%22&amp;hl=en&amp;as_sdt=0,5</v>
      </c>
    </row>
    <row r="3" spans="1:4" x14ac:dyDescent="0.2">
      <c r="A3" t="s">
        <v>2</v>
      </c>
      <c r="B3" t="s">
        <v>3</v>
      </c>
      <c r="C3">
        <v>2017</v>
      </c>
      <c r="D3" t="str">
        <f t="shared" si="0"/>
        <v>https://scholar.google.com/scholar?start=10&amp;q=allintitle:+%Phosphorus+recovery+and+recycling+with+ecological+engineering:+A+review%22&amp;hl=en&amp;as_sdt=0,5</v>
      </c>
    </row>
    <row r="4" spans="1:4" x14ac:dyDescent="0.2">
      <c r="A4" t="s">
        <v>4</v>
      </c>
      <c r="B4" t="s">
        <v>5</v>
      </c>
      <c r="C4">
        <v>2017</v>
      </c>
      <c r="D4" t="str">
        <f t="shared" si="0"/>
        <v>https://scholar.google.com/scholar?start=10&amp;q=allintitle:+%Recovery+of+ammonia+and+phosphate+minerals+from+swine+wastewater+using+gas-permeable+membranes%22&amp;hl=en&amp;as_sdt=0,5</v>
      </c>
    </row>
    <row r="5" spans="1:4" x14ac:dyDescent="0.2">
      <c r="A5" t="s">
        <v>6</v>
      </c>
      <c r="B5" t="s">
        <v>7</v>
      </c>
      <c r="C5">
        <v>2016</v>
      </c>
      <c r="D5" t="str">
        <f t="shared" si="0"/>
        <v>https://scholar.google.com/scholar?start=10&amp;q=allintitle:+%Using+Poultry+Litter+Derived+Biochar+as+Litter+Amendment+to+Control+Ammonia+Emissions%22&amp;hl=en&amp;as_sdt=0,5</v>
      </c>
    </row>
    <row r="6" spans="1:4" x14ac:dyDescent="0.2">
      <c r="A6" t="s">
        <v>8</v>
      </c>
      <c r="B6" t="s">
        <v>9</v>
      </c>
      <c r="C6">
        <v>2015</v>
      </c>
      <c r="D6" t="str">
        <f t="shared" si="0"/>
        <v>https://scholar.google.com/scholar?start=10&amp;q=allintitle:+%Microfiltration+and+ultrafiltration+as+a+post-treatment+of+biogas+plant+digestates+for+producing+concentrated+fertilizers%22&amp;hl=en&amp;as_sdt=0,5</v>
      </c>
    </row>
    <row r="7" spans="1:4" x14ac:dyDescent="0.2">
      <c r="A7" t="s">
        <v>10</v>
      </c>
      <c r="B7" t="s">
        <v>11</v>
      </c>
      <c r="C7">
        <v>2016</v>
      </c>
      <c r="D7" t="str">
        <f t="shared" si="0"/>
        <v>https://scholar.google.com/scholar?start=10&amp;q=allintitle:+%Considerations+on+recovering+phosphorus+from+animal+manure%22&amp;hl=en&amp;as_sdt=0,5</v>
      </c>
    </row>
    <row r="8" spans="1:4" x14ac:dyDescent="0.2">
      <c r="A8" t="s">
        <v>12</v>
      </c>
      <c r="B8" t="s">
        <v>13</v>
      </c>
      <c r="C8">
        <v>2016</v>
      </c>
      <c r="D8" t="str">
        <f t="shared" si="0"/>
        <v>https://scholar.google.com/scholar?start=10&amp;q=allintitle:+%Influence+of+reduced+tillage+and+fertilization+regime+on+crop+performance+and+nitrogen+utilization+of+organic+potato%22&amp;hl=en&amp;as_sdt=0,5</v>
      </c>
    </row>
    <row r="9" spans="1:4" x14ac:dyDescent="0.2">
      <c r="A9" t="s">
        <v>14</v>
      </c>
      <c r="B9" t="s">
        <v>15</v>
      </c>
      <c r="C9">
        <v>2016</v>
      </c>
      <c r="D9" t="str">
        <f t="shared" si="0"/>
        <v>https://scholar.google.com/scholar?start=10&amp;q=allintitle:+%Navigating+towards+Decoupled+Aquaponic+Systems:+A+System+Dynamics+Design+Approach%22&amp;hl=en&amp;as_sdt=0,5</v>
      </c>
    </row>
    <row r="10" spans="1:4" x14ac:dyDescent="0.2">
      <c r="A10" t="s">
        <v>16</v>
      </c>
      <c r="B10" t="s">
        <v>17</v>
      </c>
      <c r="C10">
        <v>2016</v>
      </c>
      <c r="D10" t="str">
        <f t="shared" si="0"/>
        <v>https://scholar.google.com/scholar?start=10&amp;q=allintitle:+%Nitrate+and+phosphate+removal+from+agricultural+subsurface+drainage+using+laboratory+woodchip+bioreactors+and+recycled+steel+byproduct+filters%22&amp;hl=en&amp;as_sdt=0,5</v>
      </c>
    </row>
    <row r="11" spans="1:4" x14ac:dyDescent="0.2">
      <c r="A11" t="s">
        <v>18</v>
      </c>
      <c r="B11" t="s">
        <v>19</v>
      </c>
      <c r="C11">
        <v>2014</v>
      </c>
      <c r="D11" t="str">
        <f t="shared" si="0"/>
        <v>https://scholar.google.com/scholar?start=10&amp;q=allintitle:+%Bioenergy+production+from+diluted+poultry+manure+and+microbial+consortium+inside+Anaerobic+Sludge+Bed+Reactor+at+sub-mesophilic+conditions%22&amp;hl=en&amp;as_sdt=0,5</v>
      </c>
    </row>
    <row r="12" spans="1:4" x14ac:dyDescent="0.2">
      <c r="A12" t="s">
        <v>20</v>
      </c>
      <c r="B12" t="s">
        <v>21</v>
      </c>
      <c r="C12">
        <v>2013</v>
      </c>
      <c r="D12" t="str">
        <f t="shared" si="0"/>
        <v>https://scholar.google.com/scholar?start=10&amp;q=allintitle:+%Potential+eco-friendly+soil+microorganisms:+Road+towards+green+and+sustainable+agriculture%22&amp;hl=en&amp;as_sdt=0,5</v>
      </c>
    </row>
    <row r="13" spans="1:4" x14ac:dyDescent="0.2">
      <c r="A13" t="s">
        <v>22</v>
      </c>
      <c r="B13" t="s">
        <v>23</v>
      </c>
      <c r="C13">
        <v>2015</v>
      </c>
      <c r="D13" t="str">
        <f t="shared" si="0"/>
        <v>https://scholar.google.com/scholar?start=10&amp;q=allintitle:+%The+use+of+vermicompost+in+organic+farming:+overview,+effects+on+soil+and+economics%22&amp;hl=en&amp;as_sdt=0,5</v>
      </c>
    </row>
    <row r="14" spans="1:4" x14ac:dyDescent="0.2">
      <c r="A14" t="s">
        <v>24</v>
      </c>
      <c r="B14" t="s">
        <v>25</v>
      </c>
      <c r="C14">
        <v>2013</v>
      </c>
      <c r="D14" t="str">
        <f t="shared" si="0"/>
        <v>https://scholar.google.com/scholar?start=10&amp;q=allintitle:+%Feasibility+and+interest+of+the+anammox+process+as+treatment+alternative+for+anaerobic+digester+supernatants+in+manure+processing+-+An+overview%22&amp;hl=en&amp;as_sdt=0,5</v>
      </c>
    </row>
    <row r="15" spans="1:4" x14ac:dyDescent="0.2">
      <c r="A15" t="s">
        <v>26</v>
      </c>
      <c r="B15" t="s">
        <v>27</v>
      </c>
      <c r="C15">
        <v>2016</v>
      </c>
      <c r="D15" t="str">
        <f t="shared" si="0"/>
        <v>https://scholar.google.com/scholar?start=10&amp;q=allintitle:+%Struvite+recovery+from+swine+wastewater+and+its+assessment+as+a+fertilizer%22&amp;hl=en&amp;as_sdt=0,5</v>
      </c>
    </row>
    <row r="16" spans="1:4" x14ac:dyDescent="0.2">
      <c r="A16" t="s">
        <v>28</v>
      </c>
      <c r="B16" t="s">
        <v>29</v>
      </c>
      <c r="C16">
        <v>2017</v>
      </c>
      <c r="D16" t="str">
        <f t="shared" si="0"/>
        <v>https://scholar.google.com/scholar?start=10&amp;q=allintitle:+%Agro-industrial+treated+wastewater+reuse+for+crop+irrigation:+Implication+in+soil+fertility%22&amp;hl=en&amp;as_sdt=0,5</v>
      </c>
    </row>
    <row r="17" spans="1:4" x14ac:dyDescent="0.2">
      <c r="A17" t="s">
        <v>30</v>
      </c>
      <c r="B17" t="s">
        <v>31</v>
      </c>
      <c r="C17">
        <v>2014</v>
      </c>
      <c r="D17" t="str">
        <f t="shared" si="0"/>
        <v>https://scholar.google.com/scholar?start=10&amp;q=allintitle:+%Cytosolic+glutamine+synthetase:+a+target+for+improvement+of+crop+nitrogen+use+efficiency?%22&amp;hl=en&amp;as_sdt=0,5</v>
      </c>
    </row>
    <row r="18" spans="1:4" x14ac:dyDescent="0.2">
      <c r="A18" t="s">
        <v>32</v>
      </c>
      <c r="B18" t="s">
        <v>33</v>
      </c>
      <c r="C18">
        <v>2017</v>
      </c>
      <c r="D18" t="str">
        <f t="shared" si="0"/>
        <v>https://scholar.google.com/scholar?start=10&amp;q=allintitle:+%Soil+Carbon+and+Nitrogen+Responses+to+Nitrogen+Fertilizer+and+Harvesting+Rates+in+Switchgrass+Cropping+Systems%22&amp;hl=en&amp;as_sdt=0,5</v>
      </c>
    </row>
    <row r="19" spans="1:4" x14ac:dyDescent="0.2">
      <c r="A19" t="s">
        <v>34</v>
      </c>
      <c r="B19" t="s">
        <v>35</v>
      </c>
      <c r="C19">
        <v>2016</v>
      </c>
      <c r="D19" t="str">
        <f t="shared" si="0"/>
        <v>https://scholar.google.com/scholar?start=10&amp;q=allintitle:+%The+physiological+and+biochemical+mechanism+of+nitrate-nitrogen+removal+by+water+hyacinth+from+agriculture+eutrophic+wastewater%22&amp;hl=en&amp;as_sdt=0,5</v>
      </c>
    </row>
    <row r="20" spans="1:4" x14ac:dyDescent="0.2">
      <c r="A20" t="s">
        <v>36</v>
      </c>
      <c r="B20" t="s">
        <v>37</v>
      </c>
      <c r="C20">
        <v>2017</v>
      </c>
      <c r="D20" t="str">
        <f t="shared" si="0"/>
        <v>https://scholar.google.com/scholar?start=10&amp;q=allintitle:+%Co-ensiling,+co-composting+and+anaerobic+co-digestion+of+vegetable+crop+residues:+Product+stability+and+effect+on+soil+carbon+and+nitrogen+dynamics%22&amp;hl=en&amp;as_sdt=0,5</v>
      </c>
    </row>
    <row r="21" spans="1:4" x14ac:dyDescent="0.2">
      <c r="A21" t="s">
        <v>38</v>
      </c>
      <c r="B21" t="s">
        <v>39</v>
      </c>
      <c r="C21">
        <v>2014</v>
      </c>
      <c r="D21" t="str">
        <f t="shared" si="0"/>
        <v>https://scholar.google.com/scholar?start=10&amp;q=allintitle:+%Application+of+magnesium+modified+corn+biochar+for+phosphorus+removal+and+recovery+from+swine+wastewater%22&amp;hl=en&amp;as_sdt=0,5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F4403-DB36-8141-BA23-DA4C5C8888D1}">
  <dimension ref="A1:K47"/>
  <sheetViews>
    <sheetView topLeftCell="A6" workbookViewId="0">
      <selection activeCell="J10" sqref="J10"/>
    </sheetView>
  </sheetViews>
  <sheetFormatPr baseColWidth="10" defaultRowHeight="16" x14ac:dyDescent="0.2"/>
  <cols>
    <col min="1" max="1" width="6.6640625" customWidth="1"/>
    <col min="2" max="2" width="25.1640625" customWidth="1"/>
    <col min="3" max="3" width="28.5" customWidth="1"/>
    <col min="4" max="4" width="28" customWidth="1"/>
    <col min="5" max="5" width="13.1640625" customWidth="1"/>
    <col min="6" max="6" width="20.33203125" customWidth="1"/>
    <col min="8" max="8" width="16.83203125" customWidth="1"/>
    <col min="9" max="9" width="10.83203125" style="11"/>
  </cols>
  <sheetData>
    <row r="1" spans="1:10" s="20" customFormat="1" ht="68" x14ac:dyDescent="0.2">
      <c r="A1" s="20" t="s">
        <v>173</v>
      </c>
      <c r="B1" s="21" t="s">
        <v>65</v>
      </c>
      <c r="C1" s="22" t="s">
        <v>40</v>
      </c>
      <c r="D1" s="22" t="s">
        <v>41</v>
      </c>
      <c r="E1" s="22" t="s">
        <v>42</v>
      </c>
      <c r="F1" s="22" t="s">
        <v>101</v>
      </c>
      <c r="G1" s="22" t="s">
        <v>83</v>
      </c>
      <c r="H1" s="23" t="s">
        <v>117</v>
      </c>
      <c r="I1" s="24"/>
    </row>
    <row r="2" spans="1:10" x14ac:dyDescent="0.2">
      <c r="A2" s="4">
        <v>1</v>
      </c>
      <c r="B2" s="4" t="s">
        <v>43</v>
      </c>
      <c r="C2" s="4" t="s">
        <v>44</v>
      </c>
      <c r="D2" s="4" t="s">
        <v>45</v>
      </c>
      <c r="E2" t="s">
        <v>46</v>
      </c>
      <c r="F2" s="11" t="s">
        <v>84</v>
      </c>
      <c r="G2" s="8">
        <v>42983</v>
      </c>
      <c r="H2">
        <v>10800</v>
      </c>
      <c r="I2" s="19"/>
      <c r="J2" s="17" t="s">
        <v>102</v>
      </c>
    </row>
    <row r="3" spans="1:10" x14ac:dyDescent="0.2">
      <c r="A3" s="4">
        <v>2</v>
      </c>
      <c r="B3" s="4" t="s">
        <v>57</v>
      </c>
      <c r="C3" s="4" t="s">
        <v>58</v>
      </c>
      <c r="D3" s="4" t="s">
        <v>59</v>
      </c>
      <c r="E3" t="s">
        <v>46</v>
      </c>
      <c r="F3" s="11" t="s">
        <v>84</v>
      </c>
      <c r="G3" s="8">
        <v>42983</v>
      </c>
      <c r="H3">
        <v>18615</v>
      </c>
      <c r="I3" s="19"/>
    </row>
    <row r="4" spans="1:10" x14ac:dyDescent="0.2">
      <c r="A4" s="4">
        <v>3</v>
      </c>
      <c r="B4" s="34" t="s">
        <v>80</v>
      </c>
      <c r="C4" s="25" t="s">
        <v>85</v>
      </c>
      <c r="D4" s="26" t="s">
        <v>49</v>
      </c>
      <c r="E4" s="27" t="s">
        <v>46</v>
      </c>
      <c r="F4" s="28" t="s">
        <v>84</v>
      </c>
      <c r="G4" s="29">
        <v>43294</v>
      </c>
      <c r="H4" s="35">
        <v>159</v>
      </c>
    </row>
    <row r="5" spans="1:10" x14ac:dyDescent="0.2">
      <c r="A5" s="4">
        <v>4</v>
      </c>
      <c r="B5" s="34" t="s">
        <v>81</v>
      </c>
      <c r="C5" s="25" t="s">
        <v>86</v>
      </c>
      <c r="D5" s="26" t="s">
        <v>49</v>
      </c>
      <c r="E5" s="27" t="s">
        <v>46</v>
      </c>
      <c r="F5" s="28" t="s">
        <v>84</v>
      </c>
      <c r="G5" s="29">
        <v>43307</v>
      </c>
      <c r="H5" s="28">
        <v>19</v>
      </c>
    </row>
    <row r="6" spans="1:10" x14ac:dyDescent="0.2">
      <c r="B6" s="34"/>
      <c r="C6" s="25" t="s">
        <v>87</v>
      </c>
      <c r="D6" s="26" t="s">
        <v>49</v>
      </c>
      <c r="E6" s="27" t="s">
        <v>46</v>
      </c>
      <c r="F6" s="28" t="s">
        <v>84</v>
      </c>
      <c r="G6" s="29">
        <v>43307</v>
      </c>
      <c r="H6" s="28">
        <v>185</v>
      </c>
    </row>
    <row r="7" spans="1:10" x14ac:dyDescent="0.2">
      <c r="B7" s="34"/>
      <c r="C7" s="25" t="s">
        <v>88</v>
      </c>
      <c r="D7" s="26" t="s">
        <v>49</v>
      </c>
      <c r="E7" s="27" t="s">
        <v>46</v>
      </c>
      <c r="F7" s="28" t="s">
        <v>84</v>
      </c>
      <c r="G7" s="29">
        <v>43307</v>
      </c>
      <c r="H7" s="28">
        <v>65</v>
      </c>
    </row>
    <row r="8" spans="1:10" x14ac:dyDescent="0.2">
      <c r="B8" s="34"/>
      <c r="C8" s="25" t="s">
        <v>89</v>
      </c>
      <c r="D8" s="26" t="s">
        <v>49</v>
      </c>
      <c r="E8" s="27" t="s">
        <v>46</v>
      </c>
      <c r="F8" s="28" t="s">
        <v>84</v>
      </c>
      <c r="G8" s="29">
        <v>43307</v>
      </c>
      <c r="H8" s="28">
        <v>19</v>
      </c>
    </row>
    <row r="9" spans="1:10" x14ac:dyDescent="0.2">
      <c r="B9" s="34"/>
      <c r="C9" s="25" t="s">
        <v>90</v>
      </c>
      <c r="D9" s="26" t="s">
        <v>49</v>
      </c>
      <c r="E9" s="27" t="s">
        <v>46</v>
      </c>
      <c r="F9" s="28" t="s">
        <v>84</v>
      </c>
      <c r="G9" s="29">
        <v>43307</v>
      </c>
      <c r="H9" s="28">
        <v>182</v>
      </c>
    </row>
    <row r="10" spans="1:10" x14ac:dyDescent="0.2">
      <c r="B10" s="34"/>
      <c r="C10" s="25" t="s">
        <v>91</v>
      </c>
      <c r="D10" s="26" t="s">
        <v>49</v>
      </c>
      <c r="E10" s="27" t="s">
        <v>46</v>
      </c>
      <c r="F10" s="28" t="s">
        <v>84</v>
      </c>
      <c r="G10" s="29">
        <v>43307</v>
      </c>
      <c r="H10" s="25">
        <v>65</v>
      </c>
    </row>
    <row r="11" spans="1:10" x14ac:dyDescent="0.2">
      <c r="B11" s="34"/>
      <c r="C11" s="25" t="s">
        <v>69</v>
      </c>
      <c r="D11" s="26" t="s">
        <v>49</v>
      </c>
      <c r="E11" s="27" t="s">
        <v>46</v>
      </c>
      <c r="F11" s="28" t="s">
        <v>84</v>
      </c>
      <c r="G11" s="29">
        <v>43307</v>
      </c>
      <c r="H11" s="28">
        <v>0</v>
      </c>
    </row>
    <row r="12" spans="1:10" x14ac:dyDescent="0.2">
      <c r="B12" s="34"/>
      <c r="C12" s="25" t="s">
        <v>92</v>
      </c>
      <c r="D12" s="26" t="s">
        <v>49</v>
      </c>
      <c r="E12" s="27" t="s">
        <v>46</v>
      </c>
      <c r="F12" s="28" t="s">
        <v>84</v>
      </c>
      <c r="G12" s="29">
        <v>43307</v>
      </c>
      <c r="H12" s="28">
        <v>0</v>
      </c>
    </row>
    <row r="13" spans="1:10" x14ac:dyDescent="0.2">
      <c r="B13" s="34"/>
      <c r="C13" s="25" t="s">
        <v>93</v>
      </c>
      <c r="D13" s="26" t="s">
        <v>49</v>
      </c>
      <c r="E13" s="27" t="s">
        <v>46</v>
      </c>
      <c r="F13" s="28" t="s">
        <v>84</v>
      </c>
      <c r="G13" s="29">
        <v>43307</v>
      </c>
      <c r="H13" s="28">
        <v>44</v>
      </c>
    </row>
    <row r="14" spans="1:10" x14ac:dyDescent="0.2">
      <c r="B14" s="34"/>
      <c r="C14" s="25" t="s">
        <v>94</v>
      </c>
      <c r="D14" s="26" t="s">
        <v>49</v>
      </c>
      <c r="E14" s="27" t="s">
        <v>46</v>
      </c>
      <c r="F14" s="28" t="s">
        <v>84</v>
      </c>
      <c r="G14" s="29">
        <v>43307</v>
      </c>
      <c r="H14" s="28">
        <v>6</v>
      </c>
    </row>
    <row r="15" spans="1:10" x14ac:dyDescent="0.2">
      <c r="B15" s="34"/>
      <c r="C15" s="25" t="s">
        <v>95</v>
      </c>
      <c r="D15" s="26" t="s">
        <v>49</v>
      </c>
      <c r="E15" s="27" t="s">
        <v>46</v>
      </c>
      <c r="F15" s="28" t="s">
        <v>84</v>
      </c>
      <c r="G15" s="29">
        <v>43307</v>
      </c>
      <c r="H15" s="28">
        <v>28</v>
      </c>
    </row>
    <row r="16" spans="1:10" x14ac:dyDescent="0.2">
      <c r="B16" s="34"/>
      <c r="C16" s="30" t="s">
        <v>96</v>
      </c>
      <c r="D16" s="26" t="s">
        <v>49</v>
      </c>
      <c r="E16" s="27" t="s">
        <v>46</v>
      </c>
      <c r="F16" s="28" t="s">
        <v>84</v>
      </c>
      <c r="G16" s="29">
        <v>43307</v>
      </c>
      <c r="H16" s="31">
        <v>194</v>
      </c>
    </row>
    <row r="17" spans="1:11" x14ac:dyDescent="0.2">
      <c r="B17" s="34"/>
      <c r="C17" s="30" t="s">
        <v>97</v>
      </c>
      <c r="D17" s="26" t="s">
        <v>49</v>
      </c>
      <c r="E17" s="27" t="s">
        <v>46</v>
      </c>
      <c r="F17" s="28" t="s">
        <v>84</v>
      </c>
      <c r="G17" s="29">
        <v>43307</v>
      </c>
      <c r="H17" s="28">
        <v>92</v>
      </c>
    </row>
    <row r="18" spans="1:11" x14ac:dyDescent="0.2">
      <c r="B18" s="34"/>
      <c r="C18" s="30" t="s">
        <v>98</v>
      </c>
      <c r="D18" s="26" t="s">
        <v>49</v>
      </c>
      <c r="E18" s="27" t="s">
        <v>46</v>
      </c>
      <c r="F18" s="28" t="s">
        <v>84</v>
      </c>
      <c r="G18" s="29">
        <v>43307</v>
      </c>
      <c r="H18" s="28">
        <v>82</v>
      </c>
    </row>
    <row r="19" spans="1:11" x14ac:dyDescent="0.2">
      <c r="B19" s="34"/>
      <c r="C19" s="30" t="s">
        <v>99</v>
      </c>
      <c r="D19" s="26" t="s">
        <v>49</v>
      </c>
      <c r="E19" s="27" t="s">
        <v>46</v>
      </c>
      <c r="F19" s="28" t="s">
        <v>84</v>
      </c>
      <c r="G19" s="29">
        <v>43307</v>
      </c>
      <c r="H19" s="28">
        <v>65</v>
      </c>
    </row>
    <row r="20" spans="1:11" x14ac:dyDescent="0.2">
      <c r="B20" s="34"/>
      <c r="C20" s="30" t="s">
        <v>100</v>
      </c>
      <c r="D20" s="26" t="s">
        <v>49</v>
      </c>
      <c r="E20" s="27" t="s">
        <v>46</v>
      </c>
      <c r="F20" s="28" t="s">
        <v>84</v>
      </c>
      <c r="G20" s="29">
        <v>43307</v>
      </c>
      <c r="H20" s="28">
        <v>15</v>
      </c>
    </row>
    <row r="21" spans="1:11" x14ac:dyDescent="0.2">
      <c r="A21" s="4">
        <v>5</v>
      </c>
      <c r="B21" s="26" t="s">
        <v>82</v>
      </c>
      <c r="C21" s="25" t="s">
        <v>86</v>
      </c>
      <c r="D21" s="26" t="s">
        <v>49</v>
      </c>
      <c r="E21" s="27" t="s">
        <v>46</v>
      </c>
      <c r="F21" s="28" t="s">
        <v>84</v>
      </c>
      <c r="G21" s="32">
        <v>43333</v>
      </c>
      <c r="H21" s="28">
        <v>23</v>
      </c>
    </row>
    <row r="22" spans="1:11" ht="17" x14ac:dyDescent="0.2">
      <c r="B22" s="26"/>
      <c r="C22" s="27" t="s">
        <v>87</v>
      </c>
      <c r="D22" s="26" t="s">
        <v>49</v>
      </c>
      <c r="E22" s="27" t="s">
        <v>46</v>
      </c>
      <c r="F22" s="28" t="s">
        <v>84</v>
      </c>
      <c r="G22" s="32">
        <v>43333</v>
      </c>
      <c r="H22" s="28">
        <v>74</v>
      </c>
      <c r="K22" s="18"/>
    </row>
    <row r="23" spans="1:11" x14ac:dyDescent="0.2">
      <c r="B23" s="26"/>
      <c r="C23" s="27" t="s">
        <v>88</v>
      </c>
      <c r="D23" s="26" t="s">
        <v>49</v>
      </c>
      <c r="E23" s="27" t="s">
        <v>46</v>
      </c>
      <c r="F23" s="28" t="s">
        <v>84</v>
      </c>
      <c r="G23" s="32">
        <v>43333</v>
      </c>
      <c r="H23" s="28">
        <v>21</v>
      </c>
    </row>
    <row r="24" spans="1:11" ht="17" x14ac:dyDescent="0.2">
      <c r="B24" s="26"/>
      <c r="C24" s="27" t="s">
        <v>89</v>
      </c>
      <c r="D24" s="26" t="s">
        <v>49</v>
      </c>
      <c r="E24" s="27" t="s">
        <v>46</v>
      </c>
      <c r="F24" s="28" t="s">
        <v>84</v>
      </c>
      <c r="G24" s="32">
        <v>43333</v>
      </c>
      <c r="H24" s="28">
        <v>20</v>
      </c>
      <c r="K24" s="18"/>
    </row>
    <row r="25" spans="1:11" x14ac:dyDescent="0.2">
      <c r="B25" s="26"/>
      <c r="C25" s="27" t="s">
        <v>90</v>
      </c>
      <c r="D25" s="26" t="s">
        <v>49</v>
      </c>
      <c r="E25" s="27" t="s">
        <v>46</v>
      </c>
      <c r="F25" s="28" t="s">
        <v>84</v>
      </c>
      <c r="G25" s="32">
        <v>43333</v>
      </c>
      <c r="H25" s="28">
        <v>39</v>
      </c>
    </row>
    <row r="26" spans="1:11" x14ac:dyDescent="0.2">
      <c r="B26" s="26"/>
      <c r="C26" s="27" t="s">
        <v>91</v>
      </c>
      <c r="D26" s="26" t="s">
        <v>49</v>
      </c>
      <c r="E26" s="27" t="s">
        <v>46</v>
      </c>
      <c r="F26" s="28" t="s">
        <v>84</v>
      </c>
      <c r="G26" s="32">
        <v>43333</v>
      </c>
      <c r="H26" s="28">
        <v>19</v>
      </c>
    </row>
    <row r="27" spans="1:11" ht="17" x14ac:dyDescent="0.2">
      <c r="B27" s="26"/>
      <c r="C27" s="27" t="s">
        <v>69</v>
      </c>
      <c r="D27" s="26" t="s">
        <v>49</v>
      </c>
      <c r="E27" s="27" t="s">
        <v>46</v>
      </c>
      <c r="F27" s="28" t="s">
        <v>84</v>
      </c>
      <c r="G27" s="32">
        <v>43333</v>
      </c>
      <c r="H27" s="28">
        <v>0</v>
      </c>
      <c r="K27" s="18"/>
    </row>
    <row r="28" spans="1:11" x14ac:dyDescent="0.2">
      <c r="B28" s="26"/>
      <c r="C28" s="27" t="s">
        <v>92</v>
      </c>
      <c r="D28" s="26" t="s">
        <v>49</v>
      </c>
      <c r="E28" s="27" t="s">
        <v>46</v>
      </c>
      <c r="F28" s="28" t="s">
        <v>84</v>
      </c>
      <c r="G28" s="32">
        <v>43333</v>
      </c>
      <c r="H28" s="28">
        <v>0</v>
      </c>
    </row>
    <row r="29" spans="1:11" x14ac:dyDescent="0.2">
      <c r="B29" s="26"/>
      <c r="C29" s="27" t="s">
        <v>93</v>
      </c>
      <c r="D29" s="26" t="s">
        <v>49</v>
      </c>
      <c r="E29" s="27" t="s">
        <v>46</v>
      </c>
      <c r="F29" s="28" t="s">
        <v>84</v>
      </c>
      <c r="G29" s="32">
        <v>43333</v>
      </c>
      <c r="H29" s="28">
        <v>11</v>
      </c>
    </row>
    <row r="30" spans="1:11" x14ac:dyDescent="0.2">
      <c r="B30" s="26"/>
      <c r="C30" s="27" t="s">
        <v>94</v>
      </c>
      <c r="D30" s="26" t="s">
        <v>49</v>
      </c>
      <c r="E30" s="27" t="s">
        <v>46</v>
      </c>
      <c r="F30" s="28" t="s">
        <v>84</v>
      </c>
      <c r="G30" s="32">
        <v>43333</v>
      </c>
      <c r="H30" s="28">
        <v>4</v>
      </c>
    </row>
    <row r="31" spans="1:11" x14ac:dyDescent="0.2">
      <c r="B31" s="26"/>
      <c r="C31" s="25" t="s">
        <v>95</v>
      </c>
      <c r="D31" s="26" t="s">
        <v>49</v>
      </c>
      <c r="E31" s="27" t="s">
        <v>46</v>
      </c>
      <c r="F31" s="28" t="s">
        <v>84</v>
      </c>
      <c r="G31" s="32">
        <v>43333</v>
      </c>
      <c r="H31" s="28">
        <v>49</v>
      </c>
    </row>
    <row r="32" spans="1:11" x14ac:dyDescent="0.2">
      <c r="B32" s="26"/>
      <c r="C32" s="30" t="s">
        <v>96</v>
      </c>
      <c r="D32" s="26" t="s">
        <v>49</v>
      </c>
      <c r="E32" s="27" t="s">
        <v>46</v>
      </c>
      <c r="F32" s="28" t="s">
        <v>84</v>
      </c>
      <c r="G32" s="32">
        <v>43333</v>
      </c>
      <c r="H32" s="28">
        <v>92</v>
      </c>
    </row>
    <row r="33" spans="2:8" x14ac:dyDescent="0.2">
      <c r="B33" s="26"/>
      <c r="C33" s="30" t="s">
        <v>97</v>
      </c>
      <c r="D33" s="26" t="s">
        <v>49</v>
      </c>
      <c r="E33" s="27" t="s">
        <v>46</v>
      </c>
      <c r="F33" s="28" t="s">
        <v>84</v>
      </c>
      <c r="G33" s="32">
        <v>43333</v>
      </c>
      <c r="H33" s="28">
        <v>66</v>
      </c>
    </row>
    <row r="34" spans="2:8" x14ac:dyDescent="0.2">
      <c r="B34" s="26"/>
      <c r="C34" s="30" t="s">
        <v>98</v>
      </c>
      <c r="D34" s="26" t="s">
        <v>49</v>
      </c>
      <c r="E34" s="27" t="s">
        <v>46</v>
      </c>
      <c r="F34" s="28" t="s">
        <v>84</v>
      </c>
      <c r="G34" s="32">
        <v>43333</v>
      </c>
      <c r="H34" s="28">
        <v>0</v>
      </c>
    </row>
    <row r="35" spans="2:8" x14ac:dyDescent="0.2">
      <c r="B35" s="26"/>
      <c r="C35" s="30" t="s">
        <v>99</v>
      </c>
      <c r="D35" s="26" t="s">
        <v>49</v>
      </c>
      <c r="E35" s="27" t="s">
        <v>46</v>
      </c>
      <c r="F35" s="28" t="s">
        <v>84</v>
      </c>
      <c r="G35" s="32">
        <v>43333</v>
      </c>
      <c r="H35" s="28">
        <v>0</v>
      </c>
    </row>
    <row r="36" spans="2:8" x14ac:dyDescent="0.2">
      <c r="B36" s="26"/>
      <c r="C36" s="30" t="s">
        <v>100</v>
      </c>
      <c r="D36" s="26" t="s">
        <v>49</v>
      </c>
      <c r="E36" s="27" t="s">
        <v>46</v>
      </c>
      <c r="F36" s="28" t="s">
        <v>84</v>
      </c>
      <c r="G36" s="32">
        <v>43333</v>
      </c>
      <c r="H36" s="28">
        <v>9</v>
      </c>
    </row>
    <row r="37" spans="2:8" x14ac:dyDescent="0.2">
      <c r="B37" s="27" t="s">
        <v>79</v>
      </c>
      <c r="C37" s="36"/>
      <c r="D37" s="37"/>
      <c r="E37" s="28"/>
      <c r="F37" s="32"/>
      <c r="G37" s="32"/>
      <c r="H37" s="38">
        <f>SUM(H2:H36)</f>
        <v>31062</v>
      </c>
    </row>
    <row r="38" spans="2:8" x14ac:dyDescent="0.2">
      <c r="B38" s="37"/>
      <c r="C38" s="36"/>
      <c r="D38" s="37"/>
      <c r="E38" s="28"/>
      <c r="F38" s="32"/>
      <c r="G38" s="27"/>
      <c r="H38" s="27"/>
    </row>
    <row r="39" spans="2:8" x14ac:dyDescent="0.2">
      <c r="B39" s="12"/>
      <c r="C39" s="9"/>
      <c r="D39" s="12"/>
      <c r="E39" s="11"/>
      <c r="F39" s="13"/>
    </row>
    <row r="40" spans="2:8" x14ac:dyDescent="0.2">
      <c r="B40" s="12"/>
      <c r="C40" s="9"/>
      <c r="D40" s="12"/>
      <c r="E40" s="11"/>
      <c r="F40" s="13"/>
    </row>
    <row r="41" spans="2:8" x14ac:dyDescent="0.2">
      <c r="B41" s="12"/>
      <c r="C41" s="9"/>
      <c r="D41" s="12"/>
      <c r="E41" s="11"/>
      <c r="F41" s="13"/>
    </row>
    <row r="42" spans="2:8" x14ac:dyDescent="0.2">
      <c r="B42" s="12"/>
      <c r="C42" s="9"/>
      <c r="D42" s="12"/>
      <c r="E42" s="11"/>
      <c r="F42" s="13"/>
    </row>
    <row r="43" spans="2:8" x14ac:dyDescent="0.2">
      <c r="B43" s="12"/>
      <c r="C43" s="9"/>
      <c r="D43" s="12"/>
      <c r="E43" s="11"/>
      <c r="F43" s="13"/>
    </row>
    <row r="44" spans="2:8" x14ac:dyDescent="0.2">
      <c r="B44" s="12"/>
      <c r="C44" s="9"/>
      <c r="D44" s="12"/>
      <c r="E44" s="11"/>
      <c r="F44" s="13"/>
    </row>
    <row r="45" spans="2:8" x14ac:dyDescent="0.2">
      <c r="B45" s="12"/>
      <c r="C45" s="9"/>
      <c r="D45" s="12"/>
      <c r="E45" s="11"/>
      <c r="F45" s="13"/>
    </row>
    <row r="46" spans="2:8" x14ac:dyDescent="0.2">
      <c r="B46" s="12"/>
      <c r="C46" s="9"/>
      <c r="D46" s="12"/>
      <c r="E46" s="11"/>
      <c r="F46" s="13"/>
    </row>
    <row r="47" spans="2:8" x14ac:dyDescent="0.2">
      <c r="B47" s="12"/>
      <c r="C47" s="9"/>
      <c r="D47" s="12"/>
      <c r="E47" s="11"/>
      <c r="F47" s="1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9764-F2A0-DB44-AC1A-414B56EFC2E8}">
  <dimension ref="A1:Q43"/>
  <sheetViews>
    <sheetView workbookViewId="0">
      <selection activeCell="H10" sqref="H10"/>
    </sheetView>
  </sheetViews>
  <sheetFormatPr baseColWidth="10" defaultRowHeight="16" x14ac:dyDescent="0.2"/>
  <cols>
    <col min="2" max="2" width="16.33203125" customWidth="1"/>
    <col min="3" max="3" width="21" customWidth="1"/>
    <col min="4" max="4" width="28" customWidth="1"/>
    <col min="5" max="5" width="13.1640625" customWidth="1"/>
    <col min="6" max="6" width="20.33203125" customWidth="1"/>
    <col min="8" max="9" width="17.33203125" customWidth="1"/>
  </cols>
  <sheetData>
    <row r="1" spans="1:9" x14ac:dyDescent="0.2">
      <c r="A1" t="s">
        <v>175</v>
      </c>
      <c r="B1" s="1" t="s">
        <v>66</v>
      </c>
      <c r="C1" s="2" t="s">
        <v>40</v>
      </c>
      <c r="D1" s="3" t="s">
        <v>41</v>
      </c>
      <c r="E1" s="3" t="s">
        <v>42</v>
      </c>
      <c r="F1" s="3" t="s">
        <v>101</v>
      </c>
      <c r="G1" s="3" t="s">
        <v>83</v>
      </c>
      <c r="H1" s="10" t="s">
        <v>67</v>
      </c>
      <c r="I1" s="3" t="s">
        <v>68</v>
      </c>
    </row>
    <row r="2" spans="1:9" x14ac:dyDescent="0.2">
      <c r="A2">
        <v>1</v>
      </c>
      <c r="B2" t="s">
        <v>47</v>
      </c>
      <c r="C2" s="4" t="s">
        <v>48</v>
      </c>
      <c r="D2" t="s">
        <v>49</v>
      </c>
      <c r="E2" t="s">
        <v>46</v>
      </c>
      <c r="F2" t="s">
        <v>70</v>
      </c>
      <c r="G2" s="8">
        <v>42983</v>
      </c>
      <c r="H2">
        <v>1307</v>
      </c>
      <c r="I2" t="s">
        <v>71</v>
      </c>
    </row>
    <row r="3" spans="1:9" x14ac:dyDescent="0.2">
      <c r="A3">
        <v>2</v>
      </c>
      <c r="B3" t="s">
        <v>47</v>
      </c>
      <c r="C3" s="5" t="s">
        <v>50</v>
      </c>
      <c r="D3" t="s">
        <v>49</v>
      </c>
      <c r="E3" t="s">
        <v>46</v>
      </c>
      <c r="F3" t="s">
        <v>70</v>
      </c>
      <c r="G3" s="8">
        <v>42983</v>
      </c>
      <c r="H3">
        <v>3402</v>
      </c>
      <c r="I3" t="s">
        <v>72</v>
      </c>
    </row>
    <row r="4" spans="1:9" x14ac:dyDescent="0.2">
      <c r="A4">
        <v>3</v>
      </c>
      <c r="B4" t="s">
        <v>47</v>
      </c>
      <c r="C4" s="4" t="s">
        <v>51</v>
      </c>
      <c r="D4" t="s">
        <v>49</v>
      </c>
      <c r="E4" t="s">
        <v>46</v>
      </c>
      <c r="F4" t="s">
        <v>70</v>
      </c>
      <c r="G4" s="8">
        <v>42983</v>
      </c>
      <c r="H4">
        <v>1227</v>
      </c>
      <c r="I4" t="s">
        <v>73</v>
      </c>
    </row>
    <row r="5" spans="1:9" x14ac:dyDescent="0.2">
      <c r="A5">
        <v>4</v>
      </c>
      <c r="B5" t="s">
        <v>47</v>
      </c>
      <c r="C5" s="4" t="s">
        <v>52</v>
      </c>
      <c r="D5" t="s">
        <v>49</v>
      </c>
      <c r="E5" t="s">
        <v>46</v>
      </c>
      <c r="F5" t="s">
        <v>70</v>
      </c>
      <c r="G5" s="8">
        <v>42983</v>
      </c>
      <c r="H5">
        <v>291</v>
      </c>
      <c r="I5" t="s">
        <v>74</v>
      </c>
    </row>
    <row r="6" spans="1:9" x14ac:dyDescent="0.2">
      <c r="A6">
        <v>5</v>
      </c>
      <c r="B6" t="s">
        <v>47</v>
      </c>
      <c r="C6" s="4" t="s">
        <v>53</v>
      </c>
      <c r="D6" t="s">
        <v>49</v>
      </c>
      <c r="E6" t="s">
        <v>46</v>
      </c>
      <c r="F6" t="s">
        <v>70</v>
      </c>
      <c r="G6" s="8">
        <v>42983</v>
      </c>
      <c r="H6">
        <v>680</v>
      </c>
      <c r="I6" t="s">
        <v>75</v>
      </c>
    </row>
    <row r="7" spans="1:9" x14ac:dyDescent="0.2">
      <c r="A7">
        <v>6</v>
      </c>
      <c r="B7" t="s">
        <v>47</v>
      </c>
      <c r="C7" s="4" t="s">
        <v>54</v>
      </c>
      <c r="D7" t="s">
        <v>49</v>
      </c>
      <c r="E7" t="s">
        <v>46</v>
      </c>
      <c r="F7" t="s">
        <v>70</v>
      </c>
      <c r="G7" s="8">
        <v>42983</v>
      </c>
      <c r="H7">
        <v>197</v>
      </c>
      <c r="I7" t="s">
        <v>76</v>
      </c>
    </row>
    <row r="8" spans="1:9" x14ac:dyDescent="0.2">
      <c r="A8">
        <v>7</v>
      </c>
      <c r="B8" t="s">
        <v>47</v>
      </c>
      <c r="C8" s="4" t="s">
        <v>55</v>
      </c>
      <c r="D8" t="s">
        <v>49</v>
      </c>
      <c r="E8" t="s">
        <v>46</v>
      </c>
      <c r="F8" t="s">
        <v>70</v>
      </c>
      <c r="G8" s="8">
        <v>42983</v>
      </c>
      <c r="H8">
        <v>1929</v>
      </c>
      <c r="I8" t="s">
        <v>77</v>
      </c>
    </row>
    <row r="9" spans="1:9" x14ac:dyDescent="0.2">
      <c r="A9">
        <v>8</v>
      </c>
      <c r="B9" t="s">
        <v>47</v>
      </c>
      <c r="C9" s="4" t="s">
        <v>56</v>
      </c>
      <c r="D9" t="s">
        <v>49</v>
      </c>
      <c r="E9" t="s">
        <v>46</v>
      </c>
      <c r="F9" t="s">
        <v>70</v>
      </c>
      <c r="G9" s="8">
        <v>42983</v>
      </c>
      <c r="H9">
        <v>239</v>
      </c>
      <c r="I9" t="s">
        <v>78</v>
      </c>
    </row>
    <row r="10" spans="1:9" x14ac:dyDescent="0.2">
      <c r="A10" t="s">
        <v>102</v>
      </c>
      <c r="G10" t="s">
        <v>79</v>
      </c>
      <c r="H10" s="3">
        <f>SUM(H2:H9)</f>
        <v>9272</v>
      </c>
    </row>
    <row r="22" spans="8:17" x14ac:dyDescent="0.2">
      <c r="H22" s="3"/>
      <c r="I22" s="3"/>
      <c r="J22" s="2"/>
      <c r="K22" s="3"/>
      <c r="L22" s="3"/>
      <c r="M22" s="3"/>
      <c r="N22" s="3"/>
      <c r="O22" s="3"/>
      <c r="P22" s="3"/>
      <c r="Q22" s="3"/>
    </row>
    <row r="23" spans="8:17" x14ac:dyDescent="0.2">
      <c r="J23" s="7"/>
    </row>
    <row r="24" spans="8:17" x14ac:dyDescent="0.2">
      <c r="J24" s="5"/>
    </row>
    <row r="25" spans="8:17" x14ac:dyDescent="0.2">
      <c r="J25" s="5"/>
    </row>
    <row r="26" spans="8:17" x14ac:dyDescent="0.2">
      <c r="J26" s="5"/>
    </row>
    <row r="27" spans="8:17" x14ac:dyDescent="0.2">
      <c r="J27" s="5"/>
    </row>
    <row r="28" spans="8:17" x14ac:dyDescent="0.2">
      <c r="J28" s="5"/>
    </row>
    <row r="29" spans="8:17" x14ac:dyDescent="0.2">
      <c r="J29" s="5"/>
    </row>
    <row r="30" spans="8:17" x14ac:dyDescent="0.2">
      <c r="J30" s="5"/>
    </row>
    <row r="31" spans="8:17" x14ac:dyDescent="0.2">
      <c r="J31" s="5"/>
    </row>
    <row r="32" spans="8:17" x14ac:dyDescent="0.2">
      <c r="J32" s="4"/>
    </row>
    <row r="33" spans="8:10" x14ac:dyDescent="0.2">
      <c r="H33" s="4"/>
      <c r="I33" s="8"/>
      <c r="J33" s="4"/>
    </row>
    <row r="34" spans="8:10" x14ac:dyDescent="0.2">
      <c r="I34" s="8"/>
      <c r="J34" s="4"/>
    </row>
    <row r="35" spans="8:10" x14ac:dyDescent="0.2">
      <c r="I35" s="8"/>
      <c r="J35" s="4"/>
    </row>
    <row r="36" spans="8:10" x14ac:dyDescent="0.2">
      <c r="I36" s="8"/>
      <c r="J36" s="4"/>
    </row>
    <row r="37" spans="8:10" x14ac:dyDescent="0.2">
      <c r="I37" s="8"/>
      <c r="J37" s="4"/>
    </row>
    <row r="38" spans="8:10" x14ac:dyDescent="0.2">
      <c r="I38" s="8"/>
      <c r="J38" s="4"/>
    </row>
    <row r="39" spans="8:10" x14ac:dyDescent="0.2">
      <c r="I39" s="8"/>
      <c r="J39" s="4"/>
    </row>
    <row r="40" spans="8:10" x14ac:dyDescent="0.2">
      <c r="I40" s="8"/>
      <c r="J40" s="4"/>
    </row>
    <row r="41" spans="8:10" x14ac:dyDescent="0.2">
      <c r="I41" s="8"/>
      <c r="J41" s="4"/>
    </row>
    <row r="42" spans="8:10" x14ac:dyDescent="0.2">
      <c r="I42" s="8"/>
      <c r="J42" s="4"/>
    </row>
    <row r="43" spans="8:10" x14ac:dyDescent="0.2">
      <c r="J43" s="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00263-ABAE-BD45-8DB3-59DEFDFDB329}">
  <dimension ref="A1:O60"/>
  <sheetViews>
    <sheetView tabSelected="1" workbookViewId="0">
      <selection activeCell="I54" sqref="I54"/>
    </sheetView>
  </sheetViews>
  <sheetFormatPr baseColWidth="10" defaultRowHeight="16" x14ac:dyDescent="0.2"/>
  <cols>
    <col min="1" max="1" width="4.5" customWidth="1"/>
    <col min="2" max="2" width="95.33203125" customWidth="1"/>
    <col min="3" max="3" width="17" customWidth="1"/>
    <col min="4" max="4" width="16.33203125" customWidth="1"/>
    <col min="5" max="5" width="21.1640625" customWidth="1"/>
    <col min="6" max="6" width="15.5" customWidth="1"/>
    <col min="7" max="7" width="23.6640625" customWidth="1"/>
    <col min="8" max="8" width="11.6640625" customWidth="1"/>
    <col min="10" max="10" width="15.6640625" customWidth="1"/>
  </cols>
  <sheetData>
    <row r="1" spans="1:10" x14ac:dyDescent="0.2">
      <c r="A1" t="s">
        <v>173</v>
      </c>
      <c r="B1" t="s">
        <v>103</v>
      </c>
      <c r="C1" t="s">
        <v>104</v>
      </c>
      <c r="D1" t="s">
        <v>165</v>
      </c>
      <c r="E1" t="s">
        <v>166</v>
      </c>
      <c r="F1" t="s">
        <v>113</v>
      </c>
      <c r="G1" t="s">
        <v>164</v>
      </c>
      <c r="H1" t="s">
        <v>114</v>
      </c>
      <c r="I1" t="s">
        <v>157</v>
      </c>
      <c r="J1" t="s">
        <v>161</v>
      </c>
    </row>
    <row r="2" spans="1:10" x14ac:dyDescent="0.2">
      <c r="A2">
        <v>1</v>
      </c>
      <c r="B2" t="s">
        <v>118</v>
      </c>
      <c r="C2" t="s">
        <v>105</v>
      </c>
      <c r="D2" s="4" t="s">
        <v>156</v>
      </c>
      <c r="E2" t="s">
        <v>155</v>
      </c>
      <c r="F2" s="8">
        <v>43103</v>
      </c>
      <c r="G2">
        <v>106</v>
      </c>
      <c r="H2" t="s">
        <v>49</v>
      </c>
      <c r="I2" t="s">
        <v>159</v>
      </c>
      <c r="J2">
        <v>0</v>
      </c>
    </row>
    <row r="3" spans="1:10" x14ac:dyDescent="0.2">
      <c r="C3" t="s">
        <v>105</v>
      </c>
      <c r="D3" s="4" t="s">
        <v>162</v>
      </c>
      <c r="E3" t="s">
        <v>163</v>
      </c>
      <c r="F3" s="8">
        <v>43271</v>
      </c>
      <c r="G3">
        <v>60</v>
      </c>
      <c r="H3" t="s">
        <v>49</v>
      </c>
      <c r="I3" t="s">
        <v>159</v>
      </c>
      <c r="J3">
        <v>0</v>
      </c>
    </row>
    <row r="4" spans="1:10" x14ac:dyDescent="0.2">
      <c r="A4">
        <v>2</v>
      </c>
      <c r="B4" t="s">
        <v>119</v>
      </c>
      <c r="C4" t="s">
        <v>105</v>
      </c>
      <c r="D4" s="4" t="s">
        <v>158</v>
      </c>
      <c r="E4" t="s">
        <v>155</v>
      </c>
      <c r="F4" s="8">
        <v>43103</v>
      </c>
      <c r="G4">
        <v>0</v>
      </c>
      <c r="H4" t="s">
        <v>49</v>
      </c>
      <c r="I4" t="s">
        <v>159</v>
      </c>
      <c r="J4">
        <v>0</v>
      </c>
    </row>
    <row r="5" spans="1:10" x14ac:dyDescent="0.2">
      <c r="C5" t="s">
        <v>105</v>
      </c>
      <c r="D5" s="4" t="s">
        <v>49</v>
      </c>
      <c r="E5" t="s">
        <v>163</v>
      </c>
      <c r="F5" s="8">
        <v>43271</v>
      </c>
      <c r="G5" t="s">
        <v>49</v>
      </c>
      <c r="H5" t="s">
        <v>49</v>
      </c>
      <c r="I5" t="s">
        <v>174</v>
      </c>
      <c r="J5">
        <v>0</v>
      </c>
    </row>
    <row r="6" spans="1:10" x14ac:dyDescent="0.2">
      <c r="A6">
        <v>3</v>
      </c>
      <c r="B6" t="s">
        <v>120</v>
      </c>
      <c r="C6" t="s">
        <v>105</v>
      </c>
      <c r="D6" s="4" t="s">
        <v>158</v>
      </c>
      <c r="E6" t="s">
        <v>155</v>
      </c>
      <c r="F6" s="8">
        <v>43104</v>
      </c>
      <c r="G6">
        <v>255</v>
      </c>
      <c r="H6" t="s">
        <v>49</v>
      </c>
      <c r="I6" t="s">
        <v>49</v>
      </c>
      <c r="J6">
        <v>0</v>
      </c>
    </row>
    <row r="7" spans="1:10" x14ac:dyDescent="0.2">
      <c r="C7" t="s">
        <v>105</v>
      </c>
      <c r="D7" s="4" t="s">
        <v>162</v>
      </c>
      <c r="E7" t="s">
        <v>163</v>
      </c>
      <c r="F7" s="8">
        <v>43271</v>
      </c>
      <c r="G7">
        <v>8</v>
      </c>
      <c r="H7" t="s">
        <v>49</v>
      </c>
      <c r="I7" t="s">
        <v>49</v>
      </c>
      <c r="J7">
        <v>0</v>
      </c>
    </row>
    <row r="8" spans="1:10" x14ac:dyDescent="0.2">
      <c r="A8">
        <v>4</v>
      </c>
      <c r="B8" t="s">
        <v>121</v>
      </c>
      <c r="C8" t="s">
        <v>105</v>
      </c>
      <c r="D8" s="4" t="s">
        <v>160</v>
      </c>
      <c r="E8" t="s">
        <v>155</v>
      </c>
      <c r="F8" s="8">
        <v>43103</v>
      </c>
      <c r="G8">
        <v>2</v>
      </c>
      <c r="H8" t="s">
        <v>49</v>
      </c>
      <c r="I8" t="s">
        <v>159</v>
      </c>
      <c r="J8">
        <v>0</v>
      </c>
    </row>
    <row r="9" spans="1:10" x14ac:dyDescent="0.2">
      <c r="C9" t="s">
        <v>105</v>
      </c>
      <c r="D9" s="4" t="s">
        <v>162</v>
      </c>
      <c r="E9" t="s">
        <v>163</v>
      </c>
      <c r="F9" s="8">
        <v>43271</v>
      </c>
      <c r="G9">
        <v>115</v>
      </c>
      <c r="H9" t="s">
        <v>49</v>
      </c>
      <c r="I9" t="s">
        <v>159</v>
      </c>
      <c r="J9">
        <v>0</v>
      </c>
    </row>
    <row r="10" spans="1:10" x14ac:dyDescent="0.2">
      <c r="A10">
        <v>5</v>
      </c>
      <c r="B10" t="s">
        <v>122</v>
      </c>
      <c r="C10" t="s">
        <v>105</v>
      </c>
      <c r="D10" s="4" t="s">
        <v>160</v>
      </c>
      <c r="E10" t="s">
        <v>155</v>
      </c>
      <c r="F10" s="8">
        <v>43104</v>
      </c>
      <c r="G10">
        <v>156</v>
      </c>
      <c r="H10" t="s">
        <v>49</v>
      </c>
      <c r="I10" t="s">
        <v>159</v>
      </c>
      <c r="J10">
        <v>0</v>
      </c>
    </row>
    <row r="11" spans="1:10" x14ac:dyDescent="0.2">
      <c r="C11" t="s">
        <v>105</v>
      </c>
      <c r="D11" s="4" t="s">
        <v>162</v>
      </c>
      <c r="E11" t="s">
        <v>163</v>
      </c>
      <c r="F11" s="8">
        <v>43272</v>
      </c>
      <c r="G11">
        <v>2279</v>
      </c>
      <c r="H11" t="s">
        <v>49</v>
      </c>
      <c r="I11" t="s">
        <v>159</v>
      </c>
      <c r="J11">
        <v>0</v>
      </c>
    </row>
    <row r="12" spans="1:10" x14ac:dyDescent="0.2">
      <c r="A12">
        <v>6</v>
      </c>
      <c r="B12" t="s">
        <v>123</v>
      </c>
      <c r="C12" t="s">
        <v>105</v>
      </c>
      <c r="D12" s="4" t="s">
        <v>160</v>
      </c>
      <c r="E12" t="s">
        <v>155</v>
      </c>
      <c r="F12" s="8">
        <v>43104</v>
      </c>
      <c r="G12">
        <v>3216</v>
      </c>
      <c r="H12" t="s">
        <v>49</v>
      </c>
      <c r="I12" t="s">
        <v>159</v>
      </c>
      <c r="J12">
        <v>0</v>
      </c>
    </row>
    <row r="13" spans="1:10" x14ac:dyDescent="0.2">
      <c r="C13" t="s">
        <v>105</v>
      </c>
      <c r="D13" s="4" t="s">
        <v>162</v>
      </c>
      <c r="E13" t="s">
        <v>163</v>
      </c>
      <c r="F13" s="8">
        <v>43272</v>
      </c>
      <c r="G13">
        <v>62</v>
      </c>
      <c r="H13" t="s">
        <v>49</v>
      </c>
      <c r="I13" t="s">
        <v>159</v>
      </c>
      <c r="J13">
        <v>0</v>
      </c>
    </row>
    <row r="14" spans="1:10" x14ac:dyDescent="0.2">
      <c r="A14">
        <v>7</v>
      </c>
      <c r="B14" t="s">
        <v>124</v>
      </c>
      <c r="C14" t="s">
        <v>105</v>
      </c>
      <c r="D14" s="4" t="s">
        <v>160</v>
      </c>
      <c r="E14" t="s">
        <v>155</v>
      </c>
      <c r="F14" s="8">
        <v>43103</v>
      </c>
      <c r="G14">
        <v>18</v>
      </c>
      <c r="H14" t="s">
        <v>49</v>
      </c>
      <c r="I14" t="s">
        <v>159</v>
      </c>
      <c r="J14">
        <v>0</v>
      </c>
    </row>
    <row r="15" spans="1:10" x14ac:dyDescent="0.2">
      <c r="C15" t="s">
        <v>105</v>
      </c>
      <c r="D15" s="4" t="s">
        <v>162</v>
      </c>
      <c r="E15" t="s">
        <v>163</v>
      </c>
      <c r="F15" s="8">
        <v>43272</v>
      </c>
      <c r="G15">
        <v>245</v>
      </c>
      <c r="H15" t="s">
        <v>49</v>
      </c>
      <c r="I15" t="s">
        <v>159</v>
      </c>
      <c r="J15">
        <v>0</v>
      </c>
    </row>
    <row r="16" spans="1:10" x14ac:dyDescent="0.2">
      <c r="A16">
        <v>8</v>
      </c>
      <c r="B16" t="s">
        <v>125</v>
      </c>
      <c r="C16" t="s">
        <v>105</v>
      </c>
      <c r="D16" s="4" t="s">
        <v>160</v>
      </c>
      <c r="E16" t="s">
        <v>155</v>
      </c>
      <c r="F16" s="8">
        <v>43063</v>
      </c>
      <c r="G16">
        <v>435</v>
      </c>
      <c r="H16" t="s">
        <v>49</v>
      </c>
      <c r="I16" t="s">
        <v>159</v>
      </c>
      <c r="J16">
        <v>0</v>
      </c>
    </row>
    <row r="17" spans="1:15" x14ac:dyDescent="0.2">
      <c r="C17" t="s">
        <v>105</v>
      </c>
      <c r="D17" s="4" t="s">
        <v>162</v>
      </c>
      <c r="E17" t="s">
        <v>163</v>
      </c>
      <c r="F17" s="8">
        <v>43269</v>
      </c>
      <c r="G17">
        <v>53</v>
      </c>
      <c r="H17" t="s">
        <v>49</v>
      </c>
      <c r="I17" t="s">
        <v>159</v>
      </c>
      <c r="J17">
        <v>0</v>
      </c>
    </row>
    <row r="18" spans="1:15" x14ac:dyDescent="0.2">
      <c r="C18" t="s">
        <v>106</v>
      </c>
      <c r="D18" s="4" t="s">
        <v>168</v>
      </c>
      <c r="E18" t="s">
        <v>163</v>
      </c>
      <c r="F18" s="8">
        <v>43277</v>
      </c>
      <c r="G18">
        <v>276</v>
      </c>
      <c r="H18" t="s">
        <v>49</v>
      </c>
      <c r="I18" t="s">
        <v>159</v>
      </c>
      <c r="J18">
        <v>0</v>
      </c>
    </row>
    <row r="19" spans="1:15" x14ac:dyDescent="0.2">
      <c r="A19">
        <v>9</v>
      </c>
      <c r="B19" t="s">
        <v>126</v>
      </c>
      <c r="C19" t="s">
        <v>105</v>
      </c>
      <c r="D19" s="4" t="s">
        <v>160</v>
      </c>
      <c r="E19" t="s">
        <v>155</v>
      </c>
      <c r="F19" s="8">
        <v>43089</v>
      </c>
      <c r="G19">
        <v>0</v>
      </c>
      <c r="H19" t="s">
        <v>49</v>
      </c>
      <c r="I19" t="s">
        <v>159</v>
      </c>
      <c r="J19">
        <v>0</v>
      </c>
    </row>
    <row r="20" spans="1:15" x14ac:dyDescent="0.2">
      <c r="C20" t="s">
        <v>105</v>
      </c>
      <c r="D20" s="4" t="s">
        <v>162</v>
      </c>
      <c r="E20" t="s">
        <v>163</v>
      </c>
      <c r="F20" s="8">
        <v>43270</v>
      </c>
      <c r="G20">
        <v>2</v>
      </c>
      <c r="H20" t="s">
        <v>49</v>
      </c>
      <c r="I20" t="s">
        <v>159</v>
      </c>
      <c r="J20">
        <v>0</v>
      </c>
    </row>
    <row r="21" spans="1:15" x14ac:dyDescent="0.2">
      <c r="C21" t="s">
        <v>106</v>
      </c>
      <c r="D21" s="4" t="s">
        <v>168</v>
      </c>
      <c r="E21" t="s">
        <v>163</v>
      </c>
      <c r="F21" s="8">
        <v>43278</v>
      </c>
      <c r="G21">
        <v>237</v>
      </c>
      <c r="H21" t="s">
        <v>49</v>
      </c>
      <c r="I21" t="s">
        <v>159</v>
      </c>
      <c r="J21">
        <v>0</v>
      </c>
    </row>
    <row r="22" spans="1:15" x14ac:dyDescent="0.2">
      <c r="A22">
        <v>10</v>
      </c>
      <c r="B22" t="s">
        <v>127</v>
      </c>
      <c r="C22" t="s">
        <v>105</v>
      </c>
      <c r="D22" s="4" t="s">
        <v>160</v>
      </c>
      <c r="E22" t="s">
        <v>155</v>
      </c>
      <c r="F22" s="8">
        <v>43089</v>
      </c>
      <c r="G22">
        <v>2</v>
      </c>
      <c r="H22" t="s">
        <v>49</v>
      </c>
      <c r="I22" t="s">
        <v>159</v>
      </c>
      <c r="J22">
        <v>0</v>
      </c>
    </row>
    <row r="23" spans="1:15" x14ac:dyDescent="0.2">
      <c r="C23" t="s">
        <v>105</v>
      </c>
      <c r="D23" s="4" t="s">
        <v>162</v>
      </c>
      <c r="E23" t="s">
        <v>163</v>
      </c>
      <c r="F23" s="8">
        <v>43270</v>
      </c>
      <c r="G23">
        <v>0</v>
      </c>
      <c r="H23" t="s">
        <v>49</v>
      </c>
      <c r="I23" t="s">
        <v>159</v>
      </c>
      <c r="J23">
        <v>0</v>
      </c>
    </row>
    <row r="24" spans="1:15" x14ac:dyDescent="0.2">
      <c r="C24" t="s">
        <v>106</v>
      </c>
      <c r="D24" s="4" t="s">
        <v>168</v>
      </c>
      <c r="E24" t="s">
        <v>163</v>
      </c>
      <c r="F24" s="8">
        <v>43277</v>
      </c>
      <c r="G24">
        <v>18</v>
      </c>
      <c r="H24" t="s">
        <v>49</v>
      </c>
      <c r="I24" t="s">
        <v>159</v>
      </c>
      <c r="J24">
        <v>0</v>
      </c>
    </row>
    <row r="25" spans="1:15" x14ac:dyDescent="0.2">
      <c r="A25">
        <v>11</v>
      </c>
      <c r="B25" t="s">
        <v>128</v>
      </c>
      <c r="C25" t="s">
        <v>105</v>
      </c>
      <c r="D25" s="4" t="s">
        <v>160</v>
      </c>
      <c r="E25" t="s">
        <v>155</v>
      </c>
      <c r="F25" s="8">
        <v>43089</v>
      </c>
      <c r="G25">
        <v>11641</v>
      </c>
      <c r="H25" s="14" t="s">
        <v>49</v>
      </c>
      <c r="I25" t="s">
        <v>159</v>
      </c>
      <c r="J25">
        <v>0</v>
      </c>
    </row>
    <row r="26" spans="1:15" x14ac:dyDescent="0.2">
      <c r="C26" t="s">
        <v>105</v>
      </c>
      <c r="D26" s="4" t="s">
        <v>162</v>
      </c>
      <c r="E26" t="s">
        <v>163</v>
      </c>
      <c r="F26" s="8" t="s">
        <v>167</v>
      </c>
      <c r="G26">
        <v>56495</v>
      </c>
      <c r="H26" t="s">
        <v>49</v>
      </c>
      <c r="I26" t="s">
        <v>159</v>
      </c>
      <c r="J26">
        <v>0</v>
      </c>
    </row>
    <row r="27" spans="1:15" x14ac:dyDescent="0.2">
      <c r="C27" t="s">
        <v>106</v>
      </c>
      <c r="D27" s="4" t="s">
        <v>168</v>
      </c>
      <c r="E27" t="s">
        <v>163</v>
      </c>
      <c r="F27" s="8">
        <v>43278</v>
      </c>
      <c r="G27">
        <v>4718</v>
      </c>
      <c r="H27" t="s">
        <v>49</v>
      </c>
      <c r="I27" t="s">
        <v>159</v>
      </c>
      <c r="J27">
        <v>0</v>
      </c>
    </row>
    <row r="28" spans="1:15" x14ac:dyDescent="0.2">
      <c r="A28">
        <v>12</v>
      </c>
      <c r="B28" s="15" t="s">
        <v>129</v>
      </c>
      <c r="C28" s="15" t="s">
        <v>106</v>
      </c>
      <c r="D28" s="4" t="s">
        <v>168</v>
      </c>
      <c r="E28" t="s">
        <v>163</v>
      </c>
      <c r="F28" s="8">
        <v>43279</v>
      </c>
      <c r="G28">
        <v>185</v>
      </c>
      <c r="H28" t="s">
        <v>49</v>
      </c>
      <c r="I28" t="s">
        <v>159</v>
      </c>
      <c r="J28">
        <v>0</v>
      </c>
    </row>
    <row r="29" spans="1:15" x14ac:dyDescent="0.2">
      <c r="A29">
        <v>13</v>
      </c>
      <c r="B29" s="15" t="s">
        <v>130</v>
      </c>
      <c r="C29" s="15" t="s">
        <v>106</v>
      </c>
      <c r="D29" s="4" t="s">
        <v>168</v>
      </c>
      <c r="E29" t="s">
        <v>163</v>
      </c>
      <c r="F29" s="8">
        <v>43280</v>
      </c>
      <c r="G29">
        <v>0</v>
      </c>
      <c r="H29" t="s">
        <v>49</v>
      </c>
      <c r="I29" t="s">
        <v>159</v>
      </c>
      <c r="J29">
        <v>0</v>
      </c>
    </row>
    <row r="30" spans="1:15" x14ac:dyDescent="0.2">
      <c r="A30">
        <v>14</v>
      </c>
      <c r="B30" s="15" t="s">
        <v>131</v>
      </c>
      <c r="C30" s="15" t="s">
        <v>106</v>
      </c>
      <c r="D30" s="4" t="s">
        <v>168</v>
      </c>
      <c r="E30" t="s">
        <v>163</v>
      </c>
      <c r="F30" s="8">
        <v>43280</v>
      </c>
      <c r="G30">
        <v>720</v>
      </c>
      <c r="H30" t="s">
        <v>49</v>
      </c>
      <c r="I30" t="s">
        <v>159</v>
      </c>
      <c r="J30">
        <v>0</v>
      </c>
    </row>
    <row r="31" spans="1:15" x14ac:dyDescent="0.2">
      <c r="A31">
        <v>15</v>
      </c>
      <c r="B31" s="15" t="s">
        <v>132</v>
      </c>
      <c r="C31" t="s">
        <v>107</v>
      </c>
      <c r="D31" t="s">
        <v>111</v>
      </c>
      <c r="E31" t="s">
        <v>110</v>
      </c>
      <c r="F31" s="8">
        <f>DATE(2018,6,6)</f>
        <v>43257</v>
      </c>
      <c r="G31">
        <v>273</v>
      </c>
      <c r="H31" t="s">
        <v>46</v>
      </c>
      <c r="I31" s="33" t="s">
        <v>169</v>
      </c>
      <c r="J31">
        <v>0</v>
      </c>
      <c r="K31" s="10"/>
      <c r="L31" s="10"/>
      <c r="M31" s="10"/>
      <c r="N31" s="10"/>
      <c r="O31" s="10"/>
    </row>
    <row r="32" spans="1:15" x14ac:dyDescent="0.2">
      <c r="A32">
        <v>16</v>
      </c>
      <c r="B32" t="s">
        <v>133</v>
      </c>
      <c r="C32" t="s">
        <v>107</v>
      </c>
      <c r="D32" t="s">
        <v>111</v>
      </c>
      <c r="E32" t="s">
        <v>110</v>
      </c>
      <c r="F32" s="8">
        <f>DATE(2018,6,6)</f>
        <v>43257</v>
      </c>
      <c r="G32">
        <v>414</v>
      </c>
      <c r="H32" t="s">
        <v>46</v>
      </c>
      <c r="I32" t="s">
        <v>169</v>
      </c>
      <c r="J32">
        <v>3</v>
      </c>
    </row>
    <row r="33" spans="1:15" x14ac:dyDescent="0.2">
      <c r="A33">
        <v>17</v>
      </c>
      <c r="B33" t="s">
        <v>134</v>
      </c>
      <c r="C33" t="s">
        <v>108</v>
      </c>
      <c r="D33" t="s">
        <v>111</v>
      </c>
      <c r="E33" t="s">
        <v>110</v>
      </c>
      <c r="F33" s="8">
        <f>DATE(2018,6,6)</f>
        <v>43257</v>
      </c>
      <c r="G33">
        <v>1</v>
      </c>
      <c r="H33" t="s">
        <v>46</v>
      </c>
      <c r="I33" t="s">
        <v>169</v>
      </c>
      <c r="J33">
        <v>0</v>
      </c>
      <c r="M33" s="8"/>
    </row>
    <row r="34" spans="1:15" x14ac:dyDescent="0.2">
      <c r="A34">
        <v>18</v>
      </c>
      <c r="B34" t="s">
        <v>135</v>
      </c>
      <c r="C34" t="s">
        <v>108</v>
      </c>
      <c r="D34" t="s">
        <v>49</v>
      </c>
      <c r="E34" t="s">
        <v>110</v>
      </c>
      <c r="F34" s="8">
        <f t="shared" ref="F34:F41" si="0">DATE(2018,6,7)</f>
        <v>43258</v>
      </c>
      <c r="G34" t="s">
        <v>49</v>
      </c>
      <c r="H34" t="s">
        <v>46</v>
      </c>
      <c r="I34" t="s">
        <v>174</v>
      </c>
      <c r="J34">
        <v>0</v>
      </c>
      <c r="M34" s="8"/>
      <c r="O34" s="16"/>
    </row>
    <row r="35" spans="1:15" x14ac:dyDescent="0.2">
      <c r="A35">
        <v>19</v>
      </c>
      <c r="B35" t="s">
        <v>136</v>
      </c>
      <c r="C35" t="s">
        <v>108</v>
      </c>
      <c r="D35" t="s">
        <v>49</v>
      </c>
      <c r="E35" t="s">
        <v>110</v>
      </c>
      <c r="F35" s="8">
        <f t="shared" si="0"/>
        <v>43258</v>
      </c>
      <c r="G35" t="s">
        <v>49</v>
      </c>
      <c r="H35" t="s">
        <v>46</v>
      </c>
      <c r="I35" t="s">
        <v>174</v>
      </c>
      <c r="J35">
        <v>0</v>
      </c>
      <c r="M35" s="8"/>
      <c r="O35" s="16"/>
    </row>
    <row r="36" spans="1:15" x14ac:dyDescent="0.2">
      <c r="A36">
        <v>20</v>
      </c>
      <c r="B36" t="s">
        <v>137</v>
      </c>
      <c r="C36" t="s">
        <v>108</v>
      </c>
      <c r="D36" t="s">
        <v>49</v>
      </c>
      <c r="E36" t="s">
        <v>110</v>
      </c>
      <c r="F36" s="8">
        <f t="shared" si="0"/>
        <v>43258</v>
      </c>
      <c r="G36" t="s">
        <v>49</v>
      </c>
      <c r="H36" t="s">
        <v>46</v>
      </c>
      <c r="I36" t="s">
        <v>174</v>
      </c>
      <c r="J36">
        <v>0</v>
      </c>
      <c r="M36" s="8"/>
      <c r="O36" s="16"/>
    </row>
    <row r="37" spans="1:15" x14ac:dyDescent="0.2">
      <c r="A37">
        <v>21</v>
      </c>
      <c r="B37" t="s">
        <v>138</v>
      </c>
      <c r="C37" t="s">
        <v>108</v>
      </c>
      <c r="D37" t="s">
        <v>111</v>
      </c>
      <c r="E37" t="s">
        <v>110</v>
      </c>
      <c r="F37" s="8">
        <f>DATE(2018,6,6)</f>
        <v>43257</v>
      </c>
      <c r="G37">
        <v>7</v>
      </c>
      <c r="H37" t="s">
        <v>46</v>
      </c>
      <c r="I37" t="s">
        <v>169</v>
      </c>
      <c r="J37">
        <v>0</v>
      </c>
      <c r="M37" s="8"/>
      <c r="O37" s="16"/>
    </row>
    <row r="38" spans="1:15" x14ac:dyDescent="0.2">
      <c r="A38">
        <v>22</v>
      </c>
      <c r="B38" t="s">
        <v>139</v>
      </c>
      <c r="C38" t="s">
        <v>108</v>
      </c>
      <c r="D38" t="s">
        <v>49</v>
      </c>
      <c r="E38" t="s">
        <v>110</v>
      </c>
      <c r="F38" s="8">
        <f t="shared" si="0"/>
        <v>43258</v>
      </c>
      <c r="G38" t="s">
        <v>49</v>
      </c>
      <c r="H38" t="s">
        <v>46</v>
      </c>
      <c r="I38" t="s">
        <v>174</v>
      </c>
      <c r="J38">
        <v>0</v>
      </c>
      <c r="M38" s="8"/>
      <c r="O38" s="16"/>
    </row>
    <row r="39" spans="1:15" x14ac:dyDescent="0.2">
      <c r="A39">
        <v>23</v>
      </c>
      <c r="B39" t="s">
        <v>140</v>
      </c>
      <c r="C39" t="s">
        <v>108</v>
      </c>
      <c r="D39" t="s">
        <v>49</v>
      </c>
      <c r="E39" t="s">
        <v>110</v>
      </c>
      <c r="F39" s="8">
        <f t="shared" si="0"/>
        <v>43258</v>
      </c>
      <c r="G39" t="s">
        <v>49</v>
      </c>
      <c r="H39" t="s">
        <v>46</v>
      </c>
      <c r="I39" t="s">
        <v>174</v>
      </c>
      <c r="J39">
        <v>0</v>
      </c>
      <c r="M39" s="8"/>
      <c r="O39" s="16"/>
    </row>
    <row r="40" spans="1:15" x14ac:dyDescent="0.2">
      <c r="A40">
        <v>24</v>
      </c>
      <c r="B40" t="s">
        <v>141</v>
      </c>
      <c r="C40" t="s">
        <v>108</v>
      </c>
      <c r="D40" t="s">
        <v>49</v>
      </c>
      <c r="E40" t="s">
        <v>110</v>
      </c>
      <c r="F40" s="8">
        <f t="shared" si="0"/>
        <v>43258</v>
      </c>
      <c r="G40" t="s">
        <v>49</v>
      </c>
      <c r="H40" t="s">
        <v>46</v>
      </c>
      <c r="I40" t="s">
        <v>174</v>
      </c>
      <c r="J40">
        <v>0</v>
      </c>
    </row>
    <row r="41" spans="1:15" x14ac:dyDescent="0.2">
      <c r="A41">
        <v>25</v>
      </c>
      <c r="B41" t="s">
        <v>142</v>
      </c>
      <c r="C41" t="s">
        <v>108</v>
      </c>
      <c r="D41" t="s">
        <v>112</v>
      </c>
      <c r="E41" t="s">
        <v>110</v>
      </c>
      <c r="F41" s="8">
        <f t="shared" si="0"/>
        <v>43258</v>
      </c>
      <c r="G41">
        <v>0</v>
      </c>
      <c r="H41" t="s">
        <v>46</v>
      </c>
      <c r="I41" t="s">
        <v>169</v>
      </c>
      <c r="J41">
        <v>0</v>
      </c>
    </row>
    <row r="42" spans="1:15" x14ac:dyDescent="0.2">
      <c r="A42">
        <v>26</v>
      </c>
      <c r="B42" t="s">
        <v>115</v>
      </c>
      <c r="C42" t="s">
        <v>108</v>
      </c>
      <c r="D42" t="s">
        <v>112</v>
      </c>
      <c r="E42" t="s">
        <v>110</v>
      </c>
      <c r="F42" s="8">
        <f t="shared" ref="F42" si="1">DATE(2018,6,7)</f>
        <v>43258</v>
      </c>
      <c r="G42">
        <v>2</v>
      </c>
      <c r="H42" t="s">
        <v>46</v>
      </c>
      <c r="I42" t="s">
        <v>169</v>
      </c>
      <c r="J42">
        <v>0</v>
      </c>
    </row>
    <row r="43" spans="1:15" x14ac:dyDescent="0.2">
      <c r="A43">
        <v>27</v>
      </c>
      <c r="B43" t="s">
        <v>143</v>
      </c>
      <c r="C43" t="s">
        <v>109</v>
      </c>
      <c r="D43" t="s">
        <v>153</v>
      </c>
      <c r="E43" t="s">
        <v>154</v>
      </c>
      <c r="F43" s="8">
        <f>DATE(2018,2,20)</f>
        <v>43151</v>
      </c>
      <c r="G43">
        <v>49</v>
      </c>
      <c r="H43" t="s">
        <v>49</v>
      </c>
      <c r="J43">
        <v>0</v>
      </c>
    </row>
    <row r="44" spans="1:15" x14ac:dyDescent="0.2">
      <c r="A44">
        <v>28</v>
      </c>
      <c r="B44" t="s">
        <v>144</v>
      </c>
      <c r="C44" t="s">
        <v>109</v>
      </c>
      <c r="D44" t="s">
        <v>153</v>
      </c>
      <c r="E44" t="s">
        <v>154</v>
      </c>
      <c r="F44" s="8">
        <f>DATE(2018,2,20)</f>
        <v>43151</v>
      </c>
      <c r="G44">
        <v>64</v>
      </c>
      <c r="H44" t="s">
        <v>49</v>
      </c>
      <c r="J44">
        <v>0</v>
      </c>
    </row>
    <row r="45" spans="1:15" x14ac:dyDescent="0.2">
      <c r="A45">
        <v>29</v>
      </c>
      <c r="B45" t="s">
        <v>145</v>
      </c>
      <c r="C45" t="s">
        <v>109</v>
      </c>
      <c r="D45" t="s">
        <v>153</v>
      </c>
      <c r="E45" t="s">
        <v>154</v>
      </c>
      <c r="F45" s="8">
        <f>DATE(2018,2,20)</f>
        <v>43151</v>
      </c>
      <c r="G45">
        <v>354</v>
      </c>
      <c r="H45" t="s">
        <v>49</v>
      </c>
      <c r="J45">
        <v>2</v>
      </c>
    </row>
    <row r="46" spans="1:15" x14ac:dyDescent="0.2">
      <c r="A46">
        <v>30</v>
      </c>
      <c r="B46" t="s">
        <v>146</v>
      </c>
      <c r="C46" t="s">
        <v>109</v>
      </c>
      <c r="D46" t="s">
        <v>153</v>
      </c>
      <c r="E46" t="s">
        <v>154</v>
      </c>
      <c r="F46" s="8">
        <f>DATE(2018,2,20)</f>
        <v>43151</v>
      </c>
      <c r="G46">
        <v>1293</v>
      </c>
      <c r="H46" t="s">
        <v>49</v>
      </c>
      <c r="J46">
        <v>0</v>
      </c>
    </row>
    <row r="47" spans="1:15" x14ac:dyDescent="0.2">
      <c r="A47">
        <v>31</v>
      </c>
      <c r="B47" t="s">
        <v>147</v>
      </c>
      <c r="C47" t="s">
        <v>109</v>
      </c>
      <c r="D47" t="s">
        <v>153</v>
      </c>
      <c r="E47" t="s">
        <v>154</v>
      </c>
      <c r="F47" s="8">
        <f t="shared" ref="F47:F52" si="2">DATE(2018,2,22)</f>
        <v>43153</v>
      </c>
      <c r="G47">
        <v>2095</v>
      </c>
      <c r="H47" t="s">
        <v>49</v>
      </c>
      <c r="J47">
        <v>5</v>
      </c>
    </row>
    <row r="48" spans="1:15" x14ac:dyDescent="0.2">
      <c r="A48">
        <v>32</v>
      </c>
      <c r="B48" t="s">
        <v>148</v>
      </c>
      <c r="C48" t="s">
        <v>109</v>
      </c>
      <c r="D48" t="s">
        <v>153</v>
      </c>
      <c r="E48" t="s">
        <v>154</v>
      </c>
      <c r="F48" s="8">
        <f t="shared" si="2"/>
        <v>43153</v>
      </c>
      <c r="G48">
        <v>227</v>
      </c>
      <c r="H48" t="s">
        <v>49</v>
      </c>
      <c r="J48">
        <v>0</v>
      </c>
    </row>
    <row r="49" spans="1:10" x14ac:dyDescent="0.2">
      <c r="A49">
        <v>33</v>
      </c>
      <c r="B49" t="s">
        <v>149</v>
      </c>
      <c r="C49" t="s">
        <v>109</v>
      </c>
      <c r="D49" t="s">
        <v>153</v>
      </c>
      <c r="E49" t="s">
        <v>154</v>
      </c>
      <c r="F49" s="8">
        <f t="shared" si="2"/>
        <v>43153</v>
      </c>
      <c r="G49">
        <v>1160</v>
      </c>
      <c r="H49" t="s">
        <v>49</v>
      </c>
      <c r="J49">
        <v>1</v>
      </c>
    </row>
    <row r="50" spans="1:10" x14ac:dyDescent="0.2">
      <c r="A50">
        <v>34</v>
      </c>
      <c r="B50" t="s">
        <v>150</v>
      </c>
      <c r="C50" t="s">
        <v>109</v>
      </c>
      <c r="D50" t="s">
        <v>153</v>
      </c>
      <c r="E50" t="s">
        <v>154</v>
      </c>
      <c r="F50" s="8">
        <f t="shared" si="2"/>
        <v>43153</v>
      </c>
      <c r="G50">
        <v>28</v>
      </c>
      <c r="H50" t="s">
        <v>49</v>
      </c>
      <c r="J50">
        <v>0</v>
      </c>
    </row>
    <row r="51" spans="1:10" x14ac:dyDescent="0.2">
      <c r="A51">
        <v>35</v>
      </c>
      <c r="B51" t="s">
        <v>151</v>
      </c>
      <c r="C51" t="s">
        <v>109</v>
      </c>
      <c r="D51" t="s">
        <v>153</v>
      </c>
      <c r="E51" t="s">
        <v>154</v>
      </c>
      <c r="F51" s="8">
        <f t="shared" si="2"/>
        <v>43153</v>
      </c>
      <c r="G51">
        <v>404</v>
      </c>
      <c r="H51" t="s">
        <v>49</v>
      </c>
      <c r="J51">
        <v>1</v>
      </c>
    </row>
    <row r="52" spans="1:10" x14ac:dyDescent="0.2">
      <c r="A52">
        <v>36</v>
      </c>
      <c r="B52" t="s">
        <v>152</v>
      </c>
      <c r="C52" t="s">
        <v>109</v>
      </c>
      <c r="D52" t="s">
        <v>153</v>
      </c>
      <c r="E52" t="s">
        <v>154</v>
      </c>
      <c r="F52" s="8">
        <f t="shared" si="2"/>
        <v>43153</v>
      </c>
      <c r="G52">
        <v>30</v>
      </c>
      <c r="H52" t="s">
        <v>49</v>
      </c>
      <c r="J52">
        <v>0</v>
      </c>
    </row>
    <row r="57" spans="1:10" x14ac:dyDescent="0.2">
      <c r="A57" s="3" t="s">
        <v>171</v>
      </c>
    </row>
    <row r="58" spans="1:10" x14ac:dyDescent="0.2">
      <c r="A58" t="s">
        <v>172</v>
      </c>
    </row>
    <row r="59" spans="1:10" x14ac:dyDescent="0.2">
      <c r="A59" t="s">
        <v>170</v>
      </c>
    </row>
    <row r="60" spans="1:10" x14ac:dyDescent="0.2">
      <c r="A60" t="s">
        <v>102</v>
      </c>
    </row>
  </sheetData>
  <phoneticPr fontId="1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1. Benchmark studies</vt:lpstr>
      <vt:lpstr>2. Bibliographic databases</vt:lpstr>
      <vt:lpstr>3. Google scholar</vt:lpstr>
      <vt:lpstr>4. Specialist Websites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Macura</dc:creator>
  <cp:lastModifiedBy>Biljana Macura</cp:lastModifiedBy>
  <dcterms:created xsi:type="dcterms:W3CDTF">2018-09-28T12:59:41Z</dcterms:created>
  <dcterms:modified xsi:type="dcterms:W3CDTF">2019-09-02T12:17:09Z</dcterms:modified>
</cp:coreProperties>
</file>