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D:\文章\2023\proof\"/>
    </mc:Choice>
  </mc:AlternateContent>
  <xr:revisionPtr revIDLastSave="0" documentId="8_{1F0A6DAE-CE40-4DCF-82B1-D8F188D3B303}" xr6:coauthVersionLast="47" xr6:coauthVersionMax="47" xr10:uidLastSave="{00000000-0000-0000-0000-000000000000}"/>
  <bookViews>
    <workbookView xWindow="-98" yWindow="-98" windowWidth="28996" windowHeight="15675" xr2:uid="{00000000-000D-0000-FFFF-FFFF00000000}"/>
  </bookViews>
  <sheets>
    <sheet name="(A) by breed" sheetId="1" r:id="rId1"/>
    <sheet name="(B) by localization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59" i="2" l="1"/>
  <c r="I259" i="2"/>
  <c r="J252" i="2"/>
  <c r="I252" i="2"/>
  <c r="J230" i="2"/>
  <c r="I230" i="2"/>
  <c r="J227" i="2"/>
  <c r="I227" i="2"/>
  <c r="J223" i="2"/>
  <c r="I223" i="2"/>
  <c r="J208" i="2"/>
  <c r="I208" i="2"/>
  <c r="J205" i="2"/>
  <c r="I205" i="2"/>
  <c r="J194" i="2"/>
  <c r="I194" i="2"/>
  <c r="J181" i="2"/>
  <c r="I181" i="2"/>
  <c r="J176" i="2"/>
  <c r="I176" i="2"/>
  <c r="J168" i="2"/>
  <c r="I168" i="2"/>
  <c r="J162" i="2"/>
  <c r="I162" i="2"/>
  <c r="J160" i="2"/>
  <c r="I160" i="2"/>
  <c r="J153" i="2"/>
  <c r="I153" i="2"/>
  <c r="J148" i="2"/>
  <c r="I148" i="2"/>
  <c r="J142" i="2"/>
  <c r="I142" i="2"/>
  <c r="J141" i="2"/>
  <c r="I141" i="2"/>
  <c r="J136" i="2"/>
  <c r="I136" i="2"/>
  <c r="J125" i="2"/>
  <c r="I125" i="2"/>
  <c r="J108" i="2"/>
  <c r="I108" i="2"/>
  <c r="J107" i="2"/>
  <c r="I107" i="2"/>
  <c r="J99" i="2"/>
  <c r="K99" i="2" s="1"/>
  <c r="I99" i="2"/>
  <c r="J84" i="2"/>
  <c r="I84" i="2"/>
  <c r="J83" i="2"/>
  <c r="I83" i="2"/>
  <c r="K75" i="2"/>
  <c r="K74" i="2"/>
  <c r="J60" i="2"/>
  <c r="K60" i="2" s="1"/>
  <c r="I60" i="2"/>
  <c r="K23" i="2"/>
  <c r="J40" i="2"/>
  <c r="I40" i="2"/>
  <c r="I16" i="1"/>
  <c r="I25" i="1"/>
  <c r="I33" i="1"/>
  <c r="I37" i="1"/>
  <c r="I40" i="1"/>
  <c r="I46" i="1"/>
  <c r="I47" i="1"/>
  <c r="I48" i="1"/>
  <c r="I50" i="1"/>
  <c r="I52" i="1"/>
  <c r="I57" i="1"/>
  <c r="I58" i="1"/>
  <c r="I4" i="1"/>
  <c r="J29" i="2"/>
  <c r="I29" i="2"/>
  <c r="J21" i="2"/>
  <c r="I21" i="2"/>
  <c r="J18" i="2"/>
  <c r="I18" i="2"/>
  <c r="J16" i="2"/>
  <c r="I16" i="2"/>
  <c r="H260" i="2"/>
  <c r="H241" i="2"/>
  <c r="H196" i="2"/>
  <c r="H189" i="2"/>
  <c r="H164" i="2"/>
  <c r="H148" i="2"/>
  <c r="H154" i="2"/>
  <c r="H102" i="2"/>
  <c r="H78" i="2"/>
  <c r="H77" i="2"/>
  <c r="H79" i="2"/>
  <c r="H67" i="2"/>
  <c r="H81" i="2"/>
  <c r="H74" i="2"/>
  <c r="H75" i="2"/>
  <c r="H41" i="2"/>
  <c r="H22" i="2"/>
  <c r="H16" i="2"/>
  <c r="H24" i="2"/>
  <c r="H256" i="2"/>
  <c r="H257" i="2"/>
  <c r="H258" i="2"/>
  <c r="H259" i="2"/>
  <c r="H255" i="2"/>
  <c r="H253" i="2"/>
  <c r="H254" i="2"/>
  <c r="H250" i="2"/>
  <c r="H251" i="2"/>
  <c r="H249" i="2"/>
  <c r="H248" i="2"/>
  <c r="H247" i="2"/>
  <c r="H246" i="2"/>
  <c r="H244" i="2"/>
  <c r="H243" i="2"/>
  <c r="H245" i="2"/>
  <c r="H242" i="2"/>
  <c r="H240" i="2"/>
  <c r="H239" i="2"/>
  <c r="H236" i="2"/>
  <c r="H238" i="2"/>
  <c r="H237" i="2"/>
  <c r="H234" i="2"/>
  <c r="H233" i="2"/>
  <c r="H232" i="2"/>
  <c r="H221" i="2"/>
  <c r="H223" i="2"/>
  <c r="H222" i="2"/>
  <c r="H227" i="2"/>
  <c r="H225" i="2"/>
  <c r="H213" i="2"/>
  <c r="H217" i="2"/>
  <c r="H219" i="2"/>
  <c r="H216" i="2"/>
  <c r="H212" i="2"/>
  <c r="H220" i="2"/>
  <c r="H214" i="2"/>
  <c r="H207" i="2"/>
  <c r="H208" i="2"/>
  <c r="H210" i="2"/>
  <c r="H203" i="2"/>
  <c r="H204" i="2"/>
  <c r="H205" i="2"/>
  <c r="H195" i="2"/>
  <c r="H200" i="2"/>
  <c r="H201" i="2"/>
  <c r="H199" i="2"/>
  <c r="H198" i="2"/>
  <c r="H197" i="2"/>
  <c r="H188" i="2"/>
  <c r="H184" i="2"/>
  <c r="H178" i="2"/>
  <c r="H182" i="2"/>
  <c r="H192" i="2"/>
  <c r="H193" i="2"/>
  <c r="H186" i="2"/>
  <c r="H187" i="2"/>
  <c r="H185" i="2"/>
  <c r="H179" i="2"/>
  <c r="H177" i="2"/>
  <c r="H175" i="2"/>
  <c r="H174" i="2"/>
  <c r="H165" i="2"/>
  <c r="H159" i="2"/>
  <c r="H168" i="2"/>
  <c r="H158" i="2"/>
  <c r="H162" i="2"/>
  <c r="H167" i="2"/>
  <c r="H172" i="2"/>
  <c r="H166" i="2"/>
  <c r="H171" i="2"/>
  <c r="H157" i="2"/>
  <c r="H173" i="2"/>
  <c r="H160" i="2"/>
  <c r="H143" i="2"/>
  <c r="H150" i="2"/>
  <c r="H139" i="2"/>
  <c r="H133" i="2"/>
  <c r="H135" i="2"/>
  <c r="H130" i="2"/>
  <c r="H152" i="2"/>
  <c r="H144" i="2"/>
  <c r="H145" i="2"/>
  <c r="H146" i="2"/>
  <c r="H132" i="2"/>
  <c r="H147" i="2"/>
  <c r="H134" i="2"/>
  <c r="H129" i="2"/>
  <c r="H128" i="2"/>
  <c r="H137" i="2"/>
  <c r="H149" i="2"/>
  <c r="H131" i="2"/>
  <c r="H153" i="2"/>
  <c r="H140" i="2"/>
  <c r="H114" i="2"/>
  <c r="H115" i="2"/>
  <c r="H120" i="2"/>
  <c r="H103" i="2"/>
  <c r="H126" i="2"/>
  <c r="H122" i="2"/>
  <c r="H110" i="2"/>
  <c r="H119" i="2"/>
  <c r="H101" i="2"/>
  <c r="H113" i="2"/>
  <c r="H100" i="2"/>
  <c r="H111" i="2"/>
  <c r="H127" i="2"/>
  <c r="H105" i="2"/>
  <c r="H112" i="2"/>
  <c r="H121" i="2"/>
  <c r="H92" i="2"/>
  <c r="H63" i="2"/>
  <c r="H84" i="2"/>
  <c r="H86" i="2"/>
  <c r="H98" i="2"/>
  <c r="H69" i="2"/>
  <c r="H62" i="2"/>
  <c r="H93" i="2"/>
  <c r="H96" i="2"/>
  <c r="H88" i="2"/>
  <c r="H61" i="2"/>
  <c r="H64" i="2"/>
  <c r="H70" i="2"/>
  <c r="H83" i="2"/>
  <c r="H71" i="2"/>
  <c r="H72" i="2"/>
  <c r="H89" i="2"/>
  <c r="H76" i="2"/>
  <c r="H91" i="2"/>
  <c r="H97" i="2"/>
  <c r="H87" i="2"/>
  <c r="H73" i="2"/>
  <c r="H48" i="2"/>
  <c r="H49" i="2"/>
  <c r="H33" i="2"/>
  <c r="H55" i="2"/>
  <c r="H10" i="2"/>
  <c r="H7" i="2"/>
  <c r="H53" i="2"/>
  <c r="H20" i="2"/>
  <c r="H17" i="2"/>
  <c r="H43" i="2"/>
  <c r="H36" i="2"/>
  <c r="H9" i="2"/>
  <c r="H8" i="2"/>
  <c r="H45" i="2"/>
  <c r="H57" i="2"/>
  <c r="H56" i="2"/>
  <c r="H52" i="2"/>
  <c r="H38" i="2"/>
  <c r="H32" i="2"/>
  <c r="H54" i="2"/>
  <c r="H29" i="2"/>
  <c r="H34" i="2"/>
  <c r="H39" i="2"/>
  <c r="H47" i="2"/>
  <c r="H37" i="2"/>
  <c r="H44" i="2"/>
  <c r="H46" i="2"/>
  <c r="H18" i="2"/>
  <c r="H50" i="2"/>
  <c r="H21" i="2"/>
  <c r="H35" i="2"/>
  <c r="H58" i="2"/>
  <c r="H42" i="2"/>
  <c r="H230" i="2"/>
  <c r="H202" i="2"/>
  <c r="H161" i="2"/>
  <c r="H142" i="2"/>
  <c r="H138" i="2"/>
  <c r="H136" i="2"/>
  <c r="H109" i="2"/>
  <c r="H107" i="2"/>
  <c r="H118" i="2"/>
  <c r="H104" i="2"/>
  <c r="H94" i="2"/>
  <c r="H95" i="2"/>
  <c r="H6" i="2"/>
  <c r="H11" i="2"/>
  <c r="H40" i="2"/>
  <c r="H13" i="2"/>
  <c r="H14" i="2"/>
  <c r="H252" i="2"/>
  <c r="H235" i="2"/>
  <c r="H226" i="2"/>
  <c r="H229" i="2"/>
  <c r="H224" i="2"/>
  <c r="H231" i="2"/>
  <c r="H228" i="2"/>
  <c r="H215" i="2"/>
  <c r="H218" i="2"/>
  <c r="H211" i="2"/>
  <c r="H209" i="2"/>
  <c r="H206" i="2"/>
  <c r="H194" i="2"/>
  <c r="H191" i="2"/>
  <c r="H183" i="2"/>
  <c r="H176" i="2"/>
  <c r="H190" i="2"/>
  <c r="H181" i="2"/>
  <c r="H180" i="2"/>
  <c r="H170" i="2"/>
  <c r="H169" i="2"/>
  <c r="H163" i="2"/>
  <c r="H141" i="2"/>
  <c r="H155" i="2"/>
  <c r="H151" i="2"/>
  <c r="H156" i="2"/>
  <c r="H124" i="2"/>
  <c r="H123" i="2"/>
  <c r="H106" i="2"/>
  <c r="H117" i="2"/>
  <c r="H116" i="2"/>
  <c r="H125" i="2"/>
  <c r="H108" i="2"/>
  <c r="H99" i="2"/>
  <c r="H85" i="2"/>
  <c r="H80" i="2"/>
  <c r="H66" i="2"/>
  <c r="H60" i="2"/>
  <c r="H65" i="2"/>
  <c r="H59" i="2"/>
  <c r="H68" i="2"/>
  <c r="H90" i="2"/>
  <c r="H82" i="2"/>
  <c r="H26" i="2"/>
  <c r="H31" i="2"/>
  <c r="H51" i="2"/>
  <c r="H28" i="2"/>
  <c r="H30" i="2"/>
  <c r="H5" i="2"/>
  <c r="H19" i="2"/>
  <c r="H15" i="2"/>
  <c r="H25" i="2"/>
  <c r="H12" i="2"/>
  <c r="H27" i="2"/>
  <c r="H23" i="2"/>
  <c r="H5" i="1"/>
  <c r="H6" i="1"/>
  <c r="H7" i="1"/>
  <c r="H8" i="1"/>
  <c r="H9" i="1"/>
  <c r="H10" i="1"/>
  <c r="H11" i="1"/>
  <c r="H12" i="1"/>
  <c r="H13" i="1"/>
  <c r="H14" i="1"/>
  <c r="H15" i="1"/>
  <c r="H48" i="1"/>
  <c r="H49" i="1"/>
  <c r="H50" i="1"/>
  <c r="H51" i="1"/>
  <c r="H52" i="1"/>
  <c r="H53" i="1"/>
  <c r="H54" i="1"/>
  <c r="H55" i="1"/>
  <c r="H56" i="1"/>
  <c r="H57" i="1"/>
  <c r="J57" i="1" s="1"/>
  <c r="H16" i="1"/>
  <c r="H17" i="1"/>
  <c r="H18" i="1"/>
  <c r="H19" i="1"/>
  <c r="H20" i="1"/>
  <c r="H21" i="1"/>
  <c r="H22" i="1"/>
  <c r="H23" i="1"/>
  <c r="H24" i="1"/>
  <c r="H58" i="1"/>
  <c r="J58" i="1" s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J46" i="1" s="1"/>
  <c r="H47" i="1"/>
  <c r="J47" i="1" s="1"/>
  <c r="H67" i="1"/>
  <c r="H66" i="1"/>
  <c r="H64" i="1"/>
  <c r="H63" i="1"/>
  <c r="H65" i="1"/>
  <c r="H79" i="1"/>
  <c r="J79" i="1" s="1"/>
  <c r="H69" i="1"/>
  <c r="H68" i="1"/>
  <c r="H70" i="1"/>
  <c r="H72" i="1"/>
  <c r="H73" i="1"/>
  <c r="H71" i="1"/>
  <c r="H74" i="1"/>
  <c r="H75" i="1"/>
  <c r="H76" i="1"/>
  <c r="H77" i="1"/>
  <c r="J77" i="1" s="1"/>
  <c r="H78" i="1"/>
  <c r="J78" i="1" s="1"/>
  <c r="H111" i="1"/>
  <c r="H104" i="1"/>
  <c r="H105" i="1"/>
  <c r="H112" i="1"/>
  <c r="H108" i="1"/>
  <c r="H89" i="1"/>
  <c r="H109" i="1"/>
  <c r="H87" i="1"/>
  <c r="H96" i="1"/>
  <c r="H98" i="1"/>
  <c r="H114" i="1"/>
  <c r="H95" i="1"/>
  <c r="H86" i="1"/>
  <c r="H106" i="1"/>
  <c r="H92" i="1"/>
  <c r="H99" i="1"/>
  <c r="H94" i="1"/>
  <c r="H84" i="1"/>
  <c r="H107" i="1"/>
  <c r="H91" i="1"/>
  <c r="H103" i="1"/>
  <c r="H90" i="1"/>
  <c r="H93" i="1"/>
  <c r="H116" i="1"/>
  <c r="H115" i="1"/>
  <c r="H88" i="1"/>
  <c r="H100" i="1"/>
  <c r="H110" i="1"/>
  <c r="H97" i="1"/>
  <c r="H113" i="1"/>
  <c r="H101" i="1"/>
  <c r="H102" i="1"/>
  <c r="H85" i="1"/>
  <c r="H211" i="1"/>
  <c r="H210" i="1"/>
  <c r="H209" i="1"/>
  <c r="H214" i="1"/>
  <c r="H218" i="1"/>
  <c r="H212" i="1"/>
  <c r="H215" i="1"/>
  <c r="H217" i="1"/>
  <c r="H216" i="1"/>
  <c r="H213" i="1"/>
  <c r="H223" i="1"/>
  <c r="H221" i="1"/>
  <c r="H222" i="1"/>
  <c r="H219" i="1"/>
  <c r="H220" i="1"/>
  <c r="H224" i="1"/>
  <c r="H225" i="1"/>
  <c r="H226" i="1"/>
  <c r="H229" i="1"/>
  <c r="H227" i="1"/>
  <c r="H228" i="1"/>
  <c r="H230" i="1"/>
  <c r="H231" i="1"/>
  <c r="H232" i="1"/>
  <c r="J232" i="1" s="1"/>
  <c r="H234" i="1"/>
  <c r="H235" i="1"/>
  <c r="H233" i="1"/>
  <c r="H128" i="1"/>
  <c r="H132" i="1"/>
  <c r="H137" i="1"/>
  <c r="H127" i="1"/>
  <c r="H133" i="1"/>
  <c r="H126" i="1"/>
  <c r="H124" i="1"/>
  <c r="H123" i="1"/>
  <c r="H117" i="1"/>
  <c r="H121" i="1"/>
  <c r="H125" i="1"/>
  <c r="H136" i="1"/>
  <c r="H135" i="1"/>
  <c r="H118" i="1"/>
  <c r="H129" i="1"/>
  <c r="H122" i="1"/>
  <c r="H120" i="1"/>
  <c r="H138" i="1"/>
  <c r="H131" i="1"/>
  <c r="H130" i="1"/>
  <c r="H119" i="1"/>
  <c r="H134" i="1"/>
  <c r="H236" i="1"/>
  <c r="H237" i="1"/>
  <c r="H238" i="1"/>
  <c r="H239" i="1"/>
  <c r="I239" i="1" s="1"/>
  <c r="H241" i="1"/>
  <c r="H240" i="1"/>
  <c r="H243" i="1"/>
  <c r="H242" i="1"/>
  <c r="H244" i="1"/>
  <c r="I244" i="1" s="1"/>
  <c r="H248" i="1"/>
  <c r="H247" i="1"/>
  <c r="H246" i="1"/>
  <c r="H245" i="1"/>
  <c r="H144" i="1"/>
  <c r="H146" i="1"/>
  <c r="H151" i="1"/>
  <c r="H141" i="1"/>
  <c r="H148" i="1"/>
  <c r="H143" i="1"/>
  <c r="H140" i="1"/>
  <c r="H145" i="1"/>
  <c r="H154" i="1"/>
  <c r="H153" i="1"/>
  <c r="H147" i="1"/>
  <c r="H152" i="1"/>
  <c r="H139" i="1"/>
  <c r="H149" i="1"/>
  <c r="H150" i="1"/>
  <c r="H142" i="1"/>
  <c r="H160" i="1"/>
  <c r="H161" i="1"/>
  <c r="H169" i="1"/>
  <c r="H157" i="1"/>
  <c r="H164" i="1"/>
  <c r="H171" i="1"/>
  <c r="H162" i="1"/>
  <c r="H170" i="1"/>
  <c r="H159" i="1"/>
  <c r="H172" i="1"/>
  <c r="H155" i="1"/>
  <c r="H174" i="1"/>
  <c r="H167" i="1"/>
  <c r="H166" i="1"/>
  <c r="H165" i="1"/>
  <c r="H163" i="1"/>
  <c r="H158" i="1"/>
  <c r="H173" i="1"/>
  <c r="H168" i="1"/>
  <c r="H156" i="1"/>
  <c r="H177" i="1"/>
  <c r="H183" i="1"/>
  <c r="H185" i="1"/>
  <c r="H175" i="1"/>
  <c r="H182" i="1"/>
  <c r="H186" i="1"/>
  <c r="H179" i="1"/>
  <c r="H181" i="1"/>
  <c r="H184" i="1"/>
  <c r="H178" i="1"/>
  <c r="H180" i="1"/>
  <c r="H176" i="1"/>
  <c r="H187" i="1"/>
  <c r="H188" i="1"/>
  <c r="H189" i="1"/>
  <c r="H197" i="1"/>
  <c r="H190" i="1"/>
  <c r="H196" i="1"/>
  <c r="H198" i="1"/>
  <c r="H191" i="1"/>
  <c r="H193" i="1"/>
  <c r="H192" i="1"/>
  <c r="H199" i="1"/>
  <c r="H195" i="1"/>
  <c r="H194" i="1"/>
  <c r="H205" i="1"/>
  <c r="H200" i="1"/>
  <c r="H201" i="1"/>
  <c r="H202" i="1"/>
  <c r="H204" i="1"/>
  <c r="H203" i="1"/>
  <c r="H208" i="1"/>
  <c r="H207" i="1"/>
  <c r="H206" i="1"/>
  <c r="H254" i="1"/>
  <c r="H255" i="1"/>
  <c r="H253" i="1"/>
  <c r="H256" i="1"/>
  <c r="H270" i="1"/>
  <c r="J270" i="1" s="1"/>
  <c r="H260" i="1"/>
  <c r="H258" i="1"/>
  <c r="H257" i="1"/>
  <c r="H262" i="1"/>
  <c r="H263" i="1"/>
  <c r="H261" i="1"/>
  <c r="H259" i="1"/>
  <c r="H271" i="1"/>
  <c r="J271" i="1" s="1"/>
  <c r="H264" i="1"/>
  <c r="J264" i="1" s="1"/>
  <c r="H266" i="1"/>
  <c r="H265" i="1"/>
  <c r="H267" i="1"/>
  <c r="J267" i="1" s="1"/>
  <c r="H268" i="1"/>
  <c r="J268" i="1" s="1"/>
  <c r="H269" i="1"/>
  <c r="J269" i="1" s="1"/>
  <c r="H4" i="1"/>
  <c r="K153" i="2" l="1"/>
  <c r="K252" i="2"/>
  <c r="K18" i="2"/>
  <c r="K160" i="2"/>
  <c r="K181" i="2"/>
  <c r="K21" i="2"/>
  <c r="K83" i="2"/>
  <c r="K29" i="2"/>
  <c r="K84" i="2"/>
  <c r="K168" i="2"/>
  <c r="K205" i="2"/>
  <c r="K230" i="2"/>
  <c r="K108" i="2"/>
  <c r="I264" i="1"/>
  <c r="I230" i="1"/>
  <c r="H272" i="1"/>
  <c r="H273" i="1" s="1"/>
  <c r="J240" i="1"/>
  <c r="J265" i="1"/>
  <c r="H274" i="1"/>
  <c r="H275" i="1" s="1"/>
  <c r="K125" i="2"/>
  <c r="K148" i="2"/>
  <c r="J257" i="1"/>
  <c r="I79" i="1"/>
  <c r="I265" i="1"/>
  <c r="J155" i="1"/>
  <c r="J242" i="1"/>
  <c r="J84" i="1"/>
  <c r="H82" i="1"/>
  <c r="I240" i="1"/>
  <c r="K176" i="2"/>
  <c r="K40" i="2"/>
  <c r="K107" i="2"/>
  <c r="K141" i="2"/>
  <c r="K16" i="2"/>
  <c r="I268" i="1"/>
  <c r="J187" i="1"/>
  <c r="J230" i="1"/>
  <c r="J253" i="1"/>
  <c r="K162" i="2"/>
  <c r="K259" i="2"/>
  <c r="K227" i="2"/>
  <c r="K194" i="2"/>
  <c r="K142" i="2"/>
  <c r="K223" i="2"/>
  <c r="K208" i="2"/>
  <c r="K136" i="2"/>
  <c r="I189" i="1"/>
  <c r="I84" i="1"/>
  <c r="I270" i="1"/>
  <c r="J4" i="1"/>
  <c r="I206" i="1"/>
  <c r="J117" i="1"/>
  <c r="J227" i="1"/>
  <c r="J224" i="1"/>
  <c r="J48" i="1"/>
  <c r="H251" i="1"/>
  <c r="J200" i="1"/>
  <c r="J233" i="1"/>
  <c r="J209" i="1"/>
  <c r="J74" i="1"/>
  <c r="J70" i="1"/>
  <c r="J244" i="1"/>
  <c r="I253" i="1"/>
  <c r="I267" i="1"/>
  <c r="I269" i="1"/>
  <c r="I271" i="1"/>
  <c r="I257" i="1"/>
  <c r="I139" i="1"/>
  <c r="J206" i="1"/>
  <c r="J189" i="1"/>
  <c r="J175" i="1"/>
  <c r="I175" i="1"/>
  <c r="J139" i="1"/>
  <c r="J245" i="1"/>
  <c r="J236" i="1"/>
  <c r="J219" i="1"/>
  <c r="I212" i="1"/>
  <c r="J68" i="1"/>
  <c r="J63" i="1"/>
  <c r="H249" i="1"/>
  <c r="H250" i="1" s="1"/>
  <c r="I233" i="1"/>
  <c r="I78" i="1"/>
  <c r="I68" i="1"/>
  <c r="I245" i="1"/>
  <c r="I117" i="1"/>
  <c r="I155" i="1"/>
  <c r="I187" i="1"/>
  <c r="I200" i="1"/>
  <c r="I209" i="1"/>
  <c r="I219" i="1"/>
  <c r="I232" i="1"/>
  <c r="I242" i="1"/>
  <c r="I70" i="1"/>
  <c r="H59" i="1"/>
  <c r="H60" i="1" s="1"/>
  <c r="I77" i="1"/>
  <c r="I63" i="1"/>
  <c r="H80" i="1"/>
  <c r="H61" i="1"/>
  <c r="H62" i="1" s="1"/>
  <c r="I224" i="1"/>
  <c r="I236" i="1"/>
  <c r="J212" i="1"/>
  <c r="J239" i="1"/>
  <c r="I74" i="1"/>
  <c r="I227" i="1"/>
  <c r="J52" i="1"/>
  <c r="J50" i="1"/>
  <c r="J37" i="1"/>
  <c r="J33" i="1"/>
  <c r="J40" i="1"/>
  <c r="J25" i="1"/>
  <c r="J16" i="1"/>
  <c r="I59" i="1"/>
  <c r="H83" i="1" l="1"/>
  <c r="H252" i="1"/>
  <c r="J272" i="1"/>
  <c r="I272" i="1"/>
  <c r="J80" i="1"/>
  <c r="J249" i="1"/>
  <c r="I249" i="1"/>
  <c r="H81" i="1"/>
  <c r="I80" i="1"/>
  <c r="J59" i="1"/>
</calcChain>
</file>

<file path=xl/sharedStrings.xml><?xml version="1.0" encoding="utf-8"?>
<sst xmlns="http://schemas.openxmlformats.org/spreadsheetml/2006/main" count="1567" uniqueCount="532">
  <si>
    <t>Group</t>
  </si>
  <si>
    <t>Start_SNP</t>
  </si>
  <si>
    <t>End_SNP</t>
  </si>
  <si>
    <t>nSNP</t>
  </si>
  <si>
    <t>OMF</t>
  </si>
  <si>
    <t>Gga_rs13824559</t>
  </si>
  <si>
    <t>Gga_rs13823569</t>
  </si>
  <si>
    <t>GGaluGA012653</t>
  </si>
  <si>
    <t>Gga_rs13751809</t>
  </si>
  <si>
    <t>Gga_rs15264976</t>
  </si>
  <si>
    <t>GGaluGA018056</t>
  </si>
  <si>
    <t>Gga_rs13879406</t>
  </si>
  <si>
    <t>Gga_rs13658329</t>
  </si>
  <si>
    <t>GGaluGA025833</t>
  </si>
  <si>
    <t>GGaluGA025994</t>
  </si>
  <si>
    <t>GGaluGA027845</t>
  </si>
  <si>
    <t>Gga_rs13583662</t>
  </si>
  <si>
    <t>Gga_rs13892257</t>
  </si>
  <si>
    <t>Gga_rs13892865</t>
  </si>
  <si>
    <t>GGaluGA028746</t>
  </si>
  <si>
    <t>GGaluGA029258</t>
  </si>
  <si>
    <t>GGaluGA029513</t>
  </si>
  <si>
    <t>Gga_rs15331705</t>
  </si>
  <si>
    <t>Gga_rs13898709</t>
  </si>
  <si>
    <t>GGaluGA030724</t>
  </si>
  <si>
    <t>Gga_rs13899455</t>
  </si>
  <si>
    <t>Gga_rs13900165</t>
  </si>
  <si>
    <t>Gga_rs13982552</t>
  </si>
  <si>
    <t>GGaluGA058849</t>
  </si>
  <si>
    <t>Gga_rs14003059</t>
  </si>
  <si>
    <t>Gga_rs14003248</t>
  </si>
  <si>
    <t>Gga_rs15587203</t>
  </si>
  <si>
    <t>Gga_rs14011178</t>
  </si>
  <si>
    <t>Gga_rs15613316</t>
  </si>
  <si>
    <t>Gga_rs13792406</t>
  </si>
  <si>
    <t>GGaluGA078569</t>
  </si>
  <si>
    <t>Gga_rs14966386</t>
  </si>
  <si>
    <t>Gga_rs14977015</t>
  </si>
  <si>
    <t>GGaluGA084554</t>
  </si>
  <si>
    <t>Gga_rs14045435</t>
  </si>
  <si>
    <t>Gga_rs15664811</t>
  </si>
  <si>
    <t>Gga_rs14046123</t>
  </si>
  <si>
    <t>Gga_rs14985293</t>
  </si>
  <si>
    <t>GGaluGA089034</t>
  </si>
  <si>
    <t>Gga_rs14048341</t>
  </si>
  <si>
    <t>Gga_rs15674679</t>
  </si>
  <si>
    <t>Gga_rs15675542</t>
  </si>
  <si>
    <t>Gga_rs14068810</t>
  </si>
  <si>
    <t>GGaluGA098683</t>
  </si>
  <si>
    <t>GGaluGA129207</t>
  </si>
  <si>
    <t>GGaluGA129748</t>
  </si>
  <si>
    <t>Gga_rs14128478</t>
  </si>
  <si>
    <t>Gga_rs14129379</t>
  </si>
  <si>
    <t>GGaluGA135999</t>
  </si>
  <si>
    <t>Gga_rs13540778</t>
  </si>
  <si>
    <t>GGaluGA136355</t>
  </si>
  <si>
    <t>Gga_rs14148981</t>
  </si>
  <si>
    <t>Gga_rs15929067</t>
  </si>
  <si>
    <t>GGaluGA138803</t>
  </si>
  <si>
    <t>Gga_rs16714818</t>
  </si>
  <si>
    <t>Gga_rs16042979</t>
  </si>
  <si>
    <t>Gga_rs13635932</t>
  </si>
  <si>
    <t>Gga_rs14211841</t>
  </si>
  <si>
    <t>GGaluGA157334</t>
  </si>
  <si>
    <t>GGaluGA157472</t>
  </si>
  <si>
    <t>Gga_rs16092307</t>
  </si>
  <si>
    <t>Gga_rs14231096</t>
  </si>
  <si>
    <t>Gga_rs14710236</t>
  </si>
  <si>
    <t>Gga_rs14415737</t>
  </si>
  <si>
    <t>Gga_rs16213649</t>
  </si>
  <si>
    <t>Gga_rs14309300</t>
  </si>
  <si>
    <t>GGaluGA217102</t>
  </si>
  <si>
    <t>Gga_rs13675286</t>
  </si>
  <si>
    <t>Gga_rs16255883</t>
  </si>
  <si>
    <t>GGaluGA217815</t>
  </si>
  <si>
    <t>Gga_rs14379493</t>
  </si>
  <si>
    <t>GGaluGA229786</t>
  </si>
  <si>
    <t>Gga_rs15401654</t>
  </si>
  <si>
    <t>GGaluGA230504</t>
  </si>
  <si>
    <t>Gga_rs14406001</t>
  </si>
  <si>
    <t>Gga_rs14406531</t>
  </si>
  <si>
    <t>Gga_rs14406569</t>
  </si>
  <si>
    <t>Gga_rs14406835</t>
  </si>
  <si>
    <t>Gga_rs14408039</t>
  </si>
  <si>
    <t>GGaluGA238168</t>
  </si>
  <si>
    <t>Gga_rs16392034</t>
  </si>
  <si>
    <t>Gga_rs16392385</t>
  </si>
  <si>
    <t>Gga_rs14485703</t>
  </si>
  <si>
    <t>GGaluGA264147</t>
  </si>
  <si>
    <t>GGaluGA266807</t>
  </si>
  <si>
    <t>Gga_rs14494169</t>
  </si>
  <si>
    <t>GGaluGA268997</t>
  </si>
  <si>
    <t>Gga_rs15639000</t>
  </si>
  <si>
    <t>Gga_rs14526966</t>
  </si>
  <si>
    <t>Gga_rs10722587</t>
  </si>
  <si>
    <t>Gga_rs16502062</t>
  </si>
  <si>
    <t>Gga_rs14542146</t>
  </si>
  <si>
    <t>GGaluGA287595</t>
  </si>
  <si>
    <t>Gga_rs15725104</t>
  </si>
  <si>
    <t>Gga_rs15823559</t>
  </si>
  <si>
    <t>Gga_rs14597772</t>
  </si>
  <si>
    <t>Gga_rs15837335</t>
  </si>
  <si>
    <t>Gga_rs14604621</t>
  </si>
  <si>
    <t>Gga_rs16584063</t>
  </si>
  <si>
    <t>Gga_rs10724555</t>
  </si>
  <si>
    <t>Gga_rs15845902</t>
  </si>
  <si>
    <t>GGaluGA312781</t>
  </si>
  <si>
    <t>GGaluGA320033</t>
  </si>
  <si>
    <t>Gga_rs14628604</t>
  </si>
  <si>
    <t>Gga_rs14628794</t>
  </si>
  <si>
    <t>GGaluGA320506</t>
  </si>
  <si>
    <t>Gga_rs15892308</t>
  </si>
  <si>
    <t>Gga_rs15893532</t>
  </si>
  <si>
    <t>GGaluGA343640</t>
  </si>
  <si>
    <t>GGaluGA343964</t>
  </si>
  <si>
    <t>RUW</t>
  </si>
  <si>
    <t>GGaluGA004943</t>
  </si>
  <si>
    <t>Gga_rs15202242</t>
  </si>
  <si>
    <t>Gga_rs14807412</t>
  </si>
  <si>
    <t>GGaluGA011219</t>
  </si>
  <si>
    <t>Gga_rs13752965</t>
  </si>
  <si>
    <t>Gga_rs13856647</t>
  </si>
  <si>
    <t>GGaluGA014337</t>
  </si>
  <si>
    <t>GGaluGA014589</t>
  </si>
  <si>
    <t>Gga_rs15447515</t>
  </si>
  <si>
    <t>GGaluGA048211</t>
  </si>
  <si>
    <t>Gga_rs15470745</t>
  </si>
  <si>
    <t>Gga_rs14049321</t>
  </si>
  <si>
    <t>Gga_rs13729568</t>
  </si>
  <si>
    <t>Gga_rs16117190</t>
  </si>
  <si>
    <t>GGaluGA166757</t>
  </si>
  <si>
    <t>Gga_rs14247098</t>
  </si>
  <si>
    <t>GGaluGA214009</t>
  </si>
  <si>
    <t>Gga_rs14333701</t>
  </si>
  <si>
    <t>Gga_rs16255271</t>
  </si>
  <si>
    <t>Gga_rs14342554</t>
  </si>
  <si>
    <t>Gga_rs14346326</t>
  </si>
  <si>
    <t>Gga_rs14346950</t>
  </si>
  <si>
    <t>GGaluGA231938</t>
  </si>
  <si>
    <t>Gga_rs14388330</t>
  </si>
  <si>
    <t>Gga_rs14435881</t>
  </si>
  <si>
    <t>Gga_rs16371572</t>
  </si>
  <si>
    <t>Gga_rs16375616</t>
  </si>
  <si>
    <t>GGaluGA250097</t>
  </si>
  <si>
    <t>GGaluGA254469</t>
  </si>
  <si>
    <t>GGaluGA254643</t>
  </si>
  <si>
    <t>GGaluGA277535</t>
  </si>
  <si>
    <t>GGaluGA277752</t>
  </si>
  <si>
    <t>Gga_rs14667686</t>
  </si>
  <si>
    <t>Gga_rs14667067</t>
  </si>
  <si>
    <t>USH</t>
  </si>
  <si>
    <t>Gga_rs13838880</t>
  </si>
  <si>
    <t>GGaluGA008639</t>
  </si>
  <si>
    <t>Gga_rs13839630</t>
  </si>
  <si>
    <t>Gga_rs13840621</t>
  </si>
  <si>
    <t>Gga_rs13842200</t>
  </si>
  <si>
    <t>Gga_rs13842853</t>
  </si>
  <si>
    <t>Gga_rs13846121</t>
  </si>
  <si>
    <t>Gga_rs13846676</t>
  </si>
  <si>
    <t>Gga_rs13653938</t>
  </si>
  <si>
    <t>Gga_rs14827622</t>
  </si>
  <si>
    <t>Gga_rs15290417</t>
  </si>
  <si>
    <t>Gga_rs13658261</t>
  </si>
  <si>
    <t>Gga_rs13882359</t>
  </si>
  <si>
    <t>Gga_rs13883105</t>
  </si>
  <si>
    <t>GGaluGA025673</t>
  </si>
  <si>
    <t>Gga_rs13886793</t>
  </si>
  <si>
    <t>GGaluGA030234</t>
  </si>
  <si>
    <t>Gga_rs13899699</t>
  </si>
  <si>
    <t>Gga_rs13903098</t>
  </si>
  <si>
    <t>Gga_rs13904940</t>
  </si>
  <si>
    <t>Gga_rs13917269</t>
  </si>
  <si>
    <t>Gga_rs13917707</t>
  </si>
  <si>
    <t>Gga_rs13918356</t>
  </si>
  <si>
    <t>Gga_rs10723080</t>
  </si>
  <si>
    <t>GGaluGA038778</t>
  </si>
  <si>
    <t>Gga_rs13686136</t>
  </si>
  <si>
    <t>Gga_rs15416461</t>
  </si>
  <si>
    <t>Gga_rs13936068</t>
  </si>
  <si>
    <t>Gga_rs13941156</t>
  </si>
  <si>
    <t>Gga_rs13625801</t>
  </si>
  <si>
    <t>GGaluGA046142</t>
  </si>
  <si>
    <t>Gga_rs13626460</t>
  </si>
  <si>
    <t>GGaluGA046815</t>
  </si>
  <si>
    <t>Gga_rs13948485</t>
  </si>
  <si>
    <t>GGaluGA049692</t>
  </si>
  <si>
    <t>Gga_rs13779382</t>
  </si>
  <si>
    <t>Gga_rs13958181</t>
  </si>
  <si>
    <t>Gga_rs15467165</t>
  </si>
  <si>
    <t>GGaluGA052204</t>
  </si>
  <si>
    <t>Gga_rs13960242</t>
  </si>
  <si>
    <t>Gga_rs15483523</t>
  </si>
  <si>
    <t>Gga_rs13965173</t>
  </si>
  <si>
    <t>Gga_rs15488486</t>
  </si>
  <si>
    <t>Gga_rs13968464</t>
  </si>
  <si>
    <t>GGaluGA054842</t>
  </si>
  <si>
    <t>Gga_rs13553164</t>
  </si>
  <si>
    <t>Gga_rs14917581</t>
  </si>
  <si>
    <t>GGaluGA055291</t>
  </si>
  <si>
    <t>Gga_rs13973797</t>
  </si>
  <si>
    <t>Gga_rs13976805</t>
  </si>
  <si>
    <t>Gga_rs13981610</t>
  </si>
  <si>
    <t>Gga_rs14926828</t>
  </si>
  <si>
    <t>Gga_rs10723091</t>
  </si>
  <si>
    <t>GGaluGA059906</t>
  </si>
  <si>
    <t>Gga_rs13987039</t>
  </si>
  <si>
    <t>Gga_rs13558406</t>
  </si>
  <si>
    <t>GGaluGA060534</t>
  </si>
  <si>
    <t>Gga_rs14930816</t>
  </si>
  <si>
    <t>Gga_rs13814731</t>
  </si>
  <si>
    <t>Gga_rs13989123</t>
  </si>
  <si>
    <t>Gga_rs13990361</t>
  </si>
  <si>
    <t>GGaluGA061287</t>
  </si>
  <si>
    <t>Gga_rs14933821</t>
  </si>
  <si>
    <t>GGaluGA061732</t>
  </si>
  <si>
    <t>Gga_rs13997299</t>
  </si>
  <si>
    <t>Gga_rs13818846</t>
  </si>
  <si>
    <t>Gga_rs13615903</t>
  </si>
  <si>
    <t>Gga_rs13677189</t>
  </si>
  <si>
    <t>GGaluGA067815</t>
  </si>
  <si>
    <t>Gga_rs14946348</t>
  </si>
  <si>
    <t>Gga_rs14007776</t>
  </si>
  <si>
    <t>GGaluGA073621</t>
  </si>
  <si>
    <t>GGaluGA074217</t>
  </si>
  <si>
    <t>GGaluGA075564</t>
  </si>
  <si>
    <t>GGaluGA075679</t>
  </si>
  <si>
    <t>GGaluGA075723</t>
  </si>
  <si>
    <t>Gga_rs15613372</t>
  </si>
  <si>
    <t>Gga_rs14964634</t>
  </si>
  <si>
    <t>GGaluGA077845</t>
  </si>
  <si>
    <t>Gga_rs14026276</t>
  </si>
  <si>
    <t>GGaluGA078378</t>
  </si>
  <si>
    <t>GGaluGA079120</t>
  </si>
  <si>
    <t>Gga_rs14967246</t>
  </si>
  <si>
    <t>GGaluGA079390</t>
  </si>
  <si>
    <t>Gga_rs10728418</t>
  </si>
  <si>
    <t>Gga_rs14033824</t>
  </si>
  <si>
    <t>GGaluGA082756</t>
  </si>
  <si>
    <t>Gga_rs14975805</t>
  </si>
  <si>
    <t>GGaluGA084106</t>
  </si>
  <si>
    <t>Gga_rs15647155</t>
  </si>
  <si>
    <t>Gga_rs13611311</t>
  </si>
  <si>
    <t>GGaluGA000777</t>
  </si>
  <si>
    <t>Gga_rs14045410</t>
  </si>
  <si>
    <t>Gga_rs15665032</t>
  </si>
  <si>
    <t>Gga_rs14985916</t>
  </si>
  <si>
    <t>GGaluGA093929</t>
  </si>
  <si>
    <t>Gga_rs15001109</t>
  </si>
  <si>
    <t>Gga_rs14699024</t>
  </si>
  <si>
    <t>GGaluGA097045</t>
  </si>
  <si>
    <t>Gga_rs14065685</t>
  </si>
  <si>
    <t>GGaluGA098528</t>
  </si>
  <si>
    <t>Gga_rs14072331</t>
  </si>
  <si>
    <t>Gga_rs15007031</t>
  </si>
  <si>
    <t>GGaluGA102851</t>
  </si>
  <si>
    <t>GGaluGA103696</t>
  </si>
  <si>
    <t>Gga_rs15759778</t>
  </si>
  <si>
    <t>Gga_rs16015979</t>
  </si>
  <si>
    <t>Gga_rs14091751</t>
  </si>
  <si>
    <t>Gga_rs14093967</t>
  </si>
  <si>
    <t>GGaluGA110116</t>
  </si>
  <si>
    <t>GGaluGA110308</t>
  </si>
  <si>
    <t>Gga_rs16347387</t>
  </si>
  <si>
    <t>GGaluGA000922</t>
  </si>
  <si>
    <t>GGaluGA125534</t>
  </si>
  <si>
    <t>Gga_rs14119510</t>
  </si>
  <si>
    <t>Gga_rs15845050</t>
  </si>
  <si>
    <t>Gga_rs15845583</t>
  </si>
  <si>
    <t>Gga_rs14120512</t>
  </si>
  <si>
    <t>Gga_rs15049234</t>
  </si>
  <si>
    <t>GGaluGA130278</t>
  </si>
  <si>
    <t>Gga_rs14130285</t>
  </si>
  <si>
    <t>Gga_rs14130353</t>
  </si>
  <si>
    <t>Gga_rs14131179</t>
  </si>
  <si>
    <t>Gga_rs14132253</t>
  </si>
  <si>
    <t>GGaluGA131891</t>
  </si>
  <si>
    <t>GGaluGA131910</t>
  </si>
  <si>
    <t>Gga_rs14135090</t>
  </si>
  <si>
    <t>GGaluGA139762</t>
  </si>
  <si>
    <t>Gga_rs14160786</t>
  </si>
  <si>
    <t>GGaluGA141125</t>
  </si>
  <si>
    <t>Gga_rs15950748</t>
  </si>
  <si>
    <t>GGaluGA141993</t>
  </si>
  <si>
    <t>Gga_rs14169029</t>
  </si>
  <si>
    <t>Gga_rs14182263</t>
  </si>
  <si>
    <t>Gga_rs14183609</t>
  </si>
  <si>
    <t>Gga_rs15112302</t>
  </si>
  <si>
    <t>GGaluGA153805</t>
  </si>
  <si>
    <t>Gga_rs16038973</t>
  </si>
  <si>
    <t>Gga_rs16045309</t>
  </si>
  <si>
    <t>Gga_rs14210204</t>
  </si>
  <si>
    <t>GGaluGA155571</t>
  </si>
  <si>
    <t>GGaluGA155806</t>
  </si>
  <si>
    <t>GGaluGA155990</t>
  </si>
  <si>
    <t>Gga_rs14218232</t>
  </si>
  <si>
    <t>Gga_rs14219057</t>
  </si>
  <si>
    <t>Gga_rs14219273</t>
  </si>
  <si>
    <t>Gga_rs16074428</t>
  </si>
  <si>
    <t>Gga_rs15131887</t>
  </si>
  <si>
    <t>Gga_rs10726789</t>
  </si>
  <si>
    <t>GGaluGA160100</t>
  </si>
  <si>
    <t>GGaluGA161377</t>
  </si>
  <si>
    <t>GGaluGA162168</t>
  </si>
  <si>
    <t>GGaluGA163578</t>
  </si>
  <si>
    <t>Gga_rs16697762</t>
  </si>
  <si>
    <t>GGaluGA163719</t>
  </si>
  <si>
    <t>Gga_rs15146422</t>
  </si>
  <si>
    <t>Gga_rs14240469</t>
  </si>
  <si>
    <t>Gga_rs14247076</t>
  </si>
  <si>
    <t>Gga_rs14248426</t>
  </si>
  <si>
    <t>Gga_rs16136258</t>
  </si>
  <si>
    <t>Gga_rs15158544</t>
  </si>
  <si>
    <t>Gga_rs14260251</t>
  </si>
  <si>
    <t>Gga_rs16147971</t>
  </si>
  <si>
    <t>Gga_rs10728455</t>
  </si>
  <si>
    <t>Gga_rs15173739</t>
  </si>
  <si>
    <t>Gga_rs16169619</t>
  </si>
  <si>
    <t>GGaluGA179609</t>
  </si>
  <si>
    <t>Gga_rs14280965</t>
  </si>
  <si>
    <t>GGaluGA181779</t>
  </si>
  <si>
    <t>Gga_rs16179722</t>
  </si>
  <si>
    <t>GGaluGA184103</t>
  </si>
  <si>
    <t>GGaluGA187698</t>
  </si>
  <si>
    <t>GGaluGA188038</t>
  </si>
  <si>
    <t>GGaluGA189629</t>
  </si>
  <si>
    <t>Gga_rs14713990</t>
  </si>
  <si>
    <t>GGaluGA195055</t>
  </si>
  <si>
    <t>Gga_rs15466487</t>
  </si>
  <si>
    <t>Gga_rs15466302</t>
  </si>
  <si>
    <t>GGaluGA195618</t>
  </si>
  <si>
    <t>Gga_rs13796116</t>
  </si>
  <si>
    <t>Gga_rs16205240</t>
  </si>
  <si>
    <t>Gga_rs14305468</t>
  </si>
  <si>
    <t>GGaluGA202901</t>
  </si>
  <si>
    <t>GGaluGA202895</t>
  </si>
  <si>
    <t>Gga_rs15246600</t>
  </si>
  <si>
    <t>Gga_rs14306109</t>
  </si>
  <si>
    <t>GGaluGA202335</t>
  </si>
  <si>
    <t>Gga_rs16092487</t>
  </si>
  <si>
    <t>Gga_rs14308021</t>
  </si>
  <si>
    <t>Gga_rs14308476</t>
  </si>
  <si>
    <t>GGaluGA203565</t>
  </si>
  <si>
    <t>Gga_rs13504234</t>
  </si>
  <si>
    <t>Gga_rs16222762</t>
  </si>
  <si>
    <t>Gga_rs15016336</t>
  </si>
  <si>
    <t>GGaluGA208505</t>
  </si>
  <si>
    <t>GGaluGA214391</t>
  </si>
  <si>
    <t>Gga_rs13722547</t>
  </si>
  <si>
    <t>Gga_rs16261780</t>
  </si>
  <si>
    <t>Gga_rs14347796</t>
  </si>
  <si>
    <t>Gga_rs14353982</t>
  </si>
  <si>
    <t>Gga_rs14355691</t>
  </si>
  <si>
    <t>Gga_rs14364137</t>
  </si>
  <si>
    <t>GGaluGA224607</t>
  </si>
  <si>
    <t>Gga_rs13791337</t>
  </si>
  <si>
    <t>GGaluGA225328</t>
  </si>
  <si>
    <t>Gga_rs14377733</t>
  </si>
  <si>
    <t>Gga_rs15390760</t>
  </si>
  <si>
    <t>Gga_rs16301066</t>
  </si>
  <si>
    <t>Gga_rs13693096</t>
  </si>
  <si>
    <t>Gga_rs10730591</t>
  </si>
  <si>
    <t>Gga_rs14393209</t>
  </si>
  <si>
    <t>Gga_rs14393756</t>
  </si>
  <si>
    <t>Gga_rs14394072</t>
  </si>
  <si>
    <t>Gga_rs14395148</t>
  </si>
  <si>
    <t>Gga_rs14398043</t>
  </si>
  <si>
    <t>Gga_rs16328043</t>
  </si>
  <si>
    <t>GGaluGA235802</t>
  </si>
  <si>
    <t>Gga_rs10728910</t>
  </si>
  <si>
    <t>GGaluGA238430</t>
  </si>
  <si>
    <t>Gga_rs14413998</t>
  </si>
  <si>
    <t>Gga_rs14415479</t>
  </si>
  <si>
    <t>Gga_rs14418751</t>
  </si>
  <si>
    <t>Gga_rs10731486</t>
  </si>
  <si>
    <t>Gga_rs14417732</t>
  </si>
  <si>
    <t>Gga_rs13640698</t>
  </si>
  <si>
    <t>GGaluGA243523</t>
  </si>
  <si>
    <t>Gga_rs14422413</t>
  </si>
  <si>
    <t>GGaluGA244088</t>
  </si>
  <si>
    <t>Gga_rs16359009</t>
  </si>
  <si>
    <t>Gga_rs14429046</t>
  </si>
  <si>
    <t>GGaluGA246405</t>
  </si>
  <si>
    <t>Gga_rs14432104</t>
  </si>
  <si>
    <t>Gga_rs14432520</t>
  </si>
  <si>
    <t>Gga_rs14432601</t>
  </si>
  <si>
    <t>Gga_rs14433274</t>
  </si>
  <si>
    <t>GGaluGA247820</t>
  </si>
  <si>
    <t>Gga_rs14434311</t>
  </si>
  <si>
    <t>Gga_rs16371128</t>
  </si>
  <si>
    <t>Gga_rs14436315</t>
  </si>
  <si>
    <t>Gga_rs14443040</t>
  </si>
  <si>
    <t>Gga_rs14443530</t>
  </si>
  <si>
    <t>Gga_rs16391860</t>
  </si>
  <si>
    <t>GGaluGA256944</t>
  </si>
  <si>
    <t>Gga_rs16401499</t>
  </si>
  <si>
    <t>Gga_rs14462697</t>
  </si>
  <si>
    <t>Gga_rs14462980</t>
  </si>
  <si>
    <t>GGaluGA257588</t>
  </si>
  <si>
    <t>Gga_rs16405303</t>
  </si>
  <si>
    <t>Gga_rs14466376</t>
  </si>
  <si>
    <t>Gga_rs14472889</t>
  </si>
  <si>
    <t>GGaluGA260534</t>
  </si>
  <si>
    <t>GGaluGA260587</t>
  </si>
  <si>
    <t>GGaluGA260695</t>
  </si>
  <si>
    <t>GGaluGA261132</t>
  </si>
  <si>
    <t>Gga_rs16422640</t>
  </si>
  <si>
    <t>Gga_rs15607820</t>
  </si>
  <si>
    <t>GGaluGA263853</t>
  </si>
  <si>
    <t>Gga_rs14486445</t>
  </si>
  <si>
    <t>Gga_rs16431504</t>
  </si>
  <si>
    <t>GGaluGA264792</t>
  </si>
  <si>
    <t>Gga_rs14492568</t>
  </si>
  <si>
    <t>GGaluGA272460</t>
  </si>
  <si>
    <t>Gga_rs14353136</t>
  </si>
  <si>
    <t>Gga_rs14510903</t>
  </si>
  <si>
    <t>GGaluGA273918</t>
  </si>
  <si>
    <t>GGaluGA275473</t>
  </si>
  <si>
    <t>GGaluGA275806</t>
  </si>
  <si>
    <t>GGaluGA277485</t>
  </si>
  <si>
    <t>GGaluGA278486</t>
  </si>
  <si>
    <t>GGaluGA280792</t>
  </si>
  <si>
    <t>GGaluGA281144</t>
  </si>
  <si>
    <t>Gga_rs16490410</t>
  </si>
  <si>
    <t>Gga_rs15699772</t>
  </si>
  <si>
    <t>Gga_rs14533887</t>
  </si>
  <si>
    <t>Gga_rs15705931</t>
  </si>
  <si>
    <t>Gga_rs14539263</t>
  </si>
  <si>
    <t>Gga_rs14540338</t>
  </si>
  <si>
    <t>Gga_rs16501438</t>
  </si>
  <si>
    <t>Gga_rs14541980</t>
  </si>
  <si>
    <t>Gga_rs16510357</t>
  </si>
  <si>
    <t>GGaluGA289257</t>
  </si>
  <si>
    <t>GGaluGA290285</t>
  </si>
  <si>
    <t>Gga_rs14553057</t>
  </si>
  <si>
    <t>Gga_rs14554568</t>
  </si>
  <si>
    <t>Gga_rs14558294</t>
  </si>
  <si>
    <t>Gga_rs16538641</t>
  </si>
  <si>
    <t>Gga_rs13566297</t>
  </si>
  <si>
    <t>Gga_rs13580784</t>
  </si>
  <si>
    <t>Gga_rs15812779</t>
  </si>
  <si>
    <t>Gga_rs14602338</t>
  </si>
  <si>
    <t>GGaluGA309827</t>
  </si>
  <si>
    <t>Gga_rs14603219</t>
  </si>
  <si>
    <t>Gga_rs14604108</t>
  </si>
  <si>
    <t>Gga_rs15840938</t>
  </si>
  <si>
    <t>Gga_rs16584651</t>
  </si>
  <si>
    <t>GGaluGA312525</t>
  </si>
  <si>
    <t>GGaluGA312838</t>
  </si>
  <si>
    <t>GGaluGA313144</t>
  </si>
  <si>
    <t>GGaluGA313163</t>
  </si>
  <si>
    <t>Gga_rs16752109</t>
  </si>
  <si>
    <t>Gga_rs15853838</t>
  </si>
  <si>
    <t>GGaluGA314710</t>
  </si>
  <si>
    <t>Gga_rs13597498</t>
  </si>
  <si>
    <t>Gga_rs14624058</t>
  </si>
  <si>
    <t>Gga_rs14624121</t>
  </si>
  <si>
    <t>Gga_rs13598891</t>
  </si>
  <si>
    <t>Gga_rs14630301</t>
  </si>
  <si>
    <t>Gga_rs14631229</t>
  </si>
  <si>
    <t>Gga_rs15890901</t>
  </si>
  <si>
    <t>Gga_rs16616357</t>
  </si>
  <si>
    <t>Gga_rs15892538</t>
  </si>
  <si>
    <t>Gga_rs15893092</t>
  </si>
  <si>
    <t>Gga_rs14639592</t>
  </si>
  <si>
    <t>GGaluGA326251</t>
  </si>
  <si>
    <t>Gga_rs16631058</t>
  </si>
  <si>
    <t>GGaluGA327409</t>
  </si>
  <si>
    <t>Gga_rs15925856</t>
  </si>
  <si>
    <t>Gga_rs15927133</t>
  </si>
  <si>
    <t>GGaluGA330826</t>
  </si>
  <si>
    <t>GGaluGA331061</t>
  </si>
  <si>
    <t>Gga_rs16648702</t>
  </si>
  <si>
    <t>GGaluGA332912</t>
  </si>
  <si>
    <t>GGaluGA341446</t>
  </si>
  <si>
    <t>Gga_rs14677168</t>
  </si>
  <si>
    <t>Gga_rs14698508</t>
  </si>
  <si>
    <t>Gga_rs15980499</t>
  </si>
  <si>
    <t>Gga_rs13736221</t>
  </si>
  <si>
    <t>Gga_rs16682272</t>
  </si>
  <si>
    <t>WCR</t>
  </si>
  <si>
    <t>Gga_rs14825904</t>
  </si>
  <si>
    <t>Gga_rs14828030</t>
  </si>
  <si>
    <t>GGaluGA025799</t>
  </si>
  <si>
    <t>Gga_rs13793690</t>
  </si>
  <si>
    <t>Gga_rs15551603</t>
  </si>
  <si>
    <t>GGaluGA026121</t>
  </si>
  <si>
    <t>Gga_rs13949762</t>
  </si>
  <si>
    <t>Gga_rs14897847</t>
  </si>
  <si>
    <t>Gga_rs15035362</t>
  </si>
  <si>
    <t>GGaluGA117862</t>
  </si>
  <si>
    <t>Gga_rs14154028</t>
  </si>
  <si>
    <t>Gga_rs14154602</t>
  </si>
  <si>
    <t>Gga_rs16035016</t>
  </si>
  <si>
    <t>Gga_rs14203541</t>
  </si>
  <si>
    <t>Gga_rs15115865</t>
  </si>
  <si>
    <t>Gga_rs14204639</t>
  </si>
  <si>
    <t>Gga_rs15117565</t>
  </si>
  <si>
    <t>GGaluGA154094</t>
  </si>
  <si>
    <t>GGaluGA154207</t>
  </si>
  <si>
    <t>Gga_rs14206984</t>
  </si>
  <si>
    <t>Gga_rs16029488</t>
  </si>
  <si>
    <t>Gga_rs16043369</t>
  </si>
  <si>
    <t>Gga_rs14208204</t>
  </si>
  <si>
    <t>Gga_rs14209092</t>
  </si>
  <si>
    <t>GGaluGA202630</t>
  </si>
  <si>
    <t>GGaluGA208110</t>
  </si>
  <si>
    <t>GGaluGA208298</t>
  </si>
  <si>
    <t>Gga_rs15591228</t>
  </si>
  <si>
    <t>GGaluGA261419</t>
  </si>
  <si>
    <t>Gga_rs15615636</t>
  </si>
  <si>
    <t>Gga_rs15615878</t>
  </si>
  <si>
    <t>Gga_rs16485350</t>
  </si>
  <si>
    <t>GGaluGA282386</t>
  </si>
  <si>
    <t>Gga_rs14625313</t>
  </si>
  <si>
    <t>GGaluGA319464</t>
  </si>
  <si>
    <t>Gga_rs15904083</t>
  </si>
  <si>
    <t>Gga_rs15905404</t>
  </si>
  <si>
    <t>Overlapping region</t>
  </si>
  <si>
    <t>Length, Mb</t>
  </si>
  <si>
    <t>Breeds</t>
  </si>
  <si>
    <t>Number</t>
  </si>
  <si>
    <t>SNP</t>
  </si>
  <si>
    <t>Start</t>
  </si>
  <si>
    <t>End</t>
  </si>
  <si>
    <t>GGA</t>
  </si>
  <si>
    <t>n SNPs</t>
  </si>
  <si>
    <t>Position</t>
  </si>
  <si>
    <t>Chromosome</t>
  </si>
  <si>
    <t>Size, Mb</t>
  </si>
  <si>
    <r>
      <t xml:space="preserve">Additional file 6: Table S3 </t>
    </r>
    <r>
      <rPr>
        <sz val="12"/>
        <rFont val="Times New Roman"/>
        <family val="1"/>
      </rPr>
      <t>Distribution of ROH islands by breeds (sheet A) and by chromosomes (sheet B)</t>
    </r>
    <phoneticPr fontId="3" type="noConversion"/>
  </si>
  <si>
    <t>From</t>
    <phoneticPr fontId="3" type="noConversion"/>
  </si>
  <si>
    <t>To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</si>
</sst>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"/>
  </numFmts>
  <fonts count="5" x14ac:knownFonts="1">
    <font>
      <sz val="11"/>
      <color rgb="FF000000"/>
      <name val="Calibri"/>
      <family val="2"/>
      <scheme val="minor"/>
    </font>
    <font>
      <b/>
      <sz val="12"/>
      <name val="Times New Roman"/>
      <family val="1"/>
    </font>
    <font>
      <b/>
      <sz val="11"/>
      <color rgb="FF000000"/>
      <name val="Calibri"/>
      <family val="2"/>
      <scheme val="minor"/>
    </font>
    <font>
      <sz val="9"/>
      <name val="宋体"/>
      <family val="3"/>
      <charset val="134"/>
      <scheme val="minor"/>
    </font>
    <font>
      <sz val="12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9">
    <xf numFmtId="0" fontId="0" fillId="0" borderId="0" xfId="0"/>
    <xf numFmtId="3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76" fontId="0" fillId="0" borderId="0" xfId="0" applyNumberFormat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3" fontId="0" fillId="0" borderId="1" xfId="0" applyNumberFormat="1" applyBorder="1" applyAlignment="1">
      <alignment horizontal="center"/>
    </xf>
    <xf numFmtId="176" fontId="0" fillId="0" borderId="1" xfId="0" applyNumberFormat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1" xfId="0" applyFill="1" applyBorder="1"/>
    <xf numFmtId="3" fontId="0" fillId="2" borderId="1" xfId="0" applyNumberForma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3" fontId="0" fillId="3" borderId="1" xfId="0" applyNumberFormat="1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4" borderId="1" xfId="0" applyFill="1" applyBorder="1"/>
    <xf numFmtId="3" fontId="0" fillId="4" borderId="1" xfId="0" applyNumberFormat="1" applyFill="1" applyBorder="1" applyAlignment="1">
      <alignment horizontal="center"/>
    </xf>
    <xf numFmtId="176" fontId="0" fillId="4" borderId="1" xfId="0" applyNumberFormat="1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5" borderId="1" xfId="0" applyFill="1" applyBorder="1"/>
    <xf numFmtId="3" fontId="0" fillId="5" borderId="1" xfId="0" applyNumberFormat="1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2" xfId="0" applyFill="1" applyBorder="1"/>
    <xf numFmtId="3" fontId="0" fillId="2" borderId="2" xfId="0" applyNumberFormat="1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3" xfId="0" applyFill="1" applyBorder="1"/>
    <xf numFmtId="3" fontId="0" fillId="4" borderId="3" xfId="0" applyNumberFormat="1" applyFill="1" applyBorder="1" applyAlignment="1">
      <alignment horizontal="center"/>
    </xf>
    <xf numFmtId="0" fontId="0" fillId="5" borderId="5" xfId="0" applyFill="1" applyBorder="1"/>
    <xf numFmtId="0" fontId="0" fillId="5" borderId="5" xfId="0" applyFill="1" applyBorder="1" applyAlignment="1">
      <alignment horizontal="center"/>
    </xf>
    <xf numFmtId="3" fontId="0" fillId="5" borderId="5" xfId="0" applyNumberFormat="1" applyFill="1" applyBorder="1" applyAlignment="1">
      <alignment horizontal="center"/>
    </xf>
    <xf numFmtId="0" fontId="0" fillId="4" borderId="8" xfId="0" applyFill="1" applyBorder="1"/>
    <xf numFmtId="0" fontId="0" fillId="4" borderId="8" xfId="0" applyFill="1" applyBorder="1" applyAlignment="1">
      <alignment horizontal="center"/>
    </xf>
    <xf numFmtId="3" fontId="0" fillId="4" borderId="8" xfId="0" applyNumberFormat="1" applyFill="1" applyBorder="1" applyAlignment="1">
      <alignment horizontal="center"/>
    </xf>
    <xf numFmtId="176" fontId="0" fillId="4" borderId="9" xfId="0" applyNumberFormat="1" applyFill="1" applyBorder="1" applyAlignment="1">
      <alignment horizontal="center"/>
    </xf>
    <xf numFmtId="0" fontId="0" fillId="4" borderId="5" xfId="0" applyFill="1" applyBorder="1"/>
    <xf numFmtId="0" fontId="0" fillId="4" borderId="5" xfId="0" applyFill="1" applyBorder="1" applyAlignment="1">
      <alignment horizontal="center"/>
    </xf>
    <xf numFmtId="3" fontId="0" fillId="4" borderId="5" xfId="0" applyNumberFormat="1" applyFill="1" applyBorder="1" applyAlignment="1">
      <alignment horizontal="center"/>
    </xf>
    <xf numFmtId="176" fontId="0" fillId="4" borderId="6" xfId="0" applyNumberFormat="1" applyFill="1" applyBorder="1" applyAlignment="1">
      <alignment horizontal="center"/>
    </xf>
    <xf numFmtId="0" fontId="0" fillId="2" borderId="8" xfId="0" applyFill="1" applyBorder="1"/>
    <xf numFmtId="0" fontId="0" fillId="2" borderId="8" xfId="0" applyFill="1" applyBorder="1" applyAlignment="1">
      <alignment horizontal="center"/>
    </xf>
    <xf numFmtId="3" fontId="0" fillId="2" borderId="8" xfId="0" applyNumberFormat="1" applyFill="1" applyBorder="1" applyAlignment="1">
      <alignment horizontal="center"/>
    </xf>
    <xf numFmtId="176" fontId="0" fillId="2" borderId="9" xfId="0" applyNumberFormat="1" applyFill="1" applyBorder="1" applyAlignment="1">
      <alignment horizontal="center"/>
    </xf>
    <xf numFmtId="0" fontId="0" fillId="4" borderId="10" xfId="0" applyFill="1" applyBorder="1" applyAlignment="1">
      <alignment horizontal="center"/>
    </xf>
    <xf numFmtId="0" fontId="0" fillId="4" borderId="10" xfId="0" applyFill="1" applyBorder="1"/>
    <xf numFmtId="3" fontId="0" fillId="4" borderId="10" xfId="0" applyNumberFormat="1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3" xfId="0" applyFill="1" applyBorder="1"/>
    <xf numFmtId="3" fontId="0" fillId="2" borderId="3" xfId="0" applyNumberFormat="1" applyFill="1" applyBorder="1" applyAlignment="1">
      <alignment horizontal="center"/>
    </xf>
    <xf numFmtId="0" fontId="0" fillId="5" borderId="8" xfId="0" applyFill="1" applyBorder="1"/>
    <xf numFmtId="0" fontId="0" fillId="5" borderId="8" xfId="0" applyFill="1" applyBorder="1" applyAlignment="1">
      <alignment horizontal="center"/>
    </xf>
    <xf numFmtId="3" fontId="0" fillId="5" borderId="8" xfId="0" applyNumberFormat="1" applyFill="1" applyBorder="1" applyAlignment="1">
      <alignment horizontal="center"/>
    </xf>
    <xf numFmtId="176" fontId="0" fillId="5" borderId="9" xfId="0" applyNumberFormat="1" applyFill="1" applyBorder="1" applyAlignment="1">
      <alignment horizontal="center"/>
    </xf>
    <xf numFmtId="0" fontId="0" fillId="5" borderId="4" xfId="0" applyFill="1" applyBorder="1"/>
    <xf numFmtId="0" fontId="0" fillId="4" borderId="7" xfId="0" applyFill="1" applyBorder="1"/>
    <xf numFmtId="0" fontId="0" fillId="4" borderId="4" xfId="0" applyFill="1" applyBorder="1"/>
    <xf numFmtId="0" fontId="0" fillId="2" borderId="7" xfId="0" applyFill="1" applyBorder="1"/>
    <xf numFmtId="0" fontId="0" fillId="5" borderId="11" xfId="0" applyFill="1" applyBorder="1"/>
    <xf numFmtId="0" fontId="0" fillId="2" borderId="11" xfId="0" applyFill="1" applyBorder="1"/>
    <xf numFmtId="0" fontId="0" fillId="5" borderId="7" xfId="0" applyFill="1" applyBorder="1"/>
    <xf numFmtId="0" fontId="0" fillId="4" borderId="2" xfId="0" applyFill="1" applyBorder="1"/>
    <xf numFmtId="0" fontId="0" fillId="4" borderId="2" xfId="0" applyFill="1" applyBorder="1" applyAlignment="1">
      <alignment horizontal="center"/>
    </xf>
    <xf numFmtId="3" fontId="0" fillId="4" borderId="2" xfId="0" applyNumberFormat="1" applyFill="1" applyBorder="1" applyAlignment="1">
      <alignment horizontal="center"/>
    </xf>
    <xf numFmtId="0" fontId="0" fillId="3" borderId="4" xfId="0" applyFill="1" applyBorder="1"/>
    <xf numFmtId="0" fontId="0" fillId="3" borderId="5" xfId="0" applyFill="1" applyBorder="1"/>
    <xf numFmtId="0" fontId="0" fillId="3" borderId="5" xfId="0" applyFill="1" applyBorder="1" applyAlignment="1">
      <alignment horizontal="center"/>
    </xf>
    <xf numFmtId="3" fontId="0" fillId="3" borderId="5" xfId="0" applyNumberFormat="1" applyFill="1" applyBorder="1" applyAlignment="1">
      <alignment horizontal="center"/>
    </xf>
    <xf numFmtId="176" fontId="0" fillId="3" borderId="6" xfId="0" applyNumberFormat="1" applyFill="1" applyBorder="1" applyAlignment="1">
      <alignment horizontal="center"/>
    </xf>
    <xf numFmtId="0" fontId="0" fillId="2" borderId="4" xfId="0" applyFill="1" applyBorder="1"/>
    <xf numFmtId="0" fontId="0" fillId="2" borderId="5" xfId="0" applyFill="1" applyBorder="1"/>
    <xf numFmtId="0" fontId="0" fillId="2" borderId="5" xfId="0" applyFill="1" applyBorder="1" applyAlignment="1">
      <alignment horizontal="center"/>
    </xf>
    <xf numFmtId="3" fontId="0" fillId="2" borderId="5" xfId="0" applyNumberFormat="1" applyFill="1" applyBorder="1" applyAlignment="1">
      <alignment horizontal="center"/>
    </xf>
    <xf numFmtId="176" fontId="0" fillId="2" borderId="6" xfId="0" applyNumberFormat="1" applyFill="1" applyBorder="1" applyAlignment="1">
      <alignment horizontal="center"/>
    </xf>
    <xf numFmtId="0" fontId="0" fillId="4" borderId="11" xfId="0" applyFill="1" applyBorder="1"/>
    <xf numFmtId="0" fontId="0" fillId="3" borderId="3" xfId="0" applyFill="1" applyBorder="1"/>
    <xf numFmtId="0" fontId="0" fillId="3" borderId="3" xfId="0" applyFill="1" applyBorder="1" applyAlignment="1">
      <alignment horizontal="center"/>
    </xf>
    <xf numFmtId="3" fontId="0" fillId="3" borderId="3" xfId="0" applyNumberFormat="1" applyFill="1" applyBorder="1" applyAlignment="1">
      <alignment horizontal="center"/>
    </xf>
    <xf numFmtId="0" fontId="0" fillId="3" borderId="11" xfId="0" applyFill="1" applyBorder="1"/>
    <xf numFmtId="0" fontId="0" fillId="3" borderId="7" xfId="0" applyFill="1" applyBorder="1"/>
    <xf numFmtId="0" fontId="0" fillId="3" borderId="8" xfId="0" applyFill="1" applyBorder="1"/>
    <xf numFmtId="0" fontId="0" fillId="3" borderId="8" xfId="0" applyFill="1" applyBorder="1" applyAlignment="1">
      <alignment horizontal="center"/>
    </xf>
    <xf numFmtId="3" fontId="0" fillId="3" borderId="8" xfId="0" applyNumberFormat="1" applyFill="1" applyBorder="1" applyAlignment="1">
      <alignment horizontal="center"/>
    </xf>
    <xf numFmtId="0" fontId="0" fillId="5" borderId="3" xfId="0" applyFill="1" applyBorder="1"/>
    <xf numFmtId="0" fontId="0" fillId="5" borderId="3" xfId="0" applyFill="1" applyBorder="1" applyAlignment="1">
      <alignment horizontal="center"/>
    </xf>
    <xf numFmtId="3" fontId="0" fillId="5" borderId="3" xfId="0" applyNumberFormat="1" applyFill="1" applyBorder="1" applyAlignment="1">
      <alignment horizontal="center"/>
    </xf>
    <xf numFmtId="176" fontId="0" fillId="5" borderId="13" xfId="0" applyNumberFormat="1" applyFill="1" applyBorder="1" applyAlignment="1">
      <alignment horizontal="center"/>
    </xf>
    <xf numFmtId="3" fontId="0" fillId="0" borderId="1" xfId="0" applyNumberFormat="1" applyBorder="1"/>
    <xf numFmtId="176" fontId="0" fillId="4" borderId="14" xfId="0" applyNumberFormat="1" applyFill="1" applyBorder="1" applyAlignment="1">
      <alignment horizontal="center"/>
    </xf>
    <xf numFmtId="176" fontId="0" fillId="2" borderId="12" xfId="0" applyNumberFormat="1" applyFill="1" applyBorder="1" applyAlignment="1">
      <alignment horizontal="center"/>
    </xf>
    <xf numFmtId="176" fontId="0" fillId="3" borderId="12" xfId="0" applyNumberFormat="1" applyFill="1" applyBorder="1" applyAlignment="1">
      <alignment horizontal="center"/>
    </xf>
    <xf numFmtId="176" fontId="0" fillId="4" borderId="12" xfId="0" applyNumberFormat="1" applyFill="1" applyBorder="1" applyAlignment="1">
      <alignment horizontal="center"/>
    </xf>
    <xf numFmtId="176" fontId="0" fillId="2" borderId="16" xfId="0" applyNumberFormat="1" applyFill="1" applyBorder="1" applyAlignment="1">
      <alignment horizontal="center"/>
    </xf>
    <xf numFmtId="176" fontId="0" fillId="4" borderId="13" xfId="0" applyNumberFormat="1" applyFill="1" applyBorder="1" applyAlignment="1">
      <alignment horizontal="center"/>
    </xf>
    <xf numFmtId="176" fontId="0" fillId="2" borderId="14" xfId="0" applyNumberFormat="1" applyFill="1" applyBorder="1" applyAlignment="1">
      <alignment horizontal="center"/>
    </xf>
    <xf numFmtId="176" fontId="0" fillId="4" borderId="15" xfId="0" applyNumberFormat="1" applyFill="1" applyBorder="1" applyAlignment="1">
      <alignment horizontal="center"/>
    </xf>
    <xf numFmtId="176" fontId="0" fillId="5" borderId="12" xfId="0" applyNumberFormat="1" applyFill="1" applyBorder="1" applyAlignment="1">
      <alignment horizontal="center"/>
    </xf>
    <xf numFmtId="176" fontId="0" fillId="5" borderId="14" xfId="0" applyNumberFormat="1" applyFill="1" applyBorder="1" applyAlignment="1">
      <alignment horizontal="center"/>
    </xf>
    <xf numFmtId="176" fontId="0" fillId="2" borderId="17" xfId="0" applyNumberFormat="1" applyFill="1" applyBorder="1" applyAlignment="1">
      <alignment horizontal="center"/>
    </xf>
    <xf numFmtId="176" fontId="0" fillId="4" borderId="17" xfId="0" applyNumberFormat="1" applyFill="1" applyBorder="1" applyAlignment="1">
      <alignment horizontal="center"/>
    </xf>
    <xf numFmtId="176" fontId="0" fillId="4" borderId="16" xfId="0" applyNumberFormat="1" applyFill="1" applyBorder="1" applyAlignment="1">
      <alignment horizontal="center"/>
    </xf>
    <xf numFmtId="176" fontId="0" fillId="3" borderId="13" xfId="0" applyNumberFormat="1" applyFill="1" applyBorder="1" applyAlignment="1">
      <alignment horizontal="center"/>
    </xf>
    <xf numFmtId="176" fontId="0" fillId="2" borderId="13" xfId="0" applyNumberFormat="1" applyFill="1" applyBorder="1" applyAlignment="1">
      <alignment horizontal="center"/>
    </xf>
    <xf numFmtId="176" fontId="0" fillId="3" borderId="17" xfId="0" applyNumberFormat="1" applyFill="1" applyBorder="1" applyAlignment="1">
      <alignment horizontal="center"/>
    </xf>
    <xf numFmtId="176" fontId="0" fillId="3" borderId="14" xfId="0" applyNumberFormat="1" applyFill="1" applyBorder="1" applyAlignment="1">
      <alignment horizontal="center"/>
    </xf>
    <xf numFmtId="176" fontId="0" fillId="5" borderId="17" xfId="0" applyNumberFormat="1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0" fillId="6" borderId="1" xfId="0" applyFill="1" applyBorder="1"/>
    <xf numFmtId="3" fontId="0" fillId="6" borderId="1" xfId="0" applyNumberFormat="1" applyFill="1" applyBorder="1" applyAlignment="1">
      <alignment horizontal="center"/>
    </xf>
    <xf numFmtId="176" fontId="0" fillId="6" borderId="1" xfId="0" applyNumberForma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1" fontId="0" fillId="0" borderId="10" xfId="0" applyNumberFormat="1" applyBorder="1" applyAlignment="1">
      <alignment horizontal="center"/>
    </xf>
    <xf numFmtId="1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76" fontId="0" fillId="0" borderId="12" xfId="0" applyNumberFormat="1" applyBorder="1" applyAlignment="1">
      <alignment horizontal="center"/>
    </xf>
    <xf numFmtId="0" fontId="0" fillId="0" borderId="3" xfId="0" applyBorder="1"/>
    <xf numFmtId="0" fontId="0" fillId="4" borderId="19" xfId="0" applyFill="1" applyBorder="1"/>
    <xf numFmtId="0" fontId="0" fillId="2" borderId="10" xfId="0" applyFill="1" applyBorder="1"/>
    <xf numFmtId="0" fontId="0" fillId="2" borderId="10" xfId="0" applyFill="1" applyBorder="1" applyAlignment="1">
      <alignment horizontal="center"/>
    </xf>
    <xf numFmtId="3" fontId="0" fillId="2" borderId="10" xfId="0" applyNumberFormat="1" applyFill="1" applyBorder="1" applyAlignment="1">
      <alignment horizontal="center"/>
    </xf>
    <xf numFmtId="176" fontId="0" fillId="2" borderId="15" xfId="0" applyNumberFormat="1" applyFill="1" applyBorder="1" applyAlignment="1">
      <alignment horizontal="center"/>
    </xf>
    <xf numFmtId="0" fontId="1" fillId="0" borderId="0" xfId="0" applyFont="1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3" fontId="2" fillId="0" borderId="1" xfId="0" applyNumberFormat="1" applyFont="1" applyBorder="1" applyAlignment="1">
      <alignment horizontal="center"/>
    </xf>
    <xf numFmtId="1" fontId="0" fillId="0" borderId="2" xfId="0" applyNumberFormat="1" applyBorder="1" applyAlignment="1">
      <alignment horizontal="center" vertical="center"/>
    </xf>
    <xf numFmtId="1" fontId="0" fillId="0" borderId="10" xfId="0" applyNumberFormat="1" applyBorder="1" applyAlignment="1">
      <alignment horizontal="center" vertical="center"/>
    </xf>
    <xf numFmtId="1" fontId="0" fillId="0" borderId="3" xfId="0" applyNumberFormat="1" applyBorder="1" applyAlignment="1">
      <alignment horizontal="center" vertical="center"/>
    </xf>
    <xf numFmtId="176" fontId="0" fillId="0" borderId="2" xfId="0" applyNumberFormat="1" applyBorder="1" applyAlignment="1">
      <alignment horizontal="center" vertical="center"/>
    </xf>
    <xf numFmtId="176" fontId="0" fillId="0" borderId="10" xfId="0" applyNumberFormat="1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0" fontId="0" fillId="5" borderId="2" xfId="0" applyFill="1" applyBorder="1" applyAlignment="1">
      <alignment horizontal="center"/>
    </xf>
    <xf numFmtId="0" fontId="0" fillId="5" borderId="3" xfId="0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3" fontId="2" fillId="0" borderId="12" xfId="0" applyNumberFormat="1" applyFont="1" applyBorder="1" applyAlignment="1">
      <alignment horizontal="center"/>
    </xf>
    <xf numFmtId="3" fontId="2" fillId="0" borderId="18" xfId="0" applyNumberFormat="1" applyFont="1" applyBorder="1" applyAlignment="1">
      <alignment horizontal="center"/>
    </xf>
    <xf numFmtId="3" fontId="0" fillId="0" borderId="21" xfId="0" applyNumberFormat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3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3" fontId="0" fillId="0" borderId="19" xfId="0" applyNumberForma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5" borderId="10" xfId="0" applyFill="1" applyBorder="1" applyAlignment="1">
      <alignment horizontal="center"/>
    </xf>
    <xf numFmtId="0" fontId="0" fillId="0" borderId="10" xfId="0" applyBorder="1" applyAlignment="1">
      <alignment horizontal="center" vertical="center"/>
    </xf>
    <xf numFmtId="0" fontId="0" fillId="2" borderId="10" xfId="0" applyFill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4" borderId="10" xfId="0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3" fontId="0" fillId="0" borderId="1" xfId="0" applyNumberForma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75"/>
  <sheetViews>
    <sheetView tabSelected="1" workbookViewId="0">
      <selection activeCell="R16" sqref="R16"/>
    </sheetView>
  </sheetViews>
  <sheetFormatPr defaultColWidth="8.796875" defaultRowHeight="14.25" x14ac:dyDescent="0.45"/>
  <cols>
    <col min="2" max="3" width="17.6640625" customWidth="1"/>
    <col min="4" max="4" width="11.46484375" style="2" bestFit="1" customWidth="1"/>
    <col min="5" max="5" width="9.1328125" style="2"/>
    <col min="6" max="7" width="12.46484375" style="1" bestFit="1" customWidth="1"/>
    <col min="9" max="9" width="10.6640625" customWidth="1"/>
    <col min="10" max="10" width="11.796875" style="2" customWidth="1"/>
  </cols>
  <sheetData>
    <row r="1" spans="1:10" ht="15.4" x14ac:dyDescent="0.45">
      <c r="A1" s="119" t="s">
        <v>529</v>
      </c>
    </row>
    <row r="3" spans="1:10" x14ac:dyDescent="0.45">
      <c r="A3" s="121" t="s">
        <v>0</v>
      </c>
      <c r="B3" s="121" t="s">
        <v>1</v>
      </c>
      <c r="C3" s="121" t="s">
        <v>2</v>
      </c>
      <c r="D3" s="120" t="s">
        <v>527</v>
      </c>
      <c r="E3" s="120" t="s">
        <v>3</v>
      </c>
      <c r="F3" s="122" t="s">
        <v>530</v>
      </c>
      <c r="G3" s="122" t="s">
        <v>531</v>
      </c>
      <c r="H3" s="120" t="s">
        <v>528</v>
      </c>
      <c r="I3" s="120" t="s">
        <v>520</v>
      </c>
      <c r="J3" s="120" t="s">
        <v>518</v>
      </c>
    </row>
    <row r="4" spans="1:10" x14ac:dyDescent="0.45">
      <c r="A4" s="105" t="s">
        <v>4</v>
      </c>
      <c r="B4" s="105" t="s">
        <v>5</v>
      </c>
      <c r="C4" s="105" t="s">
        <v>6</v>
      </c>
      <c r="D4" s="104">
        <v>1</v>
      </c>
      <c r="E4" s="104">
        <v>30</v>
      </c>
      <c r="F4" s="106">
        <v>3172109</v>
      </c>
      <c r="G4" s="106">
        <v>3993119</v>
      </c>
      <c r="H4" s="107">
        <f t="shared" ref="H4:H35" si="0">(G4-F4)/1000000</f>
        <v>0.82101000000000002</v>
      </c>
      <c r="I4" s="123">
        <f>COUNTA(D4:D15)</f>
        <v>12</v>
      </c>
      <c r="J4" s="126">
        <f>SUM(H4:H15)</f>
        <v>11.927284</v>
      </c>
    </row>
    <row r="5" spans="1:10" x14ac:dyDescent="0.45">
      <c r="A5" s="105" t="s">
        <v>4</v>
      </c>
      <c r="B5" s="105" t="s">
        <v>7</v>
      </c>
      <c r="C5" s="105" t="s">
        <v>8</v>
      </c>
      <c r="D5" s="104">
        <v>1</v>
      </c>
      <c r="E5" s="104">
        <v>62</v>
      </c>
      <c r="F5" s="106">
        <v>36073980</v>
      </c>
      <c r="G5" s="106">
        <v>37677009</v>
      </c>
      <c r="H5" s="107">
        <f t="shared" si="0"/>
        <v>1.603029</v>
      </c>
      <c r="I5" s="124"/>
      <c r="J5" s="127"/>
    </row>
    <row r="6" spans="1:10" x14ac:dyDescent="0.45">
      <c r="A6" s="105" t="s">
        <v>4</v>
      </c>
      <c r="B6" s="105" t="s">
        <v>9</v>
      </c>
      <c r="C6" s="105" t="s">
        <v>10</v>
      </c>
      <c r="D6" s="104">
        <v>1</v>
      </c>
      <c r="E6" s="104">
        <v>33</v>
      </c>
      <c r="F6" s="106">
        <v>51084075</v>
      </c>
      <c r="G6" s="106">
        <v>51908337</v>
      </c>
      <c r="H6" s="107">
        <f t="shared" si="0"/>
        <v>0.82426200000000005</v>
      </c>
      <c r="I6" s="124"/>
      <c r="J6" s="127"/>
    </row>
    <row r="7" spans="1:10" x14ac:dyDescent="0.45">
      <c r="A7" s="105" t="s">
        <v>4</v>
      </c>
      <c r="B7" s="105" t="s">
        <v>11</v>
      </c>
      <c r="C7" s="105" t="s">
        <v>12</v>
      </c>
      <c r="D7" s="104">
        <v>1</v>
      </c>
      <c r="E7" s="104">
        <v>35</v>
      </c>
      <c r="F7" s="106">
        <v>65256487</v>
      </c>
      <c r="G7" s="106">
        <v>66079637</v>
      </c>
      <c r="H7" s="107">
        <f t="shared" si="0"/>
        <v>0.82315000000000005</v>
      </c>
      <c r="I7" s="124"/>
      <c r="J7" s="127"/>
    </row>
    <row r="8" spans="1:10" x14ac:dyDescent="0.45">
      <c r="A8" s="105" t="s">
        <v>4</v>
      </c>
      <c r="B8" s="105" t="s">
        <v>13</v>
      </c>
      <c r="C8" s="105" t="s">
        <v>14</v>
      </c>
      <c r="D8" s="104">
        <v>1</v>
      </c>
      <c r="E8" s="104">
        <v>57</v>
      </c>
      <c r="F8" s="106">
        <v>73697320</v>
      </c>
      <c r="G8" s="106">
        <v>75664574</v>
      </c>
      <c r="H8" s="107">
        <f t="shared" si="0"/>
        <v>1.9672540000000001</v>
      </c>
      <c r="I8" s="124"/>
      <c r="J8" s="127"/>
    </row>
    <row r="9" spans="1:10" x14ac:dyDescent="0.45">
      <c r="A9" s="105" t="s">
        <v>4</v>
      </c>
      <c r="B9" s="105" t="s">
        <v>15</v>
      </c>
      <c r="C9" s="105" t="s">
        <v>16</v>
      </c>
      <c r="D9" s="104">
        <v>1</v>
      </c>
      <c r="E9" s="104">
        <v>57</v>
      </c>
      <c r="F9" s="106">
        <v>81476334</v>
      </c>
      <c r="G9" s="106">
        <v>82773335</v>
      </c>
      <c r="H9" s="107">
        <f t="shared" si="0"/>
        <v>1.2970010000000001</v>
      </c>
      <c r="I9" s="124"/>
      <c r="J9" s="127"/>
    </row>
    <row r="10" spans="1:10" x14ac:dyDescent="0.45">
      <c r="A10" s="105" t="s">
        <v>4</v>
      </c>
      <c r="B10" s="105" t="s">
        <v>17</v>
      </c>
      <c r="C10" s="105" t="s">
        <v>18</v>
      </c>
      <c r="D10" s="104">
        <v>1</v>
      </c>
      <c r="E10" s="104">
        <v>17</v>
      </c>
      <c r="F10" s="106">
        <v>82912085</v>
      </c>
      <c r="G10" s="106">
        <v>83316657</v>
      </c>
      <c r="H10" s="107">
        <f t="shared" si="0"/>
        <v>0.40457199999999999</v>
      </c>
      <c r="I10" s="124"/>
      <c r="J10" s="127"/>
    </row>
    <row r="11" spans="1:10" x14ac:dyDescent="0.45">
      <c r="A11" s="105" t="s">
        <v>4</v>
      </c>
      <c r="B11" s="105" t="s">
        <v>19</v>
      </c>
      <c r="C11" s="105" t="s">
        <v>20</v>
      </c>
      <c r="D11" s="104">
        <v>1</v>
      </c>
      <c r="E11" s="104">
        <v>51</v>
      </c>
      <c r="F11" s="106">
        <v>83434617</v>
      </c>
      <c r="G11" s="106">
        <v>85065681</v>
      </c>
      <c r="H11" s="107">
        <f t="shared" si="0"/>
        <v>1.6310640000000001</v>
      </c>
      <c r="I11" s="124"/>
      <c r="J11" s="127"/>
    </row>
    <row r="12" spans="1:10" x14ac:dyDescent="0.45">
      <c r="A12" s="105" t="s">
        <v>4</v>
      </c>
      <c r="B12" s="105" t="s">
        <v>21</v>
      </c>
      <c r="C12" s="105" t="s">
        <v>22</v>
      </c>
      <c r="D12" s="104">
        <v>1</v>
      </c>
      <c r="E12" s="104">
        <v>26</v>
      </c>
      <c r="F12" s="106">
        <v>85586128</v>
      </c>
      <c r="G12" s="106">
        <v>86227151</v>
      </c>
      <c r="H12" s="107">
        <f t="shared" si="0"/>
        <v>0.64102300000000001</v>
      </c>
      <c r="I12" s="124"/>
      <c r="J12" s="127"/>
    </row>
    <row r="13" spans="1:10" x14ac:dyDescent="0.45">
      <c r="A13" s="105" t="s">
        <v>4</v>
      </c>
      <c r="B13" s="105" t="s">
        <v>23</v>
      </c>
      <c r="C13" s="105" t="s">
        <v>24</v>
      </c>
      <c r="D13" s="104">
        <v>1</v>
      </c>
      <c r="E13" s="104">
        <v>25</v>
      </c>
      <c r="F13" s="106">
        <v>88252260</v>
      </c>
      <c r="G13" s="106">
        <v>89012906</v>
      </c>
      <c r="H13" s="107">
        <f t="shared" si="0"/>
        <v>0.76064600000000004</v>
      </c>
      <c r="I13" s="124"/>
      <c r="J13" s="127"/>
    </row>
    <row r="14" spans="1:10" x14ac:dyDescent="0.45">
      <c r="A14" s="105" t="s">
        <v>4</v>
      </c>
      <c r="B14" s="105" t="s">
        <v>25</v>
      </c>
      <c r="C14" s="105" t="s">
        <v>26</v>
      </c>
      <c r="D14" s="104">
        <v>1</v>
      </c>
      <c r="E14" s="104">
        <v>24</v>
      </c>
      <c r="F14" s="106">
        <v>89064063</v>
      </c>
      <c r="G14" s="106">
        <v>89608694</v>
      </c>
      <c r="H14" s="107">
        <f t="shared" si="0"/>
        <v>0.54463099999999998</v>
      </c>
      <c r="I14" s="124"/>
      <c r="J14" s="127"/>
    </row>
    <row r="15" spans="1:10" x14ac:dyDescent="0.45">
      <c r="A15" s="105" t="s">
        <v>4</v>
      </c>
      <c r="B15" s="105" t="s">
        <v>27</v>
      </c>
      <c r="C15" s="105" t="s">
        <v>28</v>
      </c>
      <c r="D15" s="104">
        <v>1</v>
      </c>
      <c r="E15" s="104">
        <v>28</v>
      </c>
      <c r="F15" s="106">
        <v>179864377</v>
      </c>
      <c r="G15" s="106">
        <v>180474019</v>
      </c>
      <c r="H15" s="107">
        <f t="shared" si="0"/>
        <v>0.60964200000000002</v>
      </c>
      <c r="I15" s="125"/>
      <c r="J15" s="128"/>
    </row>
    <row r="16" spans="1:10" x14ac:dyDescent="0.45">
      <c r="A16" s="4" t="s">
        <v>4</v>
      </c>
      <c r="B16" s="4" t="s">
        <v>49</v>
      </c>
      <c r="C16" s="4" t="s">
        <v>50</v>
      </c>
      <c r="D16" s="5">
        <v>2</v>
      </c>
      <c r="E16" s="5">
        <v>44</v>
      </c>
      <c r="F16" s="6">
        <v>445916</v>
      </c>
      <c r="G16" s="6">
        <v>1550872</v>
      </c>
      <c r="H16" s="7">
        <f t="shared" si="0"/>
        <v>1.104956</v>
      </c>
      <c r="I16" s="123">
        <f>COUNTA(D16:D24)</f>
        <v>9</v>
      </c>
      <c r="J16" s="126">
        <f>SUM(H16:H24)</f>
        <v>9.9856370000000005</v>
      </c>
    </row>
    <row r="17" spans="1:10" x14ac:dyDescent="0.45">
      <c r="A17" s="4" t="s">
        <v>4</v>
      </c>
      <c r="B17" s="4" t="s">
        <v>51</v>
      </c>
      <c r="C17" s="4" t="s">
        <v>52</v>
      </c>
      <c r="D17" s="5">
        <v>2</v>
      </c>
      <c r="E17" s="5">
        <v>35</v>
      </c>
      <c r="F17" s="6">
        <v>2556646</v>
      </c>
      <c r="G17" s="6">
        <v>3339944</v>
      </c>
      <c r="H17" s="7">
        <f t="shared" si="0"/>
        <v>0.78329800000000005</v>
      </c>
      <c r="I17" s="124"/>
      <c r="J17" s="127"/>
    </row>
    <row r="18" spans="1:10" x14ac:dyDescent="0.45">
      <c r="A18" s="4" t="s">
        <v>4</v>
      </c>
      <c r="B18" s="4" t="s">
        <v>53</v>
      </c>
      <c r="C18" s="4" t="s">
        <v>54</v>
      </c>
      <c r="D18" s="5">
        <v>2</v>
      </c>
      <c r="E18" s="5">
        <v>38</v>
      </c>
      <c r="F18" s="6">
        <v>19129116</v>
      </c>
      <c r="G18" s="6">
        <v>20034383</v>
      </c>
      <c r="H18" s="7">
        <f t="shared" si="0"/>
        <v>0.90526700000000004</v>
      </c>
      <c r="I18" s="124"/>
      <c r="J18" s="127"/>
    </row>
    <row r="19" spans="1:10" x14ac:dyDescent="0.45">
      <c r="A19" s="4" t="s">
        <v>4</v>
      </c>
      <c r="B19" s="4" t="s">
        <v>55</v>
      </c>
      <c r="C19" s="4" t="s">
        <v>56</v>
      </c>
      <c r="D19" s="5">
        <v>2</v>
      </c>
      <c r="E19" s="5">
        <v>27</v>
      </c>
      <c r="F19" s="6">
        <v>20092733</v>
      </c>
      <c r="G19" s="6">
        <v>20790508</v>
      </c>
      <c r="H19" s="7">
        <f t="shared" si="0"/>
        <v>0.69777500000000003</v>
      </c>
      <c r="I19" s="124"/>
      <c r="J19" s="127"/>
    </row>
    <row r="20" spans="1:10" x14ac:dyDescent="0.45">
      <c r="A20" s="4" t="s">
        <v>4</v>
      </c>
      <c r="B20" s="4" t="s">
        <v>57</v>
      </c>
      <c r="C20" s="4" t="s">
        <v>58</v>
      </c>
      <c r="D20" s="5">
        <v>2</v>
      </c>
      <c r="E20" s="5">
        <v>42</v>
      </c>
      <c r="F20" s="6">
        <v>27261636</v>
      </c>
      <c r="G20" s="6">
        <v>28419131</v>
      </c>
      <c r="H20" s="7">
        <f t="shared" si="0"/>
        <v>1.1574949999999999</v>
      </c>
      <c r="I20" s="124"/>
      <c r="J20" s="127"/>
    </row>
    <row r="21" spans="1:10" x14ac:dyDescent="0.45">
      <c r="A21" s="4" t="s">
        <v>4</v>
      </c>
      <c r="B21" s="4" t="s">
        <v>59</v>
      </c>
      <c r="C21" s="4" t="s">
        <v>60</v>
      </c>
      <c r="D21" s="5">
        <v>2</v>
      </c>
      <c r="E21" s="5">
        <v>25</v>
      </c>
      <c r="F21" s="6">
        <v>77641410</v>
      </c>
      <c r="G21" s="6">
        <v>78290575</v>
      </c>
      <c r="H21" s="7">
        <f t="shared" si="0"/>
        <v>0.64916499999999999</v>
      </c>
      <c r="I21" s="124"/>
      <c r="J21" s="127"/>
    </row>
    <row r="22" spans="1:10" x14ac:dyDescent="0.45">
      <c r="A22" s="4" t="s">
        <v>4</v>
      </c>
      <c r="B22" s="4" t="s">
        <v>61</v>
      </c>
      <c r="C22" s="4" t="s">
        <v>62</v>
      </c>
      <c r="D22" s="5">
        <v>2</v>
      </c>
      <c r="E22" s="5">
        <v>79</v>
      </c>
      <c r="F22" s="6">
        <v>80989914</v>
      </c>
      <c r="G22" s="6">
        <v>83947972</v>
      </c>
      <c r="H22" s="7">
        <f t="shared" si="0"/>
        <v>2.9580579999999999</v>
      </c>
      <c r="I22" s="124"/>
      <c r="J22" s="127"/>
    </row>
    <row r="23" spans="1:10" x14ac:dyDescent="0.45">
      <c r="A23" s="4" t="s">
        <v>4</v>
      </c>
      <c r="B23" s="4" t="s">
        <v>63</v>
      </c>
      <c r="C23" s="4" t="s">
        <v>64</v>
      </c>
      <c r="D23" s="5">
        <v>2</v>
      </c>
      <c r="E23" s="5">
        <v>18</v>
      </c>
      <c r="F23" s="6">
        <v>89344059</v>
      </c>
      <c r="G23" s="6">
        <v>89772704</v>
      </c>
      <c r="H23" s="7">
        <f t="shared" si="0"/>
        <v>0.428645</v>
      </c>
      <c r="I23" s="124"/>
      <c r="J23" s="127"/>
    </row>
    <row r="24" spans="1:10" x14ac:dyDescent="0.45">
      <c r="A24" s="4" t="s">
        <v>4</v>
      </c>
      <c r="B24" s="4" t="s">
        <v>65</v>
      </c>
      <c r="C24" s="4" t="s">
        <v>66</v>
      </c>
      <c r="D24" s="5">
        <v>2</v>
      </c>
      <c r="E24" s="5">
        <v>37</v>
      </c>
      <c r="F24" s="6">
        <v>104967890</v>
      </c>
      <c r="G24" s="6">
        <v>106268868</v>
      </c>
      <c r="H24" s="7">
        <f t="shared" si="0"/>
        <v>1.300978</v>
      </c>
      <c r="I24" s="125"/>
      <c r="J24" s="128"/>
    </row>
    <row r="25" spans="1:10" x14ac:dyDescent="0.45">
      <c r="A25" s="105" t="s">
        <v>4</v>
      </c>
      <c r="B25" s="105" t="s">
        <v>69</v>
      </c>
      <c r="C25" s="105" t="s">
        <v>70</v>
      </c>
      <c r="D25" s="104">
        <v>3</v>
      </c>
      <c r="E25" s="104">
        <v>62</v>
      </c>
      <c r="F25" s="106">
        <v>1031582</v>
      </c>
      <c r="G25" s="106">
        <v>2971451</v>
      </c>
      <c r="H25" s="107">
        <f t="shared" si="0"/>
        <v>1.9398690000000001</v>
      </c>
      <c r="I25" s="123">
        <f>COUNTA(D25:D32)</f>
        <v>8</v>
      </c>
      <c r="J25" s="126">
        <f>SUM(H25:H32)</f>
        <v>6.7314780000000001</v>
      </c>
    </row>
    <row r="26" spans="1:10" x14ac:dyDescent="0.45">
      <c r="A26" s="105" t="s">
        <v>4</v>
      </c>
      <c r="B26" s="105" t="s">
        <v>71</v>
      </c>
      <c r="C26" s="105" t="s">
        <v>72</v>
      </c>
      <c r="D26" s="104">
        <v>3</v>
      </c>
      <c r="E26" s="104">
        <v>24</v>
      </c>
      <c r="F26" s="106">
        <v>38129397</v>
      </c>
      <c r="G26" s="106">
        <v>38803797</v>
      </c>
      <c r="H26" s="107">
        <f t="shared" si="0"/>
        <v>0.6744</v>
      </c>
      <c r="I26" s="124"/>
      <c r="J26" s="127"/>
    </row>
    <row r="27" spans="1:10" x14ac:dyDescent="0.45">
      <c r="A27" s="105" t="s">
        <v>4</v>
      </c>
      <c r="B27" s="105" t="s">
        <v>73</v>
      </c>
      <c r="C27" s="105" t="s">
        <v>74</v>
      </c>
      <c r="D27" s="104">
        <v>3</v>
      </c>
      <c r="E27" s="104">
        <v>36</v>
      </c>
      <c r="F27" s="106">
        <v>39035609</v>
      </c>
      <c r="G27" s="106">
        <v>39878908</v>
      </c>
      <c r="H27" s="107">
        <f t="shared" si="0"/>
        <v>0.84329900000000002</v>
      </c>
      <c r="I27" s="124"/>
      <c r="J27" s="127"/>
    </row>
    <row r="28" spans="1:10" x14ac:dyDescent="0.45">
      <c r="A28" s="105" t="s">
        <v>4</v>
      </c>
      <c r="B28" s="105" t="s">
        <v>75</v>
      </c>
      <c r="C28" s="105" t="s">
        <v>76</v>
      </c>
      <c r="D28" s="104">
        <v>3</v>
      </c>
      <c r="E28" s="104">
        <v>30</v>
      </c>
      <c r="F28" s="106">
        <v>76216408</v>
      </c>
      <c r="G28" s="106">
        <v>76917648</v>
      </c>
      <c r="H28" s="107">
        <f t="shared" si="0"/>
        <v>0.70123999999999997</v>
      </c>
      <c r="I28" s="124"/>
      <c r="J28" s="127"/>
    </row>
    <row r="29" spans="1:10" x14ac:dyDescent="0.45">
      <c r="A29" s="105" t="s">
        <v>4</v>
      </c>
      <c r="B29" s="105" t="s">
        <v>77</v>
      </c>
      <c r="C29" s="105" t="s">
        <v>78</v>
      </c>
      <c r="D29" s="104">
        <v>3</v>
      </c>
      <c r="E29" s="104">
        <v>24</v>
      </c>
      <c r="F29" s="106">
        <v>78332180</v>
      </c>
      <c r="G29" s="106">
        <v>79030461</v>
      </c>
      <c r="H29" s="107">
        <f t="shared" si="0"/>
        <v>0.69828100000000004</v>
      </c>
      <c r="I29" s="124"/>
      <c r="J29" s="127"/>
    </row>
    <row r="30" spans="1:10" x14ac:dyDescent="0.45">
      <c r="A30" s="105" t="s">
        <v>4</v>
      </c>
      <c r="B30" s="105" t="s">
        <v>79</v>
      </c>
      <c r="C30" s="105" t="s">
        <v>80</v>
      </c>
      <c r="D30" s="104">
        <v>3</v>
      </c>
      <c r="E30" s="104">
        <v>26</v>
      </c>
      <c r="F30" s="106">
        <v>102265357</v>
      </c>
      <c r="G30" s="106">
        <v>102937846</v>
      </c>
      <c r="H30" s="107">
        <f t="shared" si="0"/>
        <v>0.672489</v>
      </c>
      <c r="I30" s="124"/>
      <c r="J30" s="127"/>
    </row>
    <row r="31" spans="1:10" x14ac:dyDescent="0.45">
      <c r="A31" s="105" t="s">
        <v>4</v>
      </c>
      <c r="B31" s="105" t="s">
        <v>81</v>
      </c>
      <c r="C31" s="105" t="s">
        <v>82</v>
      </c>
      <c r="D31" s="104">
        <v>3</v>
      </c>
      <c r="E31" s="104">
        <v>15</v>
      </c>
      <c r="F31" s="106">
        <v>102970100</v>
      </c>
      <c r="G31" s="106">
        <v>103396380</v>
      </c>
      <c r="H31" s="107">
        <f t="shared" si="0"/>
        <v>0.42627999999999999</v>
      </c>
      <c r="I31" s="124"/>
      <c r="J31" s="127"/>
    </row>
    <row r="32" spans="1:10" x14ac:dyDescent="0.45">
      <c r="A32" s="105" t="s">
        <v>4</v>
      </c>
      <c r="B32" s="105" t="s">
        <v>83</v>
      </c>
      <c r="C32" s="105" t="s">
        <v>84</v>
      </c>
      <c r="D32" s="104">
        <v>3</v>
      </c>
      <c r="E32" s="104">
        <v>26</v>
      </c>
      <c r="F32" s="106">
        <v>104319715</v>
      </c>
      <c r="G32" s="106">
        <v>105095335</v>
      </c>
      <c r="H32" s="107">
        <f t="shared" si="0"/>
        <v>0.77561999999999998</v>
      </c>
      <c r="I32" s="125"/>
      <c r="J32" s="128"/>
    </row>
    <row r="33" spans="1:10" x14ac:dyDescent="0.45">
      <c r="A33" s="4" t="s">
        <v>4</v>
      </c>
      <c r="B33" s="4" t="s">
        <v>85</v>
      </c>
      <c r="C33" s="4" t="s">
        <v>86</v>
      </c>
      <c r="D33" s="5">
        <v>4</v>
      </c>
      <c r="E33" s="5">
        <v>21</v>
      </c>
      <c r="F33" s="6">
        <v>37507028</v>
      </c>
      <c r="G33" s="6">
        <v>37992376</v>
      </c>
      <c r="H33" s="7">
        <f t="shared" si="0"/>
        <v>0.485348</v>
      </c>
      <c r="I33" s="123">
        <f>COUNTA(D33:D36)</f>
        <v>4</v>
      </c>
      <c r="J33" s="126">
        <f>SUM(H33:H36)</f>
        <v>2.4905819999999999</v>
      </c>
    </row>
    <row r="34" spans="1:10" x14ac:dyDescent="0.45">
      <c r="A34" s="4" t="s">
        <v>4</v>
      </c>
      <c r="B34" s="4" t="s">
        <v>87</v>
      </c>
      <c r="C34" s="4" t="s">
        <v>88</v>
      </c>
      <c r="D34" s="5">
        <v>4</v>
      </c>
      <c r="E34" s="5">
        <v>26</v>
      </c>
      <c r="F34" s="6">
        <v>67022079</v>
      </c>
      <c r="G34" s="6">
        <v>67676170</v>
      </c>
      <c r="H34" s="7">
        <f t="shared" si="0"/>
        <v>0.65409099999999998</v>
      </c>
      <c r="I34" s="124"/>
      <c r="J34" s="127"/>
    </row>
    <row r="35" spans="1:10" x14ac:dyDescent="0.45">
      <c r="A35" s="4" t="s">
        <v>4</v>
      </c>
      <c r="B35" s="4" t="s">
        <v>89</v>
      </c>
      <c r="C35" s="4" t="s">
        <v>90</v>
      </c>
      <c r="D35" s="5">
        <v>4</v>
      </c>
      <c r="E35" s="5">
        <v>25</v>
      </c>
      <c r="F35" s="6">
        <v>78539212</v>
      </c>
      <c r="G35" s="6">
        <v>79133328</v>
      </c>
      <c r="H35" s="7">
        <f t="shared" si="0"/>
        <v>0.59411599999999998</v>
      </c>
      <c r="I35" s="124"/>
      <c r="J35" s="127"/>
    </row>
    <row r="36" spans="1:10" x14ac:dyDescent="0.45">
      <c r="A36" s="4" t="s">
        <v>4</v>
      </c>
      <c r="B36" s="4" t="s">
        <v>91</v>
      </c>
      <c r="C36" s="4" t="s">
        <v>92</v>
      </c>
      <c r="D36" s="5">
        <v>4</v>
      </c>
      <c r="E36" s="5">
        <v>28</v>
      </c>
      <c r="F36" s="6">
        <v>84377739</v>
      </c>
      <c r="G36" s="6">
        <v>85134766</v>
      </c>
      <c r="H36" s="7">
        <f t="shared" ref="H36:H58" si="1">(G36-F36)/1000000</f>
        <v>0.75702700000000001</v>
      </c>
      <c r="I36" s="125"/>
      <c r="J36" s="128"/>
    </row>
    <row r="37" spans="1:10" x14ac:dyDescent="0.45">
      <c r="A37" s="105" t="s">
        <v>4</v>
      </c>
      <c r="B37" s="105" t="s">
        <v>93</v>
      </c>
      <c r="C37" s="105" t="s">
        <v>94</v>
      </c>
      <c r="D37" s="104">
        <v>5</v>
      </c>
      <c r="E37" s="104">
        <v>51</v>
      </c>
      <c r="F37" s="106">
        <v>27817620</v>
      </c>
      <c r="G37" s="106">
        <v>29091737</v>
      </c>
      <c r="H37" s="107">
        <f t="shared" si="1"/>
        <v>1.2741169999999999</v>
      </c>
      <c r="I37" s="123">
        <f>COUNTA(D37:D39)</f>
        <v>3</v>
      </c>
      <c r="J37" s="126">
        <f>SUM(H37:H39)</f>
        <v>2.3343739999999999</v>
      </c>
    </row>
    <row r="38" spans="1:10" x14ac:dyDescent="0.45">
      <c r="A38" s="105" t="s">
        <v>4</v>
      </c>
      <c r="B38" s="105" t="s">
        <v>95</v>
      </c>
      <c r="C38" s="105" t="s">
        <v>96</v>
      </c>
      <c r="D38" s="104">
        <v>5</v>
      </c>
      <c r="E38" s="104">
        <v>24</v>
      </c>
      <c r="F38" s="106">
        <v>44907279</v>
      </c>
      <c r="G38" s="106">
        <v>45517908</v>
      </c>
      <c r="H38" s="107">
        <f t="shared" si="1"/>
        <v>0.61062899999999998</v>
      </c>
      <c r="I38" s="124"/>
      <c r="J38" s="127"/>
    </row>
    <row r="39" spans="1:10" x14ac:dyDescent="0.45">
      <c r="A39" s="105" t="s">
        <v>4</v>
      </c>
      <c r="B39" s="105" t="s">
        <v>97</v>
      </c>
      <c r="C39" s="105" t="s">
        <v>98</v>
      </c>
      <c r="D39" s="104">
        <v>5</v>
      </c>
      <c r="E39" s="104">
        <v>18</v>
      </c>
      <c r="F39" s="106">
        <v>48836959</v>
      </c>
      <c r="G39" s="106">
        <v>49286587</v>
      </c>
      <c r="H39" s="107">
        <f t="shared" si="1"/>
        <v>0.44962800000000003</v>
      </c>
      <c r="I39" s="125"/>
      <c r="J39" s="128"/>
    </row>
    <row r="40" spans="1:10" x14ac:dyDescent="0.45">
      <c r="A40" s="4" t="s">
        <v>4</v>
      </c>
      <c r="B40" s="4" t="s">
        <v>99</v>
      </c>
      <c r="C40" s="4" t="s">
        <v>100</v>
      </c>
      <c r="D40" s="5">
        <v>7</v>
      </c>
      <c r="E40" s="5">
        <v>39</v>
      </c>
      <c r="F40" s="6">
        <v>100840</v>
      </c>
      <c r="G40" s="6">
        <v>990135</v>
      </c>
      <c r="H40" s="7">
        <f t="shared" si="1"/>
        <v>0.88929499999999995</v>
      </c>
      <c r="I40" s="123">
        <f>COUNTA(D40:D45)</f>
        <v>6</v>
      </c>
      <c r="J40" s="126">
        <f>SUM(H40:H45)</f>
        <v>5.2007050000000001</v>
      </c>
    </row>
    <row r="41" spans="1:10" x14ac:dyDescent="0.45">
      <c r="A41" s="4" t="s">
        <v>4</v>
      </c>
      <c r="B41" s="4" t="s">
        <v>101</v>
      </c>
      <c r="C41" s="4" t="s">
        <v>102</v>
      </c>
      <c r="D41" s="5">
        <v>7</v>
      </c>
      <c r="E41" s="5">
        <v>27</v>
      </c>
      <c r="F41" s="6">
        <v>6767284</v>
      </c>
      <c r="G41" s="6">
        <v>8234619</v>
      </c>
      <c r="H41" s="7">
        <f t="shared" si="1"/>
        <v>1.4673350000000001</v>
      </c>
      <c r="I41" s="124"/>
      <c r="J41" s="127"/>
    </row>
    <row r="42" spans="1:10" x14ac:dyDescent="0.45">
      <c r="A42" s="4" t="s">
        <v>4</v>
      </c>
      <c r="B42" s="4" t="s">
        <v>103</v>
      </c>
      <c r="C42" s="4" t="s">
        <v>104</v>
      </c>
      <c r="D42" s="5">
        <v>7</v>
      </c>
      <c r="E42" s="5">
        <v>54</v>
      </c>
      <c r="F42" s="6">
        <v>11644039</v>
      </c>
      <c r="G42" s="6">
        <v>12638582</v>
      </c>
      <c r="H42" s="7">
        <f t="shared" si="1"/>
        <v>0.99454299999999995</v>
      </c>
      <c r="I42" s="124"/>
      <c r="J42" s="127"/>
    </row>
    <row r="43" spans="1:10" x14ac:dyDescent="0.45">
      <c r="A43" s="4" t="s">
        <v>4</v>
      </c>
      <c r="B43" s="4" t="s">
        <v>105</v>
      </c>
      <c r="C43" s="4" t="s">
        <v>106</v>
      </c>
      <c r="D43" s="5">
        <v>7</v>
      </c>
      <c r="E43" s="5">
        <v>34</v>
      </c>
      <c r="F43" s="6">
        <v>12827140</v>
      </c>
      <c r="G43" s="6">
        <v>13369291</v>
      </c>
      <c r="H43" s="7">
        <f t="shared" si="1"/>
        <v>0.54215100000000005</v>
      </c>
      <c r="I43" s="124"/>
      <c r="J43" s="127"/>
    </row>
    <row r="44" spans="1:10" x14ac:dyDescent="0.45">
      <c r="A44" s="4" t="s">
        <v>4</v>
      </c>
      <c r="B44" s="4" t="s">
        <v>107</v>
      </c>
      <c r="C44" s="4" t="s">
        <v>108</v>
      </c>
      <c r="D44" s="5">
        <v>7</v>
      </c>
      <c r="E44" s="5">
        <v>46</v>
      </c>
      <c r="F44" s="6">
        <v>32408884</v>
      </c>
      <c r="G44" s="6">
        <v>33324553</v>
      </c>
      <c r="H44" s="7">
        <f t="shared" si="1"/>
        <v>0.91566899999999996</v>
      </c>
      <c r="I44" s="124"/>
      <c r="J44" s="127"/>
    </row>
    <row r="45" spans="1:10" x14ac:dyDescent="0.45">
      <c r="A45" s="4" t="s">
        <v>4</v>
      </c>
      <c r="B45" s="4" t="s">
        <v>109</v>
      </c>
      <c r="C45" s="4" t="s">
        <v>110</v>
      </c>
      <c r="D45" s="5">
        <v>7</v>
      </c>
      <c r="E45" s="5">
        <v>20</v>
      </c>
      <c r="F45" s="6">
        <v>33560481</v>
      </c>
      <c r="G45" s="6">
        <v>33952193</v>
      </c>
      <c r="H45" s="7">
        <f t="shared" si="1"/>
        <v>0.391712</v>
      </c>
      <c r="I45" s="125"/>
      <c r="J45" s="128"/>
    </row>
    <row r="46" spans="1:10" x14ac:dyDescent="0.45">
      <c r="A46" s="105" t="s">
        <v>4</v>
      </c>
      <c r="B46" s="105" t="s">
        <v>111</v>
      </c>
      <c r="C46" s="105" t="s">
        <v>112</v>
      </c>
      <c r="D46" s="104">
        <v>8</v>
      </c>
      <c r="E46" s="104">
        <v>41</v>
      </c>
      <c r="F46" s="106">
        <v>406926</v>
      </c>
      <c r="G46" s="106">
        <v>1290398</v>
      </c>
      <c r="H46" s="107">
        <f t="shared" si="1"/>
        <v>0.88347200000000004</v>
      </c>
      <c r="I46" s="110">
        <f>COUNTA(D46)</f>
        <v>1</v>
      </c>
      <c r="J46" s="111">
        <f>H46</f>
        <v>0.88347200000000004</v>
      </c>
    </row>
    <row r="47" spans="1:10" x14ac:dyDescent="0.45">
      <c r="A47" s="4" t="s">
        <v>4</v>
      </c>
      <c r="B47" s="4" t="s">
        <v>113</v>
      </c>
      <c r="C47" s="4" t="s">
        <v>114</v>
      </c>
      <c r="D47" s="5">
        <v>9</v>
      </c>
      <c r="E47" s="5">
        <v>25</v>
      </c>
      <c r="F47" s="6">
        <v>22164571</v>
      </c>
      <c r="G47" s="6">
        <v>22694487</v>
      </c>
      <c r="H47" s="7">
        <f t="shared" si="1"/>
        <v>0.52991600000000005</v>
      </c>
      <c r="I47" s="110">
        <f>COUNTA(D47)</f>
        <v>1</v>
      </c>
      <c r="J47" s="111">
        <f>H47</f>
        <v>0.52991600000000005</v>
      </c>
    </row>
    <row r="48" spans="1:10" x14ac:dyDescent="0.45">
      <c r="A48" s="105" t="s">
        <v>4</v>
      </c>
      <c r="B48" s="105" t="s">
        <v>29</v>
      </c>
      <c r="C48" s="105" t="s">
        <v>30</v>
      </c>
      <c r="D48" s="104">
        <v>10</v>
      </c>
      <c r="E48" s="104">
        <v>37</v>
      </c>
      <c r="F48" s="106">
        <v>6028095</v>
      </c>
      <c r="G48" s="106">
        <v>6557525</v>
      </c>
      <c r="H48" s="107">
        <f t="shared" si="1"/>
        <v>0.52942999999999996</v>
      </c>
      <c r="I48" s="123">
        <f>COUNTA(D48:D49)</f>
        <v>2</v>
      </c>
      <c r="J48" s="126">
        <f>SUM(H48:H49)</f>
        <v>0.95203899999999997</v>
      </c>
    </row>
    <row r="49" spans="1:10" x14ac:dyDescent="0.45">
      <c r="A49" s="105" t="s">
        <v>4</v>
      </c>
      <c r="B49" s="105" t="s">
        <v>31</v>
      </c>
      <c r="C49" s="105" t="s">
        <v>32</v>
      </c>
      <c r="D49" s="104">
        <v>10</v>
      </c>
      <c r="E49" s="104">
        <v>26</v>
      </c>
      <c r="F49" s="106">
        <v>15884214</v>
      </c>
      <c r="G49" s="106">
        <v>16306823</v>
      </c>
      <c r="H49" s="107">
        <f t="shared" si="1"/>
        <v>0.42260900000000001</v>
      </c>
      <c r="I49" s="125"/>
      <c r="J49" s="128"/>
    </row>
    <row r="50" spans="1:10" x14ac:dyDescent="0.45">
      <c r="A50" s="4" t="s">
        <v>4</v>
      </c>
      <c r="B50" s="4" t="s">
        <v>33</v>
      </c>
      <c r="C50" s="4" t="s">
        <v>34</v>
      </c>
      <c r="D50" s="5">
        <v>11</v>
      </c>
      <c r="E50" s="5">
        <v>28</v>
      </c>
      <c r="F50" s="6">
        <v>9240686</v>
      </c>
      <c r="G50" s="6">
        <v>9752636</v>
      </c>
      <c r="H50" s="7">
        <f t="shared" si="1"/>
        <v>0.51195000000000002</v>
      </c>
      <c r="I50" s="123">
        <f>COUNTA(D50:D51)</f>
        <v>2</v>
      </c>
      <c r="J50" s="126">
        <f>SUM(H50:H51)</f>
        <v>1.2418210000000001</v>
      </c>
    </row>
    <row r="51" spans="1:10" x14ac:dyDescent="0.45">
      <c r="A51" s="4" t="s">
        <v>4</v>
      </c>
      <c r="B51" s="4" t="s">
        <v>35</v>
      </c>
      <c r="C51" s="4" t="s">
        <v>36</v>
      </c>
      <c r="D51" s="5">
        <v>11</v>
      </c>
      <c r="E51" s="5">
        <v>58</v>
      </c>
      <c r="F51" s="6">
        <v>15043137</v>
      </c>
      <c r="G51" s="6">
        <v>15773008</v>
      </c>
      <c r="H51" s="7">
        <f t="shared" si="1"/>
        <v>0.72987100000000005</v>
      </c>
      <c r="I51" s="125"/>
      <c r="J51" s="128"/>
    </row>
    <row r="52" spans="1:10" x14ac:dyDescent="0.45">
      <c r="A52" s="105" t="s">
        <v>4</v>
      </c>
      <c r="B52" s="105" t="s">
        <v>37</v>
      </c>
      <c r="C52" s="105" t="s">
        <v>38</v>
      </c>
      <c r="D52" s="104">
        <v>12</v>
      </c>
      <c r="E52" s="104">
        <v>33</v>
      </c>
      <c r="F52" s="106">
        <v>8844544</v>
      </c>
      <c r="G52" s="106">
        <v>9362498</v>
      </c>
      <c r="H52" s="107">
        <f t="shared" si="1"/>
        <v>0.51795400000000003</v>
      </c>
      <c r="I52" s="123">
        <f>COUNTA(D52:D56)</f>
        <v>5</v>
      </c>
      <c r="J52" s="126">
        <f>SUM(H52:H56)</f>
        <v>3.191767</v>
      </c>
    </row>
    <row r="53" spans="1:10" x14ac:dyDescent="0.45">
      <c r="A53" s="105" t="s">
        <v>4</v>
      </c>
      <c r="B53" s="105" t="s">
        <v>39</v>
      </c>
      <c r="C53" s="105" t="s">
        <v>40</v>
      </c>
      <c r="D53" s="104">
        <v>12</v>
      </c>
      <c r="E53" s="104">
        <v>30</v>
      </c>
      <c r="F53" s="106">
        <v>15951735</v>
      </c>
      <c r="G53" s="106">
        <v>16355234</v>
      </c>
      <c r="H53" s="107">
        <f t="shared" si="1"/>
        <v>0.403499</v>
      </c>
      <c r="I53" s="124"/>
      <c r="J53" s="127"/>
    </row>
    <row r="54" spans="1:10" x14ac:dyDescent="0.45">
      <c r="A54" s="105" t="s">
        <v>4</v>
      </c>
      <c r="B54" s="105" t="s">
        <v>41</v>
      </c>
      <c r="C54" s="105" t="s">
        <v>42</v>
      </c>
      <c r="D54" s="104">
        <v>12</v>
      </c>
      <c r="E54" s="104">
        <v>87</v>
      </c>
      <c r="F54" s="106">
        <v>16766257</v>
      </c>
      <c r="G54" s="106">
        <v>18022836</v>
      </c>
      <c r="H54" s="107">
        <f t="shared" si="1"/>
        <v>1.2565789999999999</v>
      </c>
      <c r="I54" s="124"/>
      <c r="J54" s="127"/>
    </row>
    <row r="55" spans="1:10" x14ac:dyDescent="0.45">
      <c r="A55" s="105" t="s">
        <v>4</v>
      </c>
      <c r="B55" s="105" t="s">
        <v>43</v>
      </c>
      <c r="C55" s="105" t="s">
        <v>44</v>
      </c>
      <c r="D55" s="104">
        <v>12</v>
      </c>
      <c r="E55" s="104">
        <v>37</v>
      </c>
      <c r="F55" s="106">
        <v>18167710</v>
      </c>
      <c r="G55" s="106">
        <v>18628660</v>
      </c>
      <c r="H55" s="107">
        <f t="shared" si="1"/>
        <v>0.46095000000000003</v>
      </c>
      <c r="I55" s="124"/>
      <c r="J55" s="127"/>
    </row>
    <row r="56" spans="1:10" x14ac:dyDescent="0.45">
      <c r="A56" s="105" t="s">
        <v>4</v>
      </c>
      <c r="B56" s="105" t="s">
        <v>45</v>
      </c>
      <c r="C56" s="105" t="s">
        <v>46</v>
      </c>
      <c r="D56" s="104">
        <v>12</v>
      </c>
      <c r="E56" s="104">
        <v>30</v>
      </c>
      <c r="F56" s="106">
        <v>19728326</v>
      </c>
      <c r="G56" s="106">
        <v>20281111</v>
      </c>
      <c r="H56" s="107">
        <f t="shared" si="1"/>
        <v>0.55278499999999997</v>
      </c>
      <c r="I56" s="125"/>
      <c r="J56" s="128"/>
    </row>
    <row r="57" spans="1:10" x14ac:dyDescent="0.45">
      <c r="A57" s="4" t="s">
        <v>4</v>
      </c>
      <c r="B57" s="4" t="s">
        <v>47</v>
      </c>
      <c r="C57" s="4" t="s">
        <v>48</v>
      </c>
      <c r="D57" s="5">
        <v>14</v>
      </c>
      <c r="E57" s="5">
        <v>47</v>
      </c>
      <c r="F57" s="6">
        <v>620635</v>
      </c>
      <c r="G57" s="6">
        <v>1321013</v>
      </c>
      <c r="H57" s="7">
        <f t="shared" si="1"/>
        <v>0.70037799999999995</v>
      </c>
      <c r="I57" s="110">
        <f>COUNTA(D57)</f>
        <v>1</v>
      </c>
      <c r="J57" s="111">
        <f>H57</f>
        <v>0.70037799999999995</v>
      </c>
    </row>
    <row r="58" spans="1:10" x14ac:dyDescent="0.45">
      <c r="A58" s="105" t="s">
        <v>4</v>
      </c>
      <c r="B58" s="105" t="s">
        <v>67</v>
      </c>
      <c r="C58" s="105" t="s">
        <v>68</v>
      </c>
      <c r="D58" s="104">
        <v>26</v>
      </c>
      <c r="E58" s="104">
        <v>100</v>
      </c>
      <c r="F58" s="106">
        <v>67832</v>
      </c>
      <c r="G58" s="106">
        <v>896207</v>
      </c>
      <c r="H58" s="107">
        <f t="shared" si="1"/>
        <v>0.82837499999999997</v>
      </c>
      <c r="I58" s="110">
        <f>COUNTA(D58)</f>
        <v>1</v>
      </c>
      <c r="J58" s="111">
        <f>H58</f>
        <v>0.82837499999999997</v>
      </c>
    </row>
    <row r="59" spans="1:10" x14ac:dyDescent="0.45">
      <c r="A59" s="4"/>
      <c r="B59" s="4"/>
      <c r="C59" s="4"/>
      <c r="D59" s="5"/>
      <c r="E59" s="5"/>
      <c r="F59" s="6"/>
      <c r="G59" s="6"/>
      <c r="H59" s="109">
        <f>COUNTA(H4:H58)</f>
        <v>55</v>
      </c>
      <c r="I59" s="108">
        <f>SUM(I4:I58)</f>
        <v>55</v>
      </c>
      <c r="J59" s="7">
        <f>SUM(J4:J58)</f>
        <v>46.997827999999998</v>
      </c>
    </row>
    <row r="60" spans="1:10" x14ac:dyDescent="0.45">
      <c r="A60" s="4"/>
      <c r="B60" s="4"/>
      <c r="C60" s="4"/>
      <c r="D60" s="5"/>
      <c r="E60" s="5"/>
      <c r="F60" s="6"/>
      <c r="G60" s="6"/>
      <c r="H60" s="7">
        <f>AVERAGE(H4:H59)</f>
        <v>1.8213897857142853</v>
      </c>
      <c r="I60" s="108"/>
      <c r="J60" s="7"/>
    </row>
    <row r="61" spans="1:10" x14ac:dyDescent="0.45">
      <c r="A61" s="4"/>
      <c r="B61" s="4"/>
      <c r="C61" s="4"/>
      <c r="D61" s="5"/>
      <c r="E61" s="5"/>
      <c r="F61" s="6"/>
      <c r="G61" s="6"/>
      <c r="H61" s="7">
        <f>STDEVA(H4:H58)</f>
        <v>0.47480934976987099</v>
      </c>
      <c r="I61" s="108"/>
      <c r="J61" s="7"/>
    </row>
    <row r="62" spans="1:10" x14ac:dyDescent="0.45">
      <c r="A62" s="4"/>
      <c r="B62" s="4"/>
      <c r="C62" s="4"/>
      <c r="D62" s="5"/>
      <c r="E62" s="5"/>
      <c r="F62" s="6"/>
      <c r="G62" s="6"/>
      <c r="H62" s="7">
        <f>H61/SQRT(H59)</f>
        <v>6.4023279662221683E-2</v>
      </c>
      <c r="I62" s="108"/>
      <c r="J62" s="7"/>
    </row>
    <row r="63" spans="1:10" x14ac:dyDescent="0.45">
      <c r="A63" s="4" t="s">
        <v>115</v>
      </c>
      <c r="B63" s="4" t="s">
        <v>122</v>
      </c>
      <c r="C63" s="4" t="s">
        <v>123</v>
      </c>
      <c r="D63" s="5">
        <v>1</v>
      </c>
      <c r="E63" s="5">
        <v>76</v>
      </c>
      <c r="F63" s="6">
        <v>41095175</v>
      </c>
      <c r="G63" s="6">
        <v>43533868</v>
      </c>
      <c r="H63" s="7">
        <f t="shared" ref="H63:H79" si="2">(G63-F63)/1000000</f>
        <v>2.4386930000000002</v>
      </c>
      <c r="I63" s="123">
        <f>COUNTA(H63:H67)</f>
        <v>5</v>
      </c>
      <c r="J63" s="126">
        <f>SUM(H63:H67)</f>
        <v>5.5943959999999997</v>
      </c>
    </row>
    <row r="64" spans="1:10" x14ac:dyDescent="0.45">
      <c r="A64" s="4" t="s">
        <v>115</v>
      </c>
      <c r="B64" s="4" t="s">
        <v>120</v>
      </c>
      <c r="C64" s="4" t="s">
        <v>121</v>
      </c>
      <c r="D64" s="5">
        <v>1</v>
      </c>
      <c r="E64" s="5">
        <v>44</v>
      </c>
      <c r="F64" s="6">
        <v>40035231</v>
      </c>
      <c r="G64" s="6">
        <v>40992125</v>
      </c>
      <c r="H64" s="7">
        <f t="shared" si="2"/>
        <v>0.95689400000000002</v>
      </c>
      <c r="I64" s="124"/>
      <c r="J64" s="127"/>
    </row>
    <row r="65" spans="1:10" x14ac:dyDescent="0.45">
      <c r="A65" s="4" t="s">
        <v>115</v>
      </c>
      <c r="B65" s="4" t="s">
        <v>124</v>
      </c>
      <c r="C65" s="4" t="s">
        <v>125</v>
      </c>
      <c r="D65" s="5">
        <v>1</v>
      </c>
      <c r="E65" s="5">
        <v>26</v>
      </c>
      <c r="F65" s="6">
        <v>143047114</v>
      </c>
      <c r="G65" s="6">
        <v>143929272</v>
      </c>
      <c r="H65" s="7">
        <f t="shared" si="2"/>
        <v>0.882158</v>
      </c>
      <c r="I65" s="124"/>
      <c r="J65" s="127"/>
    </row>
    <row r="66" spans="1:10" x14ac:dyDescent="0.45">
      <c r="A66" s="4" t="s">
        <v>115</v>
      </c>
      <c r="B66" s="4" t="s">
        <v>118</v>
      </c>
      <c r="C66" s="4" t="s">
        <v>119</v>
      </c>
      <c r="D66" s="5">
        <v>1</v>
      </c>
      <c r="E66" s="5">
        <v>36</v>
      </c>
      <c r="F66" s="6">
        <v>32255130</v>
      </c>
      <c r="G66" s="6">
        <v>33091901</v>
      </c>
      <c r="H66" s="7">
        <f t="shared" si="2"/>
        <v>0.83677100000000004</v>
      </c>
      <c r="I66" s="124"/>
      <c r="J66" s="127"/>
    </row>
    <row r="67" spans="1:10" x14ac:dyDescent="0.45">
      <c r="A67" s="4" t="s">
        <v>115</v>
      </c>
      <c r="B67" s="4" t="s">
        <v>116</v>
      </c>
      <c r="C67" s="4" t="s">
        <v>117</v>
      </c>
      <c r="D67" s="5">
        <v>1</v>
      </c>
      <c r="E67" s="5">
        <v>20</v>
      </c>
      <c r="F67" s="6">
        <v>10699911</v>
      </c>
      <c r="G67" s="6">
        <v>11179791</v>
      </c>
      <c r="H67" s="7">
        <f t="shared" si="2"/>
        <v>0.47987999999999997</v>
      </c>
      <c r="I67" s="125"/>
      <c r="J67" s="128"/>
    </row>
    <row r="68" spans="1:10" x14ac:dyDescent="0.45">
      <c r="A68" s="105" t="s">
        <v>115</v>
      </c>
      <c r="B68" s="105" t="s">
        <v>130</v>
      </c>
      <c r="C68" s="105" t="s">
        <v>131</v>
      </c>
      <c r="D68" s="104">
        <v>2</v>
      </c>
      <c r="E68" s="104">
        <v>33</v>
      </c>
      <c r="F68" s="106">
        <v>123007527</v>
      </c>
      <c r="G68" s="106">
        <v>124313981</v>
      </c>
      <c r="H68" s="107">
        <f t="shared" si="2"/>
        <v>1.306454</v>
      </c>
      <c r="I68" s="123">
        <f>COUNTA(H68:H69)</f>
        <v>2</v>
      </c>
      <c r="J68" s="126">
        <f>SUM(H68:H69)</f>
        <v>2.4149020000000001</v>
      </c>
    </row>
    <row r="69" spans="1:10" x14ac:dyDescent="0.45">
      <c r="A69" s="105" t="s">
        <v>115</v>
      </c>
      <c r="B69" s="105" t="s">
        <v>128</v>
      </c>
      <c r="C69" s="105" t="s">
        <v>129</v>
      </c>
      <c r="D69" s="104">
        <v>2</v>
      </c>
      <c r="E69" s="104">
        <v>31</v>
      </c>
      <c r="F69" s="106">
        <v>118670221</v>
      </c>
      <c r="G69" s="106">
        <v>119778669</v>
      </c>
      <c r="H69" s="107">
        <f t="shared" si="2"/>
        <v>1.1084480000000001</v>
      </c>
      <c r="I69" s="125"/>
      <c r="J69" s="128"/>
    </row>
    <row r="70" spans="1:10" x14ac:dyDescent="0.45">
      <c r="A70" s="4" t="s">
        <v>115</v>
      </c>
      <c r="B70" s="4" t="s">
        <v>132</v>
      </c>
      <c r="C70" s="4" t="s">
        <v>133</v>
      </c>
      <c r="D70" s="5">
        <v>3</v>
      </c>
      <c r="E70" s="5">
        <v>43</v>
      </c>
      <c r="F70" s="6">
        <v>28893417</v>
      </c>
      <c r="G70" s="6">
        <v>29993389</v>
      </c>
      <c r="H70" s="7">
        <f t="shared" si="2"/>
        <v>1.0999719999999999</v>
      </c>
      <c r="I70" s="123">
        <f>COUNTA(H70:H73)</f>
        <v>4</v>
      </c>
      <c r="J70" s="126">
        <f>SUM(H70:H73)</f>
        <v>3.2224880000000002</v>
      </c>
    </row>
    <row r="71" spans="1:10" x14ac:dyDescent="0.45">
      <c r="A71" s="4" t="s">
        <v>115</v>
      </c>
      <c r="B71" s="4" t="s">
        <v>138</v>
      </c>
      <c r="C71" s="4" t="s">
        <v>139</v>
      </c>
      <c r="D71" s="5">
        <v>3</v>
      </c>
      <c r="E71" s="5">
        <v>29</v>
      </c>
      <c r="F71" s="6">
        <v>83305526</v>
      </c>
      <c r="G71" s="6">
        <v>84116441</v>
      </c>
      <c r="H71" s="7">
        <f t="shared" si="2"/>
        <v>0.81091500000000005</v>
      </c>
      <c r="I71" s="124"/>
      <c r="J71" s="127"/>
    </row>
    <row r="72" spans="1:10" x14ac:dyDescent="0.45">
      <c r="A72" s="4" t="s">
        <v>115</v>
      </c>
      <c r="B72" s="4" t="s">
        <v>134</v>
      </c>
      <c r="C72" s="4" t="s">
        <v>135</v>
      </c>
      <c r="D72" s="5">
        <v>3</v>
      </c>
      <c r="E72" s="5">
        <v>33</v>
      </c>
      <c r="F72" s="6">
        <v>38468765</v>
      </c>
      <c r="G72" s="6">
        <v>39176941</v>
      </c>
      <c r="H72" s="7">
        <f t="shared" si="2"/>
        <v>0.70817600000000003</v>
      </c>
      <c r="I72" s="124"/>
      <c r="J72" s="127"/>
    </row>
    <row r="73" spans="1:10" x14ac:dyDescent="0.45">
      <c r="A73" s="4" t="s">
        <v>115</v>
      </c>
      <c r="B73" s="4" t="s">
        <v>136</v>
      </c>
      <c r="C73" s="4" t="s">
        <v>137</v>
      </c>
      <c r="D73" s="5">
        <v>3</v>
      </c>
      <c r="E73" s="5">
        <v>24</v>
      </c>
      <c r="F73" s="6">
        <v>42364047</v>
      </c>
      <c r="G73" s="6">
        <v>42967472</v>
      </c>
      <c r="H73" s="7">
        <f t="shared" si="2"/>
        <v>0.60342499999999999</v>
      </c>
      <c r="I73" s="125"/>
      <c r="J73" s="128"/>
    </row>
    <row r="74" spans="1:10" x14ac:dyDescent="0.45">
      <c r="A74" s="105" t="s">
        <v>115</v>
      </c>
      <c r="B74" s="105" t="s">
        <v>140</v>
      </c>
      <c r="C74" s="105" t="s">
        <v>141</v>
      </c>
      <c r="D74" s="104">
        <v>4</v>
      </c>
      <c r="E74" s="104">
        <v>63</v>
      </c>
      <c r="F74" s="106">
        <v>17870279</v>
      </c>
      <c r="G74" s="106">
        <v>20342352</v>
      </c>
      <c r="H74" s="107">
        <f t="shared" si="2"/>
        <v>2.472073</v>
      </c>
      <c r="I74" s="123">
        <f>COUNTA(H74:H76)</f>
        <v>3</v>
      </c>
      <c r="J74" s="126">
        <f>SUM(H74:H76)</f>
        <v>3.7388690000000002</v>
      </c>
    </row>
    <row r="75" spans="1:10" x14ac:dyDescent="0.45">
      <c r="A75" s="105" t="s">
        <v>115</v>
      </c>
      <c r="B75" s="105" t="s">
        <v>142</v>
      </c>
      <c r="C75" s="105" t="s">
        <v>143</v>
      </c>
      <c r="D75" s="104">
        <v>4</v>
      </c>
      <c r="E75" s="104">
        <v>25</v>
      </c>
      <c r="F75" s="106">
        <v>24267245</v>
      </c>
      <c r="G75" s="106">
        <v>24990794</v>
      </c>
      <c r="H75" s="107">
        <f t="shared" si="2"/>
        <v>0.723549</v>
      </c>
      <c r="I75" s="124"/>
      <c r="J75" s="127"/>
    </row>
    <row r="76" spans="1:10" x14ac:dyDescent="0.45">
      <c r="A76" s="105" t="s">
        <v>115</v>
      </c>
      <c r="B76" s="105" t="s">
        <v>144</v>
      </c>
      <c r="C76" s="105" t="s">
        <v>145</v>
      </c>
      <c r="D76" s="104">
        <v>4</v>
      </c>
      <c r="E76" s="104">
        <v>23</v>
      </c>
      <c r="F76" s="106">
        <v>38036039</v>
      </c>
      <c r="G76" s="106">
        <v>38579286</v>
      </c>
      <c r="H76" s="107">
        <f t="shared" si="2"/>
        <v>0.54324700000000004</v>
      </c>
      <c r="I76" s="125"/>
      <c r="J76" s="128"/>
    </row>
    <row r="77" spans="1:10" x14ac:dyDescent="0.45">
      <c r="A77" s="4" t="s">
        <v>115</v>
      </c>
      <c r="B77" s="4" t="s">
        <v>146</v>
      </c>
      <c r="C77" s="4" t="s">
        <v>147</v>
      </c>
      <c r="D77" s="5">
        <v>5</v>
      </c>
      <c r="E77" s="5">
        <v>37</v>
      </c>
      <c r="F77" s="6">
        <v>17793200</v>
      </c>
      <c r="G77" s="6">
        <v>18696072</v>
      </c>
      <c r="H77" s="7">
        <f t="shared" si="2"/>
        <v>0.90287200000000001</v>
      </c>
      <c r="I77" s="110">
        <f>COUNTA(H77)</f>
        <v>1</v>
      </c>
      <c r="J77" s="111">
        <f>SUM(H77)</f>
        <v>0.90287200000000001</v>
      </c>
    </row>
    <row r="78" spans="1:10" x14ac:dyDescent="0.45">
      <c r="A78" s="105" t="s">
        <v>115</v>
      </c>
      <c r="B78" s="105" t="s">
        <v>148</v>
      </c>
      <c r="C78" s="105" t="s">
        <v>149</v>
      </c>
      <c r="D78" s="104">
        <v>9</v>
      </c>
      <c r="E78" s="104">
        <v>28</v>
      </c>
      <c r="F78" s="106">
        <v>5855790</v>
      </c>
      <c r="G78" s="106">
        <v>6380344</v>
      </c>
      <c r="H78" s="107">
        <f t="shared" si="2"/>
        <v>0.52455399999999996</v>
      </c>
      <c r="I78" s="110">
        <f>COUNTA(H78)</f>
        <v>1</v>
      </c>
      <c r="J78" s="111">
        <f>SUM(H78)</f>
        <v>0.52455399999999996</v>
      </c>
    </row>
    <row r="79" spans="1:10" x14ac:dyDescent="0.45">
      <c r="A79" s="4" t="s">
        <v>115</v>
      </c>
      <c r="B79" s="4" t="s">
        <v>127</v>
      </c>
      <c r="C79" s="4" t="s">
        <v>46</v>
      </c>
      <c r="D79" s="5">
        <v>12</v>
      </c>
      <c r="E79" s="5">
        <v>37</v>
      </c>
      <c r="F79" s="6">
        <v>19641545</v>
      </c>
      <c r="G79" s="6">
        <v>20281111</v>
      </c>
      <c r="H79" s="7">
        <f t="shared" si="2"/>
        <v>0.63956599999999997</v>
      </c>
      <c r="I79" s="110">
        <f>COUNTA(H79)</f>
        <v>1</v>
      </c>
      <c r="J79" s="111">
        <f>SUM(H79)</f>
        <v>0.63956599999999997</v>
      </c>
    </row>
    <row r="80" spans="1:10" x14ac:dyDescent="0.45">
      <c r="A80" s="4"/>
      <c r="B80" s="4"/>
      <c r="C80" s="4"/>
      <c r="D80" s="5"/>
      <c r="E80" s="5"/>
      <c r="F80" s="6"/>
      <c r="G80" s="6"/>
      <c r="H80" s="109">
        <f>COUNTA(H63:H79)</f>
        <v>17</v>
      </c>
      <c r="I80" s="108">
        <f>SUM(I63:I79)</f>
        <v>17</v>
      </c>
      <c r="J80" s="7">
        <f>SUM(J63:J79)</f>
        <v>17.037647</v>
      </c>
    </row>
    <row r="81" spans="1:10" x14ac:dyDescent="0.45">
      <c r="A81" s="4"/>
      <c r="B81" s="4"/>
      <c r="C81" s="4"/>
      <c r="D81" s="5"/>
      <c r="E81" s="5"/>
      <c r="F81" s="6"/>
      <c r="G81" s="6"/>
      <c r="H81" s="7">
        <f>AVERAGE(H63:H80)</f>
        <v>1.890980388888889</v>
      </c>
      <c r="I81" s="108"/>
      <c r="J81" s="7"/>
    </row>
    <row r="82" spans="1:10" x14ac:dyDescent="0.45">
      <c r="A82" s="4"/>
      <c r="B82" s="4"/>
      <c r="C82" s="4"/>
      <c r="D82" s="5"/>
      <c r="E82" s="5"/>
      <c r="F82" s="6"/>
      <c r="G82" s="6"/>
      <c r="H82" s="7">
        <f>STDEVA(H63:H79)</f>
        <v>0.59128915793830494</v>
      </c>
      <c r="I82" s="108"/>
      <c r="J82" s="7"/>
    </row>
    <row r="83" spans="1:10" x14ac:dyDescent="0.45">
      <c r="A83" s="4"/>
      <c r="B83" s="4"/>
      <c r="C83" s="4"/>
      <c r="D83" s="5"/>
      <c r="E83" s="5"/>
      <c r="F83" s="6"/>
      <c r="G83" s="6"/>
      <c r="H83" s="7">
        <f>H82/SQRT(H80)</f>
        <v>0.1434086854977738</v>
      </c>
      <c r="I83" s="108"/>
      <c r="J83" s="7"/>
    </row>
    <row r="84" spans="1:10" x14ac:dyDescent="0.45">
      <c r="A84" s="105" t="s">
        <v>150</v>
      </c>
      <c r="B84" s="105" t="s">
        <v>185</v>
      </c>
      <c r="C84" s="105" t="s">
        <v>186</v>
      </c>
      <c r="D84" s="104">
        <v>1</v>
      </c>
      <c r="E84" s="104">
        <v>276</v>
      </c>
      <c r="F84" s="106">
        <v>147547935</v>
      </c>
      <c r="G84" s="106">
        <v>155510340</v>
      </c>
      <c r="H84" s="107">
        <f t="shared" ref="H84:H115" si="3">(G84-F84)/1000000</f>
        <v>7.9624050000000004</v>
      </c>
      <c r="I84" s="123">
        <f>COUNTA(H84:H116)</f>
        <v>33</v>
      </c>
      <c r="J84" s="126">
        <f>SUM(H84:H116)</f>
        <v>67.422435000000007</v>
      </c>
    </row>
    <row r="85" spans="1:10" x14ac:dyDescent="0.45">
      <c r="A85" s="105" t="s">
        <v>150</v>
      </c>
      <c r="B85" s="105" t="s">
        <v>214</v>
      </c>
      <c r="C85" s="105" t="s">
        <v>215</v>
      </c>
      <c r="D85" s="104">
        <v>1</v>
      </c>
      <c r="E85" s="104">
        <v>262</v>
      </c>
      <c r="F85" s="106">
        <v>188730350</v>
      </c>
      <c r="G85" s="106">
        <v>195709435</v>
      </c>
      <c r="H85" s="107">
        <f t="shared" si="3"/>
        <v>6.9790850000000004</v>
      </c>
      <c r="I85" s="124"/>
      <c r="J85" s="127"/>
    </row>
    <row r="86" spans="1:10" x14ac:dyDescent="0.45">
      <c r="A86" s="105" t="s">
        <v>150</v>
      </c>
      <c r="B86" s="105" t="s">
        <v>175</v>
      </c>
      <c r="C86" s="105" t="s">
        <v>176</v>
      </c>
      <c r="D86" s="104">
        <v>1</v>
      </c>
      <c r="E86" s="104">
        <v>180</v>
      </c>
      <c r="F86" s="106">
        <v>113977250</v>
      </c>
      <c r="G86" s="106">
        <v>119857521</v>
      </c>
      <c r="H86" s="107">
        <f t="shared" si="3"/>
        <v>5.8802709999999996</v>
      </c>
      <c r="I86" s="124"/>
      <c r="J86" s="127"/>
    </row>
    <row r="87" spans="1:10" x14ac:dyDescent="0.45">
      <c r="A87" s="105" t="s">
        <v>150</v>
      </c>
      <c r="B87" s="105" t="s">
        <v>165</v>
      </c>
      <c r="C87" s="105" t="s">
        <v>166</v>
      </c>
      <c r="D87" s="104">
        <v>1</v>
      </c>
      <c r="E87" s="104">
        <v>128</v>
      </c>
      <c r="F87" s="106">
        <v>72096581</v>
      </c>
      <c r="G87" s="106">
        <v>77204994</v>
      </c>
      <c r="H87" s="107">
        <f t="shared" si="3"/>
        <v>5.1084129999999996</v>
      </c>
      <c r="I87" s="124"/>
      <c r="J87" s="127"/>
    </row>
    <row r="88" spans="1:10" x14ac:dyDescent="0.45">
      <c r="A88" s="105" t="s">
        <v>150</v>
      </c>
      <c r="B88" s="105" t="s">
        <v>200</v>
      </c>
      <c r="C88" s="105" t="s">
        <v>201</v>
      </c>
      <c r="D88" s="104">
        <v>1</v>
      </c>
      <c r="E88" s="104">
        <v>178</v>
      </c>
      <c r="F88" s="106">
        <v>174866837</v>
      </c>
      <c r="G88" s="106">
        <v>179020189</v>
      </c>
      <c r="H88" s="107">
        <f t="shared" si="3"/>
        <v>4.1533519999999999</v>
      </c>
      <c r="I88" s="124"/>
      <c r="J88" s="127"/>
    </row>
    <row r="89" spans="1:10" x14ac:dyDescent="0.45">
      <c r="A89" s="105" t="s">
        <v>150</v>
      </c>
      <c r="B89" s="105" t="s">
        <v>161</v>
      </c>
      <c r="C89" s="105" t="s">
        <v>162</v>
      </c>
      <c r="D89" s="104">
        <v>1</v>
      </c>
      <c r="E89" s="104">
        <v>158</v>
      </c>
      <c r="F89" s="106">
        <v>61918963</v>
      </c>
      <c r="G89" s="106">
        <v>65880684</v>
      </c>
      <c r="H89" s="107">
        <f t="shared" si="3"/>
        <v>3.9617209999999998</v>
      </c>
      <c r="I89" s="124"/>
      <c r="J89" s="127"/>
    </row>
    <row r="90" spans="1:10" x14ac:dyDescent="0.45">
      <c r="A90" s="105" t="s">
        <v>150</v>
      </c>
      <c r="B90" s="105" t="s">
        <v>192</v>
      </c>
      <c r="C90" s="105" t="s">
        <v>193</v>
      </c>
      <c r="D90" s="104">
        <v>1</v>
      </c>
      <c r="E90" s="104">
        <v>125</v>
      </c>
      <c r="F90" s="106">
        <v>163858317</v>
      </c>
      <c r="G90" s="106">
        <v>167289395</v>
      </c>
      <c r="H90" s="107">
        <f t="shared" si="3"/>
        <v>3.4310779999999999</v>
      </c>
      <c r="I90" s="124"/>
      <c r="J90" s="127"/>
    </row>
    <row r="91" spans="1:10" x14ac:dyDescent="0.45">
      <c r="A91" s="105" t="s">
        <v>150</v>
      </c>
      <c r="B91" s="105" t="s">
        <v>189</v>
      </c>
      <c r="C91" s="105" t="s">
        <v>126</v>
      </c>
      <c r="D91" s="104">
        <v>1</v>
      </c>
      <c r="E91" s="104">
        <v>99</v>
      </c>
      <c r="F91" s="106">
        <v>159917877</v>
      </c>
      <c r="G91" s="106">
        <v>162978619</v>
      </c>
      <c r="H91" s="107">
        <f t="shared" si="3"/>
        <v>3.0607419999999999</v>
      </c>
      <c r="I91" s="124"/>
      <c r="J91" s="127"/>
    </row>
    <row r="92" spans="1:10" x14ac:dyDescent="0.45">
      <c r="A92" s="105" t="s">
        <v>150</v>
      </c>
      <c r="B92" s="105" t="s">
        <v>179</v>
      </c>
      <c r="C92" s="105" t="s">
        <v>180</v>
      </c>
      <c r="D92" s="104">
        <v>1</v>
      </c>
      <c r="E92" s="104">
        <v>103</v>
      </c>
      <c r="F92" s="106">
        <v>133737684</v>
      </c>
      <c r="G92" s="106">
        <v>136572885</v>
      </c>
      <c r="H92" s="107">
        <f t="shared" si="3"/>
        <v>2.8352010000000001</v>
      </c>
      <c r="I92" s="124"/>
      <c r="J92" s="127"/>
    </row>
    <row r="93" spans="1:10" x14ac:dyDescent="0.45">
      <c r="A93" s="105" t="s">
        <v>150</v>
      </c>
      <c r="B93" s="105" t="s">
        <v>194</v>
      </c>
      <c r="C93" s="105" t="s">
        <v>195</v>
      </c>
      <c r="D93" s="104">
        <v>1</v>
      </c>
      <c r="E93" s="104">
        <v>111</v>
      </c>
      <c r="F93" s="106">
        <v>167953827</v>
      </c>
      <c r="G93" s="106">
        <v>170558404</v>
      </c>
      <c r="H93" s="107">
        <f t="shared" si="3"/>
        <v>2.6045769999999999</v>
      </c>
      <c r="I93" s="124"/>
      <c r="J93" s="127"/>
    </row>
    <row r="94" spans="1:10" x14ac:dyDescent="0.45">
      <c r="A94" s="105" t="s">
        <v>150</v>
      </c>
      <c r="B94" s="105" t="s">
        <v>183</v>
      </c>
      <c r="C94" s="105" t="s">
        <v>184</v>
      </c>
      <c r="D94" s="104">
        <v>1</v>
      </c>
      <c r="E94" s="104">
        <v>80</v>
      </c>
      <c r="F94" s="106">
        <v>138731229</v>
      </c>
      <c r="G94" s="106">
        <v>140692168</v>
      </c>
      <c r="H94" s="107">
        <f t="shared" si="3"/>
        <v>1.960939</v>
      </c>
      <c r="I94" s="124"/>
      <c r="J94" s="127"/>
    </row>
    <row r="95" spans="1:10" x14ac:dyDescent="0.45">
      <c r="A95" s="105" t="s">
        <v>150</v>
      </c>
      <c r="B95" s="105" t="s">
        <v>173</v>
      </c>
      <c r="C95" s="105" t="s">
        <v>174</v>
      </c>
      <c r="D95" s="104">
        <v>1</v>
      </c>
      <c r="E95" s="104">
        <v>73</v>
      </c>
      <c r="F95" s="106">
        <v>108458965</v>
      </c>
      <c r="G95" s="106">
        <v>110342026</v>
      </c>
      <c r="H95" s="107">
        <f t="shared" si="3"/>
        <v>1.8830610000000001</v>
      </c>
      <c r="I95" s="124"/>
      <c r="J95" s="127"/>
    </row>
    <row r="96" spans="1:10" x14ac:dyDescent="0.45">
      <c r="A96" s="105" t="s">
        <v>150</v>
      </c>
      <c r="B96" s="105" t="s">
        <v>167</v>
      </c>
      <c r="C96" s="105" t="s">
        <v>168</v>
      </c>
      <c r="D96" s="104">
        <v>1</v>
      </c>
      <c r="E96" s="104">
        <v>69</v>
      </c>
      <c r="F96" s="106">
        <v>87427086</v>
      </c>
      <c r="G96" s="106">
        <v>89275741</v>
      </c>
      <c r="H96" s="107">
        <f t="shared" si="3"/>
        <v>1.8486549999999999</v>
      </c>
      <c r="I96" s="124"/>
      <c r="J96" s="127"/>
    </row>
    <row r="97" spans="1:10" x14ac:dyDescent="0.45">
      <c r="A97" s="105" t="s">
        <v>150</v>
      </c>
      <c r="B97" s="105" t="s">
        <v>206</v>
      </c>
      <c r="C97" s="105" t="s">
        <v>207</v>
      </c>
      <c r="D97" s="104">
        <v>1</v>
      </c>
      <c r="E97" s="104">
        <v>70</v>
      </c>
      <c r="F97" s="106">
        <v>183959221</v>
      </c>
      <c r="G97" s="106">
        <v>185658364</v>
      </c>
      <c r="H97" s="107">
        <f t="shared" si="3"/>
        <v>1.6991430000000001</v>
      </c>
      <c r="I97" s="124"/>
      <c r="J97" s="127"/>
    </row>
    <row r="98" spans="1:10" x14ac:dyDescent="0.45">
      <c r="A98" s="105" t="s">
        <v>150</v>
      </c>
      <c r="B98" s="105" t="s">
        <v>169</v>
      </c>
      <c r="C98" s="105" t="s">
        <v>170</v>
      </c>
      <c r="D98" s="104">
        <v>1</v>
      </c>
      <c r="E98" s="104">
        <v>70</v>
      </c>
      <c r="F98" s="106">
        <v>92192818</v>
      </c>
      <c r="G98" s="106">
        <v>93791840</v>
      </c>
      <c r="H98" s="107">
        <f t="shared" si="3"/>
        <v>1.5990219999999999</v>
      </c>
      <c r="I98" s="124"/>
      <c r="J98" s="127"/>
    </row>
    <row r="99" spans="1:10" x14ac:dyDescent="0.45">
      <c r="A99" s="105" t="s">
        <v>150</v>
      </c>
      <c r="B99" s="105" t="s">
        <v>181</v>
      </c>
      <c r="C99" s="105" t="s">
        <v>182</v>
      </c>
      <c r="D99" s="104">
        <v>1</v>
      </c>
      <c r="E99" s="104">
        <v>46</v>
      </c>
      <c r="F99" s="106">
        <v>137051809</v>
      </c>
      <c r="G99" s="106">
        <v>138386161</v>
      </c>
      <c r="H99" s="107">
        <f t="shared" si="3"/>
        <v>1.334352</v>
      </c>
      <c r="I99" s="124"/>
      <c r="J99" s="127"/>
    </row>
    <row r="100" spans="1:10" x14ac:dyDescent="0.45">
      <c r="A100" s="105" t="s">
        <v>150</v>
      </c>
      <c r="B100" s="105" t="s">
        <v>202</v>
      </c>
      <c r="C100" s="105" t="s">
        <v>203</v>
      </c>
      <c r="D100" s="104">
        <v>1</v>
      </c>
      <c r="E100" s="104">
        <v>41</v>
      </c>
      <c r="F100" s="106">
        <v>180633544</v>
      </c>
      <c r="G100" s="106">
        <v>181671137</v>
      </c>
      <c r="H100" s="107">
        <f t="shared" si="3"/>
        <v>1.037593</v>
      </c>
      <c r="I100" s="124"/>
      <c r="J100" s="127"/>
    </row>
    <row r="101" spans="1:10" x14ac:dyDescent="0.45">
      <c r="A101" s="105" t="s">
        <v>150</v>
      </c>
      <c r="B101" s="105" t="s">
        <v>210</v>
      </c>
      <c r="C101" s="105" t="s">
        <v>211</v>
      </c>
      <c r="D101" s="104">
        <v>1</v>
      </c>
      <c r="E101" s="104">
        <v>40</v>
      </c>
      <c r="F101" s="106">
        <v>186276299</v>
      </c>
      <c r="G101" s="106">
        <v>187295180</v>
      </c>
      <c r="H101" s="107">
        <f t="shared" si="3"/>
        <v>1.0188809999999999</v>
      </c>
      <c r="I101" s="124"/>
      <c r="J101" s="127"/>
    </row>
    <row r="102" spans="1:10" x14ac:dyDescent="0.45">
      <c r="A102" s="105" t="s">
        <v>150</v>
      </c>
      <c r="B102" s="105" t="s">
        <v>212</v>
      </c>
      <c r="C102" s="105" t="s">
        <v>213</v>
      </c>
      <c r="D102" s="104">
        <v>1</v>
      </c>
      <c r="E102" s="104">
        <v>32</v>
      </c>
      <c r="F102" s="106">
        <v>187340471</v>
      </c>
      <c r="G102" s="106">
        <v>188267422</v>
      </c>
      <c r="H102" s="107">
        <f t="shared" si="3"/>
        <v>0.92695099999999997</v>
      </c>
      <c r="I102" s="124"/>
      <c r="J102" s="127"/>
    </row>
    <row r="103" spans="1:10" x14ac:dyDescent="0.45">
      <c r="A103" s="105" t="s">
        <v>150</v>
      </c>
      <c r="B103" s="105" t="s">
        <v>190</v>
      </c>
      <c r="C103" s="105" t="s">
        <v>191</v>
      </c>
      <c r="D103" s="104">
        <v>1</v>
      </c>
      <c r="E103" s="104">
        <v>28</v>
      </c>
      <c r="F103" s="106">
        <v>163044695</v>
      </c>
      <c r="G103" s="106">
        <v>163835930</v>
      </c>
      <c r="H103" s="107">
        <f t="shared" si="3"/>
        <v>0.79123500000000002</v>
      </c>
      <c r="I103" s="124"/>
      <c r="J103" s="127"/>
    </row>
    <row r="104" spans="1:10" x14ac:dyDescent="0.45">
      <c r="A104" s="105" t="s">
        <v>150</v>
      </c>
      <c r="B104" s="105" t="s">
        <v>153</v>
      </c>
      <c r="C104" s="105" t="s">
        <v>154</v>
      </c>
      <c r="D104" s="104">
        <v>1</v>
      </c>
      <c r="E104" s="104">
        <v>30</v>
      </c>
      <c r="F104" s="106">
        <v>24459092</v>
      </c>
      <c r="G104" s="106">
        <v>25224985</v>
      </c>
      <c r="H104" s="107">
        <f t="shared" si="3"/>
        <v>0.76589300000000005</v>
      </c>
      <c r="I104" s="124"/>
      <c r="J104" s="127"/>
    </row>
    <row r="105" spans="1:10" x14ac:dyDescent="0.45">
      <c r="A105" s="105" t="s">
        <v>150</v>
      </c>
      <c r="B105" s="105" t="s">
        <v>155</v>
      </c>
      <c r="C105" s="105" t="s">
        <v>156</v>
      </c>
      <c r="D105" s="104">
        <v>1</v>
      </c>
      <c r="E105" s="104">
        <v>30</v>
      </c>
      <c r="F105" s="106">
        <v>27168179</v>
      </c>
      <c r="G105" s="106">
        <v>27883388</v>
      </c>
      <c r="H105" s="107">
        <f t="shared" si="3"/>
        <v>0.71520899999999998</v>
      </c>
      <c r="I105" s="124"/>
      <c r="J105" s="127"/>
    </row>
    <row r="106" spans="1:10" x14ac:dyDescent="0.45">
      <c r="A106" s="105" t="s">
        <v>150</v>
      </c>
      <c r="B106" s="105" t="s">
        <v>177</v>
      </c>
      <c r="C106" s="105" t="s">
        <v>178</v>
      </c>
      <c r="D106" s="104">
        <v>1</v>
      </c>
      <c r="E106" s="104">
        <v>24</v>
      </c>
      <c r="F106" s="106">
        <v>127595878</v>
      </c>
      <c r="G106" s="106">
        <v>128310580</v>
      </c>
      <c r="H106" s="107">
        <f t="shared" si="3"/>
        <v>0.71470199999999995</v>
      </c>
      <c r="I106" s="124"/>
      <c r="J106" s="127"/>
    </row>
    <row r="107" spans="1:10" x14ac:dyDescent="0.45">
      <c r="A107" s="105" t="s">
        <v>150</v>
      </c>
      <c r="B107" s="105" t="s">
        <v>187</v>
      </c>
      <c r="C107" s="105" t="s">
        <v>188</v>
      </c>
      <c r="D107" s="104">
        <v>1</v>
      </c>
      <c r="E107" s="104">
        <v>24</v>
      </c>
      <c r="F107" s="106">
        <v>158727149</v>
      </c>
      <c r="G107" s="106">
        <v>159399402</v>
      </c>
      <c r="H107" s="107">
        <f t="shared" si="3"/>
        <v>0.67225299999999999</v>
      </c>
      <c r="I107" s="124"/>
      <c r="J107" s="127"/>
    </row>
    <row r="108" spans="1:10" x14ac:dyDescent="0.45">
      <c r="A108" s="105" t="s">
        <v>150</v>
      </c>
      <c r="B108" s="105" t="s">
        <v>159</v>
      </c>
      <c r="C108" s="105" t="s">
        <v>160</v>
      </c>
      <c r="D108" s="104">
        <v>1</v>
      </c>
      <c r="E108" s="104">
        <v>23</v>
      </c>
      <c r="F108" s="106">
        <v>54357467</v>
      </c>
      <c r="G108" s="106">
        <v>54957349</v>
      </c>
      <c r="H108" s="107">
        <f t="shared" si="3"/>
        <v>0.59988200000000003</v>
      </c>
      <c r="I108" s="124"/>
      <c r="J108" s="127"/>
    </row>
    <row r="109" spans="1:10" x14ac:dyDescent="0.45">
      <c r="A109" s="105" t="s">
        <v>150</v>
      </c>
      <c r="B109" s="105" t="s">
        <v>163</v>
      </c>
      <c r="C109" s="105" t="s">
        <v>164</v>
      </c>
      <c r="D109" s="104">
        <v>1</v>
      </c>
      <c r="E109" s="104">
        <v>25</v>
      </c>
      <c r="F109" s="106">
        <v>68209165</v>
      </c>
      <c r="G109" s="106">
        <v>68808616</v>
      </c>
      <c r="H109" s="107">
        <f t="shared" si="3"/>
        <v>0.59945099999999996</v>
      </c>
      <c r="I109" s="124"/>
      <c r="J109" s="127"/>
    </row>
    <row r="110" spans="1:10" x14ac:dyDescent="0.45">
      <c r="A110" s="105" t="s">
        <v>150</v>
      </c>
      <c r="B110" s="105" t="s">
        <v>204</v>
      </c>
      <c r="C110" s="105" t="s">
        <v>205</v>
      </c>
      <c r="D110" s="104">
        <v>1</v>
      </c>
      <c r="E110" s="104">
        <v>24</v>
      </c>
      <c r="F110" s="106">
        <v>183286842</v>
      </c>
      <c r="G110" s="106">
        <v>183871259</v>
      </c>
      <c r="H110" s="107">
        <f t="shared" si="3"/>
        <v>0.58441699999999996</v>
      </c>
      <c r="I110" s="124"/>
      <c r="J110" s="127"/>
    </row>
    <row r="111" spans="1:10" x14ac:dyDescent="0.45">
      <c r="A111" s="105" t="s">
        <v>150</v>
      </c>
      <c r="B111" s="105" t="s">
        <v>151</v>
      </c>
      <c r="C111" s="105" t="s">
        <v>152</v>
      </c>
      <c r="D111" s="104">
        <v>1</v>
      </c>
      <c r="E111" s="104">
        <v>24</v>
      </c>
      <c r="F111" s="106">
        <v>23824428</v>
      </c>
      <c r="G111" s="106">
        <v>24397267</v>
      </c>
      <c r="H111" s="107">
        <f t="shared" si="3"/>
        <v>0.57283899999999999</v>
      </c>
      <c r="I111" s="124"/>
      <c r="J111" s="127"/>
    </row>
    <row r="112" spans="1:10" x14ac:dyDescent="0.45">
      <c r="A112" s="105" t="s">
        <v>150</v>
      </c>
      <c r="B112" s="105" t="s">
        <v>157</v>
      </c>
      <c r="C112" s="105" t="s">
        <v>158</v>
      </c>
      <c r="D112" s="104">
        <v>1</v>
      </c>
      <c r="E112" s="104">
        <v>26</v>
      </c>
      <c r="F112" s="106">
        <v>31166981</v>
      </c>
      <c r="G112" s="106">
        <v>31733020</v>
      </c>
      <c r="H112" s="107">
        <f t="shared" si="3"/>
        <v>0.56603899999999996</v>
      </c>
      <c r="I112" s="124"/>
      <c r="J112" s="127"/>
    </row>
    <row r="113" spans="1:10" x14ac:dyDescent="0.45">
      <c r="A113" s="105" t="s">
        <v>150</v>
      </c>
      <c r="B113" s="105" t="s">
        <v>208</v>
      </c>
      <c r="C113" s="105" t="s">
        <v>209</v>
      </c>
      <c r="D113" s="104">
        <v>1</v>
      </c>
      <c r="E113" s="104">
        <v>22</v>
      </c>
      <c r="F113" s="106">
        <v>185747810</v>
      </c>
      <c r="G113" s="106">
        <v>186254957</v>
      </c>
      <c r="H113" s="107">
        <f t="shared" si="3"/>
        <v>0.50714700000000001</v>
      </c>
      <c r="I113" s="124"/>
      <c r="J113" s="127"/>
    </row>
    <row r="114" spans="1:10" x14ac:dyDescent="0.45">
      <c r="A114" s="105" t="s">
        <v>150</v>
      </c>
      <c r="B114" s="105" t="s">
        <v>171</v>
      </c>
      <c r="C114" s="105" t="s">
        <v>172</v>
      </c>
      <c r="D114" s="104">
        <v>1</v>
      </c>
      <c r="E114" s="104">
        <v>14</v>
      </c>
      <c r="F114" s="106">
        <v>107593839</v>
      </c>
      <c r="G114" s="106">
        <v>107966683</v>
      </c>
      <c r="H114" s="107">
        <f t="shared" si="3"/>
        <v>0.37284400000000001</v>
      </c>
      <c r="I114" s="124"/>
      <c r="J114" s="127"/>
    </row>
    <row r="115" spans="1:10" x14ac:dyDescent="0.45">
      <c r="A115" s="105" t="s">
        <v>150</v>
      </c>
      <c r="B115" s="105" t="s">
        <v>198</v>
      </c>
      <c r="C115" s="105" t="s">
        <v>199</v>
      </c>
      <c r="D115" s="104">
        <v>1</v>
      </c>
      <c r="E115" s="104">
        <v>17</v>
      </c>
      <c r="F115" s="106">
        <v>171827551</v>
      </c>
      <c r="G115" s="106">
        <v>172177977</v>
      </c>
      <c r="H115" s="107">
        <f t="shared" si="3"/>
        <v>0.35042600000000002</v>
      </c>
      <c r="I115" s="124"/>
      <c r="J115" s="127"/>
    </row>
    <row r="116" spans="1:10" x14ac:dyDescent="0.45">
      <c r="A116" s="105" t="s">
        <v>150</v>
      </c>
      <c r="B116" s="105" t="s">
        <v>196</v>
      </c>
      <c r="C116" s="105" t="s">
        <v>197</v>
      </c>
      <c r="D116" s="104">
        <v>1</v>
      </c>
      <c r="E116" s="104">
        <v>14</v>
      </c>
      <c r="F116" s="106">
        <v>171047180</v>
      </c>
      <c r="G116" s="106">
        <v>171371836</v>
      </c>
      <c r="H116" s="107">
        <f t="shared" ref="H116:H147" si="4">(G116-F116)/1000000</f>
        <v>0.324656</v>
      </c>
      <c r="I116" s="125"/>
      <c r="J116" s="128"/>
    </row>
    <row r="117" spans="1:10" x14ac:dyDescent="0.45">
      <c r="A117" s="4" t="s">
        <v>150</v>
      </c>
      <c r="B117" s="4" t="s">
        <v>286</v>
      </c>
      <c r="C117" s="4" t="s">
        <v>287</v>
      </c>
      <c r="D117" s="5">
        <v>2</v>
      </c>
      <c r="E117" s="5">
        <v>292</v>
      </c>
      <c r="F117" s="6">
        <v>66587711</v>
      </c>
      <c r="G117" s="6">
        <v>74957741</v>
      </c>
      <c r="H117" s="7">
        <f t="shared" si="4"/>
        <v>8.3700299999999999</v>
      </c>
      <c r="I117" s="123">
        <f>COUNTA(H117:H138)</f>
        <v>22</v>
      </c>
      <c r="J117" s="126">
        <f>SUM(H117:H138)</f>
        <v>50.987893999999997</v>
      </c>
    </row>
    <row r="118" spans="1:10" x14ac:dyDescent="0.45">
      <c r="A118" s="4" t="s">
        <v>150</v>
      </c>
      <c r="B118" s="4" t="s">
        <v>296</v>
      </c>
      <c r="C118" s="4" t="s">
        <v>297</v>
      </c>
      <c r="D118" s="5">
        <v>2</v>
      </c>
      <c r="E118" s="5">
        <v>223</v>
      </c>
      <c r="F118" s="6">
        <v>91037922</v>
      </c>
      <c r="G118" s="6">
        <v>97120631</v>
      </c>
      <c r="H118" s="7">
        <f t="shared" si="4"/>
        <v>6.0827090000000004</v>
      </c>
      <c r="I118" s="124"/>
      <c r="J118" s="127"/>
    </row>
    <row r="119" spans="1:10" x14ac:dyDescent="0.45">
      <c r="A119" s="4" t="s">
        <v>150</v>
      </c>
      <c r="B119" s="4" t="s">
        <v>310</v>
      </c>
      <c r="C119" s="4" t="s">
        <v>311</v>
      </c>
      <c r="D119" s="5">
        <v>2</v>
      </c>
      <c r="E119" s="5">
        <v>149</v>
      </c>
      <c r="F119" s="6">
        <v>129511370</v>
      </c>
      <c r="G119" s="6">
        <v>134436080</v>
      </c>
      <c r="H119" s="7">
        <f t="shared" si="4"/>
        <v>4.9247100000000001</v>
      </c>
      <c r="I119" s="124"/>
      <c r="J119" s="127"/>
    </row>
    <row r="120" spans="1:10" x14ac:dyDescent="0.45">
      <c r="A120" s="4" t="s">
        <v>150</v>
      </c>
      <c r="B120" s="4" t="s">
        <v>302</v>
      </c>
      <c r="C120" s="4" t="s">
        <v>303</v>
      </c>
      <c r="D120" s="5">
        <v>2</v>
      </c>
      <c r="E120" s="5">
        <v>183</v>
      </c>
      <c r="F120" s="6">
        <v>106254741</v>
      </c>
      <c r="G120" s="6">
        <v>111047747</v>
      </c>
      <c r="H120" s="7">
        <f t="shared" si="4"/>
        <v>4.7930060000000001</v>
      </c>
      <c r="I120" s="124"/>
      <c r="J120" s="127"/>
    </row>
    <row r="121" spans="1:10" x14ac:dyDescent="0.45">
      <c r="A121" s="4" t="s">
        <v>150</v>
      </c>
      <c r="B121" s="4" t="s">
        <v>288</v>
      </c>
      <c r="C121" s="4" t="s">
        <v>289</v>
      </c>
      <c r="D121" s="5">
        <v>2</v>
      </c>
      <c r="E121" s="5">
        <v>172</v>
      </c>
      <c r="F121" s="6">
        <v>75024216</v>
      </c>
      <c r="G121" s="6">
        <v>79762574</v>
      </c>
      <c r="H121" s="7">
        <f t="shared" si="4"/>
        <v>4.7383579999999998</v>
      </c>
      <c r="I121" s="124"/>
      <c r="J121" s="127"/>
    </row>
    <row r="122" spans="1:10" x14ac:dyDescent="0.45">
      <c r="A122" s="4" t="s">
        <v>150</v>
      </c>
      <c r="B122" s="4" t="s">
        <v>300</v>
      </c>
      <c r="C122" s="4" t="s">
        <v>301</v>
      </c>
      <c r="D122" s="5">
        <v>2</v>
      </c>
      <c r="E122" s="5">
        <v>141</v>
      </c>
      <c r="F122" s="6">
        <v>99815418</v>
      </c>
      <c r="G122" s="6">
        <v>103246300</v>
      </c>
      <c r="H122" s="7">
        <f t="shared" si="4"/>
        <v>3.430882</v>
      </c>
      <c r="I122" s="124"/>
      <c r="J122" s="127"/>
    </row>
    <row r="123" spans="1:10" x14ac:dyDescent="0.45">
      <c r="A123" s="4" t="s">
        <v>150</v>
      </c>
      <c r="B123" s="4" t="s">
        <v>284</v>
      </c>
      <c r="C123" s="4" t="s">
        <v>285</v>
      </c>
      <c r="D123" s="5">
        <v>2</v>
      </c>
      <c r="E123" s="5">
        <v>79</v>
      </c>
      <c r="F123" s="6">
        <v>51236864</v>
      </c>
      <c r="G123" s="6">
        <v>53982206</v>
      </c>
      <c r="H123" s="7">
        <f t="shared" si="4"/>
        <v>2.7453419999999999</v>
      </c>
      <c r="I123" s="124"/>
      <c r="J123" s="127"/>
    </row>
    <row r="124" spans="1:10" x14ac:dyDescent="0.45">
      <c r="A124" s="4" t="s">
        <v>150</v>
      </c>
      <c r="B124" s="4" t="s">
        <v>282</v>
      </c>
      <c r="C124" s="4" t="s">
        <v>283</v>
      </c>
      <c r="D124" s="5">
        <v>2</v>
      </c>
      <c r="E124" s="5">
        <v>89</v>
      </c>
      <c r="F124" s="6">
        <v>38331387</v>
      </c>
      <c r="G124" s="6">
        <v>40749495</v>
      </c>
      <c r="H124" s="7">
        <f t="shared" si="4"/>
        <v>2.4181080000000001</v>
      </c>
      <c r="I124" s="124"/>
      <c r="J124" s="127"/>
    </row>
    <row r="125" spans="1:10" x14ac:dyDescent="0.45">
      <c r="A125" s="4" t="s">
        <v>150</v>
      </c>
      <c r="B125" s="4" t="s">
        <v>290</v>
      </c>
      <c r="C125" s="4" t="s">
        <v>291</v>
      </c>
      <c r="D125" s="5">
        <v>2</v>
      </c>
      <c r="E125" s="5">
        <v>46</v>
      </c>
      <c r="F125" s="6">
        <v>81091028</v>
      </c>
      <c r="G125" s="6">
        <v>83060609</v>
      </c>
      <c r="H125" s="7">
        <f t="shared" si="4"/>
        <v>1.969581</v>
      </c>
      <c r="I125" s="124"/>
      <c r="J125" s="127"/>
    </row>
    <row r="126" spans="1:10" x14ac:dyDescent="0.45">
      <c r="A126" s="4" t="s">
        <v>150</v>
      </c>
      <c r="B126" s="4" t="s">
        <v>280</v>
      </c>
      <c r="C126" s="4" t="s">
        <v>281</v>
      </c>
      <c r="D126" s="5">
        <v>2</v>
      </c>
      <c r="E126" s="5">
        <v>52</v>
      </c>
      <c r="F126" s="6">
        <v>35115874</v>
      </c>
      <c r="G126" s="6">
        <v>36850914</v>
      </c>
      <c r="H126" s="7">
        <f t="shared" si="4"/>
        <v>1.7350399999999999</v>
      </c>
      <c r="I126" s="124"/>
      <c r="J126" s="127"/>
    </row>
    <row r="127" spans="1:10" x14ac:dyDescent="0.45">
      <c r="A127" s="4" t="s">
        <v>150</v>
      </c>
      <c r="B127" s="4" t="s">
        <v>276</v>
      </c>
      <c r="C127" s="4" t="s">
        <v>277</v>
      </c>
      <c r="D127" s="5">
        <v>2</v>
      </c>
      <c r="E127" s="5">
        <v>59</v>
      </c>
      <c r="F127" s="6">
        <v>6249698</v>
      </c>
      <c r="G127" s="6">
        <v>7825491</v>
      </c>
      <c r="H127" s="7">
        <f t="shared" si="4"/>
        <v>1.575793</v>
      </c>
      <c r="I127" s="124"/>
      <c r="J127" s="127"/>
    </row>
    <row r="128" spans="1:10" x14ac:dyDescent="0.45">
      <c r="A128" s="4" t="s">
        <v>150</v>
      </c>
      <c r="B128" s="4" t="s">
        <v>270</v>
      </c>
      <c r="C128" s="4" t="s">
        <v>271</v>
      </c>
      <c r="D128" s="5">
        <v>2</v>
      </c>
      <c r="E128" s="5">
        <v>58</v>
      </c>
      <c r="F128" s="6">
        <v>2722222</v>
      </c>
      <c r="G128" s="6">
        <v>4040153</v>
      </c>
      <c r="H128" s="7">
        <f t="shared" si="4"/>
        <v>1.317931</v>
      </c>
      <c r="I128" s="124"/>
      <c r="J128" s="127"/>
    </row>
    <row r="129" spans="1:10" x14ac:dyDescent="0.45">
      <c r="A129" s="4" t="s">
        <v>150</v>
      </c>
      <c r="B129" s="4" t="s">
        <v>298</v>
      </c>
      <c r="C129" s="4" t="s">
        <v>299</v>
      </c>
      <c r="D129" s="5">
        <v>2</v>
      </c>
      <c r="E129" s="5">
        <v>51</v>
      </c>
      <c r="F129" s="6">
        <v>97163438</v>
      </c>
      <c r="G129" s="6">
        <v>98344691</v>
      </c>
      <c r="H129" s="7">
        <f t="shared" si="4"/>
        <v>1.1812530000000001</v>
      </c>
      <c r="I129" s="124"/>
      <c r="J129" s="127"/>
    </row>
    <row r="130" spans="1:10" x14ac:dyDescent="0.45">
      <c r="A130" s="4" t="s">
        <v>150</v>
      </c>
      <c r="B130" s="4" t="s">
        <v>308</v>
      </c>
      <c r="C130" s="4" t="s">
        <v>309</v>
      </c>
      <c r="D130" s="5">
        <v>2</v>
      </c>
      <c r="E130" s="5">
        <v>46</v>
      </c>
      <c r="F130" s="6">
        <v>124291350</v>
      </c>
      <c r="G130" s="6">
        <v>125394485</v>
      </c>
      <c r="H130" s="7">
        <f t="shared" si="4"/>
        <v>1.103135</v>
      </c>
      <c r="I130" s="124"/>
      <c r="J130" s="127"/>
    </row>
    <row r="131" spans="1:10" x14ac:dyDescent="0.45">
      <c r="A131" s="4" t="s">
        <v>150</v>
      </c>
      <c r="B131" s="4" t="s">
        <v>306</v>
      </c>
      <c r="C131" s="4" t="s">
        <v>307</v>
      </c>
      <c r="D131" s="5">
        <v>2</v>
      </c>
      <c r="E131" s="5">
        <v>41</v>
      </c>
      <c r="F131" s="6">
        <v>116697379</v>
      </c>
      <c r="G131" s="6">
        <v>117594070</v>
      </c>
      <c r="H131" s="7">
        <f t="shared" si="4"/>
        <v>0.89669100000000002</v>
      </c>
      <c r="I131" s="124"/>
      <c r="J131" s="127"/>
    </row>
    <row r="132" spans="1:10" x14ac:dyDescent="0.45">
      <c r="A132" s="4" t="s">
        <v>150</v>
      </c>
      <c r="B132" s="4" t="s">
        <v>272</v>
      </c>
      <c r="C132" s="4" t="s">
        <v>273</v>
      </c>
      <c r="D132" s="5">
        <v>2</v>
      </c>
      <c r="E132" s="5">
        <v>29</v>
      </c>
      <c r="F132" s="6">
        <v>4122053</v>
      </c>
      <c r="G132" s="6">
        <v>4786821</v>
      </c>
      <c r="H132" s="7">
        <f t="shared" si="4"/>
        <v>0.66476800000000003</v>
      </c>
      <c r="I132" s="124"/>
      <c r="J132" s="127"/>
    </row>
    <row r="133" spans="1:10" x14ac:dyDescent="0.45">
      <c r="A133" s="4" t="s">
        <v>150</v>
      </c>
      <c r="B133" s="4" t="s">
        <v>278</v>
      </c>
      <c r="C133" s="4" t="s">
        <v>279</v>
      </c>
      <c r="D133" s="5">
        <v>2</v>
      </c>
      <c r="E133" s="5">
        <v>25</v>
      </c>
      <c r="F133" s="6">
        <v>31529849</v>
      </c>
      <c r="G133" s="6">
        <v>32140422</v>
      </c>
      <c r="H133" s="7">
        <f t="shared" si="4"/>
        <v>0.61057300000000003</v>
      </c>
      <c r="I133" s="124"/>
      <c r="J133" s="127"/>
    </row>
    <row r="134" spans="1:10" x14ac:dyDescent="0.45">
      <c r="A134" s="4" t="s">
        <v>150</v>
      </c>
      <c r="B134" s="4" t="s">
        <v>312</v>
      </c>
      <c r="C134" s="4" t="s">
        <v>313</v>
      </c>
      <c r="D134" s="5">
        <v>2</v>
      </c>
      <c r="E134" s="5">
        <v>25</v>
      </c>
      <c r="F134" s="6">
        <v>143988351</v>
      </c>
      <c r="G134" s="6">
        <v>144561510</v>
      </c>
      <c r="H134" s="7">
        <f t="shared" si="4"/>
        <v>0.57315899999999997</v>
      </c>
      <c r="I134" s="124"/>
      <c r="J134" s="127"/>
    </row>
    <row r="135" spans="1:10" x14ac:dyDescent="0.45">
      <c r="A135" s="4" t="s">
        <v>150</v>
      </c>
      <c r="B135" s="4" t="s">
        <v>294</v>
      </c>
      <c r="C135" s="4" t="s">
        <v>295</v>
      </c>
      <c r="D135" s="5">
        <v>2</v>
      </c>
      <c r="E135" s="5">
        <v>20</v>
      </c>
      <c r="F135" s="6">
        <v>90240122</v>
      </c>
      <c r="G135" s="6">
        <v>90768332</v>
      </c>
      <c r="H135" s="7">
        <f t="shared" si="4"/>
        <v>0.52820999999999996</v>
      </c>
      <c r="I135" s="124"/>
      <c r="J135" s="127"/>
    </row>
    <row r="136" spans="1:10" x14ac:dyDescent="0.45">
      <c r="A136" s="4" t="s">
        <v>150</v>
      </c>
      <c r="B136" s="4" t="s">
        <v>292</v>
      </c>
      <c r="C136" s="4" t="s">
        <v>293</v>
      </c>
      <c r="D136" s="5">
        <v>2</v>
      </c>
      <c r="E136" s="5">
        <v>22</v>
      </c>
      <c r="F136" s="6">
        <v>83787121</v>
      </c>
      <c r="G136" s="6">
        <v>84277097</v>
      </c>
      <c r="H136" s="7">
        <f t="shared" si="4"/>
        <v>0.48997600000000002</v>
      </c>
      <c r="I136" s="124"/>
      <c r="J136" s="127"/>
    </row>
    <row r="137" spans="1:10" x14ac:dyDescent="0.45">
      <c r="A137" s="4" t="s">
        <v>150</v>
      </c>
      <c r="B137" s="4" t="s">
        <v>274</v>
      </c>
      <c r="C137" s="4" t="s">
        <v>275</v>
      </c>
      <c r="D137" s="5">
        <v>2</v>
      </c>
      <c r="E137" s="5">
        <v>14</v>
      </c>
      <c r="F137" s="6">
        <v>5744158</v>
      </c>
      <c r="G137" s="6">
        <v>6220125</v>
      </c>
      <c r="H137" s="7">
        <f t="shared" si="4"/>
        <v>0.47596699999999997</v>
      </c>
      <c r="I137" s="124"/>
      <c r="J137" s="127"/>
    </row>
    <row r="138" spans="1:10" x14ac:dyDescent="0.45">
      <c r="A138" s="4" t="s">
        <v>150</v>
      </c>
      <c r="B138" s="4" t="s">
        <v>304</v>
      </c>
      <c r="C138" s="4" t="s">
        <v>305</v>
      </c>
      <c r="D138" s="5">
        <v>2</v>
      </c>
      <c r="E138" s="5">
        <v>14</v>
      </c>
      <c r="F138" s="6">
        <v>111172171</v>
      </c>
      <c r="G138" s="6">
        <v>111534843</v>
      </c>
      <c r="H138" s="7">
        <f t="shared" si="4"/>
        <v>0.36267199999999999</v>
      </c>
      <c r="I138" s="125"/>
      <c r="J138" s="128"/>
    </row>
    <row r="139" spans="1:10" x14ac:dyDescent="0.45">
      <c r="A139" s="105" t="s">
        <v>150</v>
      </c>
      <c r="B139" s="105" t="s">
        <v>364</v>
      </c>
      <c r="C139" s="105" t="s">
        <v>365</v>
      </c>
      <c r="D139" s="104">
        <v>3</v>
      </c>
      <c r="E139" s="104">
        <v>119</v>
      </c>
      <c r="F139" s="106">
        <v>91547554</v>
      </c>
      <c r="G139" s="106">
        <v>94401950</v>
      </c>
      <c r="H139" s="107">
        <f t="shared" si="4"/>
        <v>2.8543959999999999</v>
      </c>
      <c r="I139" s="123">
        <f>COUNTA(H139:H154)</f>
        <v>16</v>
      </c>
      <c r="J139" s="126">
        <f>SUM(H139:H154)</f>
        <v>17.115776</v>
      </c>
    </row>
    <row r="140" spans="1:10" x14ac:dyDescent="0.45">
      <c r="A140" s="105" t="s">
        <v>150</v>
      </c>
      <c r="B140" s="105" t="s">
        <v>352</v>
      </c>
      <c r="C140" s="105" t="s">
        <v>353</v>
      </c>
      <c r="D140" s="104">
        <v>3</v>
      </c>
      <c r="E140" s="104">
        <v>91</v>
      </c>
      <c r="F140" s="106">
        <v>56828551</v>
      </c>
      <c r="G140" s="106">
        <v>59122957</v>
      </c>
      <c r="H140" s="107">
        <f t="shared" si="4"/>
        <v>2.2944059999999999</v>
      </c>
      <c r="I140" s="124"/>
      <c r="J140" s="127"/>
    </row>
    <row r="141" spans="1:10" x14ac:dyDescent="0.45">
      <c r="A141" s="105" t="s">
        <v>150</v>
      </c>
      <c r="B141" s="105" t="s">
        <v>346</v>
      </c>
      <c r="C141" s="105" t="s">
        <v>347</v>
      </c>
      <c r="D141" s="104">
        <v>3</v>
      </c>
      <c r="E141" s="104">
        <v>73</v>
      </c>
      <c r="F141" s="106">
        <v>30187768</v>
      </c>
      <c r="G141" s="106">
        <v>31957544</v>
      </c>
      <c r="H141" s="107">
        <f t="shared" si="4"/>
        <v>1.769776</v>
      </c>
      <c r="I141" s="124"/>
      <c r="J141" s="127"/>
    </row>
    <row r="142" spans="1:10" x14ac:dyDescent="0.45">
      <c r="A142" s="105" t="s">
        <v>150</v>
      </c>
      <c r="B142" s="105" t="s">
        <v>370</v>
      </c>
      <c r="C142" s="105" t="s">
        <v>371</v>
      </c>
      <c r="D142" s="104">
        <v>3</v>
      </c>
      <c r="E142" s="104">
        <v>50</v>
      </c>
      <c r="F142" s="106">
        <v>109493923</v>
      </c>
      <c r="G142" s="106">
        <v>110788877</v>
      </c>
      <c r="H142" s="107">
        <f t="shared" si="4"/>
        <v>1.2949539999999999</v>
      </c>
      <c r="I142" s="124"/>
      <c r="J142" s="127"/>
    </row>
    <row r="143" spans="1:10" x14ac:dyDescent="0.45">
      <c r="A143" s="105" t="s">
        <v>150</v>
      </c>
      <c r="B143" s="105" t="s">
        <v>350</v>
      </c>
      <c r="C143" s="105" t="s">
        <v>351</v>
      </c>
      <c r="D143" s="104">
        <v>3</v>
      </c>
      <c r="E143" s="104">
        <v>54</v>
      </c>
      <c r="F143" s="106">
        <v>46816816</v>
      </c>
      <c r="G143" s="106">
        <v>48073408</v>
      </c>
      <c r="H143" s="107">
        <f t="shared" si="4"/>
        <v>1.2565919999999999</v>
      </c>
      <c r="I143" s="124"/>
      <c r="J143" s="127"/>
    </row>
    <row r="144" spans="1:10" x14ac:dyDescent="0.45">
      <c r="A144" s="105" t="s">
        <v>150</v>
      </c>
      <c r="B144" s="105" t="s">
        <v>340</v>
      </c>
      <c r="C144" s="105" t="s">
        <v>341</v>
      </c>
      <c r="D144" s="104">
        <v>3</v>
      </c>
      <c r="E144" s="104">
        <v>34</v>
      </c>
      <c r="F144" s="106">
        <v>1783374</v>
      </c>
      <c r="G144" s="106">
        <v>2877449</v>
      </c>
      <c r="H144" s="107">
        <f t="shared" si="4"/>
        <v>1.0940749999999999</v>
      </c>
      <c r="I144" s="124"/>
      <c r="J144" s="127"/>
    </row>
    <row r="145" spans="1:10" x14ac:dyDescent="0.45">
      <c r="A145" s="105" t="s">
        <v>150</v>
      </c>
      <c r="B145" s="105" t="s">
        <v>354</v>
      </c>
      <c r="C145" s="105" t="s">
        <v>355</v>
      </c>
      <c r="D145" s="104">
        <v>3</v>
      </c>
      <c r="E145" s="104">
        <v>29</v>
      </c>
      <c r="F145" s="106">
        <v>61314917</v>
      </c>
      <c r="G145" s="106">
        <v>62138983</v>
      </c>
      <c r="H145" s="107">
        <f t="shared" si="4"/>
        <v>0.82406599999999997</v>
      </c>
      <c r="I145" s="124"/>
      <c r="J145" s="127"/>
    </row>
    <row r="146" spans="1:10" x14ac:dyDescent="0.45">
      <c r="A146" s="105" t="s">
        <v>150</v>
      </c>
      <c r="B146" s="105" t="s">
        <v>342</v>
      </c>
      <c r="C146" s="105" t="s">
        <v>343</v>
      </c>
      <c r="D146" s="104">
        <v>3</v>
      </c>
      <c r="E146" s="104">
        <v>36</v>
      </c>
      <c r="F146" s="106">
        <v>9095373</v>
      </c>
      <c r="G146" s="106">
        <v>9918003</v>
      </c>
      <c r="H146" s="107">
        <f t="shared" si="4"/>
        <v>0.82262999999999997</v>
      </c>
      <c r="I146" s="124"/>
      <c r="J146" s="127"/>
    </row>
    <row r="147" spans="1:10" x14ac:dyDescent="0.45">
      <c r="A147" s="105" t="s">
        <v>150</v>
      </c>
      <c r="B147" s="105" t="s">
        <v>360</v>
      </c>
      <c r="C147" s="105" t="s">
        <v>361</v>
      </c>
      <c r="D147" s="104">
        <v>3</v>
      </c>
      <c r="E147" s="104">
        <v>25</v>
      </c>
      <c r="F147" s="106">
        <v>88331618</v>
      </c>
      <c r="G147" s="106">
        <v>89117440</v>
      </c>
      <c r="H147" s="107">
        <f t="shared" si="4"/>
        <v>0.78582200000000002</v>
      </c>
      <c r="I147" s="124"/>
      <c r="J147" s="127"/>
    </row>
    <row r="148" spans="1:10" x14ac:dyDescent="0.45">
      <c r="A148" s="105" t="s">
        <v>150</v>
      </c>
      <c r="B148" s="105" t="s">
        <v>348</v>
      </c>
      <c r="C148" s="105" t="s">
        <v>349</v>
      </c>
      <c r="D148" s="104">
        <v>3</v>
      </c>
      <c r="E148" s="104">
        <v>27</v>
      </c>
      <c r="F148" s="106">
        <v>43136407</v>
      </c>
      <c r="G148" s="106">
        <v>43854732</v>
      </c>
      <c r="H148" s="107">
        <f t="shared" ref="H148:H179" si="5">(G148-F148)/1000000</f>
        <v>0.71832499999999999</v>
      </c>
      <c r="I148" s="124"/>
      <c r="J148" s="127"/>
    </row>
    <row r="149" spans="1:10" x14ac:dyDescent="0.45">
      <c r="A149" s="105" t="s">
        <v>150</v>
      </c>
      <c r="B149" s="105" t="s">
        <v>366</v>
      </c>
      <c r="C149" s="105" t="s">
        <v>367</v>
      </c>
      <c r="D149" s="104">
        <v>3</v>
      </c>
      <c r="E149" s="104">
        <v>28</v>
      </c>
      <c r="F149" s="106">
        <v>96577854</v>
      </c>
      <c r="G149" s="106">
        <v>97294745</v>
      </c>
      <c r="H149" s="107">
        <f t="shared" si="5"/>
        <v>0.71689099999999994</v>
      </c>
      <c r="I149" s="124"/>
      <c r="J149" s="127"/>
    </row>
    <row r="150" spans="1:10" x14ac:dyDescent="0.45">
      <c r="A150" s="105" t="s">
        <v>150</v>
      </c>
      <c r="B150" s="105" t="s">
        <v>368</v>
      </c>
      <c r="C150" s="105" t="s">
        <v>369</v>
      </c>
      <c r="D150" s="104">
        <v>3</v>
      </c>
      <c r="E150" s="104">
        <v>23</v>
      </c>
      <c r="F150" s="106">
        <v>104901291</v>
      </c>
      <c r="G150" s="106">
        <v>105535086</v>
      </c>
      <c r="H150" s="107">
        <f t="shared" si="5"/>
        <v>0.633795</v>
      </c>
      <c r="I150" s="124"/>
      <c r="J150" s="127"/>
    </row>
    <row r="151" spans="1:10" x14ac:dyDescent="0.45">
      <c r="A151" s="105" t="s">
        <v>150</v>
      </c>
      <c r="B151" s="105" t="s">
        <v>344</v>
      </c>
      <c r="C151" s="105" t="s">
        <v>345</v>
      </c>
      <c r="D151" s="104">
        <v>3</v>
      </c>
      <c r="E151" s="104">
        <v>24</v>
      </c>
      <c r="F151" s="106">
        <v>13309812</v>
      </c>
      <c r="G151" s="106">
        <v>13934904</v>
      </c>
      <c r="H151" s="107">
        <f t="shared" si="5"/>
        <v>0.62509199999999998</v>
      </c>
      <c r="I151" s="124"/>
      <c r="J151" s="127"/>
    </row>
    <row r="152" spans="1:10" x14ac:dyDescent="0.45">
      <c r="A152" s="105" t="s">
        <v>150</v>
      </c>
      <c r="B152" s="105" t="s">
        <v>362</v>
      </c>
      <c r="C152" s="105" t="s">
        <v>363</v>
      </c>
      <c r="D152" s="104">
        <v>3</v>
      </c>
      <c r="E152" s="104">
        <v>21</v>
      </c>
      <c r="F152" s="106">
        <v>90078600</v>
      </c>
      <c r="G152" s="106">
        <v>90614812</v>
      </c>
      <c r="H152" s="107">
        <f t="shared" si="5"/>
        <v>0.53621200000000002</v>
      </c>
      <c r="I152" s="124"/>
      <c r="J152" s="127"/>
    </row>
    <row r="153" spans="1:10" x14ac:dyDescent="0.45">
      <c r="A153" s="105" t="s">
        <v>150</v>
      </c>
      <c r="B153" s="105" t="s">
        <v>358</v>
      </c>
      <c r="C153" s="105" t="s">
        <v>359</v>
      </c>
      <c r="D153" s="104">
        <v>3</v>
      </c>
      <c r="E153" s="104">
        <v>17</v>
      </c>
      <c r="F153" s="106">
        <v>74441157</v>
      </c>
      <c r="G153" s="106">
        <v>74890504</v>
      </c>
      <c r="H153" s="107">
        <f t="shared" si="5"/>
        <v>0.449347</v>
      </c>
      <c r="I153" s="124"/>
      <c r="J153" s="127"/>
    </row>
    <row r="154" spans="1:10" x14ac:dyDescent="0.45">
      <c r="A154" s="105" t="s">
        <v>150</v>
      </c>
      <c r="B154" s="105" t="s">
        <v>356</v>
      </c>
      <c r="C154" s="105" t="s">
        <v>357</v>
      </c>
      <c r="D154" s="104">
        <v>3</v>
      </c>
      <c r="E154" s="104">
        <v>18</v>
      </c>
      <c r="F154" s="106">
        <v>73939019</v>
      </c>
      <c r="G154" s="106">
        <v>74378416</v>
      </c>
      <c r="H154" s="107">
        <f t="shared" si="5"/>
        <v>0.43939699999999998</v>
      </c>
      <c r="I154" s="125"/>
      <c r="J154" s="128"/>
    </row>
    <row r="155" spans="1:10" x14ac:dyDescent="0.45">
      <c r="A155" s="4" t="s">
        <v>150</v>
      </c>
      <c r="B155" s="4" t="s">
        <v>392</v>
      </c>
      <c r="C155" s="4" t="s">
        <v>393</v>
      </c>
      <c r="D155" s="5">
        <v>4</v>
      </c>
      <c r="E155" s="5">
        <v>322</v>
      </c>
      <c r="F155" s="6">
        <v>37321351</v>
      </c>
      <c r="G155" s="6">
        <v>45950141</v>
      </c>
      <c r="H155" s="7">
        <f t="shared" si="5"/>
        <v>8.6287900000000004</v>
      </c>
      <c r="I155" s="123">
        <f>COUNTA(H155:H174)</f>
        <v>20</v>
      </c>
      <c r="J155" s="126">
        <f>SUM(H155:H174)</f>
        <v>34.116639000000013</v>
      </c>
    </row>
    <row r="156" spans="1:10" x14ac:dyDescent="0.45">
      <c r="A156" s="4" t="s">
        <v>150</v>
      </c>
      <c r="B156" s="4" t="s">
        <v>410</v>
      </c>
      <c r="C156" s="4" t="s">
        <v>411</v>
      </c>
      <c r="D156" s="5">
        <v>4</v>
      </c>
      <c r="E156" s="5">
        <v>312</v>
      </c>
      <c r="F156" s="6">
        <v>69338287</v>
      </c>
      <c r="G156" s="6">
        <v>77509161</v>
      </c>
      <c r="H156" s="7">
        <f t="shared" si="5"/>
        <v>8.1708739999999995</v>
      </c>
      <c r="I156" s="124"/>
      <c r="J156" s="127"/>
    </row>
    <row r="157" spans="1:10" x14ac:dyDescent="0.45">
      <c r="A157" s="4" t="s">
        <v>150</v>
      </c>
      <c r="B157" s="4" t="s">
        <v>378</v>
      </c>
      <c r="C157" s="4" t="s">
        <v>379</v>
      </c>
      <c r="D157" s="5">
        <v>4</v>
      </c>
      <c r="E157" s="5">
        <v>137</v>
      </c>
      <c r="F157" s="6">
        <v>5456346</v>
      </c>
      <c r="G157" s="6">
        <v>9266511</v>
      </c>
      <c r="H157" s="7">
        <f t="shared" si="5"/>
        <v>3.810165</v>
      </c>
      <c r="I157" s="124"/>
      <c r="J157" s="127"/>
    </row>
    <row r="158" spans="1:10" x14ac:dyDescent="0.45">
      <c r="A158" s="4" t="s">
        <v>150</v>
      </c>
      <c r="B158" s="4" t="s">
        <v>404</v>
      </c>
      <c r="C158" s="4" t="s">
        <v>405</v>
      </c>
      <c r="D158" s="5">
        <v>4</v>
      </c>
      <c r="E158" s="5">
        <v>135</v>
      </c>
      <c r="F158" s="6">
        <v>57693881</v>
      </c>
      <c r="G158" s="6">
        <v>61211556</v>
      </c>
      <c r="H158" s="7">
        <f t="shared" si="5"/>
        <v>3.5176750000000001</v>
      </c>
      <c r="I158" s="124"/>
      <c r="J158" s="127"/>
    </row>
    <row r="159" spans="1:10" x14ac:dyDescent="0.45">
      <c r="A159" s="4" t="s">
        <v>150</v>
      </c>
      <c r="B159" s="4" t="s">
        <v>388</v>
      </c>
      <c r="C159" s="4" t="s">
        <v>389</v>
      </c>
      <c r="D159" s="5">
        <v>4</v>
      </c>
      <c r="E159" s="5">
        <v>29</v>
      </c>
      <c r="F159" s="6">
        <v>18695784</v>
      </c>
      <c r="G159" s="6">
        <v>20204056</v>
      </c>
      <c r="H159" s="7">
        <f t="shared" si="5"/>
        <v>1.5082720000000001</v>
      </c>
      <c r="I159" s="124"/>
      <c r="J159" s="127"/>
    </row>
    <row r="160" spans="1:10" x14ac:dyDescent="0.45">
      <c r="A160" s="4" t="s">
        <v>150</v>
      </c>
      <c r="B160" s="4" t="s">
        <v>372</v>
      </c>
      <c r="C160" s="4" t="s">
        <v>373</v>
      </c>
      <c r="D160" s="5">
        <v>4</v>
      </c>
      <c r="E160" s="5">
        <v>35</v>
      </c>
      <c r="F160" s="6">
        <v>534039</v>
      </c>
      <c r="G160" s="6">
        <v>1469235</v>
      </c>
      <c r="H160" s="7">
        <f t="shared" si="5"/>
        <v>0.93519600000000003</v>
      </c>
      <c r="I160" s="124"/>
      <c r="J160" s="127"/>
    </row>
    <row r="161" spans="1:10" x14ac:dyDescent="0.45">
      <c r="A161" s="4" t="s">
        <v>150</v>
      </c>
      <c r="B161" s="4" t="s">
        <v>374</v>
      </c>
      <c r="C161" s="4" t="s">
        <v>375</v>
      </c>
      <c r="D161" s="5">
        <v>4</v>
      </c>
      <c r="E161" s="5">
        <v>35</v>
      </c>
      <c r="F161" s="6">
        <v>1673499</v>
      </c>
      <c r="G161" s="6">
        <v>2556409</v>
      </c>
      <c r="H161" s="7">
        <f t="shared" si="5"/>
        <v>0.88290999999999997</v>
      </c>
      <c r="I161" s="124"/>
      <c r="J161" s="127"/>
    </row>
    <row r="162" spans="1:10" x14ac:dyDescent="0.45">
      <c r="A162" s="4" t="s">
        <v>150</v>
      </c>
      <c r="B162" s="4" t="s">
        <v>384</v>
      </c>
      <c r="C162" s="4" t="s">
        <v>385</v>
      </c>
      <c r="D162" s="5">
        <v>4</v>
      </c>
      <c r="E162" s="5">
        <v>31</v>
      </c>
      <c r="F162" s="6">
        <v>14621085</v>
      </c>
      <c r="G162" s="6">
        <v>15381852</v>
      </c>
      <c r="H162" s="7">
        <f t="shared" si="5"/>
        <v>0.76076699999999997</v>
      </c>
      <c r="I162" s="124"/>
      <c r="J162" s="127"/>
    </row>
    <row r="163" spans="1:10" x14ac:dyDescent="0.45">
      <c r="A163" s="4" t="s">
        <v>150</v>
      </c>
      <c r="B163" s="4" t="s">
        <v>402</v>
      </c>
      <c r="C163" s="4" t="s">
        <v>403</v>
      </c>
      <c r="D163" s="5">
        <v>4</v>
      </c>
      <c r="E163" s="5">
        <v>25</v>
      </c>
      <c r="F163" s="6">
        <v>55476501</v>
      </c>
      <c r="G163" s="6">
        <v>56179776</v>
      </c>
      <c r="H163" s="7">
        <f t="shared" si="5"/>
        <v>0.70327499999999998</v>
      </c>
      <c r="I163" s="124"/>
      <c r="J163" s="127"/>
    </row>
    <row r="164" spans="1:10" x14ac:dyDescent="0.45">
      <c r="A164" s="4" t="s">
        <v>150</v>
      </c>
      <c r="B164" s="4" t="s">
        <v>380</v>
      </c>
      <c r="C164" s="4" t="s">
        <v>381</v>
      </c>
      <c r="D164" s="5">
        <v>4</v>
      </c>
      <c r="E164" s="5">
        <v>27</v>
      </c>
      <c r="F164" s="6">
        <v>11715816</v>
      </c>
      <c r="G164" s="6">
        <v>12338850</v>
      </c>
      <c r="H164" s="7">
        <f t="shared" si="5"/>
        <v>0.62303399999999998</v>
      </c>
      <c r="I164" s="124"/>
      <c r="J164" s="127"/>
    </row>
    <row r="165" spans="1:10" x14ac:dyDescent="0.45">
      <c r="A165" s="4" t="s">
        <v>150</v>
      </c>
      <c r="B165" s="4" t="s">
        <v>400</v>
      </c>
      <c r="C165" s="4" t="s">
        <v>401</v>
      </c>
      <c r="D165" s="5">
        <v>4</v>
      </c>
      <c r="E165" s="5">
        <v>22</v>
      </c>
      <c r="F165" s="6">
        <v>54653287</v>
      </c>
      <c r="G165" s="6">
        <v>55276252</v>
      </c>
      <c r="H165" s="7">
        <f t="shared" si="5"/>
        <v>0.62296499999999999</v>
      </c>
      <c r="I165" s="124"/>
      <c r="J165" s="127"/>
    </row>
    <row r="166" spans="1:10" x14ac:dyDescent="0.45">
      <c r="A166" s="4" t="s">
        <v>150</v>
      </c>
      <c r="B166" s="4" t="s">
        <v>398</v>
      </c>
      <c r="C166" s="4" t="s">
        <v>399</v>
      </c>
      <c r="D166" s="5">
        <v>4</v>
      </c>
      <c r="E166" s="5">
        <v>30</v>
      </c>
      <c r="F166" s="6">
        <v>48385297</v>
      </c>
      <c r="G166" s="6">
        <v>49007483</v>
      </c>
      <c r="H166" s="7">
        <f t="shared" si="5"/>
        <v>0.62218600000000002</v>
      </c>
      <c r="I166" s="124"/>
      <c r="J166" s="127"/>
    </row>
    <row r="167" spans="1:10" x14ac:dyDescent="0.45">
      <c r="A167" s="4" t="s">
        <v>150</v>
      </c>
      <c r="B167" s="4" t="s">
        <v>396</v>
      </c>
      <c r="C167" s="4" t="s">
        <v>397</v>
      </c>
      <c r="D167" s="5">
        <v>4</v>
      </c>
      <c r="E167" s="5">
        <v>19</v>
      </c>
      <c r="F167" s="6">
        <v>46514211</v>
      </c>
      <c r="G167" s="6">
        <v>47113904</v>
      </c>
      <c r="H167" s="7">
        <f t="shared" si="5"/>
        <v>0.59969300000000003</v>
      </c>
      <c r="I167" s="124"/>
      <c r="J167" s="127"/>
    </row>
    <row r="168" spans="1:10" x14ac:dyDescent="0.45">
      <c r="A168" s="4" t="s">
        <v>150</v>
      </c>
      <c r="B168" s="4" t="s">
        <v>408</v>
      </c>
      <c r="C168" s="4" t="s">
        <v>409</v>
      </c>
      <c r="D168" s="5">
        <v>4</v>
      </c>
      <c r="E168" s="5">
        <v>24</v>
      </c>
      <c r="F168" s="6">
        <v>67965270</v>
      </c>
      <c r="G168" s="6">
        <v>68557882</v>
      </c>
      <c r="H168" s="7">
        <f t="shared" si="5"/>
        <v>0.59261200000000003</v>
      </c>
      <c r="I168" s="124"/>
      <c r="J168" s="127"/>
    </row>
    <row r="169" spans="1:10" x14ac:dyDescent="0.45">
      <c r="A169" s="4" t="s">
        <v>150</v>
      </c>
      <c r="B169" s="4" t="s">
        <v>376</v>
      </c>
      <c r="C169" s="4" t="s">
        <v>377</v>
      </c>
      <c r="D169" s="5">
        <v>4</v>
      </c>
      <c r="E169" s="5">
        <v>18</v>
      </c>
      <c r="F169" s="6">
        <v>4346410</v>
      </c>
      <c r="G169" s="6">
        <v>4729845</v>
      </c>
      <c r="H169" s="7">
        <f t="shared" si="5"/>
        <v>0.38343500000000003</v>
      </c>
      <c r="I169" s="124"/>
      <c r="J169" s="127"/>
    </row>
    <row r="170" spans="1:10" x14ac:dyDescent="0.45">
      <c r="A170" s="4" t="s">
        <v>150</v>
      </c>
      <c r="B170" s="4" t="s">
        <v>386</v>
      </c>
      <c r="C170" s="4" t="s">
        <v>387</v>
      </c>
      <c r="D170" s="5">
        <v>4</v>
      </c>
      <c r="E170" s="5">
        <v>13</v>
      </c>
      <c r="F170" s="6">
        <v>15931276</v>
      </c>
      <c r="G170" s="6">
        <v>16306236</v>
      </c>
      <c r="H170" s="7">
        <f t="shared" si="5"/>
        <v>0.37496000000000002</v>
      </c>
      <c r="I170" s="124"/>
      <c r="J170" s="127"/>
    </row>
    <row r="171" spans="1:10" x14ac:dyDescent="0.45">
      <c r="A171" s="4" t="s">
        <v>150</v>
      </c>
      <c r="B171" s="4" t="s">
        <v>382</v>
      </c>
      <c r="C171" s="4" t="s">
        <v>383</v>
      </c>
      <c r="D171" s="5">
        <v>4</v>
      </c>
      <c r="E171" s="5">
        <v>18</v>
      </c>
      <c r="F171" s="6">
        <v>14137021</v>
      </c>
      <c r="G171" s="6">
        <v>14509848</v>
      </c>
      <c r="H171" s="7">
        <f t="shared" si="5"/>
        <v>0.37282700000000002</v>
      </c>
      <c r="I171" s="124"/>
      <c r="J171" s="127"/>
    </row>
    <row r="172" spans="1:10" x14ac:dyDescent="0.45">
      <c r="A172" s="4" t="s">
        <v>150</v>
      </c>
      <c r="B172" s="4" t="s">
        <v>390</v>
      </c>
      <c r="C172" s="4" t="s">
        <v>391</v>
      </c>
      <c r="D172" s="5">
        <v>4</v>
      </c>
      <c r="E172" s="5">
        <v>13</v>
      </c>
      <c r="F172" s="6">
        <v>28994330</v>
      </c>
      <c r="G172" s="6">
        <v>29339092</v>
      </c>
      <c r="H172" s="7">
        <f t="shared" si="5"/>
        <v>0.34476200000000001</v>
      </c>
      <c r="I172" s="124"/>
      <c r="J172" s="127"/>
    </row>
    <row r="173" spans="1:10" x14ac:dyDescent="0.45">
      <c r="A173" s="4" t="s">
        <v>150</v>
      </c>
      <c r="B173" s="4" t="s">
        <v>406</v>
      </c>
      <c r="C173" s="4" t="s">
        <v>407</v>
      </c>
      <c r="D173" s="5">
        <v>4</v>
      </c>
      <c r="E173" s="5">
        <v>17</v>
      </c>
      <c r="F173" s="6">
        <v>66241545</v>
      </c>
      <c r="G173" s="6">
        <v>66582782</v>
      </c>
      <c r="H173" s="7">
        <f t="shared" si="5"/>
        <v>0.34123700000000001</v>
      </c>
      <c r="I173" s="124"/>
      <c r="J173" s="127"/>
    </row>
    <row r="174" spans="1:10" x14ac:dyDescent="0.45">
      <c r="A174" s="4" t="s">
        <v>150</v>
      </c>
      <c r="B174" s="4" t="s">
        <v>394</v>
      </c>
      <c r="C174" s="4" t="s">
        <v>395</v>
      </c>
      <c r="D174" s="5">
        <v>4</v>
      </c>
      <c r="E174" s="5">
        <v>10</v>
      </c>
      <c r="F174" s="6">
        <v>46034302</v>
      </c>
      <c r="G174" s="6">
        <v>46355306</v>
      </c>
      <c r="H174" s="7">
        <f t="shared" si="5"/>
        <v>0.32100400000000001</v>
      </c>
      <c r="I174" s="125"/>
      <c r="J174" s="128"/>
    </row>
    <row r="175" spans="1:10" x14ac:dyDescent="0.45">
      <c r="A175" s="105" t="s">
        <v>150</v>
      </c>
      <c r="B175" s="105" t="s">
        <v>418</v>
      </c>
      <c r="C175" s="105" t="s">
        <v>419</v>
      </c>
      <c r="D175" s="104">
        <v>5</v>
      </c>
      <c r="E175" s="104">
        <v>164</v>
      </c>
      <c r="F175" s="106">
        <v>17651476</v>
      </c>
      <c r="G175" s="106">
        <v>21781111</v>
      </c>
      <c r="H175" s="107">
        <f t="shared" si="5"/>
        <v>4.1296350000000004</v>
      </c>
      <c r="I175" s="123">
        <f>COUNTA(H175:H186)</f>
        <v>12</v>
      </c>
      <c r="J175" s="126">
        <f>SUM(H175:H186)</f>
        <v>17.723002000000001</v>
      </c>
    </row>
    <row r="176" spans="1:10" x14ac:dyDescent="0.45">
      <c r="A176" s="105" t="s">
        <v>150</v>
      </c>
      <c r="B176" s="105" t="s">
        <v>434</v>
      </c>
      <c r="C176" s="105" t="s">
        <v>435</v>
      </c>
      <c r="D176" s="104">
        <v>5</v>
      </c>
      <c r="E176" s="104">
        <v>119</v>
      </c>
      <c r="F176" s="106">
        <v>56486975</v>
      </c>
      <c r="G176" s="106">
        <v>59801102</v>
      </c>
      <c r="H176" s="107">
        <f t="shared" si="5"/>
        <v>3.314127</v>
      </c>
      <c r="I176" s="124"/>
      <c r="J176" s="127"/>
    </row>
    <row r="177" spans="1:10" x14ac:dyDescent="0.45">
      <c r="A177" s="105" t="s">
        <v>150</v>
      </c>
      <c r="B177" s="105" t="s">
        <v>412</v>
      </c>
      <c r="C177" s="105" t="s">
        <v>413</v>
      </c>
      <c r="D177" s="104">
        <v>5</v>
      </c>
      <c r="E177" s="104">
        <v>54</v>
      </c>
      <c r="F177" s="106">
        <v>2303652</v>
      </c>
      <c r="G177" s="106">
        <v>4188890</v>
      </c>
      <c r="H177" s="107">
        <f t="shared" si="5"/>
        <v>1.885238</v>
      </c>
      <c r="I177" s="124"/>
      <c r="J177" s="127"/>
    </row>
    <row r="178" spans="1:10" x14ac:dyDescent="0.45">
      <c r="A178" s="105" t="s">
        <v>150</v>
      </c>
      <c r="B178" s="105" t="s">
        <v>430</v>
      </c>
      <c r="C178" s="105" t="s">
        <v>431</v>
      </c>
      <c r="D178" s="104">
        <v>5</v>
      </c>
      <c r="E178" s="104">
        <v>62</v>
      </c>
      <c r="F178" s="106">
        <v>50948026</v>
      </c>
      <c r="G178" s="106">
        <v>52636938</v>
      </c>
      <c r="H178" s="107">
        <f t="shared" si="5"/>
        <v>1.688912</v>
      </c>
      <c r="I178" s="124"/>
      <c r="J178" s="127"/>
    </row>
    <row r="179" spans="1:10" x14ac:dyDescent="0.45">
      <c r="A179" s="105" t="s">
        <v>150</v>
      </c>
      <c r="B179" s="105" t="s">
        <v>424</v>
      </c>
      <c r="C179" s="105" t="s">
        <v>425</v>
      </c>
      <c r="D179" s="104">
        <v>5</v>
      </c>
      <c r="E179" s="104">
        <v>57</v>
      </c>
      <c r="F179" s="106">
        <v>37494656</v>
      </c>
      <c r="G179" s="106">
        <v>38819144</v>
      </c>
      <c r="H179" s="107">
        <f t="shared" si="5"/>
        <v>1.3244880000000001</v>
      </c>
      <c r="I179" s="124"/>
      <c r="J179" s="127"/>
    </row>
    <row r="180" spans="1:10" x14ac:dyDescent="0.45">
      <c r="A180" s="105" t="s">
        <v>150</v>
      </c>
      <c r="B180" s="105" t="s">
        <v>432</v>
      </c>
      <c r="C180" s="105" t="s">
        <v>433</v>
      </c>
      <c r="D180" s="104">
        <v>5</v>
      </c>
      <c r="E180" s="104">
        <v>39</v>
      </c>
      <c r="F180" s="106">
        <v>54514228</v>
      </c>
      <c r="G180" s="106">
        <v>55395458</v>
      </c>
      <c r="H180" s="107">
        <f t="shared" ref="H180:H211" si="6">(G180-F180)/1000000</f>
        <v>0.88122999999999996</v>
      </c>
      <c r="I180" s="124"/>
      <c r="J180" s="127"/>
    </row>
    <row r="181" spans="1:10" x14ac:dyDescent="0.45">
      <c r="A181" s="105" t="s">
        <v>150</v>
      </c>
      <c r="B181" s="105" t="s">
        <v>426</v>
      </c>
      <c r="C181" s="105" t="s">
        <v>427</v>
      </c>
      <c r="D181" s="104">
        <v>5</v>
      </c>
      <c r="E181" s="104">
        <v>37</v>
      </c>
      <c r="F181" s="106">
        <v>43237730</v>
      </c>
      <c r="G181" s="106">
        <v>44074630</v>
      </c>
      <c r="H181" s="107">
        <f t="shared" si="6"/>
        <v>0.83689999999999998</v>
      </c>
      <c r="I181" s="124"/>
      <c r="J181" s="127"/>
    </row>
    <row r="182" spans="1:10" x14ac:dyDescent="0.45">
      <c r="A182" s="105" t="s">
        <v>150</v>
      </c>
      <c r="B182" s="105" t="s">
        <v>420</v>
      </c>
      <c r="C182" s="105" t="s">
        <v>421</v>
      </c>
      <c r="D182" s="104">
        <v>5</v>
      </c>
      <c r="E182" s="104">
        <v>38</v>
      </c>
      <c r="F182" s="106">
        <v>27202161</v>
      </c>
      <c r="G182" s="106">
        <v>28029676</v>
      </c>
      <c r="H182" s="107">
        <f t="shared" si="6"/>
        <v>0.827515</v>
      </c>
      <c r="I182" s="124"/>
      <c r="J182" s="127"/>
    </row>
    <row r="183" spans="1:10" x14ac:dyDescent="0.45">
      <c r="A183" s="105" t="s">
        <v>150</v>
      </c>
      <c r="B183" s="105" t="s">
        <v>414</v>
      </c>
      <c r="C183" s="105" t="s">
        <v>415</v>
      </c>
      <c r="D183" s="104">
        <v>5</v>
      </c>
      <c r="E183" s="104">
        <v>30</v>
      </c>
      <c r="F183" s="106">
        <v>7854146</v>
      </c>
      <c r="G183" s="106">
        <v>8628778</v>
      </c>
      <c r="H183" s="107">
        <f t="shared" si="6"/>
        <v>0.77463199999999999</v>
      </c>
      <c r="I183" s="124"/>
      <c r="J183" s="127"/>
    </row>
    <row r="184" spans="1:10" x14ac:dyDescent="0.45">
      <c r="A184" s="105" t="s">
        <v>150</v>
      </c>
      <c r="B184" s="105" t="s">
        <v>428</v>
      </c>
      <c r="C184" s="105" t="s">
        <v>429</v>
      </c>
      <c r="D184" s="104">
        <v>5</v>
      </c>
      <c r="E184" s="104">
        <v>29</v>
      </c>
      <c r="F184" s="106">
        <v>44589171</v>
      </c>
      <c r="G184" s="106">
        <v>45336930</v>
      </c>
      <c r="H184" s="107">
        <f t="shared" si="6"/>
        <v>0.74775899999999995</v>
      </c>
      <c r="I184" s="124"/>
      <c r="J184" s="127"/>
    </row>
    <row r="185" spans="1:10" x14ac:dyDescent="0.45">
      <c r="A185" s="105" t="s">
        <v>150</v>
      </c>
      <c r="B185" s="105" t="s">
        <v>416</v>
      </c>
      <c r="C185" s="105" t="s">
        <v>417</v>
      </c>
      <c r="D185" s="104">
        <v>5</v>
      </c>
      <c r="E185" s="104">
        <v>25</v>
      </c>
      <c r="F185" s="106">
        <v>12986763</v>
      </c>
      <c r="G185" s="106">
        <v>13669365</v>
      </c>
      <c r="H185" s="107">
        <f t="shared" si="6"/>
        <v>0.68260200000000004</v>
      </c>
      <c r="I185" s="124"/>
      <c r="J185" s="127"/>
    </row>
    <row r="186" spans="1:10" x14ac:dyDescent="0.45">
      <c r="A186" s="105" t="s">
        <v>150</v>
      </c>
      <c r="B186" s="105" t="s">
        <v>422</v>
      </c>
      <c r="C186" s="105" t="s">
        <v>423</v>
      </c>
      <c r="D186" s="104">
        <v>5</v>
      </c>
      <c r="E186" s="104">
        <v>23</v>
      </c>
      <c r="F186" s="106">
        <v>35085087</v>
      </c>
      <c r="G186" s="106">
        <v>35715051</v>
      </c>
      <c r="H186" s="107">
        <f t="shared" si="6"/>
        <v>0.62996399999999997</v>
      </c>
      <c r="I186" s="125"/>
      <c r="J186" s="128"/>
    </row>
    <row r="187" spans="1:10" x14ac:dyDescent="0.45">
      <c r="A187" s="4" t="s">
        <v>150</v>
      </c>
      <c r="B187" s="4" t="s">
        <v>436</v>
      </c>
      <c r="C187" s="4" t="s">
        <v>437</v>
      </c>
      <c r="D187" s="5">
        <v>6</v>
      </c>
      <c r="E187" s="5">
        <v>118</v>
      </c>
      <c r="F187" s="6">
        <v>9046251</v>
      </c>
      <c r="G187" s="6">
        <v>11656107</v>
      </c>
      <c r="H187" s="7">
        <f t="shared" si="6"/>
        <v>2.6098560000000002</v>
      </c>
      <c r="I187" s="123">
        <f>COUNTA(H187:H188)</f>
        <v>2</v>
      </c>
      <c r="J187" s="126">
        <f>SUM(H187:H188)</f>
        <v>3.9313150000000001</v>
      </c>
    </row>
    <row r="188" spans="1:10" x14ac:dyDescent="0.45">
      <c r="A188" s="4" t="s">
        <v>150</v>
      </c>
      <c r="B188" s="4" t="s">
        <v>438</v>
      </c>
      <c r="C188" s="4" t="s">
        <v>439</v>
      </c>
      <c r="D188" s="5">
        <v>6</v>
      </c>
      <c r="E188" s="5">
        <v>71</v>
      </c>
      <c r="F188" s="6">
        <v>28721998</v>
      </c>
      <c r="G188" s="6">
        <v>30043457</v>
      </c>
      <c r="H188" s="7">
        <f t="shared" si="6"/>
        <v>1.3214589999999999</v>
      </c>
      <c r="I188" s="125"/>
      <c r="J188" s="128"/>
    </row>
    <row r="189" spans="1:10" x14ac:dyDescent="0.45">
      <c r="A189" s="105" t="s">
        <v>150</v>
      </c>
      <c r="B189" s="105" t="s">
        <v>99</v>
      </c>
      <c r="C189" s="105" t="s">
        <v>440</v>
      </c>
      <c r="D189" s="104">
        <v>7</v>
      </c>
      <c r="E189" s="104">
        <v>226</v>
      </c>
      <c r="F189" s="106">
        <v>100840</v>
      </c>
      <c r="G189" s="106">
        <v>4647878</v>
      </c>
      <c r="H189" s="107">
        <f t="shared" si="6"/>
        <v>4.5470379999999997</v>
      </c>
      <c r="I189" s="123">
        <f>COUNTA(H189:H199)</f>
        <v>11</v>
      </c>
      <c r="J189" s="126">
        <f>SUM(H189:H199)</f>
        <v>19.405200000000001</v>
      </c>
    </row>
    <row r="190" spans="1:10" x14ac:dyDescent="0.45">
      <c r="A190" s="105" t="s">
        <v>150</v>
      </c>
      <c r="B190" s="105" t="s">
        <v>443</v>
      </c>
      <c r="C190" s="105" t="s">
        <v>444</v>
      </c>
      <c r="D190" s="104">
        <v>7</v>
      </c>
      <c r="E190" s="104">
        <v>156</v>
      </c>
      <c r="F190" s="106">
        <v>6341635</v>
      </c>
      <c r="G190" s="106">
        <v>10430027</v>
      </c>
      <c r="H190" s="107">
        <f t="shared" si="6"/>
        <v>4.0883919999999998</v>
      </c>
      <c r="I190" s="124"/>
      <c r="J190" s="127"/>
    </row>
    <row r="191" spans="1:10" x14ac:dyDescent="0.45">
      <c r="A191" s="105" t="s">
        <v>150</v>
      </c>
      <c r="B191" s="105" t="s">
        <v>449</v>
      </c>
      <c r="C191" s="105" t="s">
        <v>450</v>
      </c>
      <c r="D191" s="104">
        <v>7</v>
      </c>
      <c r="E191" s="104">
        <v>125</v>
      </c>
      <c r="F191" s="106">
        <v>14253982</v>
      </c>
      <c r="G191" s="106">
        <v>16894722</v>
      </c>
      <c r="H191" s="107">
        <f t="shared" si="6"/>
        <v>2.6407400000000001</v>
      </c>
      <c r="I191" s="124"/>
      <c r="J191" s="127"/>
    </row>
    <row r="192" spans="1:10" x14ac:dyDescent="0.45">
      <c r="A192" s="105" t="s">
        <v>150</v>
      </c>
      <c r="B192" s="105" t="s">
        <v>453</v>
      </c>
      <c r="C192" s="105" t="s">
        <v>454</v>
      </c>
      <c r="D192" s="104">
        <v>7</v>
      </c>
      <c r="E192" s="104">
        <v>107</v>
      </c>
      <c r="F192" s="106">
        <v>27096078</v>
      </c>
      <c r="G192" s="106">
        <v>29276166</v>
      </c>
      <c r="H192" s="107">
        <f t="shared" si="6"/>
        <v>2.180088</v>
      </c>
      <c r="I192" s="124"/>
      <c r="J192" s="127"/>
    </row>
    <row r="193" spans="1:10" x14ac:dyDescent="0.45">
      <c r="A193" s="105" t="s">
        <v>150</v>
      </c>
      <c r="B193" s="105" t="s">
        <v>451</v>
      </c>
      <c r="C193" s="105" t="s">
        <v>452</v>
      </c>
      <c r="D193" s="104">
        <v>7</v>
      </c>
      <c r="E193" s="104">
        <v>101</v>
      </c>
      <c r="F193" s="106">
        <v>17056617</v>
      </c>
      <c r="G193" s="106">
        <v>18958688</v>
      </c>
      <c r="H193" s="107">
        <f t="shared" si="6"/>
        <v>1.9020710000000001</v>
      </c>
      <c r="I193" s="124"/>
      <c r="J193" s="127"/>
    </row>
    <row r="194" spans="1:10" x14ac:dyDescent="0.45">
      <c r="A194" s="105" t="s">
        <v>150</v>
      </c>
      <c r="B194" s="105" t="s">
        <v>459</v>
      </c>
      <c r="C194" s="105" t="s">
        <v>460</v>
      </c>
      <c r="D194" s="104">
        <v>7</v>
      </c>
      <c r="E194" s="104">
        <v>24</v>
      </c>
      <c r="F194" s="106">
        <v>35829430</v>
      </c>
      <c r="G194" s="106">
        <v>36583108</v>
      </c>
      <c r="H194" s="107">
        <f t="shared" si="6"/>
        <v>0.75367799999999996</v>
      </c>
      <c r="I194" s="124"/>
      <c r="J194" s="127"/>
    </row>
    <row r="195" spans="1:10" x14ac:dyDescent="0.45">
      <c r="A195" s="105" t="s">
        <v>150</v>
      </c>
      <c r="B195" s="105" t="s">
        <v>457</v>
      </c>
      <c r="C195" s="105" t="s">
        <v>458</v>
      </c>
      <c r="D195" s="104">
        <v>7</v>
      </c>
      <c r="E195" s="104">
        <v>41</v>
      </c>
      <c r="F195" s="106">
        <v>34950204</v>
      </c>
      <c r="G195" s="106">
        <v>35696880</v>
      </c>
      <c r="H195" s="107">
        <f t="shared" si="6"/>
        <v>0.74667600000000001</v>
      </c>
      <c r="I195" s="124"/>
      <c r="J195" s="127"/>
    </row>
    <row r="196" spans="1:10" x14ac:dyDescent="0.45">
      <c r="A196" s="105" t="s">
        <v>150</v>
      </c>
      <c r="B196" s="105" t="s">
        <v>445</v>
      </c>
      <c r="C196" s="105" t="s">
        <v>446</v>
      </c>
      <c r="D196" s="104">
        <v>7</v>
      </c>
      <c r="E196" s="104">
        <v>39</v>
      </c>
      <c r="F196" s="106">
        <v>12001209</v>
      </c>
      <c r="G196" s="106">
        <v>12731059</v>
      </c>
      <c r="H196" s="107">
        <f t="shared" si="6"/>
        <v>0.72985</v>
      </c>
      <c r="I196" s="124"/>
      <c r="J196" s="127"/>
    </row>
    <row r="197" spans="1:10" x14ac:dyDescent="0.45">
      <c r="A197" s="105" t="s">
        <v>150</v>
      </c>
      <c r="B197" s="105" t="s">
        <v>441</v>
      </c>
      <c r="C197" s="105" t="s">
        <v>442</v>
      </c>
      <c r="D197" s="104">
        <v>7</v>
      </c>
      <c r="E197" s="104">
        <v>39</v>
      </c>
      <c r="F197" s="106">
        <v>4713195</v>
      </c>
      <c r="G197" s="106">
        <v>5408034</v>
      </c>
      <c r="H197" s="107">
        <f t="shared" si="6"/>
        <v>0.69483899999999998</v>
      </c>
      <c r="I197" s="124"/>
      <c r="J197" s="127"/>
    </row>
    <row r="198" spans="1:10" x14ac:dyDescent="0.45">
      <c r="A198" s="105" t="s">
        <v>150</v>
      </c>
      <c r="B198" s="105" t="s">
        <v>447</v>
      </c>
      <c r="C198" s="105" t="s">
        <v>448</v>
      </c>
      <c r="D198" s="104">
        <v>7</v>
      </c>
      <c r="E198" s="104">
        <v>37</v>
      </c>
      <c r="F198" s="106">
        <v>13528482</v>
      </c>
      <c r="G198" s="106">
        <v>14219491</v>
      </c>
      <c r="H198" s="107">
        <f t="shared" si="6"/>
        <v>0.69100899999999998</v>
      </c>
      <c r="I198" s="124"/>
      <c r="J198" s="127"/>
    </row>
    <row r="199" spans="1:10" x14ac:dyDescent="0.45">
      <c r="A199" s="105" t="s">
        <v>150</v>
      </c>
      <c r="B199" s="105" t="s">
        <v>455</v>
      </c>
      <c r="C199" s="105" t="s">
        <v>456</v>
      </c>
      <c r="D199" s="104">
        <v>7</v>
      </c>
      <c r="E199" s="104">
        <v>22</v>
      </c>
      <c r="F199" s="106">
        <v>29325760</v>
      </c>
      <c r="G199" s="106">
        <v>29756579</v>
      </c>
      <c r="H199" s="107">
        <f t="shared" si="6"/>
        <v>0.43081900000000001</v>
      </c>
      <c r="I199" s="125"/>
      <c r="J199" s="128"/>
    </row>
    <row r="200" spans="1:10" x14ac:dyDescent="0.45">
      <c r="A200" s="4" t="s">
        <v>150</v>
      </c>
      <c r="B200" s="4" t="s">
        <v>463</v>
      </c>
      <c r="C200" s="4" t="s">
        <v>464</v>
      </c>
      <c r="D200" s="5">
        <v>8</v>
      </c>
      <c r="E200" s="5">
        <v>170</v>
      </c>
      <c r="F200" s="6">
        <v>8345421</v>
      </c>
      <c r="G200" s="6">
        <v>12996289</v>
      </c>
      <c r="H200" s="7">
        <f t="shared" si="6"/>
        <v>4.650868</v>
      </c>
      <c r="I200" s="123">
        <f>COUNTA(H200:H205)</f>
        <v>6</v>
      </c>
      <c r="J200" s="126">
        <f>SUM(H200:H205)</f>
        <v>7.8509889999999993</v>
      </c>
    </row>
    <row r="201" spans="1:10" x14ac:dyDescent="0.45">
      <c r="A201" s="4" t="s">
        <v>150</v>
      </c>
      <c r="B201" s="4" t="s">
        <v>465</v>
      </c>
      <c r="C201" s="4" t="s">
        <v>466</v>
      </c>
      <c r="D201" s="5">
        <v>8</v>
      </c>
      <c r="E201" s="5">
        <v>74</v>
      </c>
      <c r="F201" s="6">
        <v>14961983</v>
      </c>
      <c r="G201" s="6">
        <v>16365072</v>
      </c>
      <c r="H201" s="7">
        <f t="shared" si="6"/>
        <v>1.403089</v>
      </c>
      <c r="I201" s="124"/>
      <c r="J201" s="127"/>
    </row>
    <row r="202" spans="1:10" x14ac:dyDescent="0.45">
      <c r="A202" s="4" t="s">
        <v>150</v>
      </c>
      <c r="B202" s="4" t="s">
        <v>467</v>
      </c>
      <c r="C202" s="4" t="s">
        <v>468</v>
      </c>
      <c r="D202" s="5">
        <v>8</v>
      </c>
      <c r="E202" s="5">
        <v>29</v>
      </c>
      <c r="F202" s="6">
        <v>21087328</v>
      </c>
      <c r="G202" s="6">
        <v>21661378</v>
      </c>
      <c r="H202" s="7">
        <f t="shared" si="6"/>
        <v>0.57404999999999995</v>
      </c>
      <c r="I202" s="124"/>
      <c r="J202" s="127"/>
    </row>
    <row r="203" spans="1:10" x14ac:dyDescent="0.45">
      <c r="A203" s="4" t="s">
        <v>150</v>
      </c>
      <c r="B203" s="4" t="s">
        <v>471</v>
      </c>
      <c r="C203" s="4" t="s">
        <v>472</v>
      </c>
      <c r="D203" s="5">
        <v>8</v>
      </c>
      <c r="E203" s="5">
        <v>20</v>
      </c>
      <c r="F203" s="6">
        <v>28383728</v>
      </c>
      <c r="G203" s="6">
        <v>28822751</v>
      </c>
      <c r="H203" s="7">
        <f t="shared" si="6"/>
        <v>0.439023</v>
      </c>
      <c r="I203" s="124"/>
      <c r="J203" s="127"/>
    </row>
    <row r="204" spans="1:10" x14ac:dyDescent="0.45">
      <c r="A204" s="4" t="s">
        <v>150</v>
      </c>
      <c r="B204" s="4" t="s">
        <v>469</v>
      </c>
      <c r="C204" s="4" t="s">
        <v>470</v>
      </c>
      <c r="D204" s="5">
        <v>8</v>
      </c>
      <c r="E204" s="5">
        <v>25</v>
      </c>
      <c r="F204" s="6">
        <v>24587234</v>
      </c>
      <c r="G204" s="6">
        <v>25020907</v>
      </c>
      <c r="H204" s="7">
        <f t="shared" si="6"/>
        <v>0.43367299999999998</v>
      </c>
      <c r="I204" s="124"/>
      <c r="J204" s="127"/>
    </row>
    <row r="205" spans="1:10" x14ac:dyDescent="0.45">
      <c r="A205" s="4" t="s">
        <v>150</v>
      </c>
      <c r="B205" s="4" t="s">
        <v>461</v>
      </c>
      <c r="C205" s="4" t="s">
        <v>462</v>
      </c>
      <c r="D205" s="5">
        <v>8</v>
      </c>
      <c r="E205" s="5">
        <v>18</v>
      </c>
      <c r="F205" s="6">
        <v>701107</v>
      </c>
      <c r="G205" s="6">
        <v>1051393</v>
      </c>
      <c r="H205" s="7">
        <f t="shared" si="6"/>
        <v>0.35028599999999999</v>
      </c>
      <c r="I205" s="125"/>
      <c r="J205" s="128"/>
    </row>
    <row r="206" spans="1:10" x14ac:dyDescent="0.45">
      <c r="A206" s="105" t="s">
        <v>150</v>
      </c>
      <c r="B206" s="105" t="s">
        <v>477</v>
      </c>
      <c r="C206" s="105" t="s">
        <v>478</v>
      </c>
      <c r="D206" s="104">
        <v>9</v>
      </c>
      <c r="E206" s="104">
        <v>135</v>
      </c>
      <c r="F206" s="106">
        <v>21373798</v>
      </c>
      <c r="G206" s="106">
        <v>24121334</v>
      </c>
      <c r="H206" s="107">
        <f t="shared" si="6"/>
        <v>2.7475360000000002</v>
      </c>
      <c r="I206" s="123">
        <f>COUNTA(H206:H208)</f>
        <v>3</v>
      </c>
      <c r="J206" s="126">
        <f>SUM(H206:H208)</f>
        <v>4.7761260000000005</v>
      </c>
    </row>
    <row r="207" spans="1:10" x14ac:dyDescent="0.45">
      <c r="A207" s="105" t="s">
        <v>150</v>
      </c>
      <c r="B207" s="105" t="s">
        <v>475</v>
      </c>
      <c r="C207" s="105" t="s">
        <v>476</v>
      </c>
      <c r="D207" s="104">
        <v>9</v>
      </c>
      <c r="E207" s="104">
        <v>59</v>
      </c>
      <c r="F207" s="106">
        <v>18124567</v>
      </c>
      <c r="G207" s="106">
        <v>19353979</v>
      </c>
      <c r="H207" s="107">
        <f t="shared" si="6"/>
        <v>1.2294119999999999</v>
      </c>
      <c r="I207" s="124"/>
      <c r="J207" s="127"/>
    </row>
    <row r="208" spans="1:10" x14ac:dyDescent="0.45">
      <c r="A208" s="105" t="s">
        <v>150</v>
      </c>
      <c r="B208" s="105" t="s">
        <v>473</v>
      </c>
      <c r="C208" s="105" t="s">
        <v>474</v>
      </c>
      <c r="D208" s="104">
        <v>9</v>
      </c>
      <c r="E208" s="104">
        <v>44</v>
      </c>
      <c r="F208" s="106">
        <v>16143116</v>
      </c>
      <c r="G208" s="106">
        <v>16942294</v>
      </c>
      <c r="H208" s="107">
        <f t="shared" si="6"/>
        <v>0.79917800000000006</v>
      </c>
      <c r="I208" s="125"/>
      <c r="J208" s="128"/>
    </row>
    <row r="209" spans="1:10" x14ac:dyDescent="0.45">
      <c r="A209" s="4" t="s">
        <v>150</v>
      </c>
      <c r="B209" s="4" t="s">
        <v>220</v>
      </c>
      <c r="C209" s="4" t="s">
        <v>221</v>
      </c>
      <c r="D209" s="5">
        <v>10</v>
      </c>
      <c r="E209" s="5">
        <v>245</v>
      </c>
      <c r="F209" s="6">
        <v>9258691</v>
      </c>
      <c r="G209" s="6">
        <v>12801540</v>
      </c>
      <c r="H209" s="7">
        <f t="shared" si="6"/>
        <v>3.5428489999999999</v>
      </c>
      <c r="I209" s="123">
        <f>COUNTA(H209:H211)</f>
        <v>3</v>
      </c>
      <c r="J209" s="126">
        <f>SUM(H209:H211)</f>
        <v>7.7854720000000004</v>
      </c>
    </row>
    <row r="210" spans="1:10" x14ac:dyDescent="0.45">
      <c r="A210" s="4" t="s">
        <v>150</v>
      </c>
      <c r="B210" s="4" t="s">
        <v>218</v>
      </c>
      <c r="C210" s="4" t="s">
        <v>219</v>
      </c>
      <c r="D210" s="5">
        <v>10</v>
      </c>
      <c r="E210" s="5">
        <v>213</v>
      </c>
      <c r="F210" s="6">
        <v>3483546</v>
      </c>
      <c r="G210" s="6">
        <v>6810000</v>
      </c>
      <c r="H210" s="7">
        <f t="shared" si="6"/>
        <v>3.326454</v>
      </c>
      <c r="I210" s="124"/>
      <c r="J210" s="127"/>
    </row>
    <row r="211" spans="1:10" x14ac:dyDescent="0.45">
      <c r="A211" s="4" t="s">
        <v>150</v>
      </c>
      <c r="B211" s="4" t="s">
        <v>216</v>
      </c>
      <c r="C211" s="4" t="s">
        <v>217</v>
      </c>
      <c r="D211" s="5">
        <v>10</v>
      </c>
      <c r="E211" s="5">
        <v>60</v>
      </c>
      <c r="F211" s="6">
        <v>1092799</v>
      </c>
      <c r="G211" s="6">
        <v>2008968</v>
      </c>
      <c r="H211" s="7">
        <f t="shared" si="6"/>
        <v>0.91616900000000001</v>
      </c>
      <c r="I211" s="125"/>
      <c r="J211" s="128"/>
    </row>
    <row r="212" spans="1:10" x14ac:dyDescent="0.45">
      <c r="A212" s="105" t="s">
        <v>150</v>
      </c>
      <c r="B212" s="105" t="s">
        <v>226</v>
      </c>
      <c r="C212" s="105" t="s">
        <v>227</v>
      </c>
      <c r="D212" s="104">
        <v>11</v>
      </c>
      <c r="E212" s="104">
        <v>205</v>
      </c>
      <c r="F212" s="106">
        <v>6215555</v>
      </c>
      <c r="G212" s="106">
        <v>9268181</v>
      </c>
      <c r="H212" s="107">
        <f t="shared" ref="H212:H243" si="7">(G212-F212)/1000000</f>
        <v>3.0526260000000001</v>
      </c>
      <c r="I212" s="123">
        <f>COUNTA(H212:H218)</f>
        <v>7</v>
      </c>
      <c r="J212" s="126">
        <f>SUM(H212:H218)</f>
        <v>9.0596399999999999</v>
      </c>
    </row>
    <row r="213" spans="1:10" x14ac:dyDescent="0.45">
      <c r="A213" s="105" t="s">
        <v>150</v>
      </c>
      <c r="B213" s="105" t="s">
        <v>234</v>
      </c>
      <c r="C213" s="105" t="s">
        <v>235</v>
      </c>
      <c r="D213" s="104">
        <v>11</v>
      </c>
      <c r="E213" s="104">
        <v>157</v>
      </c>
      <c r="F213" s="106">
        <v>17432092</v>
      </c>
      <c r="G213" s="106">
        <v>19925105</v>
      </c>
      <c r="H213" s="107">
        <f t="shared" si="7"/>
        <v>2.4930129999999999</v>
      </c>
      <c r="I213" s="124"/>
      <c r="J213" s="127"/>
    </row>
    <row r="214" spans="1:10" x14ac:dyDescent="0.45">
      <c r="A214" s="105" t="s">
        <v>150</v>
      </c>
      <c r="B214" s="105" t="s">
        <v>222</v>
      </c>
      <c r="C214" s="105" t="s">
        <v>223</v>
      </c>
      <c r="D214" s="104">
        <v>11</v>
      </c>
      <c r="E214" s="104">
        <v>79</v>
      </c>
      <c r="F214" s="106">
        <v>31543</v>
      </c>
      <c r="G214" s="106">
        <v>1211535</v>
      </c>
      <c r="H214" s="107">
        <f t="shared" si="7"/>
        <v>1.1799919999999999</v>
      </c>
      <c r="I214" s="124"/>
      <c r="J214" s="127"/>
    </row>
    <row r="215" spans="1:10" x14ac:dyDescent="0.45">
      <c r="A215" s="105" t="s">
        <v>150</v>
      </c>
      <c r="B215" s="105" t="s">
        <v>228</v>
      </c>
      <c r="C215" s="105" t="s">
        <v>229</v>
      </c>
      <c r="D215" s="104">
        <v>11</v>
      </c>
      <c r="E215" s="104">
        <v>52</v>
      </c>
      <c r="F215" s="106">
        <v>11351281</v>
      </c>
      <c r="G215" s="106">
        <v>12124490</v>
      </c>
      <c r="H215" s="107">
        <f t="shared" si="7"/>
        <v>0.77320900000000004</v>
      </c>
      <c r="I215" s="124"/>
      <c r="J215" s="127"/>
    </row>
    <row r="216" spans="1:10" x14ac:dyDescent="0.45">
      <c r="A216" s="105" t="s">
        <v>150</v>
      </c>
      <c r="B216" s="105" t="s">
        <v>232</v>
      </c>
      <c r="C216" s="105" t="s">
        <v>233</v>
      </c>
      <c r="D216" s="104">
        <v>11</v>
      </c>
      <c r="E216" s="104">
        <v>44</v>
      </c>
      <c r="F216" s="106">
        <v>16703450</v>
      </c>
      <c r="G216" s="106">
        <v>17323850</v>
      </c>
      <c r="H216" s="107">
        <f t="shared" si="7"/>
        <v>0.62039999999999995</v>
      </c>
      <c r="I216" s="124"/>
      <c r="J216" s="127"/>
    </row>
    <row r="217" spans="1:10" x14ac:dyDescent="0.45">
      <c r="A217" s="105" t="s">
        <v>150</v>
      </c>
      <c r="B217" s="105" t="s">
        <v>230</v>
      </c>
      <c r="C217" s="105" t="s">
        <v>231</v>
      </c>
      <c r="D217" s="104">
        <v>11</v>
      </c>
      <c r="E217" s="104">
        <v>42</v>
      </c>
      <c r="F217" s="106">
        <v>13933078</v>
      </c>
      <c r="G217" s="106">
        <v>14546873</v>
      </c>
      <c r="H217" s="107">
        <f t="shared" si="7"/>
        <v>0.61379499999999998</v>
      </c>
      <c r="I217" s="124"/>
      <c r="J217" s="127"/>
    </row>
    <row r="218" spans="1:10" x14ac:dyDescent="0.45">
      <c r="A218" s="105" t="s">
        <v>150</v>
      </c>
      <c r="B218" s="105" t="s">
        <v>224</v>
      </c>
      <c r="C218" s="105" t="s">
        <v>225</v>
      </c>
      <c r="D218" s="104">
        <v>11</v>
      </c>
      <c r="E218" s="104">
        <v>25</v>
      </c>
      <c r="F218" s="106">
        <v>5810062</v>
      </c>
      <c r="G218" s="106">
        <v>6136667</v>
      </c>
      <c r="H218" s="107">
        <f t="shared" si="7"/>
        <v>0.32660499999999998</v>
      </c>
      <c r="I218" s="125"/>
      <c r="J218" s="128"/>
    </row>
    <row r="219" spans="1:10" x14ac:dyDescent="0.45">
      <c r="A219" s="4" t="s">
        <v>150</v>
      </c>
      <c r="B219" s="4" t="s">
        <v>242</v>
      </c>
      <c r="C219" s="4" t="s">
        <v>243</v>
      </c>
      <c r="D219" s="5">
        <v>12</v>
      </c>
      <c r="E219" s="5">
        <v>281</v>
      </c>
      <c r="F219" s="6">
        <v>12001367</v>
      </c>
      <c r="G219" s="6">
        <v>15899036</v>
      </c>
      <c r="H219" s="7">
        <f t="shared" si="7"/>
        <v>3.8976690000000001</v>
      </c>
      <c r="I219" s="123">
        <f>COUNTA(H219:H223)</f>
        <v>5</v>
      </c>
      <c r="J219" s="126">
        <f>SUM(H219:H223)</f>
        <v>8.4949310000000011</v>
      </c>
    </row>
    <row r="220" spans="1:10" x14ac:dyDescent="0.45">
      <c r="A220" s="4" t="s">
        <v>150</v>
      </c>
      <c r="B220" s="4" t="s">
        <v>244</v>
      </c>
      <c r="C220" s="4" t="s">
        <v>245</v>
      </c>
      <c r="D220" s="5">
        <v>12</v>
      </c>
      <c r="E220" s="5">
        <v>155</v>
      </c>
      <c r="F220" s="6">
        <v>16501613</v>
      </c>
      <c r="G220" s="6">
        <v>18640952</v>
      </c>
      <c r="H220" s="7">
        <f t="shared" si="7"/>
        <v>2.1393390000000001</v>
      </c>
      <c r="I220" s="124"/>
      <c r="J220" s="127"/>
    </row>
    <row r="221" spans="1:10" x14ac:dyDescent="0.45">
      <c r="A221" s="4" t="s">
        <v>150</v>
      </c>
      <c r="B221" s="4" t="s">
        <v>238</v>
      </c>
      <c r="C221" s="4" t="s">
        <v>239</v>
      </c>
      <c r="D221" s="5">
        <v>12</v>
      </c>
      <c r="E221" s="5">
        <v>59</v>
      </c>
      <c r="F221" s="6">
        <v>7292686</v>
      </c>
      <c r="G221" s="6">
        <v>8242793</v>
      </c>
      <c r="H221" s="7">
        <f t="shared" si="7"/>
        <v>0.95010700000000003</v>
      </c>
      <c r="I221" s="124"/>
      <c r="J221" s="127"/>
    </row>
    <row r="222" spans="1:10" x14ac:dyDescent="0.45">
      <c r="A222" s="4" t="s">
        <v>150</v>
      </c>
      <c r="B222" s="4" t="s">
        <v>240</v>
      </c>
      <c r="C222" s="4" t="s">
        <v>241</v>
      </c>
      <c r="D222" s="5">
        <v>12</v>
      </c>
      <c r="E222" s="5">
        <v>54</v>
      </c>
      <c r="F222" s="6">
        <v>8595164</v>
      </c>
      <c r="G222" s="6">
        <v>9513590</v>
      </c>
      <c r="H222" s="7">
        <f t="shared" si="7"/>
        <v>0.91842599999999996</v>
      </c>
      <c r="I222" s="124"/>
      <c r="J222" s="127"/>
    </row>
    <row r="223" spans="1:10" x14ac:dyDescent="0.45">
      <c r="A223" s="4" t="s">
        <v>150</v>
      </c>
      <c r="B223" s="4" t="s">
        <v>236</v>
      </c>
      <c r="C223" s="4" t="s">
        <v>237</v>
      </c>
      <c r="D223" s="5">
        <v>12</v>
      </c>
      <c r="E223" s="5">
        <v>44</v>
      </c>
      <c r="F223" s="6">
        <v>4596353</v>
      </c>
      <c r="G223" s="6">
        <v>5185743</v>
      </c>
      <c r="H223" s="7">
        <f t="shared" si="7"/>
        <v>0.58938999999999997</v>
      </c>
      <c r="I223" s="125"/>
      <c r="J223" s="128"/>
    </row>
    <row r="224" spans="1:10" x14ac:dyDescent="0.45">
      <c r="A224" s="105" t="s">
        <v>150</v>
      </c>
      <c r="B224" s="105" t="s">
        <v>246</v>
      </c>
      <c r="C224" s="105" t="s">
        <v>247</v>
      </c>
      <c r="D224" s="104">
        <v>13</v>
      </c>
      <c r="E224" s="104">
        <v>77</v>
      </c>
      <c r="F224" s="106">
        <v>9836920</v>
      </c>
      <c r="G224" s="106">
        <v>10892364</v>
      </c>
      <c r="H224" s="107">
        <f t="shared" si="7"/>
        <v>1.055444</v>
      </c>
      <c r="I224" s="123">
        <f>COUNTA(H224:H226)</f>
        <v>3</v>
      </c>
      <c r="J224" s="126">
        <f>SUM(H224:H226)</f>
        <v>2.6181080000000003</v>
      </c>
    </row>
    <row r="225" spans="1:10" x14ac:dyDescent="0.45">
      <c r="A225" s="105" t="s">
        <v>150</v>
      </c>
      <c r="B225" s="105" t="s">
        <v>248</v>
      </c>
      <c r="C225" s="105" t="s">
        <v>249</v>
      </c>
      <c r="D225" s="104">
        <v>13</v>
      </c>
      <c r="E225" s="104">
        <v>66</v>
      </c>
      <c r="F225" s="106">
        <v>14931194</v>
      </c>
      <c r="G225" s="106">
        <v>15825878</v>
      </c>
      <c r="H225" s="107">
        <f t="shared" si="7"/>
        <v>0.89468400000000003</v>
      </c>
      <c r="I225" s="124"/>
      <c r="J225" s="127"/>
    </row>
    <row r="226" spans="1:10" x14ac:dyDescent="0.45">
      <c r="A226" s="105" t="s">
        <v>150</v>
      </c>
      <c r="B226" s="105" t="s">
        <v>250</v>
      </c>
      <c r="C226" s="105" t="s">
        <v>251</v>
      </c>
      <c r="D226" s="104">
        <v>13</v>
      </c>
      <c r="E226" s="104">
        <v>48</v>
      </c>
      <c r="F226" s="106">
        <v>18292942</v>
      </c>
      <c r="G226" s="106">
        <v>18960922</v>
      </c>
      <c r="H226" s="107">
        <f t="shared" si="7"/>
        <v>0.66798000000000002</v>
      </c>
      <c r="I226" s="125"/>
      <c r="J226" s="128"/>
    </row>
    <row r="227" spans="1:10" x14ac:dyDescent="0.45">
      <c r="A227" s="4" t="s">
        <v>150</v>
      </c>
      <c r="B227" s="4" t="s">
        <v>254</v>
      </c>
      <c r="C227" s="4" t="s">
        <v>255</v>
      </c>
      <c r="D227" s="5">
        <v>14</v>
      </c>
      <c r="E227" s="5">
        <v>150</v>
      </c>
      <c r="F227" s="6">
        <v>8510302</v>
      </c>
      <c r="G227" s="6">
        <v>10619826</v>
      </c>
      <c r="H227" s="7">
        <f t="shared" si="7"/>
        <v>2.109524</v>
      </c>
      <c r="I227" s="123">
        <f>COUNTA(H227:H229)</f>
        <v>3</v>
      </c>
      <c r="J227" s="126">
        <f>SUM(H227:H229)</f>
        <v>4.0700089999999998</v>
      </c>
    </row>
    <row r="228" spans="1:10" x14ac:dyDescent="0.45">
      <c r="A228" s="4" t="s">
        <v>150</v>
      </c>
      <c r="B228" s="4" t="s">
        <v>256</v>
      </c>
      <c r="C228" s="4" t="s">
        <v>257</v>
      </c>
      <c r="D228" s="5">
        <v>14</v>
      </c>
      <c r="E228" s="5">
        <v>75</v>
      </c>
      <c r="F228" s="6">
        <v>14126602</v>
      </c>
      <c r="G228" s="6">
        <v>15376889</v>
      </c>
      <c r="H228" s="7">
        <f t="shared" si="7"/>
        <v>1.2502869999999999</v>
      </c>
      <c r="I228" s="124"/>
      <c r="J228" s="127"/>
    </row>
    <row r="229" spans="1:10" x14ac:dyDescent="0.45">
      <c r="A229" s="4" t="s">
        <v>150</v>
      </c>
      <c r="B229" s="4" t="s">
        <v>252</v>
      </c>
      <c r="C229" s="4" t="s">
        <v>253</v>
      </c>
      <c r="D229" s="5">
        <v>14</v>
      </c>
      <c r="E229" s="5">
        <v>46</v>
      </c>
      <c r="F229" s="6">
        <v>4502598</v>
      </c>
      <c r="G229" s="6">
        <v>5212796</v>
      </c>
      <c r="H229" s="7">
        <f t="shared" si="7"/>
        <v>0.710198</v>
      </c>
      <c r="I229" s="125"/>
      <c r="J229" s="128"/>
    </row>
    <row r="230" spans="1:10" x14ac:dyDescent="0.45">
      <c r="A230" s="105" t="s">
        <v>150</v>
      </c>
      <c r="B230" s="105" t="s">
        <v>258</v>
      </c>
      <c r="C230" s="105" t="s">
        <v>259</v>
      </c>
      <c r="D230" s="104">
        <v>15</v>
      </c>
      <c r="E230" s="104">
        <v>185</v>
      </c>
      <c r="F230" s="106">
        <v>7466592</v>
      </c>
      <c r="G230" s="106">
        <v>9535480</v>
      </c>
      <c r="H230" s="107">
        <f t="shared" si="7"/>
        <v>2.0688879999999998</v>
      </c>
      <c r="I230" s="123">
        <f>COUNTA(H230:H231)</f>
        <v>2</v>
      </c>
      <c r="J230" s="126">
        <f>SUM(H230:H231)</f>
        <v>2.4060090000000001</v>
      </c>
    </row>
    <row r="231" spans="1:10" x14ac:dyDescent="0.45">
      <c r="A231" s="105" t="s">
        <v>150</v>
      </c>
      <c r="B231" s="105" t="s">
        <v>260</v>
      </c>
      <c r="C231" s="105" t="s">
        <v>261</v>
      </c>
      <c r="D231" s="104">
        <v>15</v>
      </c>
      <c r="E231" s="104">
        <v>30</v>
      </c>
      <c r="F231" s="106">
        <v>9596228</v>
      </c>
      <c r="G231" s="106">
        <v>9933349</v>
      </c>
      <c r="H231" s="107">
        <f t="shared" si="7"/>
        <v>0.337121</v>
      </c>
      <c r="I231" s="125"/>
      <c r="J231" s="128"/>
    </row>
    <row r="232" spans="1:10" x14ac:dyDescent="0.45">
      <c r="A232" s="4" t="s">
        <v>150</v>
      </c>
      <c r="B232" s="4" t="s">
        <v>262</v>
      </c>
      <c r="C232" s="4" t="s">
        <v>263</v>
      </c>
      <c r="D232" s="5">
        <v>18</v>
      </c>
      <c r="E232" s="5">
        <v>78</v>
      </c>
      <c r="F232" s="6">
        <v>9828187</v>
      </c>
      <c r="G232" s="6">
        <v>11334142</v>
      </c>
      <c r="H232" s="7">
        <f t="shared" si="7"/>
        <v>1.5059549999999999</v>
      </c>
      <c r="I232" s="110">
        <f>COUNTA(H232)</f>
        <v>1</v>
      </c>
      <c r="J232" s="111">
        <f>SUM(H232)</f>
        <v>1.5059549999999999</v>
      </c>
    </row>
    <row r="233" spans="1:10" x14ac:dyDescent="0.45">
      <c r="A233" s="105" t="s">
        <v>150</v>
      </c>
      <c r="B233" s="105" t="s">
        <v>268</v>
      </c>
      <c r="C233" s="105" t="s">
        <v>269</v>
      </c>
      <c r="D233" s="104">
        <v>19</v>
      </c>
      <c r="E233" s="104">
        <v>120</v>
      </c>
      <c r="F233" s="106">
        <v>5318506</v>
      </c>
      <c r="G233" s="106">
        <v>6762873</v>
      </c>
      <c r="H233" s="107">
        <f t="shared" si="7"/>
        <v>1.444367</v>
      </c>
      <c r="I233" s="123">
        <f>COUNTA(H233:H235)</f>
        <v>3</v>
      </c>
      <c r="J233" s="126">
        <f>SUM(H233:H235)</f>
        <v>2.6233019999999998</v>
      </c>
    </row>
    <row r="234" spans="1:10" x14ac:dyDescent="0.45">
      <c r="A234" s="105" t="s">
        <v>150</v>
      </c>
      <c r="B234" s="105" t="s">
        <v>264</v>
      </c>
      <c r="C234" s="105" t="s">
        <v>265</v>
      </c>
      <c r="D234" s="104">
        <v>19</v>
      </c>
      <c r="E234" s="104">
        <v>75</v>
      </c>
      <c r="F234" s="106">
        <v>3260355</v>
      </c>
      <c r="G234" s="106">
        <v>4135025</v>
      </c>
      <c r="H234" s="107">
        <f t="shared" si="7"/>
        <v>0.87466999999999995</v>
      </c>
      <c r="I234" s="124"/>
      <c r="J234" s="127"/>
    </row>
    <row r="235" spans="1:10" x14ac:dyDescent="0.45">
      <c r="A235" s="105" t="s">
        <v>150</v>
      </c>
      <c r="B235" s="105" t="s">
        <v>266</v>
      </c>
      <c r="C235" s="105" t="s">
        <v>267</v>
      </c>
      <c r="D235" s="104">
        <v>19</v>
      </c>
      <c r="E235" s="104">
        <v>20</v>
      </c>
      <c r="F235" s="106">
        <v>4771703</v>
      </c>
      <c r="G235" s="106">
        <v>5075968</v>
      </c>
      <c r="H235" s="107">
        <f t="shared" si="7"/>
        <v>0.30426500000000001</v>
      </c>
      <c r="I235" s="125"/>
      <c r="J235" s="128"/>
    </row>
    <row r="236" spans="1:10" x14ac:dyDescent="0.45">
      <c r="A236" s="4" t="s">
        <v>150</v>
      </c>
      <c r="B236" s="4" t="s">
        <v>314</v>
      </c>
      <c r="C236" s="4" t="s">
        <v>315</v>
      </c>
      <c r="D236" s="5">
        <v>20</v>
      </c>
      <c r="E236" s="5">
        <v>87</v>
      </c>
      <c r="F236" s="6">
        <v>5369871</v>
      </c>
      <c r="G236" s="6">
        <v>6209787</v>
      </c>
      <c r="H236" s="7">
        <f t="shared" si="7"/>
        <v>0.839916</v>
      </c>
      <c r="I236" s="123">
        <f>COUNTA(H236:H238)</f>
        <v>3</v>
      </c>
      <c r="J236" s="126">
        <f>SUM(H236:H238)</f>
        <v>2.2234590000000001</v>
      </c>
    </row>
    <row r="237" spans="1:10" x14ac:dyDescent="0.45">
      <c r="A237" s="4" t="s">
        <v>150</v>
      </c>
      <c r="B237" s="4" t="s">
        <v>316</v>
      </c>
      <c r="C237" s="4" t="s">
        <v>317</v>
      </c>
      <c r="D237" s="5">
        <v>20</v>
      </c>
      <c r="E237" s="5">
        <v>94</v>
      </c>
      <c r="F237" s="6">
        <v>8366793</v>
      </c>
      <c r="G237" s="6">
        <v>9148528</v>
      </c>
      <c r="H237" s="7">
        <f t="shared" si="7"/>
        <v>0.78173499999999996</v>
      </c>
      <c r="I237" s="124"/>
      <c r="J237" s="127"/>
    </row>
    <row r="238" spans="1:10" x14ac:dyDescent="0.45">
      <c r="A238" s="4" t="s">
        <v>150</v>
      </c>
      <c r="B238" s="4" t="s">
        <v>318</v>
      </c>
      <c r="C238" s="4" t="s">
        <v>319</v>
      </c>
      <c r="D238" s="5">
        <v>20</v>
      </c>
      <c r="E238" s="5">
        <v>44</v>
      </c>
      <c r="F238" s="6">
        <v>13287123</v>
      </c>
      <c r="G238" s="6">
        <v>13888931</v>
      </c>
      <c r="H238" s="7">
        <f t="shared" si="7"/>
        <v>0.60180800000000001</v>
      </c>
      <c r="I238" s="125"/>
      <c r="J238" s="128"/>
    </row>
    <row r="239" spans="1:10" x14ac:dyDescent="0.45">
      <c r="A239" s="105" t="s">
        <v>150</v>
      </c>
      <c r="B239" s="105" t="s">
        <v>320</v>
      </c>
      <c r="C239" s="105" t="s">
        <v>321</v>
      </c>
      <c r="D239" s="104">
        <v>21</v>
      </c>
      <c r="E239" s="104">
        <v>92</v>
      </c>
      <c r="F239" s="106">
        <v>3101741</v>
      </c>
      <c r="G239" s="106">
        <v>3870658</v>
      </c>
      <c r="H239" s="107">
        <f t="shared" si="7"/>
        <v>0.76891699999999996</v>
      </c>
      <c r="I239" s="110">
        <f>COUNTA(H239)</f>
        <v>1</v>
      </c>
      <c r="J239" s="111">
        <f>SUM(H239)</f>
        <v>0.76891699999999996</v>
      </c>
    </row>
    <row r="240" spans="1:10" x14ac:dyDescent="0.45">
      <c r="A240" s="4" t="s">
        <v>150</v>
      </c>
      <c r="B240" s="4" t="s">
        <v>324</v>
      </c>
      <c r="C240" s="4" t="s">
        <v>325</v>
      </c>
      <c r="D240" s="5">
        <v>23</v>
      </c>
      <c r="E240" s="5">
        <v>99</v>
      </c>
      <c r="F240" s="6">
        <v>4771548</v>
      </c>
      <c r="G240" s="6">
        <v>6079739</v>
      </c>
      <c r="H240" s="7">
        <f t="shared" si="7"/>
        <v>1.3081910000000001</v>
      </c>
      <c r="I240" s="123">
        <f>COUNTA(H240:H241)</f>
        <v>2</v>
      </c>
      <c r="J240" s="126">
        <f>SUM(H240:H241)</f>
        <v>1.8667500000000001</v>
      </c>
    </row>
    <row r="241" spans="1:10" x14ac:dyDescent="0.45">
      <c r="A241" s="4" t="s">
        <v>150</v>
      </c>
      <c r="B241" s="4" t="s">
        <v>322</v>
      </c>
      <c r="C241" s="4" t="s">
        <v>323</v>
      </c>
      <c r="D241" s="5">
        <v>23</v>
      </c>
      <c r="E241" s="5">
        <v>57</v>
      </c>
      <c r="F241" s="6">
        <v>1473012</v>
      </c>
      <c r="G241" s="6">
        <v>2031571</v>
      </c>
      <c r="H241" s="7">
        <f t="shared" si="7"/>
        <v>0.55855900000000003</v>
      </c>
      <c r="I241" s="125"/>
      <c r="J241" s="128"/>
    </row>
    <row r="242" spans="1:10" x14ac:dyDescent="0.45">
      <c r="A242" s="105" t="s">
        <v>150</v>
      </c>
      <c r="B242" s="105" t="s">
        <v>328</v>
      </c>
      <c r="C242" s="105" t="s">
        <v>329</v>
      </c>
      <c r="D242" s="104">
        <v>26</v>
      </c>
      <c r="E242" s="104">
        <v>58</v>
      </c>
      <c r="F242" s="106">
        <v>1020423</v>
      </c>
      <c r="G242" s="106">
        <v>1574625</v>
      </c>
      <c r="H242" s="107">
        <f t="shared" si="7"/>
        <v>0.55420199999999997</v>
      </c>
      <c r="I242" s="123">
        <f>COUNTA(H242:H243)</f>
        <v>2</v>
      </c>
      <c r="J242" s="126">
        <f>SUM(H242:H243)</f>
        <v>0.91916299999999995</v>
      </c>
    </row>
    <row r="243" spans="1:10" x14ac:dyDescent="0.45">
      <c r="A243" s="105" t="s">
        <v>150</v>
      </c>
      <c r="B243" s="105" t="s">
        <v>326</v>
      </c>
      <c r="C243" s="105" t="s">
        <v>327</v>
      </c>
      <c r="D243" s="104">
        <v>26</v>
      </c>
      <c r="E243" s="104">
        <v>48</v>
      </c>
      <c r="F243" s="106">
        <v>608218</v>
      </c>
      <c r="G243" s="106">
        <v>973179</v>
      </c>
      <c r="H243" s="107">
        <f t="shared" si="7"/>
        <v>0.36496099999999998</v>
      </c>
      <c r="I243" s="125"/>
      <c r="J243" s="128"/>
    </row>
    <row r="244" spans="1:10" x14ac:dyDescent="0.45">
      <c r="A244" s="4" t="s">
        <v>150</v>
      </c>
      <c r="B244" s="4" t="s">
        <v>330</v>
      </c>
      <c r="C244" s="4" t="s">
        <v>331</v>
      </c>
      <c r="D244" s="5">
        <v>27</v>
      </c>
      <c r="E244" s="5">
        <v>118</v>
      </c>
      <c r="F244" s="6">
        <v>2210401</v>
      </c>
      <c r="G244" s="6">
        <v>4188077</v>
      </c>
      <c r="H244" s="7">
        <f t="shared" ref="H244:H248" si="8">(G244-F244)/1000000</f>
        <v>1.977676</v>
      </c>
      <c r="I244" s="110">
        <f>COUNTA(H244)</f>
        <v>1</v>
      </c>
      <c r="J244" s="111">
        <f>SUM(H244)</f>
        <v>1.977676</v>
      </c>
    </row>
    <row r="245" spans="1:10" x14ac:dyDescent="0.45">
      <c r="A245" s="105" t="s">
        <v>150</v>
      </c>
      <c r="B245" s="105" t="s">
        <v>338</v>
      </c>
      <c r="C245" s="105" t="s">
        <v>339</v>
      </c>
      <c r="D245" s="104">
        <v>28</v>
      </c>
      <c r="E245" s="104">
        <v>177</v>
      </c>
      <c r="F245" s="106">
        <v>3679009</v>
      </c>
      <c r="G245" s="106">
        <v>4920403</v>
      </c>
      <c r="H245" s="107">
        <f t="shared" si="8"/>
        <v>1.2413940000000001</v>
      </c>
      <c r="I245" s="123">
        <f>COUNTA(H245:H248)</f>
        <v>4</v>
      </c>
      <c r="J245" s="126">
        <f>SUM(H245:H248)</f>
        <v>3.338295</v>
      </c>
    </row>
    <row r="246" spans="1:10" x14ac:dyDescent="0.45">
      <c r="A246" s="105" t="s">
        <v>150</v>
      </c>
      <c r="B246" s="105" t="s">
        <v>336</v>
      </c>
      <c r="C246" s="105" t="s">
        <v>337</v>
      </c>
      <c r="D246" s="104">
        <v>28</v>
      </c>
      <c r="E246" s="104">
        <v>87</v>
      </c>
      <c r="F246" s="106">
        <v>2734309</v>
      </c>
      <c r="G246" s="106">
        <v>3613333</v>
      </c>
      <c r="H246" s="107">
        <f t="shared" si="8"/>
        <v>0.87902400000000003</v>
      </c>
      <c r="I246" s="124"/>
      <c r="J246" s="127"/>
    </row>
    <row r="247" spans="1:10" x14ac:dyDescent="0.45">
      <c r="A247" s="105" t="s">
        <v>150</v>
      </c>
      <c r="B247" s="105" t="s">
        <v>334</v>
      </c>
      <c r="C247" s="105" t="s">
        <v>335</v>
      </c>
      <c r="D247" s="104">
        <v>28</v>
      </c>
      <c r="E247" s="104">
        <v>77</v>
      </c>
      <c r="F247" s="106">
        <v>1414020</v>
      </c>
      <c r="G247" s="106">
        <v>2099665</v>
      </c>
      <c r="H247" s="107">
        <f t="shared" si="8"/>
        <v>0.68564499999999995</v>
      </c>
      <c r="I247" s="124"/>
      <c r="J247" s="127"/>
    </row>
    <row r="248" spans="1:10" x14ac:dyDescent="0.45">
      <c r="A248" s="105" t="s">
        <v>150</v>
      </c>
      <c r="B248" s="105" t="s">
        <v>332</v>
      </c>
      <c r="C248" s="105" t="s">
        <v>333</v>
      </c>
      <c r="D248" s="104">
        <v>28</v>
      </c>
      <c r="E248" s="104">
        <v>56</v>
      </c>
      <c r="F248" s="106">
        <v>878497</v>
      </c>
      <c r="G248" s="106">
        <v>1410729</v>
      </c>
      <c r="H248" s="107">
        <f t="shared" si="8"/>
        <v>0.53223200000000004</v>
      </c>
      <c r="I248" s="125"/>
      <c r="J248" s="128"/>
    </row>
    <row r="249" spans="1:10" x14ac:dyDescent="0.45">
      <c r="A249" s="4"/>
      <c r="B249" s="4"/>
      <c r="C249" s="4"/>
      <c r="D249" s="5"/>
      <c r="E249" s="5"/>
      <c r="F249" s="6"/>
      <c r="G249" s="6"/>
      <c r="H249" s="109">
        <f>COUNTA(H84:H248)</f>
        <v>165</v>
      </c>
      <c r="I249" s="108">
        <f>SUM(I84:I247)</f>
        <v>165</v>
      </c>
      <c r="J249" s="7">
        <f>SUM(J84:J247)</f>
        <v>272.98706200000009</v>
      </c>
    </row>
    <row r="250" spans="1:10" x14ac:dyDescent="0.45">
      <c r="A250" s="4"/>
      <c r="B250" s="4"/>
      <c r="C250" s="4"/>
      <c r="D250" s="5"/>
      <c r="E250" s="5"/>
      <c r="F250" s="6"/>
      <c r="G250" s="6"/>
      <c r="H250" s="7">
        <f>AVERAGE(H84:H249)</f>
        <v>2.6384762771084338</v>
      </c>
      <c r="I250" s="108"/>
      <c r="J250" s="7"/>
    </row>
    <row r="251" spans="1:10" x14ac:dyDescent="0.45">
      <c r="A251" s="4"/>
      <c r="B251" s="4"/>
      <c r="C251" s="4"/>
      <c r="D251" s="5"/>
      <c r="E251" s="5"/>
      <c r="F251" s="6"/>
      <c r="G251" s="6"/>
      <c r="H251" s="7">
        <f>STDEVA(H84:H248)</f>
        <v>1.6915291379134949</v>
      </c>
      <c r="I251" s="108"/>
      <c r="J251" s="7"/>
    </row>
    <row r="252" spans="1:10" x14ac:dyDescent="0.45">
      <c r="A252" s="4"/>
      <c r="B252" s="4"/>
      <c r="C252" s="4"/>
      <c r="D252" s="5"/>
      <c r="E252" s="5"/>
      <c r="F252" s="6"/>
      <c r="G252" s="6"/>
      <c r="H252" s="7">
        <f>H251/SQRT(H249)</f>
        <v>0.1316853647884107</v>
      </c>
      <c r="I252" s="108"/>
      <c r="J252" s="7"/>
    </row>
    <row r="253" spans="1:10" x14ac:dyDescent="0.45">
      <c r="A253" s="4" t="s">
        <v>479</v>
      </c>
      <c r="B253" s="4" t="s">
        <v>484</v>
      </c>
      <c r="C253" s="4" t="s">
        <v>485</v>
      </c>
      <c r="D253" s="5">
        <v>1</v>
      </c>
      <c r="E253" s="5">
        <v>44</v>
      </c>
      <c r="F253" s="6">
        <v>74582028</v>
      </c>
      <c r="G253" s="6">
        <v>77194060</v>
      </c>
      <c r="H253" s="7">
        <f t="shared" ref="H253:H271" si="9">(G253-F253)/1000000</f>
        <v>2.6120320000000001</v>
      </c>
      <c r="I253" s="123">
        <f>COUNTA(H253:H256)</f>
        <v>4</v>
      </c>
      <c r="J253" s="126">
        <f>SUM(H253:H256)</f>
        <v>6.5836420000000002</v>
      </c>
    </row>
    <row r="254" spans="1:10" x14ac:dyDescent="0.45">
      <c r="A254" s="4" t="s">
        <v>479</v>
      </c>
      <c r="B254" s="4" t="s">
        <v>480</v>
      </c>
      <c r="C254" s="4" t="s">
        <v>481</v>
      </c>
      <c r="D254" s="5">
        <v>1</v>
      </c>
      <c r="E254" s="5">
        <v>74</v>
      </c>
      <c r="F254" s="6">
        <v>53527891</v>
      </c>
      <c r="G254" s="6">
        <v>55591205</v>
      </c>
      <c r="H254" s="7">
        <f t="shared" si="9"/>
        <v>2.0633140000000001</v>
      </c>
      <c r="I254" s="124"/>
      <c r="J254" s="127"/>
    </row>
    <row r="255" spans="1:10" x14ac:dyDescent="0.45">
      <c r="A255" s="4" t="s">
        <v>479</v>
      </c>
      <c r="B255" s="4" t="s">
        <v>482</v>
      </c>
      <c r="C255" s="4" t="s">
        <v>483</v>
      </c>
      <c r="D255" s="5">
        <v>1</v>
      </c>
      <c r="E255" s="5">
        <v>35</v>
      </c>
      <c r="F255" s="6">
        <v>73523082</v>
      </c>
      <c r="G255" s="6">
        <v>74543882</v>
      </c>
      <c r="H255" s="7">
        <f t="shared" si="9"/>
        <v>1.0207999999999999</v>
      </c>
      <c r="I255" s="124"/>
      <c r="J255" s="127"/>
    </row>
    <row r="256" spans="1:10" x14ac:dyDescent="0.45">
      <c r="A256" s="4" t="s">
        <v>479</v>
      </c>
      <c r="B256" s="4" t="s">
        <v>486</v>
      </c>
      <c r="C256" s="4" t="s">
        <v>487</v>
      </c>
      <c r="D256" s="5">
        <v>1</v>
      </c>
      <c r="E256" s="5">
        <v>28</v>
      </c>
      <c r="F256" s="6">
        <v>143177550</v>
      </c>
      <c r="G256" s="6">
        <v>144065046</v>
      </c>
      <c r="H256" s="7">
        <f t="shared" si="9"/>
        <v>0.88749599999999995</v>
      </c>
      <c r="I256" s="125"/>
      <c r="J256" s="128"/>
    </row>
    <row r="257" spans="1:10" x14ac:dyDescent="0.45">
      <c r="A257" s="105" t="s">
        <v>479</v>
      </c>
      <c r="B257" s="105" t="s">
        <v>494</v>
      </c>
      <c r="C257" s="105" t="s">
        <v>495</v>
      </c>
      <c r="D257" s="104">
        <v>2</v>
      </c>
      <c r="E257" s="104">
        <v>83</v>
      </c>
      <c r="F257" s="106">
        <v>71053537</v>
      </c>
      <c r="G257" s="106">
        <v>73559354</v>
      </c>
      <c r="H257" s="107">
        <f t="shared" si="9"/>
        <v>2.505817</v>
      </c>
      <c r="I257" s="123">
        <f>COUNTA(H257:H263)</f>
        <v>7</v>
      </c>
      <c r="J257" s="126">
        <f>SUM(H257:H263)</f>
        <v>8.0744220000000002</v>
      </c>
    </row>
    <row r="258" spans="1:10" x14ac:dyDescent="0.45">
      <c r="A258" s="105" t="s">
        <v>479</v>
      </c>
      <c r="B258" s="105" t="s">
        <v>492</v>
      </c>
      <c r="C258" s="105" t="s">
        <v>493</v>
      </c>
      <c r="D258" s="104">
        <v>2</v>
      </c>
      <c r="E258" s="104">
        <v>38</v>
      </c>
      <c r="F258" s="106">
        <v>69676338</v>
      </c>
      <c r="G258" s="106">
        <v>70806756</v>
      </c>
      <c r="H258" s="107">
        <f t="shared" si="9"/>
        <v>1.1304179999999999</v>
      </c>
      <c r="I258" s="124"/>
      <c r="J258" s="127"/>
    </row>
    <row r="259" spans="1:10" x14ac:dyDescent="0.45">
      <c r="A259" s="105" t="s">
        <v>479</v>
      </c>
      <c r="B259" s="105" t="s">
        <v>502</v>
      </c>
      <c r="C259" s="105" t="s">
        <v>503</v>
      </c>
      <c r="D259" s="104">
        <v>2</v>
      </c>
      <c r="E259" s="104">
        <v>34</v>
      </c>
      <c r="F259" s="106">
        <v>78935731</v>
      </c>
      <c r="G259" s="106">
        <v>79978451</v>
      </c>
      <c r="H259" s="107">
        <f t="shared" si="9"/>
        <v>1.0427200000000001</v>
      </c>
      <c r="I259" s="124"/>
      <c r="J259" s="127"/>
    </row>
    <row r="260" spans="1:10" x14ac:dyDescent="0.45">
      <c r="A260" s="105" t="s">
        <v>479</v>
      </c>
      <c r="B260" s="105" t="s">
        <v>490</v>
      </c>
      <c r="C260" s="105" t="s">
        <v>491</v>
      </c>
      <c r="D260" s="104">
        <v>2</v>
      </c>
      <c r="E260" s="104">
        <v>30</v>
      </c>
      <c r="F260" s="106">
        <v>25020511</v>
      </c>
      <c r="G260" s="106">
        <v>26029168</v>
      </c>
      <c r="H260" s="107">
        <f t="shared" si="9"/>
        <v>1.0086569999999999</v>
      </c>
      <c r="I260" s="124"/>
      <c r="J260" s="127"/>
    </row>
    <row r="261" spans="1:10" x14ac:dyDescent="0.45">
      <c r="A261" s="105" t="s">
        <v>479</v>
      </c>
      <c r="B261" s="105" t="s">
        <v>500</v>
      </c>
      <c r="C261" s="105" t="s">
        <v>501</v>
      </c>
      <c r="D261" s="104">
        <v>2</v>
      </c>
      <c r="E261" s="104">
        <v>37</v>
      </c>
      <c r="F261" s="106">
        <v>77577365</v>
      </c>
      <c r="G261" s="106">
        <v>78579336</v>
      </c>
      <c r="H261" s="107">
        <f t="shared" si="9"/>
        <v>1.0019709999999999</v>
      </c>
      <c r="I261" s="124"/>
      <c r="J261" s="127"/>
    </row>
    <row r="262" spans="1:10" x14ac:dyDescent="0.45">
      <c r="A262" s="105" t="s">
        <v>479</v>
      </c>
      <c r="B262" s="105" t="s">
        <v>496</v>
      </c>
      <c r="C262" s="105" t="s">
        <v>497</v>
      </c>
      <c r="D262" s="104">
        <v>2</v>
      </c>
      <c r="E262" s="104">
        <v>27</v>
      </c>
      <c r="F262" s="106">
        <v>75482269</v>
      </c>
      <c r="G262" s="106">
        <v>76223854</v>
      </c>
      <c r="H262" s="107">
        <f t="shared" si="9"/>
        <v>0.74158500000000005</v>
      </c>
      <c r="I262" s="124"/>
      <c r="J262" s="127"/>
    </row>
    <row r="263" spans="1:10" x14ac:dyDescent="0.45">
      <c r="A263" s="105" t="s">
        <v>479</v>
      </c>
      <c r="B263" s="105" t="s">
        <v>498</v>
      </c>
      <c r="C263" s="105" t="s">
        <v>499</v>
      </c>
      <c r="D263" s="104">
        <v>2</v>
      </c>
      <c r="E263" s="104">
        <v>26</v>
      </c>
      <c r="F263" s="106">
        <v>76558822</v>
      </c>
      <c r="G263" s="106">
        <v>77202076</v>
      </c>
      <c r="H263" s="107">
        <f t="shared" si="9"/>
        <v>0.64325399999999999</v>
      </c>
      <c r="I263" s="125"/>
      <c r="J263" s="128"/>
    </row>
    <row r="264" spans="1:10" x14ac:dyDescent="0.45">
      <c r="A264" s="4" t="s">
        <v>479</v>
      </c>
      <c r="B264" s="4" t="s">
        <v>505</v>
      </c>
      <c r="C264" s="4" t="s">
        <v>506</v>
      </c>
      <c r="D264" s="5">
        <v>3</v>
      </c>
      <c r="E264" s="5">
        <v>23</v>
      </c>
      <c r="F264" s="6">
        <v>12925369</v>
      </c>
      <c r="G264" s="6">
        <v>13388352</v>
      </c>
      <c r="H264" s="7">
        <f t="shared" si="9"/>
        <v>0.46298299999999998</v>
      </c>
      <c r="I264" s="110">
        <f>COUNTA(H264)</f>
        <v>1</v>
      </c>
      <c r="J264" s="111">
        <f>SUM(H264)</f>
        <v>0.46298299999999998</v>
      </c>
    </row>
    <row r="265" spans="1:10" x14ac:dyDescent="0.45">
      <c r="A265" s="105" t="s">
        <v>479</v>
      </c>
      <c r="B265" s="105" t="s">
        <v>509</v>
      </c>
      <c r="C265" s="105" t="s">
        <v>510</v>
      </c>
      <c r="D265" s="104">
        <v>4</v>
      </c>
      <c r="E265" s="104">
        <v>29</v>
      </c>
      <c r="F265" s="106">
        <v>70850437</v>
      </c>
      <c r="G265" s="106">
        <v>71666963</v>
      </c>
      <c r="H265" s="107">
        <f t="shared" si="9"/>
        <v>0.81652599999999997</v>
      </c>
      <c r="I265" s="123">
        <f>COUNTA(H265:H266)</f>
        <v>2</v>
      </c>
      <c r="J265" s="126">
        <f>SUM(H265:H266)</f>
        <v>1.513307</v>
      </c>
    </row>
    <row r="266" spans="1:10" x14ac:dyDescent="0.45">
      <c r="A266" s="105" t="s">
        <v>479</v>
      </c>
      <c r="B266" s="105" t="s">
        <v>507</v>
      </c>
      <c r="C266" s="105" t="s">
        <v>508</v>
      </c>
      <c r="D266" s="104">
        <v>4</v>
      </c>
      <c r="E266" s="104">
        <v>26</v>
      </c>
      <c r="F266" s="106">
        <v>57685524</v>
      </c>
      <c r="G266" s="106">
        <v>58382305</v>
      </c>
      <c r="H266" s="107">
        <f t="shared" si="9"/>
        <v>0.69678099999999998</v>
      </c>
      <c r="I266" s="125"/>
      <c r="J266" s="128"/>
    </row>
    <row r="267" spans="1:10" x14ac:dyDescent="0.45">
      <c r="A267" s="4" t="s">
        <v>479</v>
      </c>
      <c r="B267" s="4" t="s">
        <v>511</v>
      </c>
      <c r="C267" s="4" t="s">
        <v>512</v>
      </c>
      <c r="D267" s="5">
        <v>5</v>
      </c>
      <c r="E267" s="5">
        <v>121</v>
      </c>
      <c r="F267" s="6">
        <v>29655633</v>
      </c>
      <c r="G267" s="6">
        <v>32895623</v>
      </c>
      <c r="H267" s="7">
        <f t="shared" si="9"/>
        <v>3.2399900000000001</v>
      </c>
      <c r="I267" s="110">
        <f>COUNTA(H267)</f>
        <v>1</v>
      </c>
      <c r="J267" s="111">
        <f>SUM(H267)</f>
        <v>3.2399900000000001</v>
      </c>
    </row>
    <row r="268" spans="1:10" x14ac:dyDescent="0.45">
      <c r="A268" s="105" t="s">
        <v>479</v>
      </c>
      <c r="B268" s="105" t="s">
        <v>513</v>
      </c>
      <c r="C268" s="105" t="s">
        <v>514</v>
      </c>
      <c r="D268" s="104">
        <v>7</v>
      </c>
      <c r="E268" s="104">
        <v>32</v>
      </c>
      <c r="F268" s="106">
        <v>30274176</v>
      </c>
      <c r="G268" s="106">
        <v>30844743</v>
      </c>
      <c r="H268" s="107">
        <f t="shared" si="9"/>
        <v>0.57056700000000005</v>
      </c>
      <c r="I268" s="110">
        <f>COUNTA(H268)</f>
        <v>1</v>
      </c>
      <c r="J268" s="111">
        <f>SUM(H268)</f>
        <v>0.57056700000000005</v>
      </c>
    </row>
    <row r="269" spans="1:10" x14ac:dyDescent="0.45">
      <c r="A269" s="4" t="s">
        <v>479</v>
      </c>
      <c r="B269" s="4" t="s">
        <v>515</v>
      </c>
      <c r="C269" s="4" t="s">
        <v>516</v>
      </c>
      <c r="D269" s="5">
        <v>8</v>
      </c>
      <c r="E269" s="5">
        <v>33</v>
      </c>
      <c r="F269" s="6">
        <v>7120493</v>
      </c>
      <c r="G269" s="6">
        <v>7706967</v>
      </c>
      <c r="H269" s="7">
        <f t="shared" si="9"/>
        <v>0.58647400000000005</v>
      </c>
      <c r="I269" s="110">
        <f>COUNTA(H269)</f>
        <v>1</v>
      </c>
      <c r="J269" s="111">
        <f>SUM(H269)</f>
        <v>0.58647400000000005</v>
      </c>
    </row>
    <row r="270" spans="1:10" x14ac:dyDescent="0.45">
      <c r="A270" s="105" t="s">
        <v>479</v>
      </c>
      <c r="B270" s="105" t="s">
        <v>488</v>
      </c>
      <c r="C270" s="105" t="s">
        <v>489</v>
      </c>
      <c r="D270" s="104">
        <v>18</v>
      </c>
      <c r="E270" s="104">
        <v>43</v>
      </c>
      <c r="F270" s="106">
        <v>36059</v>
      </c>
      <c r="G270" s="106">
        <v>825004</v>
      </c>
      <c r="H270" s="107">
        <f t="shared" si="9"/>
        <v>0.78894500000000001</v>
      </c>
      <c r="I270" s="110">
        <f>COUNTA(H270)</f>
        <v>1</v>
      </c>
      <c r="J270" s="111">
        <f>SUM(H270)</f>
        <v>0.78894500000000001</v>
      </c>
    </row>
    <row r="271" spans="1:10" x14ac:dyDescent="0.45">
      <c r="A271" s="4" t="s">
        <v>479</v>
      </c>
      <c r="B271" s="4" t="s">
        <v>504</v>
      </c>
      <c r="C271" s="4" t="s">
        <v>339</v>
      </c>
      <c r="D271" s="5">
        <v>28</v>
      </c>
      <c r="E271" s="5">
        <v>100</v>
      </c>
      <c r="F271" s="6">
        <v>4240969</v>
      </c>
      <c r="G271" s="6">
        <v>4920403</v>
      </c>
      <c r="H271" s="7">
        <f t="shared" si="9"/>
        <v>0.67943399999999998</v>
      </c>
      <c r="I271" s="110">
        <f>COUNTA(H271)</f>
        <v>1</v>
      </c>
      <c r="J271" s="111">
        <f>SUM(H271)</f>
        <v>0.67943399999999998</v>
      </c>
    </row>
    <row r="272" spans="1:10" x14ac:dyDescent="0.45">
      <c r="H272" s="109">
        <f>COUNTA(H253:H271)</f>
        <v>19</v>
      </c>
      <c r="I272" s="108">
        <f>SUM(I253:I271)</f>
        <v>19</v>
      </c>
      <c r="J272" s="7">
        <f>SUM(J253:J271)</f>
        <v>22.499763999999999</v>
      </c>
    </row>
    <row r="273" spans="8:10" x14ac:dyDescent="0.45">
      <c r="H273" s="7">
        <f>AVERAGE(H253:H272)</f>
        <v>2.0749881999999999</v>
      </c>
      <c r="I273" s="108"/>
      <c r="J273" s="7"/>
    </row>
    <row r="274" spans="8:10" x14ac:dyDescent="0.45">
      <c r="H274" s="7">
        <f>STDEVA(H253:H271)</f>
        <v>0.79973736732003986</v>
      </c>
      <c r="I274" s="108"/>
      <c r="J274" s="7"/>
    </row>
    <row r="275" spans="8:10" x14ac:dyDescent="0.45">
      <c r="H275" s="7">
        <f>H274/SQRT(H272)</f>
        <v>0.18347233502743795</v>
      </c>
      <c r="I275" s="108"/>
      <c r="J275" s="7"/>
    </row>
  </sheetData>
  <sortState xmlns:xlrd2="http://schemas.microsoft.com/office/spreadsheetml/2017/richdata2" ref="A4:I58">
    <sortCondition ref="A4:A58"/>
    <sortCondition ref="D4:D58"/>
    <sortCondition ref="F4:F58"/>
  </sortState>
  <mergeCells count="72">
    <mergeCell ref="I4:I15"/>
    <mergeCell ref="J4:J15"/>
    <mergeCell ref="J16:J24"/>
    <mergeCell ref="I16:I24"/>
    <mergeCell ref="I25:I32"/>
    <mergeCell ref="J25:J32"/>
    <mergeCell ref="I33:I36"/>
    <mergeCell ref="J33:J36"/>
    <mergeCell ref="I37:I39"/>
    <mergeCell ref="J37:J39"/>
    <mergeCell ref="I40:I45"/>
    <mergeCell ref="J40:J45"/>
    <mergeCell ref="I48:I49"/>
    <mergeCell ref="J48:J49"/>
    <mergeCell ref="I50:I51"/>
    <mergeCell ref="J50:J51"/>
    <mergeCell ref="I52:I56"/>
    <mergeCell ref="J52:J56"/>
    <mergeCell ref="I63:I67"/>
    <mergeCell ref="J63:J67"/>
    <mergeCell ref="J68:J69"/>
    <mergeCell ref="I68:I69"/>
    <mergeCell ref="I70:I73"/>
    <mergeCell ref="J70:J73"/>
    <mergeCell ref="I74:I76"/>
    <mergeCell ref="J74:J76"/>
    <mergeCell ref="J253:J256"/>
    <mergeCell ref="I253:I256"/>
    <mergeCell ref="I257:I263"/>
    <mergeCell ref="J257:J263"/>
    <mergeCell ref="I240:I241"/>
    <mergeCell ref="J240:J241"/>
    <mergeCell ref="I236:I238"/>
    <mergeCell ref="J236:J238"/>
    <mergeCell ref="I233:I235"/>
    <mergeCell ref="J233:J235"/>
    <mergeCell ref="I230:I231"/>
    <mergeCell ref="J230:J231"/>
    <mergeCell ref="I227:I229"/>
    <mergeCell ref="J227:J229"/>
    <mergeCell ref="I265:I266"/>
    <mergeCell ref="J265:J266"/>
    <mergeCell ref="I245:I248"/>
    <mergeCell ref="J245:J248"/>
    <mergeCell ref="I242:I243"/>
    <mergeCell ref="J242:J243"/>
    <mergeCell ref="I224:I226"/>
    <mergeCell ref="J224:J226"/>
    <mergeCell ref="I219:I223"/>
    <mergeCell ref="J219:J223"/>
    <mergeCell ref="I212:I218"/>
    <mergeCell ref="J212:J218"/>
    <mergeCell ref="I209:I211"/>
    <mergeCell ref="I206:I208"/>
    <mergeCell ref="J206:J208"/>
    <mergeCell ref="J209:J211"/>
    <mergeCell ref="J200:J205"/>
    <mergeCell ref="I200:I205"/>
    <mergeCell ref="I189:I199"/>
    <mergeCell ref="J189:J199"/>
    <mergeCell ref="I187:I188"/>
    <mergeCell ref="J187:J188"/>
    <mergeCell ref="I175:I186"/>
    <mergeCell ref="J175:J186"/>
    <mergeCell ref="I84:I116"/>
    <mergeCell ref="J84:J116"/>
    <mergeCell ref="I155:I174"/>
    <mergeCell ref="J155:J174"/>
    <mergeCell ref="I139:I154"/>
    <mergeCell ref="J139:J154"/>
    <mergeCell ref="I117:I138"/>
    <mergeCell ref="J117:J138"/>
  </mergeCells>
  <phoneticPr fontId="3" type="noConversion"/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261"/>
  <sheetViews>
    <sheetView workbookViewId="0">
      <selection activeCell="U23" sqref="U23"/>
    </sheetView>
  </sheetViews>
  <sheetFormatPr defaultColWidth="8.796875" defaultRowHeight="14.25" x14ac:dyDescent="0.45"/>
  <cols>
    <col min="2" max="3" width="17.6640625" customWidth="1"/>
    <col min="4" max="5" width="9.1328125" style="2"/>
    <col min="6" max="7" width="12.46484375" style="1" bestFit="1" customWidth="1"/>
    <col min="8" max="8" width="11.796875" customWidth="1"/>
    <col min="9" max="9" width="13" customWidth="1"/>
    <col min="10" max="10" width="11.46484375" customWidth="1"/>
    <col min="11" max="11" width="11" customWidth="1"/>
  </cols>
  <sheetData>
    <row r="1" spans="1:15" ht="15.4" x14ac:dyDescent="0.45">
      <c r="A1" s="119" t="s">
        <v>529</v>
      </c>
    </row>
    <row r="3" spans="1:15" x14ac:dyDescent="0.45">
      <c r="A3" s="131" t="s">
        <v>0</v>
      </c>
      <c r="B3" s="133" t="s">
        <v>521</v>
      </c>
      <c r="C3" s="134"/>
      <c r="D3" s="131" t="s">
        <v>524</v>
      </c>
      <c r="E3" s="120"/>
      <c r="F3" s="135" t="s">
        <v>526</v>
      </c>
      <c r="G3" s="136"/>
      <c r="H3" s="131" t="s">
        <v>518</v>
      </c>
      <c r="I3" s="157" t="s">
        <v>517</v>
      </c>
      <c r="J3" s="157"/>
      <c r="K3" s="157"/>
      <c r="L3" s="157" t="s">
        <v>519</v>
      </c>
      <c r="M3" s="157"/>
      <c r="N3" s="157"/>
      <c r="O3" s="157"/>
    </row>
    <row r="4" spans="1:15" x14ac:dyDescent="0.45">
      <c r="A4" s="132"/>
      <c r="B4" s="121" t="s">
        <v>522</v>
      </c>
      <c r="C4" s="121" t="s">
        <v>523</v>
      </c>
      <c r="D4" s="132"/>
      <c r="E4" s="120" t="s">
        <v>525</v>
      </c>
      <c r="F4" s="122" t="s">
        <v>522</v>
      </c>
      <c r="G4" s="122" t="s">
        <v>523</v>
      </c>
      <c r="H4" s="132"/>
      <c r="I4" s="120" t="s">
        <v>522</v>
      </c>
      <c r="J4" s="120" t="s">
        <v>523</v>
      </c>
      <c r="K4" s="121" t="s">
        <v>518</v>
      </c>
      <c r="L4" s="120" t="s">
        <v>4</v>
      </c>
      <c r="M4" s="120" t="s">
        <v>115</v>
      </c>
      <c r="N4" s="120" t="s">
        <v>150</v>
      </c>
      <c r="O4" s="120" t="s">
        <v>479</v>
      </c>
    </row>
    <row r="5" spans="1:15" x14ac:dyDescent="0.45">
      <c r="A5" s="9" t="s">
        <v>4</v>
      </c>
      <c r="B5" s="9" t="s">
        <v>5</v>
      </c>
      <c r="C5" s="9" t="s">
        <v>6</v>
      </c>
      <c r="D5" s="8">
        <v>1</v>
      </c>
      <c r="E5" s="8">
        <v>30</v>
      </c>
      <c r="F5" s="10">
        <v>3172109</v>
      </c>
      <c r="G5" s="10">
        <v>3993119</v>
      </c>
      <c r="H5" s="87">
        <f t="shared" ref="H5:H68" si="0">(G5-F5)/1000000</f>
        <v>0.82101000000000002</v>
      </c>
      <c r="I5" s="4"/>
      <c r="J5" s="4"/>
      <c r="K5" s="4"/>
      <c r="L5" s="4"/>
      <c r="M5" s="4"/>
      <c r="N5" s="4"/>
      <c r="O5" s="4"/>
    </row>
    <row r="6" spans="1:15" x14ac:dyDescent="0.45">
      <c r="A6" s="12" t="s">
        <v>115</v>
      </c>
      <c r="B6" s="12" t="s">
        <v>116</v>
      </c>
      <c r="C6" s="12" t="s">
        <v>117</v>
      </c>
      <c r="D6" s="11">
        <v>1</v>
      </c>
      <c r="E6" s="11">
        <v>20</v>
      </c>
      <c r="F6" s="13">
        <v>10699911</v>
      </c>
      <c r="G6" s="13">
        <v>11179791</v>
      </c>
      <c r="H6" s="88">
        <f t="shared" si="0"/>
        <v>0.47987999999999997</v>
      </c>
      <c r="I6" s="4"/>
      <c r="J6" s="4"/>
      <c r="K6" s="4"/>
      <c r="L6" s="4"/>
      <c r="M6" s="4"/>
      <c r="N6" s="4"/>
      <c r="O6" s="4"/>
    </row>
    <row r="7" spans="1:15" x14ac:dyDescent="0.45">
      <c r="A7" s="15" t="s">
        <v>150</v>
      </c>
      <c r="B7" s="15" t="s">
        <v>151</v>
      </c>
      <c r="C7" s="15" t="s">
        <v>152</v>
      </c>
      <c r="D7" s="14">
        <v>1</v>
      </c>
      <c r="E7" s="14">
        <v>24</v>
      </c>
      <c r="F7" s="16">
        <v>23824428</v>
      </c>
      <c r="G7" s="16">
        <v>24397267</v>
      </c>
      <c r="H7" s="89">
        <f t="shared" si="0"/>
        <v>0.57283899999999999</v>
      </c>
      <c r="I7" s="4"/>
      <c r="J7" s="4"/>
      <c r="K7" s="4"/>
      <c r="L7" s="4"/>
      <c r="M7" s="4"/>
      <c r="N7" s="4"/>
      <c r="O7" s="4"/>
    </row>
    <row r="8" spans="1:15" x14ac:dyDescent="0.45">
      <c r="A8" s="15" t="s">
        <v>150</v>
      </c>
      <c r="B8" s="15" t="s">
        <v>153</v>
      </c>
      <c r="C8" s="15" t="s">
        <v>154</v>
      </c>
      <c r="D8" s="14">
        <v>1</v>
      </c>
      <c r="E8" s="14">
        <v>30</v>
      </c>
      <c r="F8" s="16">
        <v>24459092</v>
      </c>
      <c r="G8" s="16">
        <v>25224985</v>
      </c>
      <c r="H8" s="89">
        <f t="shared" si="0"/>
        <v>0.76589300000000005</v>
      </c>
      <c r="I8" s="4"/>
      <c r="J8" s="4"/>
      <c r="K8" s="4"/>
      <c r="L8" s="4"/>
      <c r="M8" s="4"/>
      <c r="N8" s="4"/>
      <c r="O8" s="4"/>
    </row>
    <row r="9" spans="1:15" x14ac:dyDescent="0.45">
      <c r="A9" s="15" t="s">
        <v>150</v>
      </c>
      <c r="B9" s="15" t="s">
        <v>155</v>
      </c>
      <c r="C9" s="15" t="s">
        <v>156</v>
      </c>
      <c r="D9" s="14">
        <v>1</v>
      </c>
      <c r="E9" s="14">
        <v>30</v>
      </c>
      <c r="F9" s="16">
        <v>27168179</v>
      </c>
      <c r="G9" s="16">
        <v>27883388</v>
      </c>
      <c r="H9" s="89">
        <f t="shared" si="0"/>
        <v>0.71520899999999998</v>
      </c>
      <c r="I9" s="4"/>
      <c r="J9" s="4"/>
      <c r="K9" s="4"/>
      <c r="L9" s="4"/>
      <c r="M9" s="4"/>
      <c r="N9" s="4"/>
      <c r="O9" s="4"/>
    </row>
    <row r="10" spans="1:15" x14ac:dyDescent="0.45">
      <c r="A10" s="15" t="s">
        <v>150</v>
      </c>
      <c r="B10" s="15" t="s">
        <v>157</v>
      </c>
      <c r="C10" s="15" t="s">
        <v>158</v>
      </c>
      <c r="D10" s="14">
        <v>1</v>
      </c>
      <c r="E10" s="14">
        <v>26</v>
      </c>
      <c r="F10" s="16">
        <v>31166981</v>
      </c>
      <c r="G10" s="16">
        <v>31733020</v>
      </c>
      <c r="H10" s="89">
        <f t="shared" si="0"/>
        <v>0.56603899999999996</v>
      </c>
      <c r="I10" s="4"/>
      <c r="J10" s="4"/>
      <c r="K10" s="4"/>
      <c r="L10" s="4"/>
      <c r="M10" s="4"/>
      <c r="N10" s="4"/>
      <c r="O10" s="4"/>
    </row>
    <row r="11" spans="1:15" x14ac:dyDescent="0.45">
      <c r="A11" s="12" t="s">
        <v>115</v>
      </c>
      <c r="B11" s="12" t="s">
        <v>118</v>
      </c>
      <c r="C11" s="12" t="s">
        <v>119</v>
      </c>
      <c r="D11" s="11">
        <v>1</v>
      </c>
      <c r="E11" s="11">
        <v>36</v>
      </c>
      <c r="F11" s="13">
        <v>32255130</v>
      </c>
      <c r="G11" s="13">
        <v>33091901</v>
      </c>
      <c r="H11" s="88">
        <f t="shared" si="0"/>
        <v>0.83677100000000004</v>
      </c>
      <c r="I11" s="4"/>
      <c r="J11" s="4"/>
      <c r="K11" s="4"/>
      <c r="L11" s="4"/>
      <c r="M11" s="4"/>
      <c r="N11" s="4"/>
      <c r="O11" s="4"/>
    </row>
    <row r="12" spans="1:15" x14ac:dyDescent="0.45">
      <c r="A12" s="9" t="s">
        <v>4</v>
      </c>
      <c r="B12" s="9" t="s">
        <v>7</v>
      </c>
      <c r="C12" s="9" t="s">
        <v>8</v>
      </c>
      <c r="D12" s="8">
        <v>1</v>
      </c>
      <c r="E12" s="8">
        <v>62</v>
      </c>
      <c r="F12" s="10">
        <v>36073980</v>
      </c>
      <c r="G12" s="10">
        <v>37677009</v>
      </c>
      <c r="H12" s="87">
        <f t="shared" si="0"/>
        <v>1.603029</v>
      </c>
      <c r="I12" s="4"/>
      <c r="J12" s="4"/>
      <c r="K12" s="4"/>
      <c r="L12" s="4"/>
      <c r="M12" s="4"/>
      <c r="N12" s="4"/>
      <c r="O12" s="4"/>
    </row>
    <row r="13" spans="1:15" x14ac:dyDescent="0.45">
      <c r="A13" s="12" t="s">
        <v>115</v>
      </c>
      <c r="B13" s="12" t="s">
        <v>120</v>
      </c>
      <c r="C13" s="12" t="s">
        <v>121</v>
      </c>
      <c r="D13" s="11">
        <v>1</v>
      </c>
      <c r="E13" s="11">
        <v>44</v>
      </c>
      <c r="F13" s="13">
        <v>40035231</v>
      </c>
      <c r="G13" s="13">
        <v>40992125</v>
      </c>
      <c r="H13" s="88">
        <f t="shared" si="0"/>
        <v>0.95689400000000002</v>
      </c>
      <c r="I13" s="4"/>
      <c r="J13" s="4"/>
      <c r="K13" s="4"/>
      <c r="L13" s="4"/>
      <c r="M13" s="4"/>
      <c r="N13" s="4"/>
      <c r="O13" s="4"/>
    </row>
    <row r="14" spans="1:15" x14ac:dyDescent="0.45">
      <c r="A14" s="12" t="s">
        <v>115</v>
      </c>
      <c r="B14" s="12" t="s">
        <v>122</v>
      </c>
      <c r="C14" s="12" t="s">
        <v>123</v>
      </c>
      <c r="D14" s="11">
        <v>1</v>
      </c>
      <c r="E14" s="11">
        <v>76</v>
      </c>
      <c r="F14" s="13">
        <v>41095175</v>
      </c>
      <c r="G14" s="13">
        <v>43533868</v>
      </c>
      <c r="H14" s="88">
        <f t="shared" si="0"/>
        <v>2.4386930000000002</v>
      </c>
      <c r="I14" s="4"/>
      <c r="J14" s="4"/>
      <c r="K14" s="4"/>
      <c r="L14" s="4"/>
      <c r="M14" s="4"/>
      <c r="N14" s="4"/>
      <c r="O14" s="4"/>
    </row>
    <row r="15" spans="1:15" ht="14.65" thickBot="1" x14ac:dyDescent="0.5">
      <c r="A15" s="22" t="s">
        <v>4</v>
      </c>
      <c r="B15" s="22" t="s">
        <v>9</v>
      </c>
      <c r="C15" s="22" t="s">
        <v>10</v>
      </c>
      <c r="D15" s="21">
        <v>1</v>
      </c>
      <c r="E15" s="21">
        <v>33</v>
      </c>
      <c r="F15" s="23">
        <v>51084075</v>
      </c>
      <c r="G15" s="23">
        <v>51908337</v>
      </c>
      <c r="H15" s="90">
        <f t="shared" si="0"/>
        <v>0.82426200000000005</v>
      </c>
      <c r="I15" s="4"/>
      <c r="J15" s="4"/>
      <c r="K15" s="4"/>
      <c r="L15" s="4"/>
      <c r="M15" s="4"/>
      <c r="N15" s="4"/>
      <c r="O15" s="4"/>
    </row>
    <row r="16" spans="1:15" x14ac:dyDescent="0.45">
      <c r="A16" s="52" t="s">
        <v>479</v>
      </c>
      <c r="B16" s="27" t="s">
        <v>480</v>
      </c>
      <c r="C16" s="27" t="s">
        <v>481</v>
      </c>
      <c r="D16" s="28">
        <v>1</v>
      </c>
      <c r="E16" s="28">
        <v>74</v>
      </c>
      <c r="F16" s="29">
        <v>53527891</v>
      </c>
      <c r="G16" s="29">
        <v>55591205</v>
      </c>
      <c r="H16" s="84">
        <f t="shared" si="0"/>
        <v>2.0633140000000001</v>
      </c>
      <c r="I16" s="158">
        <f>F17</f>
        <v>54357467</v>
      </c>
      <c r="J16" s="158">
        <f>G17</f>
        <v>54957349</v>
      </c>
      <c r="K16" s="141">
        <f>(J16-I16)/1000000</f>
        <v>0.59988200000000003</v>
      </c>
      <c r="L16" s="142"/>
      <c r="M16" s="142"/>
      <c r="N16" s="144"/>
      <c r="O16" s="129"/>
    </row>
    <row r="17" spans="1:15" ht="14.65" thickBot="1" x14ac:dyDescent="0.5">
      <c r="A17" s="53" t="s">
        <v>150</v>
      </c>
      <c r="B17" s="30" t="s">
        <v>159</v>
      </c>
      <c r="C17" s="30" t="s">
        <v>160</v>
      </c>
      <c r="D17" s="31">
        <v>1</v>
      </c>
      <c r="E17" s="31">
        <v>23</v>
      </c>
      <c r="F17" s="32">
        <v>54357467</v>
      </c>
      <c r="G17" s="32">
        <v>54957349</v>
      </c>
      <c r="H17" s="86">
        <f t="shared" si="0"/>
        <v>0.59988200000000003</v>
      </c>
      <c r="I17" s="158"/>
      <c r="J17" s="158"/>
      <c r="K17" s="141"/>
      <c r="L17" s="143"/>
      <c r="M17" s="143"/>
      <c r="N17" s="145"/>
      <c r="O17" s="130"/>
    </row>
    <row r="18" spans="1:15" x14ac:dyDescent="0.45">
      <c r="A18" s="54" t="s">
        <v>150</v>
      </c>
      <c r="B18" s="34" t="s">
        <v>161</v>
      </c>
      <c r="C18" s="34" t="s">
        <v>162</v>
      </c>
      <c r="D18" s="35">
        <v>1</v>
      </c>
      <c r="E18" s="35">
        <v>158</v>
      </c>
      <c r="F18" s="36">
        <v>61918963</v>
      </c>
      <c r="G18" s="36">
        <v>65880684</v>
      </c>
      <c r="H18" s="91">
        <f t="shared" si="0"/>
        <v>3.9617209999999998</v>
      </c>
      <c r="I18" s="139">
        <f>F19</f>
        <v>65256487</v>
      </c>
      <c r="J18" s="139">
        <f>G18</f>
        <v>65880684</v>
      </c>
      <c r="K18" s="141">
        <f>(J18-I18)/1000000</f>
        <v>0.624197</v>
      </c>
      <c r="L18" s="148"/>
      <c r="M18" s="142"/>
      <c r="N18" s="144"/>
      <c r="O18" s="142"/>
    </row>
    <row r="19" spans="1:15" ht="14.65" thickBot="1" x14ac:dyDescent="0.5">
      <c r="A19" s="55" t="s">
        <v>4</v>
      </c>
      <c r="B19" s="38" t="s">
        <v>11</v>
      </c>
      <c r="C19" s="38" t="s">
        <v>12</v>
      </c>
      <c r="D19" s="39">
        <v>1</v>
      </c>
      <c r="E19" s="39">
        <v>35</v>
      </c>
      <c r="F19" s="40">
        <v>65256487</v>
      </c>
      <c r="G19" s="40">
        <v>66079637</v>
      </c>
      <c r="H19" s="92">
        <f t="shared" si="0"/>
        <v>0.82315000000000005</v>
      </c>
      <c r="I19" s="140"/>
      <c r="J19" s="140"/>
      <c r="K19" s="141"/>
      <c r="L19" s="149"/>
      <c r="M19" s="143"/>
      <c r="N19" s="145"/>
      <c r="O19" s="143"/>
    </row>
    <row r="20" spans="1:15" ht="14.65" thickBot="1" x14ac:dyDescent="0.5">
      <c r="A20" s="43" t="s">
        <v>150</v>
      </c>
      <c r="B20" s="43" t="s">
        <v>163</v>
      </c>
      <c r="C20" s="43" t="s">
        <v>164</v>
      </c>
      <c r="D20" s="42">
        <v>1</v>
      </c>
      <c r="E20" s="42">
        <v>25</v>
      </c>
      <c r="F20" s="44">
        <v>68209165</v>
      </c>
      <c r="G20" s="44">
        <v>68808616</v>
      </c>
      <c r="H20" s="93">
        <f t="shared" si="0"/>
        <v>0.59945099999999996</v>
      </c>
      <c r="I20" s="4"/>
      <c r="J20" s="4"/>
      <c r="K20" s="4"/>
      <c r="L20" s="4"/>
      <c r="M20" s="4"/>
      <c r="N20" s="4"/>
      <c r="O20" s="4"/>
    </row>
    <row r="21" spans="1:15" x14ac:dyDescent="0.45">
      <c r="A21" s="54" t="s">
        <v>150</v>
      </c>
      <c r="B21" s="34" t="s">
        <v>165</v>
      </c>
      <c r="C21" s="34" t="s">
        <v>166</v>
      </c>
      <c r="D21" s="35">
        <v>1</v>
      </c>
      <c r="E21" s="35">
        <v>128</v>
      </c>
      <c r="F21" s="36">
        <v>72096581</v>
      </c>
      <c r="G21" s="36">
        <v>77204994</v>
      </c>
      <c r="H21" s="91">
        <f t="shared" si="0"/>
        <v>5.1084129999999996</v>
      </c>
      <c r="I21" s="139">
        <f>F23</f>
        <v>73697320</v>
      </c>
      <c r="J21" s="139">
        <f>G23</f>
        <v>75664574</v>
      </c>
      <c r="K21" s="126">
        <f t="shared" ref="K21" si="1">(J21-I21)/1000000</f>
        <v>1.9672540000000001</v>
      </c>
      <c r="L21" s="148"/>
      <c r="M21" s="142"/>
      <c r="N21" s="144"/>
      <c r="O21" s="129"/>
    </row>
    <row r="22" spans="1:15" x14ac:dyDescent="0.45">
      <c r="A22" s="56" t="s">
        <v>479</v>
      </c>
      <c r="B22" s="19" t="s">
        <v>482</v>
      </c>
      <c r="C22" s="19" t="s">
        <v>483</v>
      </c>
      <c r="D22" s="18">
        <v>1</v>
      </c>
      <c r="E22" s="18">
        <v>35</v>
      </c>
      <c r="F22" s="20">
        <v>73523082</v>
      </c>
      <c r="G22" s="20">
        <v>74543882</v>
      </c>
      <c r="H22" s="94">
        <f t="shared" si="0"/>
        <v>1.0207999999999999</v>
      </c>
      <c r="I22" s="153"/>
      <c r="J22" s="153"/>
      <c r="K22" s="127"/>
      <c r="L22" s="154"/>
      <c r="M22" s="155"/>
      <c r="N22" s="156"/>
      <c r="O22" s="152"/>
    </row>
    <row r="23" spans="1:15" x14ac:dyDescent="0.45">
      <c r="A23" s="57" t="s">
        <v>4</v>
      </c>
      <c r="B23" s="9" t="s">
        <v>13</v>
      </c>
      <c r="C23" s="9" t="s">
        <v>14</v>
      </c>
      <c r="D23" s="8">
        <v>1</v>
      </c>
      <c r="E23" s="8">
        <v>57</v>
      </c>
      <c r="F23" s="10">
        <v>73697320</v>
      </c>
      <c r="G23" s="10">
        <v>75664574</v>
      </c>
      <c r="H23" s="87">
        <f t="shared" si="0"/>
        <v>1.9672540000000001</v>
      </c>
      <c r="I23" s="153"/>
      <c r="J23" s="153"/>
      <c r="K23" s="127">
        <f t="shared" ref="K23" si="2">(J23-I23)/1000000</f>
        <v>0</v>
      </c>
      <c r="L23" s="154"/>
      <c r="M23" s="155"/>
      <c r="N23" s="156"/>
      <c r="O23" s="152"/>
    </row>
    <row r="24" spans="1:15" ht="14.65" thickBot="1" x14ac:dyDescent="0.5">
      <c r="A24" s="58" t="s">
        <v>479</v>
      </c>
      <c r="B24" s="48" t="s">
        <v>484</v>
      </c>
      <c r="C24" s="48" t="s">
        <v>485</v>
      </c>
      <c r="D24" s="49">
        <v>1</v>
      </c>
      <c r="E24" s="49">
        <v>44</v>
      </c>
      <c r="F24" s="50">
        <v>74582028</v>
      </c>
      <c r="G24" s="50">
        <v>77194060</v>
      </c>
      <c r="H24" s="95">
        <f t="shared" si="0"/>
        <v>2.6120320000000001</v>
      </c>
      <c r="I24" s="140"/>
      <c r="J24" s="140"/>
      <c r="K24" s="128"/>
      <c r="L24" s="149"/>
      <c r="M24" s="143"/>
      <c r="N24" s="145"/>
      <c r="O24" s="130"/>
    </row>
    <row r="25" spans="1:15" x14ac:dyDescent="0.45">
      <c r="A25" s="46" t="s">
        <v>4</v>
      </c>
      <c r="B25" s="46" t="s">
        <v>15</v>
      </c>
      <c r="C25" s="46" t="s">
        <v>16</v>
      </c>
      <c r="D25" s="45">
        <v>1</v>
      </c>
      <c r="E25" s="45">
        <v>57</v>
      </c>
      <c r="F25" s="47">
        <v>81476334</v>
      </c>
      <c r="G25" s="47">
        <v>82773335</v>
      </c>
      <c r="H25" s="96">
        <f t="shared" si="0"/>
        <v>1.2970010000000001</v>
      </c>
      <c r="I25" s="4"/>
      <c r="J25" s="4"/>
      <c r="K25" s="4"/>
      <c r="L25" s="4"/>
      <c r="M25" s="4"/>
      <c r="N25" s="4"/>
      <c r="O25" s="4"/>
    </row>
    <row r="26" spans="1:15" x14ac:dyDescent="0.45">
      <c r="A26" s="9" t="s">
        <v>4</v>
      </c>
      <c r="B26" s="9" t="s">
        <v>17</v>
      </c>
      <c r="C26" s="9" t="s">
        <v>18</v>
      </c>
      <c r="D26" s="8">
        <v>1</v>
      </c>
      <c r="E26" s="8">
        <v>17</v>
      </c>
      <c r="F26" s="10">
        <v>82912085</v>
      </c>
      <c r="G26" s="10">
        <v>83316657</v>
      </c>
      <c r="H26" s="87">
        <f t="shared" si="0"/>
        <v>0.40457199999999999</v>
      </c>
      <c r="I26" s="4"/>
      <c r="J26" s="4"/>
      <c r="K26" s="4"/>
      <c r="L26" s="4"/>
      <c r="M26" s="4"/>
      <c r="N26" s="4"/>
      <c r="O26" s="4"/>
    </row>
    <row r="27" spans="1:15" x14ac:dyDescent="0.45">
      <c r="A27" s="9" t="s">
        <v>4</v>
      </c>
      <c r="B27" s="9" t="s">
        <v>19</v>
      </c>
      <c r="C27" s="9" t="s">
        <v>20</v>
      </c>
      <c r="D27" s="8">
        <v>1</v>
      </c>
      <c r="E27" s="8">
        <v>51</v>
      </c>
      <c r="F27" s="10">
        <v>83434617</v>
      </c>
      <c r="G27" s="10">
        <v>85065681</v>
      </c>
      <c r="H27" s="87">
        <f t="shared" si="0"/>
        <v>1.6310640000000001</v>
      </c>
      <c r="I27" s="4"/>
      <c r="J27" s="4"/>
      <c r="K27" s="4"/>
      <c r="L27" s="4"/>
      <c r="M27" s="4"/>
      <c r="N27" s="4"/>
      <c r="O27" s="4"/>
    </row>
    <row r="28" spans="1:15" ht="14.65" thickBot="1" x14ac:dyDescent="0.5">
      <c r="A28" s="22" t="s">
        <v>4</v>
      </c>
      <c r="B28" s="22" t="s">
        <v>21</v>
      </c>
      <c r="C28" s="22" t="s">
        <v>22</v>
      </c>
      <c r="D28" s="21">
        <v>1</v>
      </c>
      <c r="E28" s="21">
        <v>26</v>
      </c>
      <c r="F28" s="23">
        <v>85586128</v>
      </c>
      <c r="G28" s="23">
        <v>86227151</v>
      </c>
      <c r="H28" s="90">
        <f t="shared" si="0"/>
        <v>0.64102300000000001</v>
      </c>
      <c r="I28" s="4"/>
      <c r="J28" s="4"/>
      <c r="K28" s="4"/>
      <c r="L28" s="4"/>
      <c r="M28" s="4"/>
      <c r="N28" s="4"/>
      <c r="O28" s="4"/>
    </row>
    <row r="29" spans="1:15" x14ac:dyDescent="0.45">
      <c r="A29" s="54" t="s">
        <v>150</v>
      </c>
      <c r="B29" s="34" t="s">
        <v>167</v>
      </c>
      <c r="C29" s="34" t="s">
        <v>168</v>
      </c>
      <c r="D29" s="35">
        <v>1</v>
      </c>
      <c r="E29" s="35">
        <v>69</v>
      </c>
      <c r="F29" s="36">
        <v>87427086</v>
      </c>
      <c r="G29" s="36">
        <v>89275741</v>
      </c>
      <c r="H29" s="91">
        <f t="shared" si="0"/>
        <v>1.8486549999999999</v>
      </c>
      <c r="I29" s="139">
        <f>F30</f>
        <v>88252260</v>
      </c>
      <c r="J29" s="139">
        <f>G29</f>
        <v>89275741</v>
      </c>
      <c r="K29" s="126">
        <f>(J29-I29)/1000000</f>
        <v>1.0234810000000001</v>
      </c>
      <c r="L29" s="148"/>
      <c r="M29" s="142"/>
      <c r="N29" s="144"/>
      <c r="O29" s="142"/>
    </row>
    <row r="30" spans="1:15" x14ac:dyDescent="0.45">
      <c r="A30" s="57" t="s">
        <v>4</v>
      </c>
      <c r="B30" s="9" t="s">
        <v>23</v>
      </c>
      <c r="C30" s="9" t="s">
        <v>24</v>
      </c>
      <c r="D30" s="8">
        <v>1</v>
      </c>
      <c r="E30" s="8">
        <v>25</v>
      </c>
      <c r="F30" s="10">
        <v>88252260</v>
      </c>
      <c r="G30" s="10">
        <v>89012906</v>
      </c>
      <c r="H30" s="87">
        <f t="shared" si="0"/>
        <v>0.76064600000000004</v>
      </c>
      <c r="I30" s="153"/>
      <c r="J30" s="153"/>
      <c r="K30" s="127"/>
      <c r="L30" s="154"/>
      <c r="M30" s="155"/>
      <c r="N30" s="156"/>
      <c r="O30" s="155"/>
    </row>
    <row r="31" spans="1:15" ht="14.65" thickBot="1" x14ac:dyDescent="0.5">
      <c r="A31" s="55" t="s">
        <v>4</v>
      </c>
      <c r="B31" s="38" t="s">
        <v>25</v>
      </c>
      <c r="C31" s="38" t="s">
        <v>26</v>
      </c>
      <c r="D31" s="39">
        <v>1</v>
      </c>
      <c r="E31" s="39">
        <v>24</v>
      </c>
      <c r="F31" s="40">
        <v>89064063</v>
      </c>
      <c r="G31" s="40">
        <v>89608694</v>
      </c>
      <c r="H31" s="92">
        <f t="shared" si="0"/>
        <v>0.54463099999999998</v>
      </c>
      <c r="I31" s="140"/>
      <c r="J31" s="140"/>
      <c r="K31" s="128"/>
      <c r="L31" s="149"/>
      <c r="M31" s="143"/>
      <c r="N31" s="145"/>
      <c r="O31" s="143"/>
    </row>
    <row r="32" spans="1:15" x14ac:dyDescent="0.45">
      <c r="A32" s="25" t="s">
        <v>150</v>
      </c>
      <c r="B32" s="25" t="s">
        <v>169</v>
      </c>
      <c r="C32" s="25" t="s">
        <v>170</v>
      </c>
      <c r="D32" s="24">
        <v>1</v>
      </c>
      <c r="E32" s="24">
        <v>70</v>
      </c>
      <c r="F32" s="26">
        <v>92192818</v>
      </c>
      <c r="G32" s="26">
        <v>93791840</v>
      </c>
      <c r="H32" s="97">
        <f t="shared" si="0"/>
        <v>1.5990219999999999</v>
      </c>
      <c r="I32" s="4"/>
      <c r="J32" s="4"/>
      <c r="K32" s="4"/>
      <c r="L32" s="4"/>
      <c r="M32" s="4"/>
      <c r="N32" s="4"/>
      <c r="O32" s="4"/>
    </row>
    <row r="33" spans="1:15" x14ac:dyDescent="0.45">
      <c r="A33" s="15" t="s">
        <v>150</v>
      </c>
      <c r="B33" s="15" t="s">
        <v>171</v>
      </c>
      <c r="C33" s="15" t="s">
        <v>172</v>
      </c>
      <c r="D33" s="14">
        <v>1</v>
      </c>
      <c r="E33" s="14">
        <v>14</v>
      </c>
      <c r="F33" s="16">
        <v>107593839</v>
      </c>
      <c r="G33" s="16">
        <v>107966683</v>
      </c>
      <c r="H33" s="89">
        <f t="shared" si="0"/>
        <v>0.37284400000000001</v>
      </c>
      <c r="I33" s="4"/>
      <c r="J33" s="4"/>
      <c r="K33" s="4"/>
      <c r="L33" s="4"/>
      <c r="M33" s="4"/>
      <c r="N33" s="4"/>
      <c r="O33" s="4"/>
    </row>
    <row r="34" spans="1:15" x14ac:dyDescent="0.45">
      <c r="A34" s="15" t="s">
        <v>150</v>
      </c>
      <c r="B34" s="15" t="s">
        <v>173</v>
      </c>
      <c r="C34" s="15" t="s">
        <v>174</v>
      </c>
      <c r="D34" s="14">
        <v>1</v>
      </c>
      <c r="E34" s="14">
        <v>73</v>
      </c>
      <c r="F34" s="16">
        <v>108458965</v>
      </c>
      <c r="G34" s="16">
        <v>110342026</v>
      </c>
      <c r="H34" s="89">
        <f t="shared" si="0"/>
        <v>1.8830610000000001</v>
      </c>
      <c r="I34" s="4"/>
      <c r="J34" s="4"/>
      <c r="K34" s="4"/>
      <c r="L34" s="4"/>
      <c r="M34" s="4"/>
      <c r="N34" s="4"/>
      <c r="O34" s="4"/>
    </row>
    <row r="35" spans="1:15" x14ac:dyDescent="0.45">
      <c r="A35" s="15" t="s">
        <v>150</v>
      </c>
      <c r="B35" s="15" t="s">
        <v>175</v>
      </c>
      <c r="C35" s="15" t="s">
        <v>176</v>
      </c>
      <c r="D35" s="14">
        <v>1</v>
      </c>
      <c r="E35" s="14">
        <v>180</v>
      </c>
      <c r="F35" s="16">
        <v>113977250</v>
      </c>
      <c r="G35" s="16">
        <v>119857521</v>
      </c>
      <c r="H35" s="89">
        <f t="shared" si="0"/>
        <v>5.8802709999999996</v>
      </c>
      <c r="I35" s="4"/>
      <c r="J35" s="4"/>
      <c r="K35" s="4"/>
      <c r="L35" s="4"/>
      <c r="M35" s="4"/>
      <c r="N35" s="4"/>
      <c r="O35" s="4"/>
    </row>
    <row r="36" spans="1:15" x14ac:dyDescent="0.45">
      <c r="A36" s="15" t="s">
        <v>150</v>
      </c>
      <c r="B36" s="15" t="s">
        <v>177</v>
      </c>
      <c r="C36" s="15" t="s">
        <v>178</v>
      </c>
      <c r="D36" s="14">
        <v>1</v>
      </c>
      <c r="E36" s="14">
        <v>24</v>
      </c>
      <c r="F36" s="16">
        <v>127595878</v>
      </c>
      <c r="G36" s="16">
        <v>128310580</v>
      </c>
      <c r="H36" s="89">
        <f t="shared" si="0"/>
        <v>0.71470199999999995</v>
      </c>
      <c r="I36" s="4"/>
      <c r="J36" s="4"/>
      <c r="K36" s="4"/>
      <c r="L36" s="4"/>
      <c r="M36" s="4"/>
      <c r="N36" s="4"/>
      <c r="O36" s="4"/>
    </row>
    <row r="37" spans="1:15" x14ac:dyDescent="0.45">
      <c r="A37" s="15" t="s">
        <v>150</v>
      </c>
      <c r="B37" s="15" t="s">
        <v>179</v>
      </c>
      <c r="C37" s="15" t="s">
        <v>180</v>
      </c>
      <c r="D37" s="14">
        <v>1</v>
      </c>
      <c r="E37" s="14">
        <v>103</v>
      </c>
      <c r="F37" s="16">
        <v>133737684</v>
      </c>
      <c r="G37" s="16">
        <v>136572885</v>
      </c>
      <c r="H37" s="89">
        <f t="shared" si="0"/>
        <v>2.8352010000000001</v>
      </c>
      <c r="I37" s="4"/>
      <c r="J37" s="4"/>
      <c r="K37" s="4"/>
      <c r="L37" s="4"/>
      <c r="M37" s="4"/>
      <c r="N37" s="4"/>
      <c r="O37" s="4"/>
    </row>
    <row r="38" spans="1:15" x14ac:dyDescent="0.45">
      <c r="A38" s="15" t="s">
        <v>150</v>
      </c>
      <c r="B38" s="15" t="s">
        <v>181</v>
      </c>
      <c r="C38" s="15" t="s">
        <v>182</v>
      </c>
      <c r="D38" s="14">
        <v>1</v>
      </c>
      <c r="E38" s="14">
        <v>46</v>
      </c>
      <c r="F38" s="16">
        <v>137051809</v>
      </c>
      <c r="G38" s="16">
        <v>138386161</v>
      </c>
      <c r="H38" s="89">
        <f t="shared" si="0"/>
        <v>1.334352</v>
      </c>
      <c r="I38" s="4"/>
      <c r="J38" s="4"/>
      <c r="K38" s="4"/>
      <c r="L38" s="4"/>
      <c r="M38" s="4"/>
      <c r="N38" s="4"/>
      <c r="O38" s="4"/>
    </row>
    <row r="39" spans="1:15" ht="14.65" thickBot="1" x14ac:dyDescent="0.5">
      <c r="A39" s="59" t="s">
        <v>150</v>
      </c>
      <c r="B39" s="59" t="s">
        <v>183</v>
      </c>
      <c r="C39" s="59" t="s">
        <v>184</v>
      </c>
      <c r="D39" s="60">
        <v>1</v>
      </c>
      <c r="E39" s="60">
        <v>80</v>
      </c>
      <c r="F39" s="61">
        <v>138731229</v>
      </c>
      <c r="G39" s="61">
        <v>140692168</v>
      </c>
      <c r="H39" s="98">
        <f t="shared" si="0"/>
        <v>1.960939</v>
      </c>
      <c r="I39" s="4"/>
      <c r="J39" s="4"/>
      <c r="K39" s="4"/>
      <c r="L39" s="4"/>
      <c r="M39" s="4"/>
      <c r="N39" s="4"/>
      <c r="O39" s="4"/>
    </row>
    <row r="40" spans="1:15" x14ac:dyDescent="0.45">
      <c r="A40" s="62" t="s">
        <v>115</v>
      </c>
      <c r="B40" s="63" t="s">
        <v>124</v>
      </c>
      <c r="C40" s="63" t="s">
        <v>125</v>
      </c>
      <c r="D40" s="64">
        <v>1</v>
      </c>
      <c r="E40" s="64">
        <v>26</v>
      </c>
      <c r="F40" s="65">
        <v>143047114</v>
      </c>
      <c r="G40" s="65">
        <v>143929272</v>
      </c>
      <c r="H40" s="99">
        <f t="shared" si="0"/>
        <v>0.882158</v>
      </c>
      <c r="I40" s="139">
        <f>F41</f>
        <v>143177550</v>
      </c>
      <c r="J40" s="139">
        <f>G40</f>
        <v>143929272</v>
      </c>
      <c r="K40" s="141">
        <f>(J40-I40)/1000000</f>
        <v>0.751722</v>
      </c>
      <c r="L40" s="142"/>
      <c r="M40" s="150"/>
      <c r="N40" s="142"/>
      <c r="O40" s="129"/>
    </row>
    <row r="41" spans="1:15" ht="14.65" thickBot="1" x14ac:dyDescent="0.5">
      <c r="A41" s="58" t="s">
        <v>479</v>
      </c>
      <c r="B41" s="48" t="s">
        <v>486</v>
      </c>
      <c r="C41" s="48" t="s">
        <v>487</v>
      </c>
      <c r="D41" s="49">
        <v>1</v>
      </c>
      <c r="E41" s="49">
        <v>28</v>
      </c>
      <c r="F41" s="50">
        <v>143177550</v>
      </c>
      <c r="G41" s="50">
        <v>144065046</v>
      </c>
      <c r="H41" s="95">
        <f t="shared" si="0"/>
        <v>0.88749599999999995</v>
      </c>
      <c r="I41" s="140"/>
      <c r="J41" s="140"/>
      <c r="K41" s="141"/>
      <c r="L41" s="143"/>
      <c r="M41" s="151"/>
      <c r="N41" s="143"/>
      <c r="O41" s="130"/>
    </row>
    <row r="42" spans="1:15" x14ac:dyDescent="0.45">
      <c r="A42" s="25" t="s">
        <v>150</v>
      </c>
      <c r="B42" s="25" t="s">
        <v>185</v>
      </c>
      <c r="C42" s="25" t="s">
        <v>186</v>
      </c>
      <c r="D42" s="24">
        <v>1</v>
      </c>
      <c r="E42" s="24">
        <v>276</v>
      </c>
      <c r="F42" s="26">
        <v>147547935</v>
      </c>
      <c r="G42" s="26">
        <v>155510340</v>
      </c>
      <c r="H42" s="97">
        <f t="shared" si="0"/>
        <v>7.9624050000000004</v>
      </c>
      <c r="I42" s="4"/>
      <c r="J42" s="4"/>
      <c r="K42" s="4"/>
      <c r="L42" s="4"/>
      <c r="M42" s="4"/>
      <c r="N42" s="4"/>
      <c r="O42" s="4"/>
    </row>
    <row r="43" spans="1:15" x14ac:dyDescent="0.45">
      <c r="A43" s="15" t="s">
        <v>150</v>
      </c>
      <c r="B43" s="15" t="s">
        <v>187</v>
      </c>
      <c r="C43" s="15" t="s">
        <v>188</v>
      </c>
      <c r="D43" s="14">
        <v>1</v>
      </c>
      <c r="E43" s="14">
        <v>24</v>
      </c>
      <c r="F43" s="16">
        <v>158727149</v>
      </c>
      <c r="G43" s="16">
        <v>159399402</v>
      </c>
      <c r="H43" s="89">
        <f t="shared" si="0"/>
        <v>0.67225299999999999</v>
      </c>
      <c r="I43" s="4"/>
      <c r="J43" s="4"/>
      <c r="K43" s="4"/>
      <c r="L43" s="4"/>
      <c r="M43" s="4"/>
      <c r="N43" s="4"/>
      <c r="O43" s="4"/>
    </row>
    <row r="44" spans="1:15" x14ac:dyDescent="0.45">
      <c r="A44" s="15" t="s">
        <v>150</v>
      </c>
      <c r="B44" s="15" t="s">
        <v>189</v>
      </c>
      <c r="C44" s="15" t="s">
        <v>126</v>
      </c>
      <c r="D44" s="14">
        <v>1</v>
      </c>
      <c r="E44" s="14">
        <v>99</v>
      </c>
      <c r="F44" s="16">
        <v>159917877</v>
      </c>
      <c r="G44" s="16">
        <v>162978619</v>
      </c>
      <c r="H44" s="89">
        <f t="shared" si="0"/>
        <v>3.0607419999999999</v>
      </c>
      <c r="I44" s="4"/>
      <c r="J44" s="4"/>
      <c r="K44" s="4"/>
      <c r="L44" s="4"/>
      <c r="M44" s="4"/>
      <c r="N44" s="4"/>
      <c r="O44" s="4"/>
    </row>
    <row r="45" spans="1:15" x14ac:dyDescent="0.45">
      <c r="A45" s="15" t="s">
        <v>150</v>
      </c>
      <c r="B45" s="15" t="s">
        <v>190</v>
      </c>
      <c r="C45" s="15" t="s">
        <v>191</v>
      </c>
      <c r="D45" s="14">
        <v>1</v>
      </c>
      <c r="E45" s="14">
        <v>28</v>
      </c>
      <c r="F45" s="16">
        <v>163044695</v>
      </c>
      <c r="G45" s="16">
        <v>163835930</v>
      </c>
      <c r="H45" s="89">
        <f t="shared" si="0"/>
        <v>0.79123500000000002</v>
      </c>
      <c r="I45" s="4"/>
      <c r="J45" s="4"/>
      <c r="K45" s="4"/>
      <c r="L45" s="4"/>
      <c r="M45" s="4"/>
      <c r="N45" s="4"/>
      <c r="O45" s="4"/>
    </row>
    <row r="46" spans="1:15" x14ac:dyDescent="0.45">
      <c r="A46" s="15" t="s">
        <v>150</v>
      </c>
      <c r="B46" s="15" t="s">
        <v>192</v>
      </c>
      <c r="C46" s="15" t="s">
        <v>193</v>
      </c>
      <c r="D46" s="14">
        <v>1</v>
      </c>
      <c r="E46" s="14">
        <v>125</v>
      </c>
      <c r="F46" s="16">
        <v>163858317</v>
      </c>
      <c r="G46" s="16">
        <v>167289395</v>
      </c>
      <c r="H46" s="89">
        <f t="shared" si="0"/>
        <v>3.4310779999999999</v>
      </c>
      <c r="I46" s="4"/>
      <c r="J46" s="4"/>
      <c r="K46" s="4"/>
      <c r="L46" s="4"/>
      <c r="M46" s="4"/>
      <c r="N46" s="4"/>
      <c r="O46" s="4"/>
    </row>
    <row r="47" spans="1:15" x14ac:dyDescent="0.45">
      <c r="A47" s="15" t="s">
        <v>150</v>
      </c>
      <c r="B47" s="15" t="s">
        <v>194</v>
      </c>
      <c r="C47" s="15" t="s">
        <v>195</v>
      </c>
      <c r="D47" s="14">
        <v>1</v>
      </c>
      <c r="E47" s="14">
        <v>111</v>
      </c>
      <c r="F47" s="16">
        <v>167953827</v>
      </c>
      <c r="G47" s="16">
        <v>170558404</v>
      </c>
      <c r="H47" s="89">
        <f t="shared" si="0"/>
        <v>2.6045769999999999</v>
      </c>
      <c r="I47" s="4"/>
      <c r="J47" s="4"/>
      <c r="K47" s="4"/>
      <c r="L47" s="4"/>
      <c r="M47" s="4"/>
      <c r="N47" s="4"/>
      <c r="O47" s="4"/>
    </row>
    <row r="48" spans="1:15" x14ac:dyDescent="0.45">
      <c r="A48" s="15" t="s">
        <v>150</v>
      </c>
      <c r="B48" s="15" t="s">
        <v>196</v>
      </c>
      <c r="C48" s="15" t="s">
        <v>197</v>
      </c>
      <c r="D48" s="14">
        <v>1</v>
      </c>
      <c r="E48" s="14">
        <v>14</v>
      </c>
      <c r="F48" s="16">
        <v>171047180</v>
      </c>
      <c r="G48" s="16">
        <v>171371836</v>
      </c>
      <c r="H48" s="89">
        <f t="shared" si="0"/>
        <v>0.324656</v>
      </c>
      <c r="I48" s="4"/>
      <c r="J48" s="4"/>
      <c r="K48" s="4"/>
      <c r="L48" s="4"/>
      <c r="M48" s="4"/>
      <c r="N48" s="4"/>
      <c r="O48" s="4"/>
    </row>
    <row r="49" spans="1:15" x14ac:dyDescent="0.45">
      <c r="A49" s="15" t="s">
        <v>150</v>
      </c>
      <c r="B49" s="15" t="s">
        <v>198</v>
      </c>
      <c r="C49" s="15" t="s">
        <v>199</v>
      </c>
      <c r="D49" s="14">
        <v>1</v>
      </c>
      <c r="E49" s="14">
        <v>17</v>
      </c>
      <c r="F49" s="16">
        <v>171827551</v>
      </c>
      <c r="G49" s="16">
        <v>172177977</v>
      </c>
      <c r="H49" s="89">
        <f t="shared" si="0"/>
        <v>0.35042600000000002</v>
      </c>
      <c r="I49" s="4"/>
      <c r="J49" s="4"/>
      <c r="K49" s="4"/>
      <c r="L49" s="4"/>
      <c r="M49" s="4"/>
      <c r="N49" s="4"/>
      <c r="O49" s="4"/>
    </row>
    <row r="50" spans="1:15" x14ac:dyDescent="0.45">
      <c r="A50" s="15" t="s">
        <v>150</v>
      </c>
      <c r="B50" s="15" t="s">
        <v>200</v>
      </c>
      <c r="C50" s="15" t="s">
        <v>201</v>
      </c>
      <c r="D50" s="14">
        <v>1</v>
      </c>
      <c r="E50" s="14">
        <v>178</v>
      </c>
      <c r="F50" s="16">
        <v>174866837</v>
      </c>
      <c r="G50" s="16">
        <v>179020189</v>
      </c>
      <c r="H50" s="89">
        <f t="shared" si="0"/>
        <v>4.1533519999999999</v>
      </c>
      <c r="I50" s="4"/>
      <c r="J50" s="4"/>
      <c r="K50" s="4"/>
      <c r="L50" s="4"/>
      <c r="M50" s="4"/>
      <c r="N50" s="4"/>
      <c r="O50" s="4"/>
    </row>
    <row r="51" spans="1:15" x14ac:dyDescent="0.45">
      <c r="A51" s="9" t="s">
        <v>4</v>
      </c>
      <c r="B51" s="9" t="s">
        <v>27</v>
      </c>
      <c r="C51" s="9" t="s">
        <v>28</v>
      </c>
      <c r="D51" s="8">
        <v>1</v>
      </c>
      <c r="E51" s="8">
        <v>28</v>
      </c>
      <c r="F51" s="10">
        <v>179864377</v>
      </c>
      <c r="G51" s="10">
        <v>180474019</v>
      </c>
      <c r="H51" s="87">
        <f t="shared" si="0"/>
        <v>0.60964200000000002</v>
      </c>
      <c r="I51" s="4"/>
      <c r="J51" s="4"/>
      <c r="K51" s="4"/>
      <c r="L51" s="4"/>
      <c r="M51" s="4"/>
      <c r="N51" s="4"/>
      <c r="O51" s="4"/>
    </row>
    <row r="52" spans="1:15" x14ac:dyDescent="0.45">
      <c r="A52" s="15" t="s">
        <v>150</v>
      </c>
      <c r="B52" s="15" t="s">
        <v>202</v>
      </c>
      <c r="C52" s="15" t="s">
        <v>203</v>
      </c>
      <c r="D52" s="14">
        <v>1</v>
      </c>
      <c r="E52" s="14">
        <v>41</v>
      </c>
      <c r="F52" s="16">
        <v>180633544</v>
      </c>
      <c r="G52" s="16">
        <v>181671137</v>
      </c>
      <c r="H52" s="89">
        <f t="shared" si="0"/>
        <v>1.037593</v>
      </c>
      <c r="I52" s="4"/>
      <c r="J52" s="4"/>
      <c r="K52" s="4"/>
      <c r="L52" s="4"/>
      <c r="M52" s="4"/>
      <c r="N52" s="4"/>
      <c r="O52" s="4"/>
    </row>
    <row r="53" spans="1:15" x14ac:dyDescent="0.45">
      <c r="A53" s="15" t="s">
        <v>150</v>
      </c>
      <c r="B53" s="15" t="s">
        <v>204</v>
      </c>
      <c r="C53" s="15" t="s">
        <v>205</v>
      </c>
      <c r="D53" s="14">
        <v>1</v>
      </c>
      <c r="E53" s="14">
        <v>24</v>
      </c>
      <c r="F53" s="16">
        <v>183286842</v>
      </c>
      <c r="G53" s="16">
        <v>183871259</v>
      </c>
      <c r="H53" s="89">
        <f t="shared" si="0"/>
        <v>0.58441699999999996</v>
      </c>
      <c r="I53" s="4"/>
      <c r="J53" s="4"/>
      <c r="K53" s="4"/>
      <c r="L53" s="4"/>
      <c r="M53" s="4"/>
      <c r="N53" s="4"/>
      <c r="O53" s="4"/>
    </row>
    <row r="54" spans="1:15" x14ac:dyDescent="0.45">
      <c r="A54" s="15" t="s">
        <v>150</v>
      </c>
      <c r="B54" s="15" t="s">
        <v>206</v>
      </c>
      <c r="C54" s="15" t="s">
        <v>207</v>
      </c>
      <c r="D54" s="14">
        <v>1</v>
      </c>
      <c r="E54" s="14">
        <v>70</v>
      </c>
      <c r="F54" s="16">
        <v>183959221</v>
      </c>
      <c r="G54" s="16">
        <v>185658364</v>
      </c>
      <c r="H54" s="89">
        <f t="shared" si="0"/>
        <v>1.6991430000000001</v>
      </c>
      <c r="I54" s="4"/>
      <c r="J54" s="4"/>
      <c r="K54" s="4"/>
      <c r="L54" s="4"/>
      <c r="M54" s="4"/>
      <c r="N54" s="4"/>
      <c r="O54" s="4"/>
    </row>
    <row r="55" spans="1:15" x14ac:dyDescent="0.45">
      <c r="A55" s="15" t="s">
        <v>150</v>
      </c>
      <c r="B55" s="15" t="s">
        <v>208</v>
      </c>
      <c r="C55" s="15" t="s">
        <v>209</v>
      </c>
      <c r="D55" s="14">
        <v>1</v>
      </c>
      <c r="E55" s="14">
        <v>22</v>
      </c>
      <c r="F55" s="16">
        <v>185747810</v>
      </c>
      <c r="G55" s="16">
        <v>186254957</v>
      </c>
      <c r="H55" s="89">
        <f t="shared" si="0"/>
        <v>0.50714700000000001</v>
      </c>
      <c r="I55" s="4"/>
      <c r="J55" s="4"/>
      <c r="K55" s="4"/>
      <c r="L55" s="4"/>
      <c r="M55" s="4"/>
      <c r="N55" s="4"/>
      <c r="O55" s="4"/>
    </row>
    <row r="56" spans="1:15" x14ac:dyDescent="0.45">
      <c r="A56" s="15" t="s">
        <v>150</v>
      </c>
      <c r="B56" s="15" t="s">
        <v>210</v>
      </c>
      <c r="C56" s="15" t="s">
        <v>211</v>
      </c>
      <c r="D56" s="14">
        <v>1</v>
      </c>
      <c r="E56" s="14">
        <v>40</v>
      </c>
      <c r="F56" s="16">
        <v>186276299</v>
      </c>
      <c r="G56" s="16">
        <v>187295180</v>
      </c>
      <c r="H56" s="89">
        <f t="shared" si="0"/>
        <v>1.0188809999999999</v>
      </c>
      <c r="I56" s="4"/>
      <c r="J56" s="4"/>
      <c r="K56" s="4"/>
      <c r="L56" s="4"/>
      <c r="M56" s="4"/>
      <c r="N56" s="4"/>
      <c r="O56" s="4"/>
    </row>
    <row r="57" spans="1:15" x14ac:dyDescent="0.45">
      <c r="A57" s="15" t="s">
        <v>150</v>
      </c>
      <c r="B57" s="15" t="s">
        <v>212</v>
      </c>
      <c r="C57" s="15" t="s">
        <v>213</v>
      </c>
      <c r="D57" s="14">
        <v>1</v>
      </c>
      <c r="E57" s="14">
        <v>32</v>
      </c>
      <c r="F57" s="16">
        <v>187340471</v>
      </c>
      <c r="G57" s="16">
        <v>188267422</v>
      </c>
      <c r="H57" s="89">
        <f t="shared" si="0"/>
        <v>0.92695099999999997</v>
      </c>
      <c r="I57" s="4"/>
      <c r="J57" s="4"/>
      <c r="K57" s="4"/>
      <c r="L57" s="4"/>
      <c r="M57" s="4"/>
      <c r="N57" s="4"/>
      <c r="O57" s="4"/>
    </row>
    <row r="58" spans="1:15" x14ac:dyDescent="0.45">
      <c r="A58" s="15" t="s">
        <v>150</v>
      </c>
      <c r="B58" s="15" t="s">
        <v>214</v>
      </c>
      <c r="C58" s="15" t="s">
        <v>215</v>
      </c>
      <c r="D58" s="14">
        <v>1</v>
      </c>
      <c r="E58" s="14">
        <v>262</v>
      </c>
      <c r="F58" s="16">
        <v>188730350</v>
      </c>
      <c r="G58" s="16">
        <v>195709435</v>
      </c>
      <c r="H58" s="89">
        <f t="shared" si="0"/>
        <v>6.9790850000000004</v>
      </c>
      <c r="I58" s="4"/>
      <c r="J58" s="4"/>
      <c r="K58" s="4"/>
      <c r="L58" s="4"/>
      <c r="M58" s="4"/>
      <c r="N58" s="4"/>
      <c r="O58" s="4"/>
    </row>
    <row r="59" spans="1:15" ht="14.65" thickBot="1" x14ac:dyDescent="0.5">
      <c r="A59" s="22" t="s">
        <v>4</v>
      </c>
      <c r="B59" s="22" t="s">
        <v>49</v>
      </c>
      <c r="C59" s="22" t="s">
        <v>50</v>
      </c>
      <c r="D59" s="21">
        <v>2</v>
      </c>
      <c r="E59" s="21">
        <v>44</v>
      </c>
      <c r="F59" s="23">
        <v>445916</v>
      </c>
      <c r="G59" s="23">
        <v>1550872</v>
      </c>
      <c r="H59" s="90">
        <f t="shared" si="0"/>
        <v>1.104956</v>
      </c>
      <c r="I59" s="4"/>
      <c r="J59" s="4"/>
      <c r="K59" s="4"/>
      <c r="L59" s="4"/>
      <c r="M59" s="4"/>
      <c r="N59" s="4"/>
      <c r="O59" s="4"/>
    </row>
    <row r="60" spans="1:15" x14ac:dyDescent="0.45">
      <c r="A60" s="67" t="s">
        <v>4</v>
      </c>
      <c r="B60" s="68" t="s">
        <v>51</v>
      </c>
      <c r="C60" s="68" t="s">
        <v>52</v>
      </c>
      <c r="D60" s="69">
        <v>2</v>
      </c>
      <c r="E60" s="69">
        <v>35</v>
      </c>
      <c r="F60" s="70">
        <v>2556646</v>
      </c>
      <c r="G60" s="70">
        <v>3339944</v>
      </c>
      <c r="H60" s="100">
        <f t="shared" si="0"/>
        <v>0.78329800000000005</v>
      </c>
      <c r="I60" s="139">
        <f>F61</f>
        <v>2722222</v>
      </c>
      <c r="J60" s="139">
        <f>G60</f>
        <v>3339944</v>
      </c>
      <c r="K60" s="141">
        <f>(J60-I60)/1000000</f>
        <v>0.61772199999999999</v>
      </c>
      <c r="L60" s="148"/>
      <c r="M60" s="142"/>
      <c r="N60" s="144"/>
      <c r="O60" s="142"/>
    </row>
    <row r="61" spans="1:15" ht="14.65" thickBot="1" x14ac:dyDescent="0.5">
      <c r="A61" s="53" t="s">
        <v>150</v>
      </c>
      <c r="B61" s="30" t="s">
        <v>270</v>
      </c>
      <c r="C61" s="30" t="s">
        <v>271</v>
      </c>
      <c r="D61" s="31">
        <v>2</v>
      </c>
      <c r="E61" s="31">
        <v>58</v>
      </c>
      <c r="F61" s="32">
        <v>2722222</v>
      </c>
      <c r="G61" s="32">
        <v>4040153</v>
      </c>
      <c r="H61" s="86">
        <f t="shared" si="0"/>
        <v>1.317931</v>
      </c>
      <c r="I61" s="140"/>
      <c r="J61" s="140"/>
      <c r="K61" s="141"/>
      <c r="L61" s="149"/>
      <c r="M61" s="143"/>
      <c r="N61" s="145"/>
      <c r="O61" s="143"/>
    </row>
    <row r="62" spans="1:15" x14ac:dyDescent="0.45">
      <c r="A62" s="25" t="s">
        <v>150</v>
      </c>
      <c r="B62" s="25" t="s">
        <v>272</v>
      </c>
      <c r="C62" s="25" t="s">
        <v>273</v>
      </c>
      <c r="D62" s="24">
        <v>2</v>
      </c>
      <c r="E62" s="24">
        <v>29</v>
      </c>
      <c r="F62" s="26">
        <v>4122053</v>
      </c>
      <c r="G62" s="26">
        <v>4786821</v>
      </c>
      <c r="H62" s="97">
        <f t="shared" si="0"/>
        <v>0.66476800000000003</v>
      </c>
      <c r="I62" s="4"/>
      <c r="J62" s="4"/>
      <c r="K62" s="4"/>
      <c r="L62" s="4"/>
      <c r="M62" s="4"/>
      <c r="N62" s="4"/>
      <c r="O62" s="4"/>
    </row>
    <row r="63" spans="1:15" x14ac:dyDescent="0.45">
      <c r="A63" s="15" t="s">
        <v>150</v>
      </c>
      <c r="B63" s="15" t="s">
        <v>274</v>
      </c>
      <c r="C63" s="15" t="s">
        <v>275</v>
      </c>
      <c r="D63" s="14">
        <v>2</v>
      </c>
      <c r="E63" s="14">
        <v>14</v>
      </c>
      <c r="F63" s="16">
        <v>5744158</v>
      </c>
      <c r="G63" s="16">
        <v>6220125</v>
      </c>
      <c r="H63" s="89">
        <f t="shared" si="0"/>
        <v>0.47596699999999997</v>
      </c>
      <c r="I63" s="4"/>
      <c r="J63" s="4"/>
      <c r="K63" s="4"/>
      <c r="L63" s="4"/>
      <c r="M63" s="4"/>
      <c r="N63" s="4"/>
      <c r="O63" s="4"/>
    </row>
    <row r="64" spans="1:15" x14ac:dyDescent="0.45">
      <c r="A64" s="15" t="s">
        <v>150</v>
      </c>
      <c r="B64" s="15" t="s">
        <v>276</v>
      </c>
      <c r="C64" s="15" t="s">
        <v>277</v>
      </c>
      <c r="D64" s="14">
        <v>2</v>
      </c>
      <c r="E64" s="14">
        <v>59</v>
      </c>
      <c r="F64" s="16">
        <v>6249698</v>
      </c>
      <c r="G64" s="16">
        <v>7825491</v>
      </c>
      <c r="H64" s="89">
        <f t="shared" si="0"/>
        <v>1.575793</v>
      </c>
      <c r="I64" s="4"/>
      <c r="J64" s="4"/>
      <c r="K64" s="4"/>
      <c r="L64" s="4"/>
      <c r="M64" s="4"/>
      <c r="N64" s="4"/>
      <c r="O64" s="4"/>
    </row>
    <row r="65" spans="1:15" x14ac:dyDescent="0.45">
      <c r="A65" s="9" t="s">
        <v>4</v>
      </c>
      <c r="B65" s="9" t="s">
        <v>53</v>
      </c>
      <c r="C65" s="9" t="s">
        <v>54</v>
      </c>
      <c r="D65" s="8">
        <v>2</v>
      </c>
      <c r="E65" s="8">
        <v>38</v>
      </c>
      <c r="F65" s="10">
        <v>19129116</v>
      </c>
      <c r="G65" s="10">
        <v>20034383</v>
      </c>
      <c r="H65" s="87">
        <f t="shared" si="0"/>
        <v>0.90526700000000004</v>
      </c>
      <c r="I65" s="4"/>
      <c r="J65" s="4"/>
      <c r="K65" s="4"/>
      <c r="L65" s="4"/>
      <c r="M65" s="4"/>
      <c r="N65" s="4"/>
      <c r="O65" s="4"/>
    </row>
    <row r="66" spans="1:15" x14ac:dyDescent="0.45">
      <c r="A66" s="9" t="s">
        <v>4</v>
      </c>
      <c r="B66" s="9" t="s">
        <v>55</v>
      </c>
      <c r="C66" s="9" t="s">
        <v>56</v>
      </c>
      <c r="D66" s="8">
        <v>2</v>
      </c>
      <c r="E66" s="8">
        <v>27</v>
      </c>
      <c r="F66" s="10">
        <v>20092733</v>
      </c>
      <c r="G66" s="10">
        <v>20790508</v>
      </c>
      <c r="H66" s="87">
        <f t="shared" si="0"/>
        <v>0.69777500000000003</v>
      </c>
      <c r="I66" s="4"/>
      <c r="J66" s="4"/>
      <c r="K66" s="4"/>
      <c r="L66" s="4"/>
      <c r="M66" s="4"/>
      <c r="N66" s="4"/>
      <c r="O66" s="4"/>
    </row>
    <row r="67" spans="1:15" x14ac:dyDescent="0.45">
      <c r="A67" s="19" t="s">
        <v>479</v>
      </c>
      <c r="B67" s="19" t="s">
        <v>490</v>
      </c>
      <c r="C67" s="19" t="s">
        <v>491</v>
      </c>
      <c r="D67" s="18">
        <v>2</v>
      </c>
      <c r="E67" s="18">
        <v>30</v>
      </c>
      <c r="F67" s="20">
        <v>25020511</v>
      </c>
      <c r="G67" s="20">
        <v>26029168</v>
      </c>
      <c r="H67" s="94">
        <f t="shared" si="0"/>
        <v>1.0086569999999999</v>
      </c>
      <c r="I67" s="4"/>
      <c r="J67" s="4"/>
      <c r="K67" s="4"/>
      <c r="L67" s="4"/>
      <c r="M67" s="4"/>
      <c r="N67" s="4"/>
      <c r="O67" s="4"/>
    </row>
    <row r="68" spans="1:15" x14ac:dyDescent="0.45">
      <c r="A68" s="9" t="s">
        <v>4</v>
      </c>
      <c r="B68" s="9" t="s">
        <v>57</v>
      </c>
      <c r="C68" s="9" t="s">
        <v>58</v>
      </c>
      <c r="D68" s="8">
        <v>2</v>
      </c>
      <c r="E68" s="8">
        <v>42</v>
      </c>
      <c r="F68" s="10">
        <v>27261636</v>
      </c>
      <c r="G68" s="10">
        <v>28419131</v>
      </c>
      <c r="H68" s="87">
        <f t="shared" si="0"/>
        <v>1.1574949999999999</v>
      </c>
      <c r="I68" s="4"/>
      <c r="J68" s="4"/>
      <c r="K68" s="4"/>
      <c r="L68" s="4"/>
      <c r="M68" s="4"/>
      <c r="N68" s="4"/>
      <c r="O68" s="4"/>
    </row>
    <row r="69" spans="1:15" x14ac:dyDescent="0.45">
      <c r="A69" s="15" t="s">
        <v>150</v>
      </c>
      <c r="B69" s="15" t="s">
        <v>278</v>
      </c>
      <c r="C69" s="15" t="s">
        <v>279</v>
      </c>
      <c r="D69" s="14">
        <v>2</v>
      </c>
      <c r="E69" s="14">
        <v>25</v>
      </c>
      <c r="F69" s="16">
        <v>31529849</v>
      </c>
      <c r="G69" s="16">
        <v>32140422</v>
      </c>
      <c r="H69" s="89">
        <f t="shared" ref="H69:H132" si="3">(G69-F69)/1000000</f>
        <v>0.61057300000000003</v>
      </c>
      <c r="I69" s="4"/>
      <c r="J69" s="4"/>
      <c r="K69" s="4"/>
      <c r="L69" s="4"/>
      <c r="M69" s="4"/>
      <c r="N69" s="4"/>
      <c r="O69" s="4"/>
    </row>
    <row r="70" spans="1:15" x14ac:dyDescent="0.45">
      <c r="A70" s="15" t="s">
        <v>150</v>
      </c>
      <c r="B70" s="15" t="s">
        <v>280</v>
      </c>
      <c r="C70" s="15" t="s">
        <v>281</v>
      </c>
      <c r="D70" s="14">
        <v>2</v>
      </c>
      <c r="E70" s="14">
        <v>52</v>
      </c>
      <c r="F70" s="16">
        <v>35115874</v>
      </c>
      <c r="G70" s="16">
        <v>36850914</v>
      </c>
      <c r="H70" s="89">
        <f t="shared" si="3"/>
        <v>1.7350399999999999</v>
      </c>
      <c r="I70" s="4"/>
      <c r="J70" s="4"/>
      <c r="K70" s="4"/>
      <c r="L70" s="4"/>
      <c r="M70" s="4"/>
      <c r="N70" s="4"/>
      <c r="O70" s="4"/>
    </row>
    <row r="71" spans="1:15" x14ac:dyDescent="0.45">
      <c r="A71" s="15" t="s">
        <v>150</v>
      </c>
      <c r="B71" s="15" t="s">
        <v>282</v>
      </c>
      <c r="C71" s="15" t="s">
        <v>283</v>
      </c>
      <c r="D71" s="14">
        <v>2</v>
      </c>
      <c r="E71" s="14">
        <v>89</v>
      </c>
      <c r="F71" s="16">
        <v>38331387</v>
      </c>
      <c r="G71" s="16">
        <v>40749495</v>
      </c>
      <c r="H71" s="89">
        <f t="shared" si="3"/>
        <v>2.4181080000000001</v>
      </c>
      <c r="I71" s="4"/>
      <c r="J71" s="4"/>
      <c r="K71" s="4"/>
      <c r="L71" s="4"/>
      <c r="M71" s="4"/>
      <c r="N71" s="4"/>
      <c r="O71" s="4"/>
    </row>
    <row r="72" spans="1:15" ht="14.65" thickBot="1" x14ac:dyDescent="0.5">
      <c r="A72" s="59" t="s">
        <v>150</v>
      </c>
      <c r="B72" s="59" t="s">
        <v>284</v>
      </c>
      <c r="C72" s="59" t="s">
        <v>285</v>
      </c>
      <c r="D72" s="60">
        <v>2</v>
      </c>
      <c r="E72" s="60">
        <v>79</v>
      </c>
      <c r="F72" s="61">
        <v>51236864</v>
      </c>
      <c r="G72" s="61">
        <v>53982206</v>
      </c>
      <c r="H72" s="98">
        <f t="shared" si="3"/>
        <v>2.7453419999999999</v>
      </c>
      <c r="I72" s="4"/>
      <c r="J72" s="4"/>
      <c r="K72" s="4"/>
      <c r="L72" s="4"/>
      <c r="M72" s="4"/>
      <c r="N72" s="4"/>
      <c r="O72" s="4"/>
    </row>
    <row r="73" spans="1:15" x14ac:dyDescent="0.45">
      <c r="A73" s="54" t="s">
        <v>150</v>
      </c>
      <c r="B73" s="34" t="s">
        <v>286</v>
      </c>
      <c r="C73" s="34" t="s">
        <v>287</v>
      </c>
      <c r="D73" s="35">
        <v>2</v>
      </c>
      <c r="E73" s="35">
        <v>292</v>
      </c>
      <c r="F73" s="36">
        <v>66587711</v>
      </c>
      <c r="G73" s="36">
        <v>74957741</v>
      </c>
      <c r="H73" s="91">
        <f t="shared" si="3"/>
        <v>8.3700299999999999</v>
      </c>
      <c r="I73" s="4"/>
      <c r="J73" s="4"/>
      <c r="K73" s="4"/>
      <c r="L73" s="4"/>
      <c r="M73" s="4"/>
      <c r="N73" s="4"/>
      <c r="O73" s="4"/>
    </row>
    <row r="74" spans="1:15" x14ac:dyDescent="0.45">
      <c r="A74" s="56" t="s">
        <v>479</v>
      </c>
      <c r="B74" s="19" t="s">
        <v>492</v>
      </c>
      <c r="C74" s="19" t="s">
        <v>493</v>
      </c>
      <c r="D74" s="18">
        <v>2</v>
      </c>
      <c r="E74" s="18">
        <v>38</v>
      </c>
      <c r="F74" s="20">
        <v>69676338</v>
      </c>
      <c r="G74" s="20">
        <v>70806756</v>
      </c>
      <c r="H74" s="94">
        <f t="shared" si="3"/>
        <v>1.1304179999999999</v>
      </c>
      <c r="I74" s="6">
        <v>69676338</v>
      </c>
      <c r="J74" s="6">
        <v>70806756</v>
      </c>
      <c r="K74" s="7">
        <f>(J74-I74)/1000000</f>
        <v>1.1304179999999999</v>
      </c>
      <c r="L74" s="4"/>
      <c r="M74" s="4"/>
      <c r="N74" s="15"/>
      <c r="O74" s="19"/>
    </row>
    <row r="75" spans="1:15" ht="14.65" thickBot="1" x14ac:dyDescent="0.5">
      <c r="A75" s="58" t="s">
        <v>479</v>
      </c>
      <c r="B75" s="48" t="s">
        <v>494</v>
      </c>
      <c r="C75" s="48" t="s">
        <v>495</v>
      </c>
      <c r="D75" s="49">
        <v>2</v>
      </c>
      <c r="E75" s="49">
        <v>83</v>
      </c>
      <c r="F75" s="50">
        <v>71053537</v>
      </c>
      <c r="G75" s="50">
        <v>73559354</v>
      </c>
      <c r="H75" s="95">
        <f t="shared" si="3"/>
        <v>2.505817</v>
      </c>
      <c r="I75" s="6">
        <v>71053537</v>
      </c>
      <c r="J75" s="6">
        <v>73559354</v>
      </c>
      <c r="K75" s="7">
        <f>(J75-I75)/1000000</f>
        <v>2.505817</v>
      </c>
      <c r="L75" s="4"/>
      <c r="M75" s="4"/>
      <c r="N75" s="15"/>
      <c r="O75" s="19"/>
    </row>
    <row r="76" spans="1:15" x14ac:dyDescent="0.45">
      <c r="A76" s="54" t="s">
        <v>150</v>
      </c>
      <c r="B76" s="34" t="s">
        <v>288</v>
      </c>
      <c r="C76" s="34" t="s">
        <v>289</v>
      </c>
      <c r="D76" s="35">
        <v>2</v>
      </c>
      <c r="E76" s="35">
        <v>172</v>
      </c>
      <c r="F76" s="36">
        <v>75024216</v>
      </c>
      <c r="G76" s="36">
        <v>79762574</v>
      </c>
      <c r="H76" s="91">
        <f t="shared" si="3"/>
        <v>4.7383579999999998</v>
      </c>
      <c r="I76" s="113"/>
      <c r="J76" s="113"/>
      <c r="K76" s="113"/>
      <c r="L76" s="4"/>
      <c r="M76" s="4"/>
      <c r="N76" s="4"/>
      <c r="O76" s="4"/>
    </row>
    <row r="77" spans="1:15" x14ac:dyDescent="0.45">
      <c r="A77" s="56" t="s">
        <v>479</v>
      </c>
      <c r="B77" s="19" t="s">
        <v>496</v>
      </c>
      <c r="C77" s="19" t="s">
        <v>497</v>
      </c>
      <c r="D77" s="18">
        <v>2</v>
      </c>
      <c r="E77" s="18">
        <v>27</v>
      </c>
      <c r="F77" s="20">
        <v>75482269</v>
      </c>
      <c r="G77" s="20">
        <v>76223854</v>
      </c>
      <c r="H77" s="94">
        <f t="shared" si="3"/>
        <v>0.74158500000000005</v>
      </c>
      <c r="I77" s="4"/>
      <c r="J77" s="4"/>
      <c r="K77" s="4"/>
      <c r="L77" s="4"/>
      <c r="M77" s="4"/>
      <c r="N77" s="4"/>
      <c r="O77" s="4"/>
    </row>
    <row r="78" spans="1:15" x14ac:dyDescent="0.45">
      <c r="A78" s="56" t="s">
        <v>479</v>
      </c>
      <c r="B78" s="19" t="s">
        <v>498</v>
      </c>
      <c r="C78" s="19" t="s">
        <v>499</v>
      </c>
      <c r="D78" s="18">
        <v>2</v>
      </c>
      <c r="E78" s="18">
        <v>26</v>
      </c>
      <c r="F78" s="20">
        <v>76558822</v>
      </c>
      <c r="G78" s="20">
        <v>77202076</v>
      </c>
      <c r="H78" s="94">
        <f t="shared" si="3"/>
        <v>0.64325399999999999</v>
      </c>
      <c r="I78" s="4"/>
      <c r="J78" s="4"/>
      <c r="K78" s="4"/>
      <c r="L78" s="4"/>
      <c r="M78" s="4"/>
      <c r="N78" s="4"/>
      <c r="O78" s="4"/>
    </row>
    <row r="79" spans="1:15" x14ac:dyDescent="0.45">
      <c r="A79" s="56" t="s">
        <v>479</v>
      </c>
      <c r="B79" s="19" t="s">
        <v>500</v>
      </c>
      <c r="C79" s="19" t="s">
        <v>501</v>
      </c>
      <c r="D79" s="18">
        <v>2</v>
      </c>
      <c r="E79" s="18">
        <v>37</v>
      </c>
      <c r="F79" s="20">
        <v>77577365</v>
      </c>
      <c r="G79" s="20">
        <v>78579336</v>
      </c>
      <c r="H79" s="94">
        <f t="shared" si="3"/>
        <v>1.0019709999999999</v>
      </c>
      <c r="I79" s="4"/>
      <c r="J79" s="4"/>
      <c r="K79" s="4"/>
      <c r="L79" s="4"/>
      <c r="M79" s="4"/>
      <c r="N79" s="4"/>
      <c r="O79" s="4"/>
    </row>
    <row r="80" spans="1:15" x14ac:dyDescent="0.45">
      <c r="A80" s="57" t="s">
        <v>4</v>
      </c>
      <c r="B80" s="9" t="s">
        <v>59</v>
      </c>
      <c r="C80" s="9" t="s">
        <v>60</v>
      </c>
      <c r="D80" s="8">
        <v>2</v>
      </c>
      <c r="E80" s="8">
        <v>25</v>
      </c>
      <c r="F80" s="10">
        <v>77641410</v>
      </c>
      <c r="G80" s="10">
        <v>78290575</v>
      </c>
      <c r="H80" s="87">
        <f t="shared" si="3"/>
        <v>0.64916499999999999</v>
      </c>
      <c r="I80" s="4"/>
      <c r="J80" s="4"/>
      <c r="K80" s="4"/>
      <c r="L80" s="4"/>
      <c r="M80" s="4"/>
      <c r="N80" s="4"/>
      <c r="O80" s="4"/>
    </row>
    <row r="81" spans="1:15" ht="14.65" thickBot="1" x14ac:dyDescent="0.5">
      <c r="A81" s="58" t="s">
        <v>479</v>
      </c>
      <c r="B81" s="48" t="s">
        <v>502</v>
      </c>
      <c r="C81" s="48" t="s">
        <v>503</v>
      </c>
      <c r="D81" s="49">
        <v>2</v>
      </c>
      <c r="E81" s="49">
        <v>34</v>
      </c>
      <c r="F81" s="50">
        <v>78935731</v>
      </c>
      <c r="G81" s="50">
        <v>79978451</v>
      </c>
      <c r="H81" s="95">
        <f t="shared" si="3"/>
        <v>1.0427200000000001</v>
      </c>
      <c r="I81" s="4"/>
      <c r="J81" s="4"/>
      <c r="K81" s="4"/>
      <c r="L81" s="4"/>
      <c r="M81" s="4"/>
      <c r="N81" s="4"/>
      <c r="O81" s="4"/>
    </row>
    <row r="82" spans="1:15" x14ac:dyDescent="0.45">
      <c r="A82" s="67" t="s">
        <v>4</v>
      </c>
      <c r="B82" s="68" t="s">
        <v>61</v>
      </c>
      <c r="C82" s="68" t="s">
        <v>62</v>
      </c>
      <c r="D82" s="69">
        <v>2</v>
      </c>
      <c r="E82" s="69">
        <v>79</v>
      </c>
      <c r="F82" s="70">
        <v>80989914</v>
      </c>
      <c r="G82" s="70">
        <v>83947972</v>
      </c>
      <c r="H82" s="100">
        <f t="shared" si="3"/>
        <v>2.9580579999999999</v>
      </c>
      <c r="I82" s="4"/>
      <c r="J82" s="4"/>
      <c r="K82" s="4"/>
      <c r="L82" s="4"/>
      <c r="M82" s="4"/>
      <c r="N82" s="4"/>
      <c r="O82" s="4"/>
    </row>
    <row r="83" spans="1:15" x14ac:dyDescent="0.45">
      <c r="A83" s="72" t="s">
        <v>150</v>
      </c>
      <c r="B83" s="15" t="s">
        <v>290</v>
      </c>
      <c r="C83" s="15" t="s">
        <v>291</v>
      </c>
      <c r="D83" s="14">
        <v>2</v>
      </c>
      <c r="E83" s="14">
        <v>46</v>
      </c>
      <c r="F83" s="16">
        <v>81091028</v>
      </c>
      <c r="G83" s="16">
        <v>83060609</v>
      </c>
      <c r="H83" s="89">
        <f t="shared" si="3"/>
        <v>1.969581</v>
      </c>
      <c r="I83" s="6">
        <f>F83</f>
        <v>81091028</v>
      </c>
      <c r="J83" s="6">
        <f>G83</f>
        <v>83060609</v>
      </c>
      <c r="K83" s="112">
        <f>(J83-I83)/1000000</f>
        <v>1.969581</v>
      </c>
      <c r="L83" s="9"/>
      <c r="M83" s="4"/>
      <c r="N83" s="15"/>
      <c r="O83" s="4"/>
    </row>
    <row r="84" spans="1:15" ht="14.65" thickBot="1" x14ac:dyDescent="0.5">
      <c r="A84" s="53" t="s">
        <v>150</v>
      </c>
      <c r="B84" s="30" t="s">
        <v>292</v>
      </c>
      <c r="C84" s="30" t="s">
        <v>293</v>
      </c>
      <c r="D84" s="31">
        <v>2</v>
      </c>
      <c r="E84" s="31">
        <v>22</v>
      </c>
      <c r="F84" s="32">
        <v>83787121</v>
      </c>
      <c r="G84" s="32">
        <v>84277097</v>
      </c>
      <c r="H84" s="86">
        <f t="shared" si="3"/>
        <v>0.48997600000000002</v>
      </c>
      <c r="I84" s="6">
        <f>F84</f>
        <v>83787121</v>
      </c>
      <c r="J84" s="6">
        <f>G82</f>
        <v>83947972</v>
      </c>
      <c r="K84" s="112">
        <f>(J84-I84)/1000000</f>
        <v>0.16085099999999999</v>
      </c>
      <c r="L84" s="9"/>
      <c r="M84" s="4"/>
      <c r="N84" s="15"/>
      <c r="O84" s="4"/>
    </row>
    <row r="85" spans="1:15" x14ac:dyDescent="0.45">
      <c r="A85" s="46" t="s">
        <v>4</v>
      </c>
      <c r="B85" s="46" t="s">
        <v>63</v>
      </c>
      <c r="C85" s="46" t="s">
        <v>64</v>
      </c>
      <c r="D85" s="45">
        <v>2</v>
      </c>
      <c r="E85" s="45">
        <v>18</v>
      </c>
      <c r="F85" s="47">
        <v>89344059</v>
      </c>
      <c r="G85" s="47">
        <v>89772704</v>
      </c>
      <c r="H85" s="96">
        <f t="shared" si="3"/>
        <v>0.428645</v>
      </c>
      <c r="I85" s="4"/>
      <c r="J85" s="4"/>
      <c r="K85" s="4"/>
      <c r="L85" s="4"/>
      <c r="M85" s="4"/>
      <c r="N85" s="4"/>
      <c r="O85" s="4"/>
    </row>
    <row r="86" spans="1:15" x14ac:dyDescent="0.45">
      <c r="A86" s="15" t="s">
        <v>150</v>
      </c>
      <c r="B86" s="15" t="s">
        <v>294</v>
      </c>
      <c r="C86" s="15" t="s">
        <v>295</v>
      </c>
      <c r="D86" s="14">
        <v>2</v>
      </c>
      <c r="E86" s="14">
        <v>20</v>
      </c>
      <c r="F86" s="16">
        <v>90240122</v>
      </c>
      <c r="G86" s="16">
        <v>90768332</v>
      </c>
      <c r="H86" s="89">
        <f t="shared" si="3"/>
        <v>0.52820999999999996</v>
      </c>
      <c r="I86" s="4"/>
      <c r="J86" s="4"/>
      <c r="K86" s="4"/>
      <c r="L86" s="4"/>
      <c r="M86" s="4"/>
      <c r="N86" s="4"/>
      <c r="O86" s="4"/>
    </row>
    <row r="87" spans="1:15" x14ac:dyDescent="0.45">
      <c r="A87" s="15" t="s">
        <v>150</v>
      </c>
      <c r="B87" s="15" t="s">
        <v>296</v>
      </c>
      <c r="C87" s="15" t="s">
        <v>297</v>
      </c>
      <c r="D87" s="14">
        <v>2</v>
      </c>
      <c r="E87" s="14">
        <v>223</v>
      </c>
      <c r="F87" s="16">
        <v>91037922</v>
      </c>
      <c r="G87" s="16">
        <v>97120631</v>
      </c>
      <c r="H87" s="89">
        <f t="shared" si="3"/>
        <v>6.0827090000000004</v>
      </c>
      <c r="I87" s="4"/>
      <c r="J87" s="4"/>
      <c r="K87" s="4"/>
      <c r="L87" s="4"/>
      <c r="M87" s="4"/>
      <c r="N87" s="4"/>
      <c r="O87" s="4"/>
    </row>
    <row r="88" spans="1:15" x14ac:dyDescent="0.45">
      <c r="A88" s="15" t="s">
        <v>150</v>
      </c>
      <c r="B88" s="15" t="s">
        <v>298</v>
      </c>
      <c r="C88" s="15" t="s">
        <v>299</v>
      </c>
      <c r="D88" s="14">
        <v>2</v>
      </c>
      <c r="E88" s="14">
        <v>51</v>
      </c>
      <c r="F88" s="16">
        <v>97163438</v>
      </c>
      <c r="G88" s="16">
        <v>98344691</v>
      </c>
      <c r="H88" s="89">
        <f t="shared" si="3"/>
        <v>1.1812530000000001</v>
      </c>
      <c r="I88" s="4"/>
      <c r="J88" s="4"/>
      <c r="K88" s="4"/>
      <c r="L88" s="4"/>
      <c r="M88" s="4"/>
      <c r="N88" s="4"/>
      <c r="O88" s="4"/>
    </row>
    <row r="89" spans="1:15" x14ac:dyDescent="0.45">
      <c r="A89" s="15" t="s">
        <v>150</v>
      </c>
      <c r="B89" s="15" t="s">
        <v>300</v>
      </c>
      <c r="C89" s="15" t="s">
        <v>301</v>
      </c>
      <c r="D89" s="14">
        <v>2</v>
      </c>
      <c r="E89" s="14">
        <v>141</v>
      </c>
      <c r="F89" s="16">
        <v>99815418</v>
      </c>
      <c r="G89" s="16">
        <v>103246300</v>
      </c>
      <c r="H89" s="89">
        <f t="shared" si="3"/>
        <v>3.430882</v>
      </c>
      <c r="I89" s="4"/>
      <c r="J89" s="4"/>
      <c r="K89" s="4"/>
      <c r="L89" s="4"/>
      <c r="M89" s="4"/>
      <c r="N89" s="4"/>
      <c r="O89" s="4"/>
    </row>
    <row r="90" spans="1:15" x14ac:dyDescent="0.45">
      <c r="A90" s="9" t="s">
        <v>4</v>
      </c>
      <c r="B90" s="9" t="s">
        <v>65</v>
      </c>
      <c r="C90" s="9" t="s">
        <v>66</v>
      </c>
      <c r="D90" s="8">
        <v>2</v>
      </c>
      <c r="E90" s="8">
        <v>37</v>
      </c>
      <c r="F90" s="10">
        <v>104967890</v>
      </c>
      <c r="G90" s="10">
        <v>106268868</v>
      </c>
      <c r="H90" s="87">
        <f t="shared" si="3"/>
        <v>1.300978</v>
      </c>
      <c r="I90" s="4"/>
      <c r="J90" s="4"/>
      <c r="K90" s="4"/>
      <c r="L90" s="4"/>
      <c r="M90" s="4"/>
      <c r="N90" s="4"/>
      <c r="O90" s="4"/>
    </row>
    <row r="91" spans="1:15" x14ac:dyDescent="0.45">
      <c r="A91" s="15" t="s">
        <v>150</v>
      </c>
      <c r="B91" s="15" t="s">
        <v>302</v>
      </c>
      <c r="C91" s="15" t="s">
        <v>303</v>
      </c>
      <c r="D91" s="14">
        <v>2</v>
      </c>
      <c r="E91" s="14">
        <v>183</v>
      </c>
      <c r="F91" s="16">
        <v>106254741</v>
      </c>
      <c r="G91" s="16">
        <v>111047747</v>
      </c>
      <c r="H91" s="89">
        <f t="shared" si="3"/>
        <v>4.7930060000000001</v>
      </c>
      <c r="I91" s="4"/>
      <c r="J91" s="4"/>
      <c r="K91" s="4"/>
      <c r="L91" s="4"/>
      <c r="M91" s="4"/>
      <c r="N91" s="4"/>
      <c r="O91" s="4"/>
    </row>
    <row r="92" spans="1:15" x14ac:dyDescent="0.45">
      <c r="A92" s="15" t="s">
        <v>150</v>
      </c>
      <c r="B92" s="15" t="s">
        <v>304</v>
      </c>
      <c r="C92" s="15" t="s">
        <v>305</v>
      </c>
      <c r="D92" s="14">
        <v>2</v>
      </c>
      <c r="E92" s="14">
        <v>14</v>
      </c>
      <c r="F92" s="16">
        <v>111172171</v>
      </c>
      <c r="G92" s="16">
        <v>111534843</v>
      </c>
      <c r="H92" s="89">
        <f t="shared" si="3"/>
        <v>0.36267199999999999</v>
      </c>
      <c r="I92" s="4"/>
      <c r="J92" s="4"/>
      <c r="K92" s="4"/>
      <c r="L92" s="4"/>
      <c r="M92" s="4"/>
      <c r="N92" s="4"/>
      <c r="O92" s="4"/>
    </row>
    <row r="93" spans="1:15" x14ac:dyDescent="0.45">
      <c r="A93" s="15" t="s">
        <v>150</v>
      </c>
      <c r="B93" s="15" t="s">
        <v>306</v>
      </c>
      <c r="C93" s="15" t="s">
        <v>307</v>
      </c>
      <c r="D93" s="14">
        <v>2</v>
      </c>
      <c r="E93" s="14">
        <v>41</v>
      </c>
      <c r="F93" s="16">
        <v>116697379</v>
      </c>
      <c r="G93" s="16">
        <v>117594070</v>
      </c>
      <c r="H93" s="89">
        <f t="shared" si="3"/>
        <v>0.89669100000000002</v>
      </c>
      <c r="I93" s="4"/>
      <c r="J93" s="4"/>
      <c r="K93" s="4"/>
      <c r="L93" s="4"/>
      <c r="M93" s="4"/>
      <c r="N93" s="4"/>
      <c r="O93" s="4"/>
    </row>
    <row r="94" spans="1:15" x14ac:dyDescent="0.45">
      <c r="A94" s="12" t="s">
        <v>115</v>
      </c>
      <c r="B94" s="12" t="s">
        <v>128</v>
      </c>
      <c r="C94" s="12" t="s">
        <v>129</v>
      </c>
      <c r="D94" s="11">
        <v>2</v>
      </c>
      <c r="E94" s="11">
        <v>31</v>
      </c>
      <c r="F94" s="13">
        <v>118670221</v>
      </c>
      <c r="G94" s="13">
        <v>119778669</v>
      </c>
      <c r="H94" s="88">
        <f t="shared" si="3"/>
        <v>1.1084480000000001</v>
      </c>
      <c r="I94" s="4"/>
      <c r="J94" s="4"/>
      <c r="K94" s="4"/>
      <c r="L94" s="4"/>
      <c r="M94" s="4"/>
      <c r="N94" s="4"/>
      <c r="O94" s="4"/>
    </row>
    <row r="95" spans="1:15" x14ac:dyDescent="0.45">
      <c r="A95" s="12" t="s">
        <v>115</v>
      </c>
      <c r="B95" s="12" t="s">
        <v>130</v>
      </c>
      <c r="C95" s="12" t="s">
        <v>131</v>
      </c>
      <c r="D95" s="11">
        <v>2</v>
      </c>
      <c r="E95" s="11">
        <v>33</v>
      </c>
      <c r="F95" s="13">
        <v>123007527</v>
      </c>
      <c r="G95" s="13">
        <v>124313981</v>
      </c>
      <c r="H95" s="88">
        <f t="shared" si="3"/>
        <v>1.306454</v>
      </c>
      <c r="I95" s="4"/>
      <c r="J95" s="4"/>
      <c r="K95" s="4"/>
      <c r="L95" s="4"/>
      <c r="M95" s="4"/>
      <c r="N95" s="4"/>
      <c r="O95" s="4"/>
    </row>
    <row r="96" spans="1:15" x14ac:dyDescent="0.45">
      <c r="A96" s="15" t="s">
        <v>150</v>
      </c>
      <c r="B96" s="15" t="s">
        <v>308</v>
      </c>
      <c r="C96" s="15" t="s">
        <v>309</v>
      </c>
      <c r="D96" s="14">
        <v>2</v>
      </c>
      <c r="E96" s="14">
        <v>46</v>
      </c>
      <c r="F96" s="16">
        <v>124291350</v>
      </c>
      <c r="G96" s="16">
        <v>125394485</v>
      </c>
      <c r="H96" s="89">
        <f t="shared" si="3"/>
        <v>1.103135</v>
      </c>
      <c r="I96" s="4"/>
      <c r="J96" s="4"/>
      <c r="K96" s="4"/>
      <c r="L96" s="4"/>
      <c r="M96" s="4"/>
      <c r="N96" s="4"/>
      <c r="O96" s="4"/>
    </row>
    <row r="97" spans="1:15" x14ac:dyDescent="0.45">
      <c r="A97" s="15" t="s">
        <v>150</v>
      </c>
      <c r="B97" s="15" t="s">
        <v>310</v>
      </c>
      <c r="C97" s="15" t="s">
        <v>311</v>
      </c>
      <c r="D97" s="14">
        <v>2</v>
      </c>
      <c r="E97" s="14">
        <v>149</v>
      </c>
      <c r="F97" s="16">
        <v>129511370</v>
      </c>
      <c r="G97" s="16">
        <v>134436080</v>
      </c>
      <c r="H97" s="89">
        <f t="shared" si="3"/>
        <v>4.9247100000000001</v>
      </c>
      <c r="I97" s="4"/>
      <c r="J97" s="4"/>
      <c r="K97" s="4"/>
      <c r="L97" s="4"/>
      <c r="M97" s="4"/>
      <c r="N97" s="4"/>
      <c r="O97" s="4"/>
    </row>
    <row r="98" spans="1:15" ht="14.65" thickBot="1" x14ac:dyDescent="0.5">
      <c r="A98" s="59" t="s">
        <v>150</v>
      </c>
      <c r="B98" s="59" t="s">
        <v>312</v>
      </c>
      <c r="C98" s="59" t="s">
        <v>313</v>
      </c>
      <c r="D98" s="60">
        <v>2</v>
      </c>
      <c r="E98" s="60">
        <v>25</v>
      </c>
      <c r="F98" s="61">
        <v>143988351</v>
      </c>
      <c r="G98" s="61">
        <v>144561510</v>
      </c>
      <c r="H98" s="98">
        <f t="shared" si="3"/>
        <v>0.57315899999999997</v>
      </c>
      <c r="I98" s="4"/>
      <c r="J98" s="4"/>
      <c r="K98" s="4"/>
      <c r="L98" s="4"/>
      <c r="M98" s="4"/>
      <c r="N98" s="4"/>
      <c r="O98" s="4"/>
    </row>
    <row r="99" spans="1:15" x14ac:dyDescent="0.45">
      <c r="A99" s="67" t="s">
        <v>4</v>
      </c>
      <c r="B99" s="68" t="s">
        <v>69</v>
      </c>
      <c r="C99" s="68" t="s">
        <v>70</v>
      </c>
      <c r="D99" s="69">
        <v>3</v>
      </c>
      <c r="E99" s="69">
        <v>62</v>
      </c>
      <c r="F99" s="70">
        <v>1031582</v>
      </c>
      <c r="G99" s="70">
        <v>2971451</v>
      </c>
      <c r="H99" s="100">
        <f t="shared" si="3"/>
        <v>1.9398690000000001</v>
      </c>
      <c r="I99" s="139">
        <f>F100</f>
        <v>1783374</v>
      </c>
      <c r="J99" s="139">
        <f>G100</f>
        <v>2877449</v>
      </c>
      <c r="K99" s="141">
        <f>(J99-I99)/1000000</f>
        <v>1.0940749999999999</v>
      </c>
      <c r="L99" s="148"/>
      <c r="M99" s="142"/>
      <c r="N99" s="144"/>
      <c r="O99" s="142"/>
    </row>
    <row r="100" spans="1:15" ht="14.65" thickBot="1" x14ac:dyDescent="0.5">
      <c r="A100" s="53" t="s">
        <v>150</v>
      </c>
      <c r="B100" s="30" t="s">
        <v>340</v>
      </c>
      <c r="C100" s="30" t="s">
        <v>341</v>
      </c>
      <c r="D100" s="31">
        <v>3</v>
      </c>
      <c r="E100" s="31">
        <v>34</v>
      </c>
      <c r="F100" s="32">
        <v>1783374</v>
      </c>
      <c r="G100" s="32">
        <v>2877449</v>
      </c>
      <c r="H100" s="86">
        <f t="shared" si="3"/>
        <v>1.0940749999999999</v>
      </c>
      <c r="I100" s="140"/>
      <c r="J100" s="140"/>
      <c r="K100" s="141"/>
      <c r="L100" s="149"/>
      <c r="M100" s="143"/>
      <c r="N100" s="145"/>
      <c r="O100" s="143"/>
    </row>
    <row r="101" spans="1:15" ht="14.65" thickBot="1" x14ac:dyDescent="0.5">
      <c r="A101" s="43" t="s">
        <v>150</v>
      </c>
      <c r="B101" s="43" t="s">
        <v>342</v>
      </c>
      <c r="C101" s="43" t="s">
        <v>343</v>
      </c>
      <c r="D101" s="42">
        <v>3</v>
      </c>
      <c r="E101" s="42">
        <v>36</v>
      </c>
      <c r="F101" s="44">
        <v>9095373</v>
      </c>
      <c r="G101" s="44">
        <v>9918003</v>
      </c>
      <c r="H101" s="93">
        <f t="shared" si="3"/>
        <v>0.82262999999999997</v>
      </c>
      <c r="I101" s="4"/>
      <c r="J101" s="4"/>
      <c r="K101" s="4"/>
      <c r="L101" s="4"/>
      <c r="M101" s="4"/>
      <c r="N101" s="4"/>
      <c r="O101" s="4"/>
    </row>
    <row r="102" spans="1:15" x14ac:dyDescent="0.45">
      <c r="A102" s="52" t="s">
        <v>479</v>
      </c>
      <c r="B102" s="27" t="s">
        <v>505</v>
      </c>
      <c r="C102" s="27" t="s">
        <v>506</v>
      </c>
      <c r="D102" s="28">
        <v>3</v>
      </c>
      <c r="E102" s="28">
        <v>23</v>
      </c>
      <c r="F102" s="29">
        <v>12925369</v>
      </c>
      <c r="G102" s="29">
        <v>13388352</v>
      </c>
      <c r="H102" s="84">
        <f t="shared" si="3"/>
        <v>0.46298299999999998</v>
      </c>
      <c r="I102" s="142"/>
      <c r="J102" s="142"/>
      <c r="K102" s="142"/>
      <c r="L102" s="142"/>
      <c r="M102" s="142"/>
      <c r="N102" s="142"/>
      <c r="O102" s="142"/>
    </row>
    <row r="103" spans="1:15" ht="14.65" thickBot="1" x14ac:dyDescent="0.5">
      <c r="A103" s="53" t="s">
        <v>150</v>
      </c>
      <c r="B103" s="30" t="s">
        <v>344</v>
      </c>
      <c r="C103" s="30" t="s">
        <v>345</v>
      </c>
      <c r="D103" s="31">
        <v>3</v>
      </c>
      <c r="E103" s="31">
        <v>24</v>
      </c>
      <c r="F103" s="32">
        <v>13309812</v>
      </c>
      <c r="G103" s="32">
        <v>13934904</v>
      </c>
      <c r="H103" s="86">
        <f t="shared" si="3"/>
        <v>0.62509199999999998</v>
      </c>
      <c r="I103" s="143"/>
      <c r="J103" s="143"/>
      <c r="K103" s="143"/>
      <c r="L103" s="143"/>
      <c r="M103" s="143"/>
      <c r="N103" s="143"/>
      <c r="O103" s="143"/>
    </row>
    <row r="104" spans="1:15" x14ac:dyDescent="0.45">
      <c r="A104" s="73" t="s">
        <v>115</v>
      </c>
      <c r="B104" s="73" t="s">
        <v>132</v>
      </c>
      <c r="C104" s="73" t="s">
        <v>133</v>
      </c>
      <c r="D104" s="74">
        <v>3</v>
      </c>
      <c r="E104" s="74">
        <v>43</v>
      </c>
      <c r="F104" s="75">
        <v>28893417</v>
      </c>
      <c r="G104" s="75">
        <v>29993389</v>
      </c>
      <c r="H104" s="101">
        <f t="shared" si="3"/>
        <v>1.0999719999999999</v>
      </c>
      <c r="I104" s="4"/>
      <c r="J104" s="4"/>
      <c r="K104" s="4"/>
      <c r="L104" s="4"/>
      <c r="M104" s="4"/>
      <c r="N104" s="4"/>
      <c r="O104" s="4"/>
    </row>
    <row r="105" spans="1:15" ht="14.65" thickBot="1" x14ac:dyDescent="0.5">
      <c r="A105" s="59" t="s">
        <v>150</v>
      </c>
      <c r="B105" s="59" t="s">
        <v>346</v>
      </c>
      <c r="C105" s="59" t="s">
        <v>347</v>
      </c>
      <c r="D105" s="60">
        <v>3</v>
      </c>
      <c r="E105" s="60">
        <v>73</v>
      </c>
      <c r="F105" s="61">
        <v>30187768</v>
      </c>
      <c r="G105" s="61">
        <v>31957544</v>
      </c>
      <c r="H105" s="98">
        <f t="shared" si="3"/>
        <v>1.769776</v>
      </c>
      <c r="I105" s="4"/>
      <c r="J105" s="4"/>
      <c r="K105" s="4"/>
      <c r="L105" s="4"/>
      <c r="M105" s="4"/>
      <c r="N105" s="4"/>
      <c r="O105" s="4"/>
    </row>
    <row r="106" spans="1:15" x14ac:dyDescent="0.45">
      <c r="A106" s="67" t="s">
        <v>4</v>
      </c>
      <c r="B106" s="68" t="s">
        <v>71</v>
      </c>
      <c r="C106" s="68" t="s">
        <v>72</v>
      </c>
      <c r="D106" s="69">
        <v>3</v>
      </c>
      <c r="E106" s="69">
        <v>24</v>
      </c>
      <c r="F106" s="70">
        <v>38129397</v>
      </c>
      <c r="G106" s="70">
        <v>38803797</v>
      </c>
      <c r="H106" s="100">
        <f t="shared" si="3"/>
        <v>0.6744</v>
      </c>
      <c r="I106" s="4"/>
      <c r="J106" s="4"/>
      <c r="K106" s="4"/>
      <c r="L106" s="4"/>
      <c r="M106" s="4"/>
      <c r="N106" s="4"/>
      <c r="O106" s="4"/>
    </row>
    <row r="107" spans="1:15" x14ac:dyDescent="0.45">
      <c r="A107" s="76" t="s">
        <v>115</v>
      </c>
      <c r="B107" s="12" t="s">
        <v>134</v>
      </c>
      <c r="C107" s="12" t="s">
        <v>135</v>
      </c>
      <c r="D107" s="11">
        <v>3</v>
      </c>
      <c r="E107" s="11">
        <v>33</v>
      </c>
      <c r="F107" s="13">
        <v>38468765</v>
      </c>
      <c r="G107" s="13">
        <v>39176941</v>
      </c>
      <c r="H107" s="88">
        <f t="shared" si="3"/>
        <v>0.70817600000000003</v>
      </c>
      <c r="I107" s="85">
        <f>F107</f>
        <v>38468765</v>
      </c>
      <c r="J107" s="85">
        <f>G106</f>
        <v>38803797</v>
      </c>
      <c r="K107" s="112">
        <f>(J107-I107)/1000000</f>
        <v>0.335032</v>
      </c>
      <c r="L107" s="9"/>
      <c r="M107" s="12"/>
      <c r="N107" s="4"/>
      <c r="O107" s="4"/>
    </row>
    <row r="108" spans="1:15" ht="14.65" thickBot="1" x14ac:dyDescent="0.5">
      <c r="A108" s="55" t="s">
        <v>4</v>
      </c>
      <c r="B108" s="38" t="s">
        <v>73</v>
      </c>
      <c r="C108" s="38" t="s">
        <v>74</v>
      </c>
      <c r="D108" s="39">
        <v>3</v>
      </c>
      <c r="E108" s="39">
        <v>36</v>
      </c>
      <c r="F108" s="40">
        <v>39035609</v>
      </c>
      <c r="G108" s="40">
        <v>39878908</v>
      </c>
      <c r="H108" s="92">
        <f t="shared" si="3"/>
        <v>0.84329900000000002</v>
      </c>
      <c r="I108" s="85">
        <f>F108</f>
        <v>39035609</v>
      </c>
      <c r="J108" s="85">
        <f>G107</f>
        <v>39176941</v>
      </c>
      <c r="K108" s="112">
        <f>(J108-I108)/1000000</f>
        <v>0.14133200000000001</v>
      </c>
      <c r="L108" s="9"/>
      <c r="M108" s="12"/>
      <c r="N108" s="4"/>
      <c r="O108" s="4"/>
    </row>
    <row r="109" spans="1:15" x14ac:dyDescent="0.45">
      <c r="A109" s="73" t="s">
        <v>115</v>
      </c>
      <c r="B109" s="73" t="s">
        <v>136</v>
      </c>
      <c r="C109" s="73" t="s">
        <v>137</v>
      </c>
      <c r="D109" s="74">
        <v>3</v>
      </c>
      <c r="E109" s="74">
        <v>24</v>
      </c>
      <c r="F109" s="75">
        <v>42364047</v>
      </c>
      <c r="G109" s="75">
        <v>42967472</v>
      </c>
      <c r="H109" s="101">
        <f t="shared" si="3"/>
        <v>0.60342499999999999</v>
      </c>
      <c r="I109" s="4"/>
      <c r="J109" s="4"/>
      <c r="K109" s="4"/>
      <c r="L109" s="4"/>
      <c r="M109" s="4"/>
      <c r="N109" s="4"/>
      <c r="O109" s="4"/>
    </row>
    <row r="110" spans="1:15" x14ac:dyDescent="0.45">
      <c r="A110" s="15" t="s">
        <v>150</v>
      </c>
      <c r="B110" s="15" t="s">
        <v>348</v>
      </c>
      <c r="C110" s="15" t="s">
        <v>349</v>
      </c>
      <c r="D110" s="14">
        <v>3</v>
      </c>
      <c r="E110" s="14">
        <v>27</v>
      </c>
      <c r="F110" s="16">
        <v>43136407</v>
      </c>
      <c r="G110" s="16">
        <v>43854732</v>
      </c>
      <c r="H110" s="89">
        <f t="shared" si="3"/>
        <v>0.71832499999999999</v>
      </c>
      <c r="I110" s="4"/>
      <c r="J110" s="4"/>
      <c r="K110" s="4"/>
      <c r="L110" s="4"/>
      <c r="M110" s="4"/>
      <c r="N110" s="4"/>
      <c r="O110" s="4"/>
    </row>
    <row r="111" spans="1:15" x14ac:dyDescent="0.45">
      <c r="A111" s="15" t="s">
        <v>150</v>
      </c>
      <c r="B111" s="15" t="s">
        <v>350</v>
      </c>
      <c r="C111" s="15" t="s">
        <v>351</v>
      </c>
      <c r="D111" s="14">
        <v>3</v>
      </c>
      <c r="E111" s="14">
        <v>54</v>
      </c>
      <c r="F111" s="16">
        <v>46816816</v>
      </c>
      <c r="G111" s="16">
        <v>48073408</v>
      </c>
      <c r="H111" s="89">
        <f t="shared" si="3"/>
        <v>1.2565919999999999</v>
      </c>
      <c r="I111" s="4"/>
      <c r="J111" s="4"/>
      <c r="K111" s="4"/>
      <c r="L111" s="4"/>
      <c r="M111" s="4"/>
      <c r="N111" s="4"/>
      <c r="O111" s="4"/>
    </row>
    <row r="112" spans="1:15" x14ac:dyDescent="0.45">
      <c r="A112" s="15" t="s">
        <v>150</v>
      </c>
      <c r="B112" s="15" t="s">
        <v>352</v>
      </c>
      <c r="C112" s="15" t="s">
        <v>353</v>
      </c>
      <c r="D112" s="14">
        <v>3</v>
      </c>
      <c r="E112" s="14">
        <v>91</v>
      </c>
      <c r="F112" s="16">
        <v>56828551</v>
      </c>
      <c r="G112" s="16">
        <v>59122957</v>
      </c>
      <c r="H112" s="89">
        <f t="shared" si="3"/>
        <v>2.2944059999999999</v>
      </c>
      <c r="I112" s="4"/>
      <c r="J112" s="4"/>
      <c r="K112" s="4"/>
      <c r="L112" s="4"/>
      <c r="M112" s="4"/>
      <c r="N112" s="4"/>
      <c r="O112" s="4"/>
    </row>
    <row r="113" spans="1:15" x14ac:dyDescent="0.45">
      <c r="A113" s="15" t="s">
        <v>150</v>
      </c>
      <c r="B113" s="15" t="s">
        <v>354</v>
      </c>
      <c r="C113" s="15" t="s">
        <v>355</v>
      </c>
      <c r="D113" s="14">
        <v>3</v>
      </c>
      <c r="E113" s="14">
        <v>29</v>
      </c>
      <c r="F113" s="16">
        <v>61314917</v>
      </c>
      <c r="G113" s="16">
        <v>62138983</v>
      </c>
      <c r="H113" s="89">
        <f t="shared" si="3"/>
        <v>0.82406599999999997</v>
      </c>
      <c r="I113" s="4"/>
      <c r="J113" s="4"/>
      <c r="K113" s="4"/>
      <c r="L113" s="4"/>
      <c r="M113" s="4"/>
      <c r="N113" s="4"/>
      <c r="O113" s="4"/>
    </row>
    <row r="114" spans="1:15" x14ac:dyDescent="0.45">
      <c r="A114" s="15" t="s">
        <v>150</v>
      </c>
      <c r="B114" s="15" t="s">
        <v>356</v>
      </c>
      <c r="C114" s="15" t="s">
        <v>357</v>
      </c>
      <c r="D114" s="14">
        <v>3</v>
      </c>
      <c r="E114" s="14">
        <v>18</v>
      </c>
      <c r="F114" s="16">
        <v>73939019</v>
      </c>
      <c r="G114" s="16">
        <v>74378416</v>
      </c>
      <c r="H114" s="89">
        <f t="shared" si="3"/>
        <v>0.43939699999999998</v>
      </c>
      <c r="I114" s="4"/>
      <c r="J114" s="4"/>
      <c r="K114" s="4"/>
      <c r="L114" s="4"/>
      <c r="M114" s="4"/>
      <c r="N114" s="4"/>
      <c r="O114" s="4"/>
    </row>
    <row r="115" spans="1:15" x14ac:dyDescent="0.45">
      <c r="A115" s="15" t="s">
        <v>150</v>
      </c>
      <c r="B115" s="15" t="s">
        <v>358</v>
      </c>
      <c r="C115" s="15" t="s">
        <v>359</v>
      </c>
      <c r="D115" s="14">
        <v>3</v>
      </c>
      <c r="E115" s="14">
        <v>17</v>
      </c>
      <c r="F115" s="16">
        <v>74441157</v>
      </c>
      <c r="G115" s="16">
        <v>74890504</v>
      </c>
      <c r="H115" s="89">
        <f t="shared" si="3"/>
        <v>0.449347</v>
      </c>
      <c r="I115" s="4"/>
      <c r="J115" s="4"/>
      <c r="K115" s="4"/>
      <c r="L115" s="4"/>
      <c r="M115" s="4"/>
      <c r="N115" s="4"/>
      <c r="O115" s="4"/>
    </row>
    <row r="116" spans="1:15" x14ac:dyDescent="0.45">
      <c r="A116" s="9" t="s">
        <v>4</v>
      </c>
      <c r="B116" s="9" t="s">
        <v>75</v>
      </c>
      <c r="C116" s="9" t="s">
        <v>76</v>
      </c>
      <c r="D116" s="8">
        <v>3</v>
      </c>
      <c r="E116" s="8">
        <v>30</v>
      </c>
      <c r="F116" s="10">
        <v>76216408</v>
      </c>
      <c r="G116" s="10">
        <v>76917648</v>
      </c>
      <c r="H116" s="87">
        <f t="shared" si="3"/>
        <v>0.70123999999999997</v>
      </c>
      <c r="I116" s="4"/>
      <c r="J116" s="4"/>
      <c r="K116" s="4"/>
      <c r="L116" s="4"/>
      <c r="M116" s="4"/>
      <c r="N116" s="4"/>
      <c r="O116" s="4"/>
    </row>
    <row r="117" spans="1:15" x14ac:dyDescent="0.45">
      <c r="A117" s="9" t="s">
        <v>4</v>
      </c>
      <c r="B117" s="9" t="s">
        <v>77</v>
      </c>
      <c r="C117" s="9" t="s">
        <v>78</v>
      </c>
      <c r="D117" s="8">
        <v>3</v>
      </c>
      <c r="E117" s="8">
        <v>24</v>
      </c>
      <c r="F117" s="10">
        <v>78332180</v>
      </c>
      <c r="G117" s="10">
        <v>79030461</v>
      </c>
      <c r="H117" s="87">
        <f t="shared" si="3"/>
        <v>0.69828100000000004</v>
      </c>
      <c r="I117" s="4"/>
      <c r="J117" s="4"/>
      <c r="K117" s="4"/>
      <c r="L117" s="4"/>
      <c r="M117" s="4"/>
      <c r="N117" s="4"/>
      <c r="O117" s="4"/>
    </row>
    <row r="118" spans="1:15" x14ac:dyDescent="0.45">
      <c r="A118" s="12" t="s">
        <v>115</v>
      </c>
      <c r="B118" s="12" t="s">
        <v>138</v>
      </c>
      <c r="C118" s="12" t="s">
        <v>139</v>
      </c>
      <c r="D118" s="11">
        <v>3</v>
      </c>
      <c r="E118" s="11">
        <v>29</v>
      </c>
      <c r="F118" s="13">
        <v>83305526</v>
      </c>
      <c r="G118" s="13">
        <v>84116441</v>
      </c>
      <c r="H118" s="88">
        <f t="shared" si="3"/>
        <v>0.81091500000000005</v>
      </c>
      <c r="I118" s="4"/>
      <c r="J118" s="4"/>
      <c r="K118" s="4"/>
      <c r="L118" s="4"/>
      <c r="M118" s="4"/>
      <c r="N118" s="4"/>
      <c r="O118" s="4"/>
    </row>
    <row r="119" spans="1:15" x14ac:dyDescent="0.45">
      <c r="A119" s="15" t="s">
        <v>150</v>
      </c>
      <c r="B119" s="15" t="s">
        <v>360</v>
      </c>
      <c r="C119" s="15" t="s">
        <v>361</v>
      </c>
      <c r="D119" s="14">
        <v>3</v>
      </c>
      <c r="E119" s="14">
        <v>25</v>
      </c>
      <c r="F119" s="16">
        <v>88331618</v>
      </c>
      <c r="G119" s="16">
        <v>89117440</v>
      </c>
      <c r="H119" s="89">
        <f t="shared" si="3"/>
        <v>0.78582200000000002</v>
      </c>
      <c r="I119" s="4"/>
      <c r="J119" s="4"/>
      <c r="K119" s="4"/>
      <c r="L119" s="4"/>
      <c r="M119" s="4"/>
      <c r="N119" s="4"/>
      <c r="O119" s="4"/>
    </row>
    <row r="120" spans="1:15" x14ac:dyDescent="0.45">
      <c r="A120" s="15" t="s">
        <v>150</v>
      </c>
      <c r="B120" s="15" t="s">
        <v>362</v>
      </c>
      <c r="C120" s="15" t="s">
        <v>363</v>
      </c>
      <c r="D120" s="14">
        <v>3</v>
      </c>
      <c r="E120" s="14">
        <v>21</v>
      </c>
      <c r="F120" s="16">
        <v>90078600</v>
      </c>
      <c r="G120" s="16">
        <v>90614812</v>
      </c>
      <c r="H120" s="89">
        <f t="shared" si="3"/>
        <v>0.53621200000000002</v>
      </c>
      <c r="I120" s="4"/>
      <c r="J120" s="4"/>
      <c r="K120" s="4"/>
      <c r="L120" s="4"/>
      <c r="M120" s="4"/>
      <c r="N120" s="4"/>
      <c r="O120" s="4"/>
    </row>
    <row r="121" spans="1:15" x14ac:dyDescent="0.45">
      <c r="A121" s="15" t="s">
        <v>150</v>
      </c>
      <c r="B121" s="15" t="s">
        <v>364</v>
      </c>
      <c r="C121" s="15" t="s">
        <v>365</v>
      </c>
      <c r="D121" s="14">
        <v>3</v>
      </c>
      <c r="E121" s="14">
        <v>119</v>
      </c>
      <c r="F121" s="16">
        <v>91547554</v>
      </c>
      <c r="G121" s="16">
        <v>94401950</v>
      </c>
      <c r="H121" s="89">
        <f t="shared" si="3"/>
        <v>2.8543959999999999</v>
      </c>
      <c r="I121" s="4"/>
      <c r="J121" s="4"/>
      <c r="K121" s="4"/>
      <c r="L121" s="4"/>
      <c r="M121" s="4"/>
      <c r="N121" s="4"/>
      <c r="O121" s="4"/>
    </row>
    <row r="122" spans="1:15" x14ac:dyDescent="0.45">
      <c r="A122" s="15" t="s">
        <v>150</v>
      </c>
      <c r="B122" s="15" t="s">
        <v>366</v>
      </c>
      <c r="C122" s="15" t="s">
        <v>367</v>
      </c>
      <c r="D122" s="14">
        <v>3</v>
      </c>
      <c r="E122" s="14">
        <v>28</v>
      </c>
      <c r="F122" s="16">
        <v>96577854</v>
      </c>
      <c r="G122" s="16">
        <v>97294745</v>
      </c>
      <c r="H122" s="89">
        <f t="shared" si="3"/>
        <v>0.71689099999999994</v>
      </c>
      <c r="I122" s="4"/>
      <c r="J122" s="4"/>
      <c r="K122" s="4"/>
      <c r="L122" s="4"/>
      <c r="M122" s="4"/>
      <c r="N122" s="4"/>
      <c r="O122" s="4"/>
    </row>
    <row r="123" spans="1:15" x14ac:dyDescent="0.45">
      <c r="A123" s="9" t="s">
        <v>4</v>
      </c>
      <c r="B123" s="9" t="s">
        <v>79</v>
      </c>
      <c r="C123" s="9" t="s">
        <v>80</v>
      </c>
      <c r="D123" s="8">
        <v>3</v>
      </c>
      <c r="E123" s="8">
        <v>26</v>
      </c>
      <c r="F123" s="10">
        <v>102265357</v>
      </c>
      <c r="G123" s="10">
        <v>102937846</v>
      </c>
      <c r="H123" s="87">
        <f t="shared" si="3"/>
        <v>0.672489</v>
      </c>
      <c r="I123" s="4"/>
      <c r="J123" s="4"/>
      <c r="K123" s="4"/>
      <c r="L123" s="4"/>
      <c r="M123" s="4"/>
      <c r="N123" s="4"/>
      <c r="O123" s="4"/>
    </row>
    <row r="124" spans="1:15" ht="14.65" thickBot="1" x14ac:dyDescent="0.5">
      <c r="A124" s="22" t="s">
        <v>4</v>
      </c>
      <c r="B124" s="22" t="s">
        <v>81</v>
      </c>
      <c r="C124" s="22" t="s">
        <v>82</v>
      </c>
      <c r="D124" s="21">
        <v>3</v>
      </c>
      <c r="E124" s="21">
        <v>15</v>
      </c>
      <c r="F124" s="23">
        <v>102970100</v>
      </c>
      <c r="G124" s="23">
        <v>103396380</v>
      </c>
      <c r="H124" s="90">
        <f t="shared" si="3"/>
        <v>0.42627999999999999</v>
      </c>
      <c r="I124" s="4"/>
      <c r="J124" s="4"/>
      <c r="K124" s="4"/>
      <c r="L124" s="4"/>
      <c r="M124" s="4"/>
      <c r="N124" s="4"/>
      <c r="O124" s="4"/>
    </row>
    <row r="125" spans="1:15" x14ac:dyDescent="0.45">
      <c r="A125" s="67" t="s">
        <v>4</v>
      </c>
      <c r="B125" s="68" t="s">
        <v>83</v>
      </c>
      <c r="C125" s="68" t="s">
        <v>84</v>
      </c>
      <c r="D125" s="69">
        <v>3</v>
      </c>
      <c r="E125" s="69">
        <v>26</v>
      </c>
      <c r="F125" s="70">
        <v>104319715</v>
      </c>
      <c r="G125" s="70">
        <v>105095335</v>
      </c>
      <c r="H125" s="100">
        <f t="shared" si="3"/>
        <v>0.77561999999999998</v>
      </c>
      <c r="I125" s="139">
        <f>F126</f>
        <v>104901291</v>
      </c>
      <c r="J125" s="139">
        <f>G125</f>
        <v>105095335</v>
      </c>
      <c r="K125" s="141">
        <f>(J125-I125)/1000000</f>
        <v>0.19404399999999999</v>
      </c>
      <c r="L125" s="148"/>
      <c r="M125" s="142"/>
      <c r="N125" s="144"/>
      <c r="O125" s="142"/>
    </row>
    <row r="126" spans="1:15" ht="14.65" thickBot="1" x14ac:dyDescent="0.5">
      <c r="A126" s="53" t="s">
        <v>150</v>
      </c>
      <c r="B126" s="30" t="s">
        <v>368</v>
      </c>
      <c r="C126" s="30" t="s">
        <v>369</v>
      </c>
      <c r="D126" s="31">
        <v>3</v>
      </c>
      <c r="E126" s="31">
        <v>23</v>
      </c>
      <c r="F126" s="32">
        <v>104901291</v>
      </c>
      <c r="G126" s="32">
        <v>105535086</v>
      </c>
      <c r="H126" s="86">
        <f t="shared" si="3"/>
        <v>0.633795</v>
      </c>
      <c r="I126" s="140"/>
      <c r="J126" s="140"/>
      <c r="K126" s="141"/>
      <c r="L126" s="149"/>
      <c r="M126" s="143"/>
      <c r="N126" s="145"/>
      <c r="O126" s="143"/>
    </row>
    <row r="127" spans="1:15" x14ac:dyDescent="0.45">
      <c r="A127" s="25" t="s">
        <v>150</v>
      </c>
      <c r="B127" s="25" t="s">
        <v>370</v>
      </c>
      <c r="C127" s="25" t="s">
        <v>371</v>
      </c>
      <c r="D127" s="24">
        <v>3</v>
      </c>
      <c r="E127" s="24">
        <v>50</v>
      </c>
      <c r="F127" s="26">
        <v>109493923</v>
      </c>
      <c r="G127" s="26">
        <v>110788877</v>
      </c>
      <c r="H127" s="97">
        <f t="shared" si="3"/>
        <v>1.2949539999999999</v>
      </c>
      <c r="I127" s="4"/>
      <c r="J127" s="4"/>
      <c r="K127" s="4"/>
      <c r="L127" s="4"/>
      <c r="M127" s="4"/>
      <c r="N127" s="4"/>
      <c r="O127" s="4"/>
    </row>
    <row r="128" spans="1:15" x14ac:dyDescent="0.45">
      <c r="A128" s="15" t="s">
        <v>150</v>
      </c>
      <c r="B128" s="15" t="s">
        <v>372</v>
      </c>
      <c r="C128" s="15" t="s">
        <v>373</v>
      </c>
      <c r="D128" s="14">
        <v>4</v>
      </c>
      <c r="E128" s="14">
        <v>35</v>
      </c>
      <c r="F128" s="16">
        <v>534039</v>
      </c>
      <c r="G128" s="16">
        <v>1469235</v>
      </c>
      <c r="H128" s="89">
        <f t="shared" si="3"/>
        <v>0.93519600000000003</v>
      </c>
      <c r="I128" s="4"/>
      <c r="J128" s="4"/>
      <c r="K128" s="4"/>
      <c r="L128" s="4"/>
      <c r="M128" s="4"/>
      <c r="N128" s="4"/>
      <c r="O128" s="4"/>
    </row>
    <row r="129" spans="1:15" x14ac:dyDescent="0.45">
      <c r="A129" s="15" t="s">
        <v>150</v>
      </c>
      <c r="B129" s="15" t="s">
        <v>374</v>
      </c>
      <c r="C129" s="15" t="s">
        <v>375</v>
      </c>
      <c r="D129" s="14">
        <v>4</v>
      </c>
      <c r="E129" s="14">
        <v>35</v>
      </c>
      <c r="F129" s="16">
        <v>1673499</v>
      </c>
      <c r="G129" s="16">
        <v>2556409</v>
      </c>
      <c r="H129" s="89">
        <f t="shared" si="3"/>
        <v>0.88290999999999997</v>
      </c>
      <c r="I129" s="4"/>
      <c r="J129" s="4"/>
      <c r="K129" s="4"/>
      <c r="L129" s="4"/>
      <c r="M129" s="4"/>
      <c r="N129" s="4"/>
      <c r="O129" s="4"/>
    </row>
    <row r="130" spans="1:15" x14ac:dyDescent="0.45">
      <c r="A130" s="15" t="s">
        <v>150</v>
      </c>
      <c r="B130" s="15" t="s">
        <v>376</v>
      </c>
      <c r="C130" s="15" t="s">
        <v>377</v>
      </c>
      <c r="D130" s="14">
        <v>4</v>
      </c>
      <c r="E130" s="14">
        <v>18</v>
      </c>
      <c r="F130" s="16">
        <v>4346410</v>
      </c>
      <c r="G130" s="16">
        <v>4729845</v>
      </c>
      <c r="H130" s="89">
        <f t="shared" si="3"/>
        <v>0.38343500000000003</v>
      </c>
      <c r="I130" s="4"/>
      <c r="J130" s="4"/>
      <c r="K130" s="4"/>
      <c r="L130" s="4"/>
      <c r="M130" s="4"/>
      <c r="N130" s="4"/>
      <c r="O130" s="4"/>
    </row>
    <row r="131" spans="1:15" x14ac:dyDescent="0.45">
      <c r="A131" s="15" t="s">
        <v>150</v>
      </c>
      <c r="B131" s="15" t="s">
        <v>378</v>
      </c>
      <c r="C131" s="15" t="s">
        <v>379</v>
      </c>
      <c r="D131" s="14">
        <v>4</v>
      </c>
      <c r="E131" s="14">
        <v>137</v>
      </c>
      <c r="F131" s="16">
        <v>5456346</v>
      </c>
      <c r="G131" s="16">
        <v>9266511</v>
      </c>
      <c r="H131" s="89">
        <f t="shared" si="3"/>
        <v>3.810165</v>
      </c>
      <c r="I131" s="4"/>
      <c r="J131" s="4"/>
      <c r="K131" s="4"/>
      <c r="L131" s="4"/>
      <c r="M131" s="4"/>
      <c r="N131" s="4"/>
      <c r="O131" s="4"/>
    </row>
    <row r="132" spans="1:15" x14ac:dyDescent="0.45">
      <c r="A132" s="15" t="s">
        <v>150</v>
      </c>
      <c r="B132" s="15" t="s">
        <v>380</v>
      </c>
      <c r="C132" s="15" t="s">
        <v>381</v>
      </c>
      <c r="D132" s="14">
        <v>4</v>
      </c>
      <c r="E132" s="14">
        <v>27</v>
      </c>
      <c r="F132" s="16">
        <v>11715816</v>
      </c>
      <c r="G132" s="16">
        <v>12338850</v>
      </c>
      <c r="H132" s="89">
        <f t="shared" si="3"/>
        <v>0.62303399999999998</v>
      </c>
      <c r="I132" s="4"/>
      <c r="J132" s="4"/>
      <c r="K132" s="4"/>
      <c r="L132" s="4"/>
      <c r="M132" s="4"/>
      <c r="N132" s="4"/>
      <c r="O132" s="4"/>
    </row>
    <row r="133" spans="1:15" x14ac:dyDescent="0.45">
      <c r="A133" s="15" t="s">
        <v>150</v>
      </c>
      <c r="B133" s="15" t="s">
        <v>382</v>
      </c>
      <c r="C133" s="15" t="s">
        <v>383</v>
      </c>
      <c r="D133" s="14">
        <v>4</v>
      </c>
      <c r="E133" s="14">
        <v>18</v>
      </c>
      <c r="F133" s="16">
        <v>14137021</v>
      </c>
      <c r="G133" s="16">
        <v>14509848</v>
      </c>
      <c r="H133" s="89">
        <f t="shared" ref="H133:H196" si="4">(G133-F133)/1000000</f>
        <v>0.37282700000000002</v>
      </c>
      <c r="I133" s="4"/>
      <c r="J133" s="4"/>
      <c r="K133" s="4"/>
      <c r="L133" s="4"/>
      <c r="M133" s="4"/>
      <c r="N133" s="4"/>
      <c r="O133" s="4"/>
    </row>
    <row r="134" spans="1:15" x14ac:dyDescent="0.45">
      <c r="A134" s="15" t="s">
        <v>150</v>
      </c>
      <c r="B134" s="15" t="s">
        <v>384</v>
      </c>
      <c r="C134" s="15" t="s">
        <v>385</v>
      </c>
      <c r="D134" s="14">
        <v>4</v>
      </c>
      <c r="E134" s="14">
        <v>31</v>
      </c>
      <c r="F134" s="16">
        <v>14621085</v>
      </c>
      <c r="G134" s="16">
        <v>15381852</v>
      </c>
      <c r="H134" s="89">
        <f t="shared" si="4"/>
        <v>0.76076699999999997</v>
      </c>
      <c r="I134" s="4"/>
      <c r="J134" s="4"/>
      <c r="K134" s="4"/>
      <c r="L134" s="4"/>
      <c r="M134" s="4"/>
      <c r="N134" s="4"/>
      <c r="O134" s="4"/>
    </row>
    <row r="135" spans="1:15" ht="14.65" thickBot="1" x14ac:dyDescent="0.5">
      <c r="A135" s="59" t="s">
        <v>150</v>
      </c>
      <c r="B135" s="59" t="s">
        <v>386</v>
      </c>
      <c r="C135" s="59" t="s">
        <v>387</v>
      </c>
      <c r="D135" s="60">
        <v>4</v>
      </c>
      <c r="E135" s="60">
        <v>13</v>
      </c>
      <c r="F135" s="61">
        <v>15931276</v>
      </c>
      <c r="G135" s="61">
        <v>16306236</v>
      </c>
      <c r="H135" s="98">
        <f t="shared" si="4"/>
        <v>0.37496000000000002</v>
      </c>
      <c r="I135" s="4"/>
      <c r="J135" s="4"/>
      <c r="K135" s="4"/>
      <c r="L135" s="4"/>
      <c r="M135" s="4"/>
      <c r="N135" s="4"/>
      <c r="O135" s="4"/>
    </row>
    <row r="136" spans="1:15" x14ac:dyDescent="0.45">
      <c r="A136" s="62" t="s">
        <v>115</v>
      </c>
      <c r="B136" s="63" t="s">
        <v>140</v>
      </c>
      <c r="C136" s="63" t="s">
        <v>141</v>
      </c>
      <c r="D136" s="64">
        <v>4</v>
      </c>
      <c r="E136" s="64">
        <v>63</v>
      </c>
      <c r="F136" s="65">
        <v>17870279</v>
      </c>
      <c r="G136" s="65">
        <v>20342352</v>
      </c>
      <c r="H136" s="66">
        <f t="shared" si="4"/>
        <v>2.472073</v>
      </c>
      <c r="I136" s="146">
        <f>F137</f>
        <v>18695784</v>
      </c>
      <c r="J136" s="139">
        <f>G137</f>
        <v>20204056</v>
      </c>
      <c r="K136" s="141">
        <f>(J136-I136)/1000000</f>
        <v>1.5082720000000001</v>
      </c>
      <c r="L136" s="142"/>
      <c r="M136" s="150"/>
      <c r="N136" s="144"/>
      <c r="O136" s="142"/>
    </row>
    <row r="137" spans="1:15" ht="14.65" thickBot="1" x14ac:dyDescent="0.5">
      <c r="A137" s="53" t="s">
        <v>150</v>
      </c>
      <c r="B137" s="30" t="s">
        <v>388</v>
      </c>
      <c r="C137" s="30" t="s">
        <v>389</v>
      </c>
      <c r="D137" s="31">
        <v>4</v>
      </c>
      <c r="E137" s="31">
        <v>29</v>
      </c>
      <c r="F137" s="32">
        <v>18695784</v>
      </c>
      <c r="G137" s="32">
        <v>20204056</v>
      </c>
      <c r="H137" s="33">
        <f t="shared" si="4"/>
        <v>1.5082720000000001</v>
      </c>
      <c r="I137" s="147"/>
      <c r="J137" s="140"/>
      <c r="K137" s="141"/>
      <c r="L137" s="143"/>
      <c r="M137" s="151"/>
      <c r="N137" s="145"/>
      <c r="O137" s="143"/>
    </row>
    <row r="138" spans="1:15" x14ac:dyDescent="0.45">
      <c r="A138" s="73" t="s">
        <v>115</v>
      </c>
      <c r="B138" s="73" t="s">
        <v>142</v>
      </c>
      <c r="C138" s="73" t="s">
        <v>143</v>
      </c>
      <c r="D138" s="74">
        <v>4</v>
      </c>
      <c r="E138" s="74">
        <v>25</v>
      </c>
      <c r="F138" s="75">
        <v>24267245</v>
      </c>
      <c r="G138" s="75">
        <v>24990794</v>
      </c>
      <c r="H138" s="101">
        <f t="shared" si="4"/>
        <v>0.723549</v>
      </c>
      <c r="I138" s="4"/>
      <c r="J138" s="4"/>
      <c r="K138" s="4"/>
      <c r="L138" s="4"/>
      <c r="M138" s="4"/>
      <c r="N138" s="4"/>
      <c r="O138" s="4"/>
    </row>
    <row r="139" spans="1:15" ht="14.65" thickBot="1" x14ac:dyDescent="0.5">
      <c r="A139" s="59" t="s">
        <v>150</v>
      </c>
      <c r="B139" s="59" t="s">
        <v>390</v>
      </c>
      <c r="C139" s="59" t="s">
        <v>391</v>
      </c>
      <c r="D139" s="60">
        <v>4</v>
      </c>
      <c r="E139" s="60">
        <v>13</v>
      </c>
      <c r="F139" s="61">
        <v>28994330</v>
      </c>
      <c r="G139" s="61">
        <v>29339092</v>
      </c>
      <c r="H139" s="98">
        <f t="shared" si="4"/>
        <v>0.34476200000000001</v>
      </c>
      <c r="I139" s="4"/>
      <c r="J139" s="4"/>
      <c r="K139" s="4"/>
      <c r="L139" s="4"/>
      <c r="M139" s="4"/>
      <c r="N139" s="4"/>
      <c r="O139" s="4"/>
    </row>
    <row r="140" spans="1:15" x14ac:dyDescent="0.45">
      <c r="A140" s="54" t="s">
        <v>150</v>
      </c>
      <c r="B140" s="34" t="s">
        <v>392</v>
      </c>
      <c r="C140" s="34" t="s">
        <v>393</v>
      </c>
      <c r="D140" s="35">
        <v>4</v>
      </c>
      <c r="E140" s="35">
        <v>322</v>
      </c>
      <c r="F140" s="36">
        <v>37321351</v>
      </c>
      <c r="G140" s="36">
        <v>45950141</v>
      </c>
      <c r="H140" s="91">
        <f t="shared" si="4"/>
        <v>8.6287900000000004</v>
      </c>
      <c r="I140" s="4"/>
      <c r="J140" s="4"/>
      <c r="K140" s="4"/>
      <c r="L140" s="4"/>
      <c r="M140" s="4"/>
      <c r="N140" s="4"/>
      <c r="O140" s="4"/>
    </row>
    <row r="141" spans="1:15" x14ac:dyDescent="0.45">
      <c r="A141" s="57" t="s">
        <v>4</v>
      </c>
      <c r="B141" s="9" t="s">
        <v>85</v>
      </c>
      <c r="C141" s="9" t="s">
        <v>86</v>
      </c>
      <c r="D141" s="8">
        <v>4</v>
      </c>
      <c r="E141" s="8">
        <v>21</v>
      </c>
      <c r="F141" s="10">
        <v>37507028</v>
      </c>
      <c r="G141" s="10">
        <v>37992376</v>
      </c>
      <c r="H141" s="87">
        <f t="shared" si="4"/>
        <v>0.485348</v>
      </c>
      <c r="I141" s="85">
        <f>F141</f>
        <v>37507028</v>
      </c>
      <c r="J141" s="85">
        <f>G141</f>
        <v>37992376</v>
      </c>
      <c r="K141" s="112">
        <f>(J141-I141)/1000000</f>
        <v>0.485348</v>
      </c>
      <c r="L141" s="9"/>
      <c r="M141" s="4"/>
      <c r="N141" s="15"/>
      <c r="O141" s="4"/>
    </row>
    <row r="142" spans="1:15" ht="14.65" thickBot="1" x14ac:dyDescent="0.5">
      <c r="A142" s="77" t="s">
        <v>115</v>
      </c>
      <c r="B142" s="78" t="s">
        <v>144</v>
      </c>
      <c r="C142" s="78" t="s">
        <v>145</v>
      </c>
      <c r="D142" s="79">
        <v>4</v>
      </c>
      <c r="E142" s="79">
        <v>23</v>
      </c>
      <c r="F142" s="80">
        <v>38036039</v>
      </c>
      <c r="G142" s="80">
        <v>38579286</v>
      </c>
      <c r="H142" s="102">
        <f t="shared" si="4"/>
        <v>0.54324700000000004</v>
      </c>
      <c r="I142" s="85">
        <f>F142</f>
        <v>38036039</v>
      </c>
      <c r="J142" s="85">
        <f>G142</f>
        <v>38579286</v>
      </c>
      <c r="K142" s="112">
        <f>(J142-I142)/1000000</f>
        <v>0.54324700000000004</v>
      </c>
      <c r="L142" s="4"/>
      <c r="M142" s="12"/>
      <c r="N142" s="15"/>
      <c r="O142" s="4"/>
    </row>
    <row r="143" spans="1:15" x14ac:dyDescent="0.45">
      <c r="A143" s="25" t="s">
        <v>150</v>
      </c>
      <c r="B143" s="25" t="s">
        <v>394</v>
      </c>
      <c r="C143" s="25" t="s">
        <v>395</v>
      </c>
      <c r="D143" s="24">
        <v>4</v>
      </c>
      <c r="E143" s="24">
        <v>10</v>
      </c>
      <c r="F143" s="26">
        <v>46034302</v>
      </c>
      <c r="G143" s="26">
        <v>46355306</v>
      </c>
      <c r="H143" s="97">
        <f t="shared" si="4"/>
        <v>0.32100400000000001</v>
      </c>
      <c r="I143" s="4"/>
      <c r="J143" s="4"/>
      <c r="K143" s="4"/>
      <c r="L143" s="4"/>
      <c r="M143" s="4"/>
      <c r="N143" s="4"/>
      <c r="O143" s="4"/>
    </row>
    <row r="144" spans="1:15" x14ac:dyDescent="0.45">
      <c r="A144" s="15" t="s">
        <v>150</v>
      </c>
      <c r="B144" s="15" t="s">
        <v>396</v>
      </c>
      <c r="C144" s="15" t="s">
        <v>397</v>
      </c>
      <c r="D144" s="14">
        <v>4</v>
      </c>
      <c r="E144" s="14">
        <v>19</v>
      </c>
      <c r="F144" s="16">
        <v>46514211</v>
      </c>
      <c r="G144" s="16">
        <v>47113904</v>
      </c>
      <c r="H144" s="89">
        <f t="shared" si="4"/>
        <v>0.59969300000000003</v>
      </c>
      <c r="I144" s="4"/>
      <c r="J144" s="4"/>
      <c r="K144" s="4"/>
      <c r="L144" s="4"/>
      <c r="M144" s="4"/>
      <c r="N144" s="4"/>
      <c r="O144" s="4"/>
    </row>
    <row r="145" spans="1:15" x14ac:dyDescent="0.45">
      <c r="A145" s="15" t="s">
        <v>150</v>
      </c>
      <c r="B145" s="15" t="s">
        <v>398</v>
      </c>
      <c r="C145" s="15" t="s">
        <v>399</v>
      </c>
      <c r="D145" s="14">
        <v>4</v>
      </c>
      <c r="E145" s="14">
        <v>30</v>
      </c>
      <c r="F145" s="16">
        <v>48385297</v>
      </c>
      <c r="G145" s="16">
        <v>49007483</v>
      </c>
      <c r="H145" s="89">
        <f t="shared" si="4"/>
        <v>0.62218600000000002</v>
      </c>
      <c r="I145" s="4"/>
      <c r="J145" s="4"/>
      <c r="K145" s="4"/>
      <c r="L145" s="4"/>
      <c r="M145" s="4"/>
      <c r="N145" s="4"/>
      <c r="O145" s="4"/>
    </row>
    <row r="146" spans="1:15" x14ac:dyDescent="0.45">
      <c r="A146" s="15" t="s">
        <v>150</v>
      </c>
      <c r="B146" s="15" t="s">
        <v>400</v>
      </c>
      <c r="C146" s="15" t="s">
        <v>401</v>
      </c>
      <c r="D146" s="14">
        <v>4</v>
      </c>
      <c r="E146" s="14">
        <v>22</v>
      </c>
      <c r="F146" s="16">
        <v>54653287</v>
      </c>
      <c r="G146" s="16">
        <v>55276252</v>
      </c>
      <c r="H146" s="89">
        <f t="shared" si="4"/>
        <v>0.62296499999999999</v>
      </c>
      <c r="I146" s="4"/>
      <c r="J146" s="4"/>
      <c r="K146" s="4"/>
      <c r="L146" s="4"/>
      <c r="M146" s="4"/>
      <c r="N146" s="4"/>
      <c r="O146" s="4"/>
    </row>
    <row r="147" spans="1:15" ht="14.65" thickBot="1" x14ac:dyDescent="0.5">
      <c r="A147" s="59" t="s">
        <v>150</v>
      </c>
      <c r="B147" s="59" t="s">
        <v>402</v>
      </c>
      <c r="C147" s="59" t="s">
        <v>403</v>
      </c>
      <c r="D147" s="60">
        <v>4</v>
      </c>
      <c r="E147" s="60">
        <v>25</v>
      </c>
      <c r="F147" s="61">
        <v>55476501</v>
      </c>
      <c r="G147" s="61">
        <v>56179776</v>
      </c>
      <c r="H147" s="98">
        <f t="shared" si="4"/>
        <v>0.70327499999999998</v>
      </c>
      <c r="I147" s="4"/>
      <c r="J147" s="4"/>
      <c r="K147" s="4"/>
      <c r="L147" s="4"/>
      <c r="M147" s="4"/>
      <c r="N147" s="4"/>
      <c r="O147" s="4"/>
    </row>
    <row r="148" spans="1:15" x14ac:dyDescent="0.45">
      <c r="A148" s="52" t="s">
        <v>479</v>
      </c>
      <c r="B148" s="27" t="s">
        <v>507</v>
      </c>
      <c r="C148" s="27" t="s">
        <v>508</v>
      </c>
      <c r="D148" s="28">
        <v>4</v>
      </c>
      <c r="E148" s="28">
        <v>26</v>
      </c>
      <c r="F148" s="29">
        <v>57685524</v>
      </c>
      <c r="G148" s="29">
        <v>58382305</v>
      </c>
      <c r="H148" s="84">
        <f t="shared" si="4"/>
        <v>0.69678099999999998</v>
      </c>
      <c r="I148" s="139">
        <f>F149</f>
        <v>57693881</v>
      </c>
      <c r="J148" s="139">
        <f>G148</f>
        <v>58382305</v>
      </c>
      <c r="K148" s="141">
        <f>(J148-I148)/1000000</f>
        <v>0.68842400000000004</v>
      </c>
      <c r="L148" s="142"/>
      <c r="M148" s="142"/>
      <c r="N148" s="144"/>
      <c r="O148" s="129"/>
    </row>
    <row r="149" spans="1:15" ht="14.65" thickBot="1" x14ac:dyDescent="0.5">
      <c r="A149" s="53" t="s">
        <v>150</v>
      </c>
      <c r="B149" s="30" t="s">
        <v>404</v>
      </c>
      <c r="C149" s="30" t="s">
        <v>405</v>
      </c>
      <c r="D149" s="31">
        <v>4</v>
      </c>
      <c r="E149" s="31">
        <v>135</v>
      </c>
      <c r="F149" s="32">
        <v>57693881</v>
      </c>
      <c r="G149" s="32">
        <v>61211556</v>
      </c>
      <c r="H149" s="86">
        <f t="shared" si="4"/>
        <v>3.5176750000000001</v>
      </c>
      <c r="I149" s="140"/>
      <c r="J149" s="140"/>
      <c r="K149" s="141"/>
      <c r="L149" s="143"/>
      <c r="M149" s="143"/>
      <c r="N149" s="145"/>
      <c r="O149" s="130"/>
    </row>
    <row r="150" spans="1:15" x14ac:dyDescent="0.45">
      <c r="A150" s="25" t="s">
        <v>150</v>
      </c>
      <c r="B150" s="25" t="s">
        <v>406</v>
      </c>
      <c r="C150" s="25" t="s">
        <v>407</v>
      </c>
      <c r="D150" s="24">
        <v>4</v>
      </c>
      <c r="E150" s="24">
        <v>17</v>
      </c>
      <c r="F150" s="26">
        <v>66241545</v>
      </c>
      <c r="G150" s="26">
        <v>66582782</v>
      </c>
      <c r="H150" s="97">
        <f t="shared" si="4"/>
        <v>0.34123700000000001</v>
      </c>
      <c r="I150" s="4"/>
      <c r="J150" s="4"/>
      <c r="K150" s="4"/>
      <c r="L150" s="4"/>
      <c r="M150" s="4"/>
      <c r="N150" s="4"/>
      <c r="O150" s="4"/>
    </row>
    <row r="151" spans="1:15" x14ac:dyDescent="0.45">
      <c r="A151" s="9" t="s">
        <v>4</v>
      </c>
      <c r="B151" s="9" t="s">
        <v>87</v>
      </c>
      <c r="C151" s="9" t="s">
        <v>88</v>
      </c>
      <c r="D151" s="8">
        <v>4</v>
      </c>
      <c r="E151" s="8">
        <v>26</v>
      </c>
      <c r="F151" s="10">
        <v>67022079</v>
      </c>
      <c r="G151" s="10">
        <v>67676170</v>
      </c>
      <c r="H151" s="87">
        <f t="shared" si="4"/>
        <v>0.65409099999999998</v>
      </c>
      <c r="I151" s="4"/>
      <c r="J151" s="4"/>
      <c r="K151" s="4"/>
      <c r="L151" s="4"/>
      <c r="M151" s="4"/>
      <c r="N151" s="4"/>
      <c r="O151" s="4"/>
    </row>
    <row r="152" spans="1:15" ht="14.65" thickBot="1" x14ac:dyDescent="0.5">
      <c r="A152" s="59" t="s">
        <v>150</v>
      </c>
      <c r="B152" s="59" t="s">
        <v>408</v>
      </c>
      <c r="C152" s="59" t="s">
        <v>409</v>
      </c>
      <c r="D152" s="60">
        <v>4</v>
      </c>
      <c r="E152" s="60">
        <v>24</v>
      </c>
      <c r="F152" s="61">
        <v>67965270</v>
      </c>
      <c r="G152" s="61">
        <v>68557882</v>
      </c>
      <c r="H152" s="98">
        <f t="shared" si="4"/>
        <v>0.59261200000000003</v>
      </c>
      <c r="I152" s="4"/>
      <c r="J152" s="4"/>
      <c r="K152" s="4"/>
      <c r="L152" s="4"/>
      <c r="M152" s="4"/>
      <c r="N152" s="4"/>
      <c r="O152" s="4"/>
    </row>
    <row r="153" spans="1:15" x14ac:dyDescent="0.45">
      <c r="A153" s="54" t="s">
        <v>150</v>
      </c>
      <c r="B153" s="34" t="s">
        <v>410</v>
      </c>
      <c r="C153" s="34" t="s">
        <v>411</v>
      </c>
      <c r="D153" s="35">
        <v>4</v>
      </c>
      <c r="E153" s="35">
        <v>312</v>
      </c>
      <c r="F153" s="36">
        <v>69338287</v>
      </c>
      <c r="G153" s="36">
        <v>77509161</v>
      </c>
      <c r="H153" s="91">
        <f t="shared" si="4"/>
        <v>8.1708739999999995</v>
      </c>
      <c r="I153" s="139">
        <f>F154</f>
        <v>70850437</v>
      </c>
      <c r="J153" s="139">
        <f>G154</f>
        <v>71666963</v>
      </c>
      <c r="K153" s="141">
        <f>(J153-I153)/1000000</f>
        <v>0.81652599999999997</v>
      </c>
      <c r="L153" s="142"/>
      <c r="M153" s="142"/>
      <c r="N153" s="144"/>
      <c r="O153" s="129"/>
    </row>
    <row r="154" spans="1:15" ht="14.65" thickBot="1" x14ac:dyDescent="0.5">
      <c r="A154" s="58" t="s">
        <v>479</v>
      </c>
      <c r="B154" s="48" t="s">
        <v>509</v>
      </c>
      <c r="C154" s="48" t="s">
        <v>510</v>
      </c>
      <c r="D154" s="49">
        <v>4</v>
      </c>
      <c r="E154" s="49">
        <v>29</v>
      </c>
      <c r="F154" s="50">
        <v>70850437</v>
      </c>
      <c r="G154" s="50">
        <v>71666963</v>
      </c>
      <c r="H154" s="95">
        <f t="shared" si="4"/>
        <v>0.81652599999999997</v>
      </c>
      <c r="I154" s="140"/>
      <c r="J154" s="140"/>
      <c r="K154" s="141"/>
      <c r="L154" s="143"/>
      <c r="M154" s="143"/>
      <c r="N154" s="145"/>
      <c r="O154" s="130"/>
    </row>
    <row r="155" spans="1:15" x14ac:dyDescent="0.45">
      <c r="A155" s="46" t="s">
        <v>4</v>
      </c>
      <c r="B155" s="46" t="s">
        <v>89</v>
      </c>
      <c r="C155" s="46" t="s">
        <v>90</v>
      </c>
      <c r="D155" s="45">
        <v>4</v>
      </c>
      <c r="E155" s="45">
        <v>25</v>
      </c>
      <c r="F155" s="47">
        <v>78539212</v>
      </c>
      <c r="G155" s="47">
        <v>79133328</v>
      </c>
      <c r="H155" s="96">
        <f t="shared" si="4"/>
        <v>0.59411599999999998</v>
      </c>
      <c r="I155" s="4"/>
      <c r="J155" s="4"/>
      <c r="K155" s="4"/>
      <c r="L155" s="4"/>
      <c r="M155" s="4"/>
      <c r="N155" s="4"/>
      <c r="O155" s="4"/>
    </row>
    <row r="156" spans="1:15" x14ac:dyDescent="0.45">
      <c r="A156" s="9" t="s">
        <v>4</v>
      </c>
      <c r="B156" s="9" t="s">
        <v>91</v>
      </c>
      <c r="C156" s="9" t="s">
        <v>92</v>
      </c>
      <c r="D156" s="8">
        <v>4</v>
      </c>
      <c r="E156" s="8">
        <v>28</v>
      </c>
      <c r="F156" s="10">
        <v>84377739</v>
      </c>
      <c r="G156" s="10">
        <v>85134766</v>
      </c>
      <c r="H156" s="87">
        <f t="shared" si="4"/>
        <v>0.75702700000000001</v>
      </c>
      <c r="I156" s="4"/>
      <c r="J156" s="4"/>
      <c r="K156" s="4"/>
      <c r="L156" s="4"/>
      <c r="M156" s="4"/>
      <c r="N156" s="4"/>
      <c r="O156" s="4"/>
    </row>
    <row r="157" spans="1:15" x14ac:dyDescent="0.45">
      <c r="A157" s="15" t="s">
        <v>150</v>
      </c>
      <c r="B157" s="15" t="s">
        <v>412</v>
      </c>
      <c r="C157" s="15" t="s">
        <v>413</v>
      </c>
      <c r="D157" s="14">
        <v>5</v>
      </c>
      <c r="E157" s="14">
        <v>54</v>
      </c>
      <c r="F157" s="16">
        <v>2303652</v>
      </c>
      <c r="G157" s="16">
        <v>4188890</v>
      </c>
      <c r="H157" s="89">
        <f t="shared" si="4"/>
        <v>1.885238</v>
      </c>
      <c r="I157" s="4"/>
      <c r="J157" s="4"/>
      <c r="K157" s="4"/>
      <c r="L157" s="4"/>
      <c r="M157" s="4"/>
      <c r="N157" s="4"/>
      <c r="O157" s="4"/>
    </row>
    <row r="158" spans="1:15" x14ac:dyDescent="0.45">
      <c r="A158" s="15" t="s">
        <v>150</v>
      </c>
      <c r="B158" s="15" t="s">
        <v>414</v>
      </c>
      <c r="C158" s="15" t="s">
        <v>415</v>
      </c>
      <c r="D158" s="14">
        <v>5</v>
      </c>
      <c r="E158" s="14">
        <v>30</v>
      </c>
      <c r="F158" s="16">
        <v>7854146</v>
      </c>
      <c r="G158" s="16">
        <v>8628778</v>
      </c>
      <c r="H158" s="89">
        <f t="shared" si="4"/>
        <v>0.77463199999999999</v>
      </c>
      <c r="I158" s="4"/>
      <c r="J158" s="4"/>
      <c r="K158" s="4"/>
      <c r="L158" s="4"/>
      <c r="M158" s="4"/>
      <c r="N158" s="4"/>
      <c r="O158" s="4"/>
    </row>
    <row r="159" spans="1:15" ht="14.65" thickBot="1" x14ac:dyDescent="0.5">
      <c r="A159" s="59" t="s">
        <v>150</v>
      </c>
      <c r="B159" s="59" t="s">
        <v>416</v>
      </c>
      <c r="C159" s="59" t="s">
        <v>417</v>
      </c>
      <c r="D159" s="60">
        <v>5</v>
      </c>
      <c r="E159" s="60">
        <v>25</v>
      </c>
      <c r="F159" s="61">
        <v>12986763</v>
      </c>
      <c r="G159" s="61">
        <v>13669365</v>
      </c>
      <c r="H159" s="98">
        <f t="shared" si="4"/>
        <v>0.68260200000000004</v>
      </c>
      <c r="I159" s="4"/>
      <c r="J159" s="4"/>
      <c r="K159" s="4"/>
      <c r="L159" s="4"/>
      <c r="M159" s="4"/>
      <c r="N159" s="4"/>
      <c r="O159" s="4"/>
    </row>
    <row r="160" spans="1:15" x14ac:dyDescent="0.45">
      <c r="A160" s="54" t="s">
        <v>150</v>
      </c>
      <c r="B160" s="34" t="s">
        <v>418</v>
      </c>
      <c r="C160" s="34" t="s">
        <v>419</v>
      </c>
      <c r="D160" s="35">
        <v>5</v>
      </c>
      <c r="E160" s="35">
        <v>164</v>
      </c>
      <c r="F160" s="36">
        <v>17651476</v>
      </c>
      <c r="G160" s="36">
        <v>21781111</v>
      </c>
      <c r="H160" s="91">
        <f t="shared" si="4"/>
        <v>4.1296350000000004</v>
      </c>
      <c r="I160" s="139">
        <f>F161</f>
        <v>17793200</v>
      </c>
      <c r="J160" s="139">
        <f>G161</f>
        <v>18696072</v>
      </c>
      <c r="K160" s="141">
        <f>(J160-I160)/1000000</f>
        <v>0.90287200000000001</v>
      </c>
      <c r="L160" s="142"/>
      <c r="M160" s="150"/>
      <c r="N160" s="144"/>
      <c r="O160" s="142"/>
    </row>
    <row r="161" spans="1:15" ht="14.65" thickBot="1" x14ac:dyDescent="0.5">
      <c r="A161" s="77" t="s">
        <v>115</v>
      </c>
      <c r="B161" s="78" t="s">
        <v>146</v>
      </c>
      <c r="C161" s="78" t="s">
        <v>147</v>
      </c>
      <c r="D161" s="79">
        <v>5</v>
      </c>
      <c r="E161" s="79">
        <v>37</v>
      </c>
      <c r="F161" s="80">
        <v>17793200</v>
      </c>
      <c r="G161" s="80">
        <v>18696072</v>
      </c>
      <c r="H161" s="102">
        <f t="shared" si="4"/>
        <v>0.90287200000000001</v>
      </c>
      <c r="I161" s="140"/>
      <c r="J161" s="140"/>
      <c r="K161" s="141"/>
      <c r="L161" s="143"/>
      <c r="M161" s="151"/>
      <c r="N161" s="145"/>
      <c r="O161" s="143"/>
    </row>
    <row r="162" spans="1:15" x14ac:dyDescent="0.45">
      <c r="A162" s="54" t="s">
        <v>150</v>
      </c>
      <c r="B162" s="34" t="s">
        <v>420</v>
      </c>
      <c r="C162" s="34" t="s">
        <v>421</v>
      </c>
      <c r="D162" s="35">
        <v>5</v>
      </c>
      <c r="E162" s="35">
        <v>38</v>
      </c>
      <c r="F162" s="36">
        <v>27202161</v>
      </c>
      <c r="G162" s="36">
        <v>28029676</v>
      </c>
      <c r="H162" s="91">
        <f t="shared" si="4"/>
        <v>0.827515</v>
      </c>
      <c r="I162" s="139">
        <f>F163</f>
        <v>27817620</v>
      </c>
      <c r="J162" s="139">
        <f>G162</f>
        <v>28029676</v>
      </c>
      <c r="K162" s="141">
        <f>(J162-I162)/1000000</f>
        <v>0.21205599999999999</v>
      </c>
      <c r="L162" s="148"/>
      <c r="M162" s="142"/>
      <c r="N162" s="144"/>
      <c r="O162" s="142"/>
    </row>
    <row r="163" spans="1:15" ht="14.65" thickBot="1" x14ac:dyDescent="0.5">
      <c r="A163" s="55" t="s">
        <v>4</v>
      </c>
      <c r="B163" s="38" t="s">
        <v>93</v>
      </c>
      <c r="C163" s="38" t="s">
        <v>94</v>
      </c>
      <c r="D163" s="39">
        <v>5</v>
      </c>
      <c r="E163" s="39">
        <v>51</v>
      </c>
      <c r="F163" s="40">
        <v>27817620</v>
      </c>
      <c r="G163" s="40">
        <v>29091737</v>
      </c>
      <c r="H163" s="92">
        <f t="shared" si="4"/>
        <v>1.2741169999999999</v>
      </c>
      <c r="I163" s="140"/>
      <c r="J163" s="140"/>
      <c r="K163" s="141"/>
      <c r="L163" s="149"/>
      <c r="M163" s="143"/>
      <c r="N163" s="145"/>
      <c r="O163" s="143"/>
    </row>
    <row r="164" spans="1:15" x14ac:dyDescent="0.45">
      <c r="A164" s="81" t="s">
        <v>479</v>
      </c>
      <c r="B164" s="81" t="s">
        <v>511</v>
      </c>
      <c r="C164" s="81" t="s">
        <v>512</v>
      </c>
      <c r="D164" s="82">
        <v>5</v>
      </c>
      <c r="E164" s="82">
        <v>121</v>
      </c>
      <c r="F164" s="83">
        <v>29655633</v>
      </c>
      <c r="G164" s="83">
        <v>32895623</v>
      </c>
      <c r="H164" s="103">
        <f t="shared" si="4"/>
        <v>3.2399900000000001</v>
      </c>
      <c r="I164" s="4"/>
      <c r="J164" s="4"/>
      <c r="K164" s="4"/>
      <c r="L164" s="4"/>
      <c r="M164" s="4"/>
      <c r="N164" s="4"/>
      <c r="O164" s="4"/>
    </row>
    <row r="165" spans="1:15" x14ac:dyDescent="0.45">
      <c r="A165" s="15" t="s">
        <v>150</v>
      </c>
      <c r="B165" s="15" t="s">
        <v>422</v>
      </c>
      <c r="C165" s="15" t="s">
        <v>423</v>
      </c>
      <c r="D165" s="14">
        <v>5</v>
      </c>
      <c r="E165" s="14">
        <v>23</v>
      </c>
      <c r="F165" s="16">
        <v>35085087</v>
      </c>
      <c r="G165" s="16">
        <v>35715051</v>
      </c>
      <c r="H165" s="89">
        <f t="shared" si="4"/>
        <v>0.62996399999999997</v>
      </c>
      <c r="I165" s="4"/>
      <c r="J165" s="4"/>
      <c r="K165" s="4"/>
      <c r="L165" s="4"/>
      <c r="M165" s="4"/>
      <c r="N165" s="4"/>
      <c r="O165" s="4"/>
    </row>
    <row r="166" spans="1:15" x14ac:dyDescent="0.45">
      <c r="A166" s="15" t="s">
        <v>150</v>
      </c>
      <c r="B166" s="15" t="s">
        <v>424</v>
      </c>
      <c r="C166" s="15" t="s">
        <v>425</v>
      </c>
      <c r="D166" s="14">
        <v>5</v>
      </c>
      <c r="E166" s="14">
        <v>57</v>
      </c>
      <c r="F166" s="16">
        <v>37494656</v>
      </c>
      <c r="G166" s="16">
        <v>38819144</v>
      </c>
      <c r="H166" s="89">
        <f t="shared" si="4"/>
        <v>1.3244880000000001</v>
      </c>
      <c r="I166" s="4"/>
      <c r="J166" s="4"/>
      <c r="K166" s="4"/>
      <c r="L166" s="4"/>
      <c r="M166" s="4"/>
      <c r="N166" s="4"/>
      <c r="O166" s="4"/>
    </row>
    <row r="167" spans="1:15" ht="14.65" thickBot="1" x14ac:dyDescent="0.5">
      <c r="A167" s="59" t="s">
        <v>150</v>
      </c>
      <c r="B167" s="59" t="s">
        <v>426</v>
      </c>
      <c r="C167" s="59" t="s">
        <v>427</v>
      </c>
      <c r="D167" s="60">
        <v>5</v>
      </c>
      <c r="E167" s="60">
        <v>37</v>
      </c>
      <c r="F167" s="61">
        <v>43237730</v>
      </c>
      <c r="G167" s="61">
        <v>44074630</v>
      </c>
      <c r="H167" s="98">
        <f t="shared" si="4"/>
        <v>0.83689999999999998</v>
      </c>
      <c r="I167" s="4"/>
      <c r="J167" s="4"/>
      <c r="K167" s="4"/>
      <c r="L167" s="4"/>
      <c r="M167" s="4"/>
      <c r="N167" s="4"/>
      <c r="O167" s="4"/>
    </row>
    <row r="168" spans="1:15" x14ac:dyDescent="0.45">
      <c r="A168" s="54" t="s">
        <v>150</v>
      </c>
      <c r="B168" s="34" t="s">
        <v>428</v>
      </c>
      <c r="C168" s="34" t="s">
        <v>429</v>
      </c>
      <c r="D168" s="35">
        <v>5</v>
      </c>
      <c r="E168" s="35">
        <v>29</v>
      </c>
      <c r="F168" s="36">
        <v>44589171</v>
      </c>
      <c r="G168" s="36">
        <v>45336930</v>
      </c>
      <c r="H168" s="91">
        <f t="shared" si="4"/>
        <v>0.74775899999999995</v>
      </c>
      <c r="I168" s="139">
        <f>F169</f>
        <v>44907279</v>
      </c>
      <c r="J168" s="139">
        <f>G168</f>
        <v>45336930</v>
      </c>
      <c r="K168" s="141">
        <f>(J168-I168)/1000000</f>
        <v>0.42965100000000001</v>
      </c>
      <c r="L168" s="148"/>
      <c r="M168" s="142"/>
      <c r="N168" s="144"/>
      <c r="O168" s="142"/>
    </row>
    <row r="169" spans="1:15" ht="14.65" thickBot="1" x14ac:dyDescent="0.5">
      <c r="A169" s="55" t="s">
        <v>4</v>
      </c>
      <c r="B169" s="38" t="s">
        <v>95</v>
      </c>
      <c r="C169" s="38" t="s">
        <v>96</v>
      </c>
      <c r="D169" s="39">
        <v>5</v>
      </c>
      <c r="E169" s="39">
        <v>24</v>
      </c>
      <c r="F169" s="40">
        <v>44907279</v>
      </c>
      <c r="G169" s="40">
        <v>45517908</v>
      </c>
      <c r="H169" s="92">
        <f t="shared" si="4"/>
        <v>0.61062899999999998</v>
      </c>
      <c r="I169" s="140"/>
      <c r="J169" s="140"/>
      <c r="K169" s="141"/>
      <c r="L169" s="149"/>
      <c r="M169" s="143"/>
      <c r="N169" s="145"/>
      <c r="O169" s="143"/>
    </row>
    <row r="170" spans="1:15" x14ac:dyDescent="0.45">
      <c r="A170" s="46" t="s">
        <v>4</v>
      </c>
      <c r="B170" s="46" t="s">
        <v>97</v>
      </c>
      <c r="C170" s="46" t="s">
        <v>98</v>
      </c>
      <c r="D170" s="45">
        <v>5</v>
      </c>
      <c r="E170" s="45">
        <v>18</v>
      </c>
      <c r="F170" s="47">
        <v>48836959</v>
      </c>
      <c r="G170" s="47">
        <v>49286587</v>
      </c>
      <c r="H170" s="96">
        <f t="shared" si="4"/>
        <v>0.44962800000000003</v>
      </c>
      <c r="I170" s="4"/>
      <c r="J170" s="4"/>
      <c r="K170" s="4"/>
      <c r="L170" s="4"/>
      <c r="M170" s="4"/>
      <c r="N170" s="4"/>
      <c r="O170" s="4"/>
    </row>
    <row r="171" spans="1:15" x14ac:dyDescent="0.45">
      <c r="A171" s="15" t="s">
        <v>150</v>
      </c>
      <c r="B171" s="15" t="s">
        <v>430</v>
      </c>
      <c r="C171" s="15" t="s">
        <v>431</v>
      </c>
      <c r="D171" s="14">
        <v>5</v>
      </c>
      <c r="E171" s="14">
        <v>62</v>
      </c>
      <c r="F171" s="16">
        <v>50948026</v>
      </c>
      <c r="G171" s="16">
        <v>52636938</v>
      </c>
      <c r="H171" s="89">
        <f t="shared" si="4"/>
        <v>1.688912</v>
      </c>
      <c r="I171" s="4"/>
      <c r="J171" s="4"/>
      <c r="K171" s="4"/>
      <c r="L171" s="4"/>
      <c r="M171" s="4"/>
      <c r="N171" s="4"/>
      <c r="O171" s="4"/>
    </row>
    <row r="172" spans="1:15" x14ac:dyDescent="0.45">
      <c r="A172" s="15" t="s">
        <v>150</v>
      </c>
      <c r="B172" s="15" t="s">
        <v>432</v>
      </c>
      <c r="C172" s="15" t="s">
        <v>433</v>
      </c>
      <c r="D172" s="14">
        <v>5</v>
      </c>
      <c r="E172" s="14">
        <v>39</v>
      </c>
      <c r="F172" s="16">
        <v>54514228</v>
      </c>
      <c r="G172" s="16">
        <v>55395458</v>
      </c>
      <c r="H172" s="89">
        <f t="shared" si="4"/>
        <v>0.88122999999999996</v>
      </c>
      <c r="I172" s="4"/>
      <c r="J172" s="4"/>
      <c r="K172" s="4"/>
      <c r="L172" s="4"/>
      <c r="M172" s="4"/>
      <c r="N172" s="4"/>
      <c r="O172" s="4"/>
    </row>
    <row r="173" spans="1:15" x14ac:dyDescent="0.45">
      <c r="A173" s="15" t="s">
        <v>150</v>
      </c>
      <c r="B173" s="15" t="s">
        <v>434</v>
      </c>
      <c r="C173" s="15" t="s">
        <v>435</v>
      </c>
      <c r="D173" s="14">
        <v>5</v>
      </c>
      <c r="E173" s="14">
        <v>119</v>
      </c>
      <c r="F173" s="16">
        <v>56486975</v>
      </c>
      <c r="G173" s="16">
        <v>59801102</v>
      </c>
      <c r="H173" s="89">
        <f t="shared" si="4"/>
        <v>3.314127</v>
      </c>
      <c r="I173" s="4"/>
      <c r="J173" s="4"/>
      <c r="K173" s="4"/>
      <c r="L173" s="4"/>
      <c r="M173" s="4"/>
      <c r="N173" s="4"/>
      <c r="O173" s="4"/>
    </row>
    <row r="174" spans="1:15" x14ac:dyDescent="0.45">
      <c r="A174" s="15" t="s">
        <v>150</v>
      </c>
      <c r="B174" s="15" t="s">
        <v>436</v>
      </c>
      <c r="C174" s="15" t="s">
        <v>437</v>
      </c>
      <c r="D174" s="14">
        <v>6</v>
      </c>
      <c r="E174" s="14">
        <v>118</v>
      </c>
      <c r="F174" s="16">
        <v>9046251</v>
      </c>
      <c r="G174" s="16">
        <v>11656107</v>
      </c>
      <c r="H174" s="89">
        <f t="shared" si="4"/>
        <v>2.6098560000000002</v>
      </c>
      <c r="I174" s="4"/>
      <c r="J174" s="4"/>
      <c r="K174" s="4"/>
      <c r="L174" s="4"/>
      <c r="M174" s="4"/>
      <c r="N174" s="4"/>
      <c r="O174" s="4"/>
    </row>
    <row r="175" spans="1:15" ht="14.65" thickBot="1" x14ac:dyDescent="0.5">
      <c r="A175" s="59" t="s">
        <v>150</v>
      </c>
      <c r="B175" s="59" t="s">
        <v>438</v>
      </c>
      <c r="C175" s="59" t="s">
        <v>439</v>
      </c>
      <c r="D175" s="60">
        <v>6</v>
      </c>
      <c r="E175" s="60">
        <v>71</v>
      </c>
      <c r="F175" s="61">
        <v>28721998</v>
      </c>
      <c r="G175" s="61">
        <v>30043457</v>
      </c>
      <c r="H175" s="98">
        <f t="shared" si="4"/>
        <v>1.3214589999999999</v>
      </c>
      <c r="I175" s="4"/>
      <c r="J175" s="4"/>
      <c r="K175" s="4"/>
      <c r="L175" s="4"/>
      <c r="M175" s="4"/>
      <c r="N175" s="4"/>
      <c r="O175" s="4"/>
    </row>
    <row r="176" spans="1:15" x14ac:dyDescent="0.45">
      <c r="A176" s="67" t="s">
        <v>4</v>
      </c>
      <c r="B176" s="68" t="s">
        <v>99</v>
      </c>
      <c r="C176" s="68" t="s">
        <v>100</v>
      </c>
      <c r="D176" s="69">
        <v>7</v>
      </c>
      <c r="E176" s="69">
        <v>39</v>
      </c>
      <c r="F176" s="70">
        <v>100840</v>
      </c>
      <c r="G176" s="70">
        <v>990135</v>
      </c>
      <c r="H176" s="100">
        <f t="shared" si="4"/>
        <v>0.88929499999999995</v>
      </c>
      <c r="I176" s="139">
        <f>F177</f>
        <v>100840</v>
      </c>
      <c r="J176" s="139">
        <f>G176</f>
        <v>990135</v>
      </c>
      <c r="K176" s="141">
        <f>(J176-I176)/1000000</f>
        <v>0.88929499999999995</v>
      </c>
      <c r="L176" s="148"/>
      <c r="M176" s="142"/>
      <c r="N176" s="144"/>
      <c r="O176" s="142"/>
    </row>
    <row r="177" spans="1:15" ht="14.65" thickBot="1" x14ac:dyDescent="0.5">
      <c r="A177" s="53" t="s">
        <v>150</v>
      </c>
      <c r="B177" s="30" t="s">
        <v>99</v>
      </c>
      <c r="C177" s="30" t="s">
        <v>440</v>
      </c>
      <c r="D177" s="31">
        <v>7</v>
      </c>
      <c r="E177" s="31">
        <v>226</v>
      </c>
      <c r="F177" s="32">
        <v>100840</v>
      </c>
      <c r="G177" s="32">
        <v>4647878</v>
      </c>
      <c r="H177" s="86">
        <f t="shared" si="4"/>
        <v>4.5470379999999997</v>
      </c>
      <c r="I177" s="140"/>
      <c r="J177" s="140"/>
      <c r="K177" s="141"/>
      <c r="L177" s="149"/>
      <c r="M177" s="143"/>
      <c r="N177" s="145"/>
      <c r="O177" s="143"/>
    </row>
    <row r="178" spans="1:15" ht="14.65" thickBot="1" x14ac:dyDescent="0.5">
      <c r="A178" s="43" t="s">
        <v>150</v>
      </c>
      <c r="B178" s="43" t="s">
        <v>441</v>
      </c>
      <c r="C178" s="43" t="s">
        <v>442</v>
      </c>
      <c r="D178" s="42">
        <v>7</v>
      </c>
      <c r="E178" s="42">
        <v>39</v>
      </c>
      <c r="F178" s="44">
        <v>4713195</v>
      </c>
      <c r="G178" s="44">
        <v>5408034</v>
      </c>
      <c r="H178" s="93">
        <f t="shared" si="4"/>
        <v>0.69483899999999998</v>
      </c>
      <c r="I178" s="4"/>
      <c r="J178" s="4"/>
      <c r="K178" s="4"/>
      <c r="L178" s="4"/>
      <c r="M178" s="4"/>
      <c r="N178" s="4"/>
      <c r="O178" s="4"/>
    </row>
    <row r="179" spans="1:15" x14ac:dyDescent="0.45">
      <c r="A179" s="54" t="s">
        <v>150</v>
      </c>
      <c r="B179" s="34" t="s">
        <v>443</v>
      </c>
      <c r="C179" s="34" t="s">
        <v>444</v>
      </c>
      <c r="D179" s="35">
        <v>7</v>
      </c>
      <c r="E179" s="35">
        <v>156</v>
      </c>
      <c r="F179" s="36">
        <v>6341635</v>
      </c>
      <c r="G179" s="36">
        <v>10430027</v>
      </c>
      <c r="H179" s="91">
        <f t="shared" si="4"/>
        <v>4.0883919999999998</v>
      </c>
      <c r="I179" s="4"/>
      <c r="J179" s="4"/>
      <c r="K179" s="4"/>
      <c r="L179" s="4"/>
      <c r="M179" s="4"/>
      <c r="N179" s="4"/>
      <c r="O179" s="4"/>
    </row>
    <row r="180" spans="1:15" ht="14.65" thickBot="1" x14ac:dyDescent="0.5">
      <c r="A180" s="55" t="s">
        <v>4</v>
      </c>
      <c r="B180" s="38" t="s">
        <v>101</v>
      </c>
      <c r="C180" s="38" t="s">
        <v>102</v>
      </c>
      <c r="D180" s="39">
        <v>7</v>
      </c>
      <c r="E180" s="39">
        <v>27</v>
      </c>
      <c r="F180" s="40">
        <v>6767284</v>
      </c>
      <c r="G180" s="40">
        <v>8234619</v>
      </c>
      <c r="H180" s="92">
        <f t="shared" si="4"/>
        <v>1.4673350000000001</v>
      </c>
      <c r="I180" s="4"/>
      <c r="J180" s="4"/>
      <c r="K180" s="4"/>
      <c r="L180" s="4"/>
      <c r="M180" s="4"/>
      <c r="N180" s="4"/>
      <c r="O180" s="4"/>
    </row>
    <row r="181" spans="1:15" x14ac:dyDescent="0.45">
      <c r="A181" s="67" t="s">
        <v>4</v>
      </c>
      <c r="B181" s="68" t="s">
        <v>103</v>
      </c>
      <c r="C181" s="68" t="s">
        <v>104</v>
      </c>
      <c r="D181" s="69">
        <v>7</v>
      </c>
      <c r="E181" s="69">
        <v>54</v>
      </c>
      <c r="F181" s="70">
        <v>11644039</v>
      </c>
      <c r="G181" s="70">
        <v>12638582</v>
      </c>
      <c r="H181" s="100">
        <f t="shared" si="4"/>
        <v>0.99454299999999995</v>
      </c>
      <c r="I181" s="139">
        <f>F182</f>
        <v>12001209</v>
      </c>
      <c r="J181" s="139">
        <f>G181</f>
        <v>12638582</v>
      </c>
      <c r="K181" s="141">
        <f>(J181-I181)/1000000</f>
        <v>0.63737299999999997</v>
      </c>
      <c r="L181" s="148"/>
      <c r="M181" s="142"/>
      <c r="N181" s="144"/>
      <c r="O181" s="142"/>
    </row>
    <row r="182" spans="1:15" ht="14.65" thickBot="1" x14ac:dyDescent="0.5">
      <c r="A182" s="53" t="s">
        <v>150</v>
      </c>
      <c r="B182" s="30" t="s">
        <v>445</v>
      </c>
      <c r="C182" s="30" t="s">
        <v>446</v>
      </c>
      <c r="D182" s="31">
        <v>7</v>
      </c>
      <c r="E182" s="31">
        <v>39</v>
      </c>
      <c r="F182" s="32">
        <v>12001209</v>
      </c>
      <c r="G182" s="32">
        <v>12731059</v>
      </c>
      <c r="H182" s="86">
        <f t="shared" si="4"/>
        <v>0.72985</v>
      </c>
      <c r="I182" s="140"/>
      <c r="J182" s="140"/>
      <c r="K182" s="141"/>
      <c r="L182" s="149"/>
      <c r="M182" s="143"/>
      <c r="N182" s="145"/>
      <c r="O182" s="143"/>
    </row>
    <row r="183" spans="1:15" x14ac:dyDescent="0.45">
      <c r="A183" s="67" t="s">
        <v>4</v>
      </c>
      <c r="B183" s="68" t="s">
        <v>105</v>
      </c>
      <c r="C183" s="68" t="s">
        <v>106</v>
      </c>
      <c r="D183" s="69">
        <v>7</v>
      </c>
      <c r="E183" s="69">
        <v>34</v>
      </c>
      <c r="F183" s="70">
        <v>12827140</v>
      </c>
      <c r="G183" s="70">
        <v>13369291</v>
      </c>
      <c r="H183" s="100">
        <f t="shared" si="4"/>
        <v>0.54215100000000005</v>
      </c>
      <c r="I183" s="4"/>
      <c r="J183" s="4"/>
      <c r="K183" s="4"/>
      <c r="L183" s="4"/>
      <c r="M183" s="4"/>
      <c r="N183" s="4"/>
      <c r="O183" s="4"/>
    </row>
    <row r="184" spans="1:15" x14ac:dyDescent="0.45">
      <c r="A184" s="114" t="s">
        <v>150</v>
      </c>
      <c r="B184" s="59" t="s">
        <v>447</v>
      </c>
      <c r="C184" s="59" t="s">
        <v>448</v>
      </c>
      <c r="D184" s="60">
        <v>7</v>
      </c>
      <c r="E184" s="60">
        <v>37</v>
      </c>
      <c r="F184" s="61">
        <v>13528482</v>
      </c>
      <c r="G184" s="61">
        <v>14219491</v>
      </c>
      <c r="H184" s="98">
        <f t="shared" si="4"/>
        <v>0.69100899999999998</v>
      </c>
      <c r="I184" s="4"/>
      <c r="J184" s="4"/>
      <c r="K184" s="4"/>
      <c r="L184" s="4"/>
      <c r="M184" s="4"/>
      <c r="N184" s="4"/>
      <c r="O184" s="4"/>
    </row>
    <row r="185" spans="1:15" x14ac:dyDescent="0.45">
      <c r="A185" s="15" t="s">
        <v>150</v>
      </c>
      <c r="B185" s="15" t="s">
        <v>449</v>
      </c>
      <c r="C185" s="15" t="s">
        <v>450</v>
      </c>
      <c r="D185" s="14">
        <v>7</v>
      </c>
      <c r="E185" s="14">
        <v>125</v>
      </c>
      <c r="F185" s="16">
        <v>14253982</v>
      </c>
      <c r="G185" s="16">
        <v>16894722</v>
      </c>
      <c r="H185" s="17">
        <f t="shared" si="4"/>
        <v>2.6407400000000001</v>
      </c>
      <c r="I185" s="4"/>
      <c r="J185" s="4"/>
      <c r="K185" s="4"/>
      <c r="L185" s="4"/>
      <c r="M185" s="4"/>
      <c r="N185" s="4"/>
      <c r="O185" s="4"/>
    </row>
    <row r="186" spans="1:15" x14ac:dyDescent="0.45">
      <c r="A186" s="15" t="s">
        <v>150</v>
      </c>
      <c r="B186" s="15" t="s">
        <v>451</v>
      </c>
      <c r="C186" s="15" t="s">
        <v>452</v>
      </c>
      <c r="D186" s="14">
        <v>7</v>
      </c>
      <c r="E186" s="14">
        <v>101</v>
      </c>
      <c r="F186" s="16">
        <v>17056617</v>
      </c>
      <c r="G186" s="16">
        <v>18958688</v>
      </c>
      <c r="H186" s="17">
        <f t="shared" si="4"/>
        <v>1.9020710000000001</v>
      </c>
      <c r="I186" s="4"/>
      <c r="J186" s="4"/>
      <c r="K186" s="4"/>
      <c r="L186" s="4"/>
      <c r="M186" s="4"/>
      <c r="N186" s="4"/>
      <c r="O186" s="4"/>
    </row>
    <row r="187" spans="1:15" x14ac:dyDescent="0.45">
      <c r="A187" s="15" t="s">
        <v>150</v>
      </c>
      <c r="B187" s="15" t="s">
        <v>453</v>
      </c>
      <c r="C187" s="15" t="s">
        <v>454</v>
      </c>
      <c r="D187" s="14">
        <v>7</v>
      </c>
      <c r="E187" s="14">
        <v>107</v>
      </c>
      <c r="F187" s="16">
        <v>27096078</v>
      </c>
      <c r="G187" s="16">
        <v>29276166</v>
      </c>
      <c r="H187" s="17">
        <f t="shared" si="4"/>
        <v>2.180088</v>
      </c>
      <c r="I187" s="4"/>
      <c r="J187" s="4"/>
      <c r="K187" s="4"/>
      <c r="L187" s="4"/>
      <c r="M187" s="4"/>
      <c r="N187" s="4"/>
      <c r="O187" s="4"/>
    </row>
    <row r="188" spans="1:15" x14ac:dyDescent="0.45">
      <c r="A188" s="15" t="s">
        <v>150</v>
      </c>
      <c r="B188" s="15" t="s">
        <v>455</v>
      </c>
      <c r="C188" s="15" t="s">
        <v>456</v>
      </c>
      <c r="D188" s="14">
        <v>7</v>
      </c>
      <c r="E188" s="14">
        <v>22</v>
      </c>
      <c r="F188" s="16">
        <v>29325760</v>
      </c>
      <c r="G188" s="16">
        <v>29756579</v>
      </c>
      <c r="H188" s="89">
        <f t="shared" si="4"/>
        <v>0.43081900000000001</v>
      </c>
      <c r="I188" s="4"/>
      <c r="J188" s="4"/>
      <c r="K188" s="4"/>
      <c r="L188" s="4"/>
      <c r="M188" s="4"/>
      <c r="N188" s="4"/>
      <c r="O188" s="4"/>
    </row>
    <row r="189" spans="1:15" x14ac:dyDescent="0.45">
      <c r="A189" s="19" t="s">
        <v>479</v>
      </c>
      <c r="B189" s="19" t="s">
        <v>513</v>
      </c>
      <c r="C189" s="19" t="s">
        <v>514</v>
      </c>
      <c r="D189" s="18">
        <v>7</v>
      </c>
      <c r="E189" s="18">
        <v>32</v>
      </c>
      <c r="F189" s="20">
        <v>30274176</v>
      </c>
      <c r="G189" s="20">
        <v>30844743</v>
      </c>
      <c r="H189" s="94">
        <f t="shared" si="4"/>
        <v>0.57056700000000005</v>
      </c>
      <c r="I189" s="4"/>
      <c r="J189" s="4"/>
      <c r="K189" s="4"/>
      <c r="L189" s="4"/>
      <c r="M189" s="4"/>
      <c r="N189" s="4"/>
      <c r="O189" s="4"/>
    </row>
    <row r="190" spans="1:15" x14ac:dyDescent="0.45">
      <c r="A190" s="9" t="s">
        <v>4</v>
      </c>
      <c r="B190" s="9" t="s">
        <v>107</v>
      </c>
      <c r="C190" s="9" t="s">
        <v>108</v>
      </c>
      <c r="D190" s="8">
        <v>7</v>
      </c>
      <c r="E190" s="8">
        <v>46</v>
      </c>
      <c r="F190" s="10">
        <v>32408884</v>
      </c>
      <c r="G190" s="10">
        <v>33324553</v>
      </c>
      <c r="H190" s="87">
        <f t="shared" si="4"/>
        <v>0.91566899999999996</v>
      </c>
      <c r="I190" s="4"/>
      <c r="J190" s="4"/>
      <c r="K190" s="4"/>
      <c r="L190" s="4"/>
      <c r="M190" s="4"/>
      <c r="N190" s="4"/>
      <c r="O190" s="4"/>
    </row>
    <row r="191" spans="1:15" x14ac:dyDescent="0.45">
      <c r="A191" s="9" t="s">
        <v>4</v>
      </c>
      <c r="B191" s="9" t="s">
        <v>109</v>
      </c>
      <c r="C191" s="9" t="s">
        <v>110</v>
      </c>
      <c r="D191" s="8">
        <v>7</v>
      </c>
      <c r="E191" s="8">
        <v>20</v>
      </c>
      <c r="F191" s="10">
        <v>33560481</v>
      </c>
      <c r="G191" s="10">
        <v>33952193</v>
      </c>
      <c r="H191" s="87">
        <f t="shared" si="4"/>
        <v>0.391712</v>
      </c>
      <c r="I191" s="4"/>
      <c r="J191" s="4"/>
      <c r="K191" s="4"/>
      <c r="L191" s="4"/>
      <c r="M191" s="4"/>
      <c r="N191" s="4"/>
      <c r="O191" s="4"/>
    </row>
    <row r="192" spans="1:15" x14ac:dyDescent="0.45">
      <c r="A192" s="15" t="s">
        <v>150</v>
      </c>
      <c r="B192" s="15" t="s">
        <v>457</v>
      </c>
      <c r="C192" s="15" t="s">
        <v>458</v>
      </c>
      <c r="D192" s="14">
        <v>7</v>
      </c>
      <c r="E192" s="14">
        <v>41</v>
      </c>
      <c r="F192" s="16">
        <v>34950204</v>
      </c>
      <c r="G192" s="16">
        <v>35696880</v>
      </c>
      <c r="H192" s="89">
        <f t="shared" si="4"/>
        <v>0.74667600000000001</v>
      </c>
      <c r="I192" s="4"/>
      <c r="J192" s="4"/>
      <c r="K192" s="4"/>
      <c r="L192" s="4"/>
      <c r="M192" s="4"/>
      <c r="N192" s="4"/>
      <c r="O192" s="4"/>
    </row>
    <row r="193" spans="1:15" ht="14.65" thickBot="1" x14ac:dyDescent="0.5">
      <c r="A193" s="59" t="s">
        <v>150</v>
      </c>
      <c r="B193" s="59" t="s">
        <v>459</v>
      </c>
      <c r="C193" s="59" t="s">
        <v>460</v>
      </c>
      <c r="D193" s="60">
        <v>7</v>
      </c>
      <c r="E193" s="60">
        <v>24</v>
      </c>
      <c r="F193" s="61">
        <v>35829430</v>
      </c>
      <c r="G193" s="61">
        <v>36583108</v>
      </c>
      <c r="H193" s="98">
        <f t="shared" si="4"/>
        <v>0.75367799999999996</v>
      </c>
      <c r="I193" s="4"/>
      <c r="J193" s="4"/>
      <c r="K193" s="4"/>
      <c r="L193" s="4"/>
      <c r="M193" s="4"/>
      <c r="N193" s="4"/>
      <c r="O193" s="4"/>
    </row>
    <row r="194" spans="1:15" x14ac:dyDescent="0.45">
      <c r="A194" s="67" t="s">
        <v>4</v>
      </c>
      <c r="B194" s="68" t="s">
        <v>111</v>
      </c>
      <c r="C194" s="68" t="s">
        <v>112</v>
      </c>
      <c r="D194" s="69">
        <v>8</v>
      </c>
      <c r="E194" s="69">
        <v>41</v>
      </c>
      <c r="F194" s="70">
        <v>406926</v>
      </c>
      <c r="G194" s="70">
        <v>1290398</v>
      </c>
      <c r="H194" s="100">
        <f t="shared" si="4"/>
        <v>0.88347200000000004</v>
      </c>
      <c r="I194" s="139">
        <f>F195</f>
        <v>701107</v>
      </c>
      <c r="J194" s="139">
        <f>G195</f>
        <v>1051393</v>
      </c>
      <c r="K194" s="141">
        <f>(J194-I194)/1000000</f>
        <v>0.35028599999999999</v>
      </c>
      <c r="L194" s="148"/>
      <c r="M194" s="142"/>
      <c r="N194" s="144"/>
      <c r="O194" s="142"/>
    </row>
    <row r="195" spans="1:15" ht="14.65" thickBot="1" x14ac:dyDescent="0.5">
      <c r="A195" s="53" t="s">
        <v>150</v>
      </c>
      <c r="B195" s="30" t="s">
        <v>461</v>
      </c>
      <c r="C195" s="30" t="s">
        <v>462</v>
      </c>
      <c r="D195" s="31">
        <v>8</v>
      </c>
      <c r="E195" s="31">
        <v>18</v>
      </c>
      <c r="F195" s="32">
        <v>701107</v>
      </c>
      <c r="G195" s="32">
        <v>1051393</v>
      </c>
      <c r="H195" s="86">
        <f t="shared" si="4"/>
        <v>0.35028599999999999</v>
      </c>
      <c r="I195" s="140"/>
      <c r="J195" s="140"/>
      <c r="K195" s="141"/>
      <c r="L195" s="149"/>
      <c r="M195" s="143"/>
      <c r="N195" s="145"/>
      <c r="O195" s="143"/>
    </row>
    <row r="196" spans="1:15" x14ac:dyDescent="0.45">
      <c r="A196" s="81" t="s">
        <v>479</v>
      </c>
      <c r="B196" s="81" t="s">
        <v>515</v>
      </c>
      <c r="C196" s="81" t="s">
        <v>516</v>
      </c>
      <c r="D196" s="82">
        <v>8</v>
      </c>
      <c r="E196" s="82">
        <v>33</v>
      </c>
      <c r="F196" s="83">
        <v>7120493</v>
      </c>
      <c r="G196" s="83">
        <v>7706967</v>
      </c>
      <c r="H196" s="103">
        <f t="shared" si="4"/>
        <v>0.58647400000000005</v>
      </c>
      <c r="I196" s="4"/>
      <c r="J196" s="4"/>
      <c r="K196" s="4"/>
      <c r="L196" s="4"/>
      <c r="M196" s="4"/>
      <c r="N196" s="4"/>
      <c r="O196" s="4"/>
    </row>
    <row r="197" spans="1:15" x14ac:dyDescent="0.45">
      <c r="A197" s="15" t="s">
        <v>150</v>
      </c>
      <c r="B197" s="15" t="s">
        <v>463</v>
      </c>
      <c r="C197" s="15" t="s">
        <v>464</v>
      </c>
      <c r="D197" s="14">
        <v>8</v>
      </c>
      <c r="E197" s="14">
        <v>170</v>
      </c>
      <c r="F197" s="16">
        <v>8345421</v>
      </c>
      <c r="G197" s="16">
        <v>12996289</v>
      </c>
      <c r="H197" s="89">
        <f t="shared" ref="H197:H260" si="5">(G197-F197)/1000000</f>
        <v>4.650868</v>
      </c>
      <c r="I197" s="4"/>
      <c r="J197" s="4"/>
      <c r="K197" s="4"/>
      <c r="L197" s="4"/>
      <c r="M197" s="4"/>
      <c r="N197" s="4"/>
      <c r="O197" s="4"/>
    </row>
    <row r="198" spans="1:15" x14ac:dyDescent="0.45">
      <c r="A198" s="15" t="s">
        <v>150</v>
      </c>
      <c r="B198" s="15" t="s">
        <v>465</v>
      </c>
      <c r="C198" s="15" t="s">
        <v>466</v>
      </c>
      <c r="D198" s="14">
        <v>8</v>
      </c>
      <c r="E198" s="14">
        <v>74</v>
      </c>
      <c r="F198" s="16">
        <v>14961983</v>
      </c>
      <c r="G198" s="16">
        <v>16365072</v>
      </c>
      <c r="H198" s="89">
        <f t="shared" si="5"/>
        <v>1.403089</v>
      </c>
      <c r="I198" s="4"/>
      <c r="J198" s="4"/>
      <c r="K198" s="4"/>
      <c r="L198" s="4"/>
      <c r="M198" s="4"/>
      <c r="N198" s="4"/>
      <c r="O198" s="4"/>
    </row>
    <row r="199" spans="1:15" x14ac:dyDescent="0.45">
      <c r="A199" s="15" t="s">
        <v>150</v>
      </c>
      <c r="B199" s="15" t="s">
        <v>467</v>
      </c>
      <c r="C199" s="15" t="s">
        <v>468</v>
      </c>
      <c r="D199" s="14">
        <v>8</v>
      </c>
      <c r="E199" s="14">
        <v>29</v>
      </c>
      <c r="F199" s="16">
        <v>21087328</v>
      </c>
      <c r="G199" s="16">
        <v>21661378</v>
      </c>
      <c r="H199" s="89">
        <f t="shared" si="5"/>
        <v>0.57404999999999995</v>
      </c>
      <c r="I199" s="4"/>
      <c r="J199" s="4"/>
      <c r="K199" s="4"/>
      <c r="L199" s="4"/>
      <c r="M199" s="4"/>
      <c r="N199" s="4"/>
      <c r="O199" s="4"/>
    </row>
    <row r="200" spans="1:15" x14ac:dyDescent="0.45">
      <c r="A200" s="15" t="s">
        <v>150</v>
      </c>
      <c r="B200" s="15" t="s">
        <v>469</v>
      </c>
      <c r="C200" s="15" t="s">
        <v>470</v>
      </c>
      <c r="D200" s="14">
        <v>8</v>
      </c>
      <c r="E200" s="14">
        <v>25</v>
      </c>
      <c r="F200" s="16">
        <v>24587234</v>
      </c>
      <c r="G200" s="16">
        <v>25020907</v>
      </c>
      <c r="H200" s="89">
        <f t="shared" si="5"/>
        <v>0.43367299999999998</v>
      </c>
      <c r="I200" s="4"/>
      <c r="J200" s="4"/>
      <c r="K200" s="4"/>
      <c r="L200" s="4"/>
      <c r="M200" s="4"/>
      <c r="N200" s="4"/>
      <c r="O200" s="4"/>
    </row>
    <row r="201" spans="1:15" x14ac:dyDescent="0.45">
      <c r="A201" s="15" t="s">
        <v>150</v>
      </c>
      <c r="B201" s="15" t="s">
        <v>471</v>
      </c>
      <c r="C201" s="15" t="s">
        <v>472</v>
      </c>
      <c r="D201" s="14">
        <v>8</v>
      </c>
      <c r="E201" s="14">
        <v>20</v>
      </c>
      <c r="F201" s="16">
        <v>28383728</v>
      </c>
      <c r="G201" s="16">
        <v>28822751</v>
      </c>
      <c r="H201" s="89">
        <f t="shared" si="5"/>
        <v>0.439023</v>
      </c>
      <c r="I201" s="4"/>
      <c r="J201" s="4"/>
      <c r="K201" s="4"/>
      <c r="L201" s="4"/>
      <c r="M201" s="4"/>
      <c r="N201" s="4"/>
      <c r="O201" s="4"/>
    </row>
    <row r="202" spans="1:15" x14ac:dyDescent="0.45">
      <c r="A202" s="12" t="s">
        <v>115</v>
      </c>
      <c r="B202" s="12" t="s">
        <v>148</v>
      </c>
      <c r="C202" s="12" t="s">
        <v>149</v>
      </c>
      <c r="D202" s="11">
        <v>9</v>
      </c>
      <c r="E202" s="11">
        <v>28</v>
      </c>
      <c r="F202" s="13">
        <v>5855790</v>
      </c>
      <c r="G202" s="13">
        <v>6380344</v>
      </c>
      <c r="H202" s="88">
        <f t="shared" si="5"/>
        <v>0.52455399999999996</v>
      </c>
      <c r="I202" s="4"/>
      <c r="J202" s="4"/>
      <c r="K202" s="4"/>
      <c r="L202" s="4"/>
      <c r="M202" s="4"/>
      <c r="N202" s="4"/>
      <c r="O202" s="4"/>
    </row>
    <row r="203" spans="1:15" x14ac:dyDescent="0.45">
      <c r="A203" s="15" t="s">
        <v>150</v>
      </c>
      <c r="B203" s="15" t="s">
        <v>473</v>
      </c>
      <c r="C203" s="15" t="s">
        <v>474</v>
      </c>
      <c r="D203" s="14">
        <v>9</v>
      </c>
      <c r="E203" s="14">
        <v>44</v>
      </c>
      <c r="F203" s="16">
        <v>16143116</v>
      </c>
      <c r="G203" s="16">
        <v>16942294</v>
      </c>
      <c r="H203" s="89">
        <f t="shared" si="5"/>
        <v>0.79917800000000006</v>
      </c>
      <c r="I203" s="4"/>
      <c r="J203" s="4"/>
      <c r="K203" s="4"/>
      <c r="L203" s="4"/>
      <c r="M203" s="4"/>
      <c r="N203" s="4"/>
      <c r="O203" s="4"/>
    </row>
    <row r="204" spans="1:15" ht="14.65" thickBot="1" x14ac:dyDescent="0.5">
      <c r="A204" s="59" t="s">
        <v>150</v>
      </c>
      <c r="B204" s="59" t="s">
        <v>475</v>
      </c>
      <c r="C204" s="59" t="s">
        <v>476</v>
      </c>
      <c r="D204" s="60">
        <v>9</v>
      </c>
      <c r="E204" s="60">
        <v>59</v>
      </c>
      <c r="F204" s="61">
        <v>18124567</v>
      </c>
      <c r="G204" s="61">
        <v>19353979</v>
      </c>
      <c r="H204" s="98">
        <f t="shared" si="5"/>
        <v>1.2294119999999999</v>
      </c>
      <c r="I204" s="4"/>
      <c r="J204" s="4"/>
      <c r="K204" s="4"/>
      <c r="L204" s="4"/>
      <c r="M204" s="4"/>
      <c r="N204" s="4"/>
      <c r="O204" s="4"/>
    </row>
    <row r="205" spans="1:15" x14ac:dyDescent="0.45">
      <c r="A205" s="54" t="s">
        <v>150</v>
      </c>
      <c r="B205" s="34" t="s">
        <v>477</v>
      </c>
      <c r="C205" s="34" t="s">
        <v>478</v>
      </c>
      <c r="D205" s="35">
        <v>9</v>
      </c>
      <c r="E205" s="35">
        <v>135</v>
      </c>
      <c r="F205" s="36">
        <v>21373798</v>
      </c>
      <c r="G205" s="36">
        <v>24121334</v>
      </c>
      <c r="H205" s="37">
        <f t="shared" si="5"/>
        <v>2.7475360000000002</v>
      </c>
      <c r="I205" s="146">
        <f>F206</f>
        <v>22164571</v>
      </c>
      <c r="J205" s="139">
        <f>G206</f>
        <v>22694487</v>
      </c>
      <c r="K205" s="141">
        <f>(J205-I205)/1000000</f>
        <v>0.52991600000000005</v>
      </c>
      <c r="L205" s="148"/>
      <c r="M205" s="142"/>
      <c r="N205" s="144"/>
      <c r="O205" s="142"/>
    </row>
    <row r="206" spans="1:15" ht="14.65" thickBot="1" x14ac:dyDescent="0.5">
      <c r="A206" s="55" t="s">
        <v>4</v>
      </c>
      <c r="B206" s="38" t="s">
        <v>113</v>
      </c>
      <c r="C206" s="38" t="s">
        <v>114</v>
      </c>
      <c r="D206" s="39">
        <v>9</v>
      </c>
      <c r="E206" s="39">
        <v>25</v>
      </c>
      <c r="F206" s="40">
        <v>22164571</v>
      </c>
      <c r="G206" s="40">
        <v>22694487</v>
      </c>
      <c r="H206" s="41">
        <f t="shared" si="5"/>
        <v>0.52991600000000005</v>
      </c>
      <c r="I206" s="147"/>
      <c r="J206" s="140"/>
      <c r="K206" s="141"/>
      <c r="L206" s="149"/>
      <c r="M206" s="143"/>
      <c r="N206" s="145"/>
      <c r="O206" s="143"/>
    </row>
    <row r="207" spans="1:15" ht="14.65" thickBot="1" x14ac:dyDescent="0.5">
      <c r="A207" s="43" t="s">
        <v>150</v>
      </c>
      <c r="B207" s="43" t="s">
        <v>216</v>
      </c>
      <c r="C207" s="43" t="s">
        <v>217</v>
      </c>
      <c r="D207" s="42">
        <v>10</v>
      </c>
      <c r="E207" s="42">
        <v>60</v>
      </c>
      <c r="F207" s="44">
        <v>1092799</v>
      </c>
      <c r="G207" s="44">
        <v>2008968</v>
      </c>
      <c r="H207" s="93">
        <f t="shared" si="5"/>
        <v>0.91616900000000001</v>
      </c>
      <c r="I207" s="4"/>
      <c r="J207" s="4"/>
      <c r="K207" s="4"/>
      <c r="L207" s="4"/>
      <c r="M207" s="4"/>
      <c r="N207" s="4"/>
      <c r="O207" s="4"/>
    </row>
    <row r="208" spans="1:15" x14ac:dyDescent="0.45">
      <c r="A208" s="54" t="s">
        <v>150</v>
      </c>
      <c r="B208" s="34" t="s">
        <v>218</v>
      </c>
      <c r="C208" s="34" t="s">
        <v>219</v>
      </c>
      <c r="D208" s="35">
        <v>10</v>
      </c>
      <c r="E208" s="35">
        <v>213</v>
      </c>
      <c r="F208" s="36">
        <v>3483546</v>
      </c>
      <c r="G208" s="36">
        <v>6810000</v>
      </c>
      <c r="H208" s="37">
        <f t="shared" si="5"/>
        <v>3.326454</v>
      </c>
      <c r="I208" s="146">
        <f>F209</f>
        <v>6028095</v>
      </c>
      <c r="J208" s="139">
        <f>G209</f>
        <v>6557525</v>
      </c>
      <c r="K208" s="141">
        <f>(J208-I208)/1000000</f>
        <v>0.52942999999999996</v>
      </c>
      <c r="L208" s="148"/>
      <c r="M208" s="142"/>
      <c r="N208" s="144"/>
      <c r="O208" s="142"/>
    </row>
    <row r="209" spans="1:15" ht="14.65" thickBot="1" x14ac:dyDescent="0.5">
      <c r="A209" s="55" t="s">
        <v>4</v>
      </c>
      <c r="B209" s="38" t="s">
        <v>29</v>
      </c>
      <c r="C209" s="38" t="s">
        <v>30</v>
      </c>
      <c r="D209" s="39">
        <v>10</v>
      </c>
      <c r="E209" s="39">
        <v>37</v>
      </c>
      <c r="F209" s="40">
        <v>6028095</v>
      </c>
      <c r="G209" s="40">
        <v>6557525</v>
      </c>
      <c r="H209" s="41">
        <f t="shared" si="5"/>
        <v>0.52942999999999996</v>
      </c>
      <c r="I209" s="147"/>
      <c r="J209" s="140"/>
      <c r="K209" s="141"/>
      <c r="L209" s="149"/>
      <c r="M209" s="143"/>
      <c r="N209" s="145"/>
      <c r="O209" s="143"/>
    </row>
    <row r="210" spans="1:15" x14ac:dyDescent="0.45">
      <c r="A210" s="25" t="s">
        <v>150</v>
      </c>
      <c r="B210" s="25" t="s">
        <v>220</v>
      </c>
      <c r="C210" s="25" t="s">
        <v>221</v>
      </c>
      <c r="D210" s="24">
        <v>10</v>
      </c>
      <c r="E210" s="24">
        <v>245</v>
      </c>
      <c r="F210" s="26">
        <v>9258691</v>
      </c>
      <c r="G210" s="26">
        <v>12801540</v>
      </c>
      <c r="H210" s="97">
        <f t="shared" si="5"/>
        <v>3.5428489999999999</v>
      </c>
      <c r="I210" s="4"/>
      <c r="J210" s="4"/>
      <c r="K210" s="4"/>
      <c r="L210" s="4"/>
      <c r="M210" s="4"/>
      <c r="N210" s="4"/>
      <c r="O210" s="4"/>
    </row>
    <row r="211" spans="1:15" x14ac:dyDescent="0.45">
      <c r="A211" s="9" t="s">
        <v>4</v>
      </c>
      <c r="B211" s="9" t="s">
        <v>31</v>
      </c>
      <c r="C211" s="9" t="s">
        <v>32</v>
      </c>
      <c r="D211" s="8">
        <v>10</v>
      </c>
      <c r="E211" s="8">
        <v>26</v>
      </c>
      <c r="F211" s="10">
        <v>15884214</v>
      </c>
      <c r="G211" s="10">
        <v>16306823</v>
      </c>
      <c r="H211" s="87">
        <f t="shared" si="5"/>
        <v>0.42260900000000001</v>
      </c>
      <c r="I211" s="4"/>
      <c r="J211" s="4"/>
      <c r="K211" s="4"/>
      <c r="L211" s="4"/>
      <c r="M211" s="4"/>
      <c r="N211" s="4"/>
      <c r="O211" s="4"/>
    </row>
    <row r="212" spans="1:15" x14ac:dyDescent="0.45">
      <c r="A212" s="15" t="s">
        <v>150</v>
      </c>
      <c r="B212" s="15" t="s">
        <v>222</v>
      </c>
      <c r="C212" s="15" t="s">
        <v>223</v>
      </c>
      <c r="D212" s="14">
        <v>11</v>
      </c>
      <c r="E212" s="14">
        <v>79</v>
      </c>
      <c r="F212" s="16">
        <v>31543</v>
      </c>
      <c r="G212" s="16">
        <v>1211535</v>
      </c>
      <c r="H212" s="89">
        <f t="shared" si="5"/>
        <v>1.1799919999999999</v>
      </c>
      <c r="I212" s="4"/>
      <c r="J212" s="4"/>
      <c r="K212" s="4"/>
      <c r="L212" s="4"/>
      <c r="M212" s="4"/>
      <c r="N212" s="4"/>
      <c r="O212" s="4"/>
    </row>
    <row r="213" spans="1:15" x14ac:dyDescent="0.45">
      <c r="A213" s="15" t="s">
        <v>150</v>
      </c>
      <c r="B213" s="15" t="s">
        <v>224</v>
      </c>
      <c r="C213" s="15" t="s">
        <v>225</v>
      </c>
      <c r="D213" s="14">
        <v>11</v>
      </c>
      <c r="E213" s="14">
        <v>25</v>
      </c>
      <c r="F213" s="16">
        <v>5810062</v>
      </c>
      <c r="G213" s="16">
        <v>6136667</v>
      </c>
      <c r="H213" s="89">
        <f t="shared" si="5"/>
        <v>0.32660499999999998</v>
      </c>
      <c r="I213" s="4"/>
      <c r="J213" s="4"/>
      <c r="K213" s="4"/>
      <c r="L213" s="4"/>
      <c r="M213" s="4"/>
      <c r="N213" s="4"/>
      <c r="O213" s="4"/>
    </row>
    <row r="214" spans="1:15" x14ac:dyDescent="0.45">
      <c r="A214" s="15" t="s">
        <v>150</v>
      </c>
      <c r="B214" s="15" t="s">
        <v>226</v>
      </c>
      <c r="C214" s="15" t="s">
        <v>227</v>
      </c>
      <c r="D214" s="14">
        <v>11</v>
      </c>
      <c r="E214" s="14">
        <v>205</v>
      </c>
      <c r="F214" s="16">
        <v>6215555</v>
      </c>
      <c r="G214" s="16">
        <v>9268181</v>
      </c>
      <c r="H214" s="89">
        <f t="shared" si="5"/>
        <v>3.0526260000000001</v>
      </c>
      <c r="I214" s="4"/>
      <c r="J214" s="4"/>
      <c r="K214" s="4"/>
      <c r="L214" s="4"/>
      <c r="M214" s="4"/>
      <c r="N214" s="4"/>
      <c r="O214" s="4"/>
    </row>
    <row r="215" spans="1:15" x14ac:dyDescent="0.45">
      <c r="A215" s="9" t="s">
        <v>4</v>
      </c>
      <c r="B215" s="9" t="s">
        <v>33</v>
      </c>
      <c r="C215" s="9" t="s">
        <v>34</v>
      </c>
      <c r="D215" s="8">
        <v>11</v>
      </c>
      <c r="E215" s="8">
        <v>28</v>
      </c>
      <c r="F215" s="10">
        <v>9240686</v>
      </c>
      <c r="G215" s="10">
        <v>9752636</v>
      </c>
      <c r="H215" s="87">
        <f t="shared" si="5"/>
        <v>0.51195000000000002</v>
      </c>
      <c r="I215" s="4"/>
      <c r="J215" s="4"/>
      <c r="K215" s="4"/>
      <c r="L215" s="4"/>
      <c r="M215" s="4"/>
      <c r="N215" s="4"/>
      <c r="O215" s="4"/>
    </row>
    <row r="216" spans="1:15" x14ac:dyDescent="0.45">
      <c r="A216" s="15" t="s">
        <v>150</v>
      </c>
      <c r="B216" s="15" t="s">
        <v>228</v>
      </c>
      <c r="C216" s="15" t="s">
        <v>229</v>
      </c>
      <c r="D216" s="14">
        <v>11</v>
      </c>
      <c r="E216" s="14">
        <v>52</v>
      </c>
      <c r="F216" s="16">
        <v>11351281</v>
      </c>
      <c r="G216" s="16">
        <v>12124490</v>
      </c>
      <c r="H216" s="89">
        <f t="shared" si="5"/>
        <v>0.77320900000000004</v>
      </c>
      <c r="I216" s="4"/>
      <c r="J216" s="4"/>
      <c r="K216" s="4"/>
      <c r="L216" s="4"/>
      <c r="M216" s="4"/>
      <c r="N216" s="4"/>
      <c r="O216" s="4"/>
    </row>
    <row r="217" spans="1:15" x14ac:dyDescent="0.45">
      <c r="A217" s="15" t="s">
        <v>150</v>
      </c>
      <c r="B217" s="15" t="s">
        <v>230</v>
      </c>
      <c r="C217" s="15" t="s">
        <v>231</v>
      </c>
      <c r="D217" s="14">
        <v>11</v>
      </c>
      <c r="E217" s="14">
        <v>42</v>
      </c>
      <c r="F217" s="16">
        <v>13933078</v>
      </c>
      <c r="G217" s="16">
        <v>14546873</v>
      </c>
      <c r="H217" s="89">
        <f t="shared" si="5"/>
        <v>0.61379499999999998</v>
      </c>
      <c r="I217" s="4"/>
      <c r="J217" s="4"/>
      <c r="K217" s="4"/>
      <c r="L217" s="4"/>
      <c r="M217" s="4"/>
      <c r="N217" s="4"/>
      <c r="O217" s="4"/>
    </row>
    <row r="218" spans="1:15" x14ac:dyDescent="0.45">
      <c r="A218" s="9" t="s">
        <v>4</v>
      </c>
      <c r="B218" s="9" t="s">
        <v>35</v>
      </c>
      <c r="C218" s="9" t="s">
        <v>36</v>
      </c>
      <c r="D218" s="8">
        <v>11</v>
      </c>
      <c r="E218" s="8">
        <v>58</v>
      </c>
      <c r="F218" s="10">
        <v>15043137</v>
      </c>
      <c r="G218" s="10">
        <v>15773008</v>
      </c>
      <c r="H218" s="87">
        <f t="shared" si="5"/>
        <v>0.72987100000000005</v>
      </c>
      <c r="I218" s="4"/>
      <c r="J218" s="4"/>
      <c r="K218" s="4"/>
      <c r="L218" s="4"/>
      <c r="M218" s="4"/>
      <c r="N218" s="4"/>
      <c r="O218" s="4"/>
    </row>
    <row r="219" spans="1:15" x14ac:dyDescent="0.45">
      <c r="A219" s="15" t="s">
        <v>150</v>
      </c>
      <c r="B219" s="15" t="s">
        <v>232</v>
      </c>
      <c r="C219" s="15" t="s">
        <v>233</v>
      </c>
      <c r="D219" s="14">
        <v>11</v>
      </c>
      <c r="E219" s="14">
        <v>44</v>
      </c>
      <c r="F219" s="16">
        <v>16703450</v>
      </c>
      <c r="G219" s="16">
        <v>17323850</v>
      </c>
      <c r="H219" s="89">
        <f t="shared" si="5"/>
        <v>0.62039999999999995</v>
      </c>
      <c r="I219" s="4"/>
      <c r="J219" s="4"/>
      <c r="K219" s="4"/>
      <c r="L219" s="4"/>
      <c r="M219" s="4"/>
      <c r="N219" s="4"/>
      <c r="O219" s="4"/>
    </row>
    <row r="220" spans="1:15" x14ac:dyDescent="0.45">
      <c r="A220" s="15" t="s">
        <v>150</v>
      </c>
      <c r="B220" s="15" t="s">
        <v>234</v>
      </c>
      <c r="C220" s="15" t="s">
        <v>235</v>
      </c>
      <c r="D220" s="14">
        <v>11</v>
      </c>
      <c r="E220" s="14">
        <v>157</v>
      </c>
      <c r="F220" s="16">
        <v>17432092</v>
      </c>
      <c r="G220" s="16">
        <v>19925105</v>
      </c>
      <c r="H220" s="89">
        <f t="shared" si="5"/>
        <v>2.4930129999999999</v>
      </c>
      <c r="I220" s="4"/>
      <c r="J220" s="4"/>
      <c r="K220" s="4"/>
      <c r="L220" s="4"/>
      <c r="M220" s="4"/>
      <c r="N220" s="4"/>
      <c r="O220" s="4"/>
    </row>
    <row r="221" spans="1:15" x14ac:dyDescent="0.45">
      <c r="A221" s="15" t="s">
        <v>150</v>
      </c>
      <c r="B221" s="15" t="s">
        <v>236</v>
      </c>
      <c r="C221" s="15" t="s">
        <v>237</v>
      </c>
      <c r="D221" s="14">
        <v>12</v>
      </c>
      <c r="E221" s="14">
        <v>44</v>
      </c>
      <c r="F221" s="16">
        <v>4596353</v>
      </c>
      <c r="G221" s="16">
        <v>5185743</v>
      </c>
      <c r="H221" s="89">
        <f t="shared" si="5"/>
        <v>0.58938999999999997</v>
      </c>
      <c r="I221" s="4"/>
      <c r="J221" s="4"/>
      <c r="K221" s="4"/>
      <c r="L221" s="4"/>
      <c r="M221" s="4"/>
      <c r="N221" s="4"/>
      <c r="O221" s="4"/>
    </row>
    <row r="222" spans="1:15" ht="14.65" thickBot="1" x14ac:dyDescent="0.5">
      <c r="A222" s="59" t="s">
        <v>150</v>
      </c>
      <c r="B222" s="59" t="s">
        <v>238</v>
      </c>
      <c r="C222" s="59" t="s">
        <v>239</v>
      </c>
      <c r="D222" s="60">
        <v>12</v>
      </c>
      <c r="E222" s="60">
        <v>59</v>
      </c>
      <c r="F222" s="61">
        <v>7292686</v>
      </c>
      <c r="G222" s="61">
        <v>8242793</v>
      </c>
      <c r="H222" s="98">
        <f t="shared" si="5"/>
        <v>0.95010700000000003</v>
      </c>
      <c r="I222" s="4"/>
      <c r="J222" s="4"/>
      <c r="K222" s="4"/>
      <c r="L222" s="4"/>
      <c r="M222" s="4"/>
      <c r="N222" s="4"/>
      <c r="O222" s="4"/>
    </row>
    <row r="223" spans="1:15" x14ac:dyDescent="0.45">
      <c r="A223" s="54" t="s">
        <v>150</v>
      </c>
      <c r="B223" s="34" t="s">
        <v>240</v>
      </c>
      <c r="C223" s="34" t="s">
        <v>241</v>
      </c>
      <c r="D223" s="35">
        <v>12</v>
      </c>
      <c r="E223" s="35">
        <v>54</v>
      </c>
      <c r="F223" s="36">
        <v>8595164</v>
      </c>
      <c r="G223" s="36">
        <v>9513590</v>
      </c>
      <c r="H223" s="37">
        <f t="shared" si="5"/>
        <v>0.91842599999999996</v>
      </c>
      <c r="I223" s="146">
        <f>F224</f>
        <v>8844544</v>
      </c>
      <c r="J223" s="139">
        <f>G224</f>
        <v>9362498</v>
      </c>
      <c r="K223" s="141">
        <f>(J223-I223)/1000000</f>
        <v>0.51795400000000003</v>
      </c>
      <c r="L223" s="148"/>
      <c r="M223" s="142"/>
      <c r="N223" s="144"/>
      <c r="O223" s="142"/>
    </row>
    <row r="224" spans="1:15" ht="14.65" thickBot="1" x14ac:dyDescent="0.5">
      <c r="A224" s="55" t="s">
        <v>4</v>
      </c>
      <c r="B224" s="38" t="s">
        <v>37</v>
      </c>
      <c r="C224" s="38" t="s">
        <v>38</v>
      </c>
      <c r="D224" s="39">
        <v>12</v>
      </c>
      <c r="E224" s="39">
        <v>33</v>
      </c>
      <c r="F224" s="40">
        <v>8844544</v>
      </c>
      <c r="G224" s="40">
        <v>9362498</v>
      </c>
      <c r="H224" s="41">
        <f t="shared" si="5"/>
        <v>0.51795400000000003</v>
      </c>
      <c r="I224" s="147"/>
      <c r="J224" s="140"/>
      <c r="K224" s="141"/>
      <c r="L224" s="149"/>
      <c r="M224" s="143"/>
      <c r="N224" s="145"/>
      <c r="O224" s="143"/>
    </row>
    <row r="225" spans="1:15" x14ac:dyDescent="0.45">
      <c r="A225" s="25" t="s">
        <v>150</v>
      </c>
      <c r="B225" s="25" t="s">
        <v>242</v>
      </c>
      <c r="C225" s="25" t="s">
        <v>243</v>
      </c>
      <c r="D225" s="24">
        <v>12</v>
      </c>
      <c r="E225" s="24">
        <v>281</v>
      </c>
      <c r="F225" s="26">
        <v>12001367</v>
      </c>
      <c r="G225" s="26">
        <v>15899036</v>
      </c>
      <c r="H225" s="97">
        <f t="shared" si="5"/>
        <v>3.8976690000000001</v>
      </c>
      <c r="I225" s="4"/>
      <c r="J225" s="4"/>
      <c r="K225" s="4"/>
      <c r="L225" s="4"/>
      <c r="M225" s="4"/>
      <c r="N225" s="4"/>
      <c r="O225" s="4"/>
    </row>
    <row r="226" spans="1:15" ht="14.65" thickBot="1" x14ac:dyDescent="0.5">
      <c r="A226" s="22" t="s">
        <v>4</v>
      </c>
      <c r="B226" s="22" t="s">
        <v>39</v>
      </c>
      <c r="C226" s="22" t="s">
        <v>40</v>
      </c>
      <c r="D226" s="21">
        <v>12</v>
      </c>
      <c r="E226" s="21">
        <v>30</v>
      </c>
      <c r="F226" s="23">
        <v>15951735</v>
      </c>
      <c r="G226" s="23">
        <v>16355234</v>
      </c>
      <c r="H226" s="90">
        <f t="shared" si="5"/>
        <v>0.403499</v>
      </c>
      <c r="I226" s="4"/>
      <c r="J226" s="4"/>
      <c r="K226" s="4"/>
      <c r="L226" s="4"/>
      <c r="M226" s="4"/>
      <c r="N226" s="4"/>
      <c r="O226" s="4"/>
    </row>
    <row r="227" spans="1:15" x14ac:dyDescent="0.45">
      <c r="A227" s="54" t="s">
        <v>150</v>
      </c>
      <c r="B227" s="34" t="s">
        <v>244</v>
      </c>
      <c r="C227" s="34" t="s">
        <v>245</v>
      </c>
      <c r="D227" s="35">
        <v>12</v>
      </c>
      <c r="E227" s="35">
        <v>155</v>
      </c>
      <c r="F227" s="36">
        <v>16501613</v>
      </c>
      <c r="G227" s="36">
        <v>18640952</v>
      </c>
      <c r="H227" s="37">
        <f t="shared" si="5"/>
        <v>2.1393390000000001</v>
      </c>
      <c r="I227" s="146">
        <f>F228</f>
        <v>16766257</v>
      </c>
      <c r="J227" s="139">
        <f>G228</f>
        <v>18022836</v>
      </c>
      <c r="K227" s="141">
        <f>(J227-I227)/1000000</f>
        <v>1.2565789999999999</v>
      </c>
      <c r="L227" s="148"/>
      <c r="M227" s="142"/>
      <c r="N227" s="144"/>
      <c r="O227" s="142"/>
    </row>
    <row r="228" spans="1:15" ht="14.65" thickBot="1" x14ac:dyDescent="0.5">
      <c r="A228" s="55" t="s">
        <v>4</v>
      </c>
      <c r="B228" s="38" t="s">
        <v>41</v>
      </c>
      <c r="C228" s="38" t="s">
        <v>42</v>
      </c>
      <c r="D228" s="39">
        <v>12</v>
      </c>
      <c r="E228" s="39">
        <v>87</v>
      </c>
      <c r="F228" s="40">
        <v>16766257</v>
      </c>
      <c r="G228" s="40">
        <v>18022836</v>
      </c>
      <c r="H228" s="41">
        <f t="shared" si="5"/>
        <v>1.2565789999999999</v>
      </c>
      <c r="I228" s="147"/>
      <c r="J228" s="140"/>
      <c r="K228" s="141"/>
      <c r="L228" s="149"/>
      <c r="M228" s="143"/>
      <c r="N228" s="145"/>
      <c r="O228" s="143"/>
    </row>
    <row r="229" spans="1:15" ht="14.65" thickBot="1" x14ac:dyDescent="0.5">
      <c r="A229" s="115" t="s">
        <v>4</v>
      </c>
      <c r="B229" s="115" t="s">
        <v>43</v>
      </c>
      <c r="C229" s="115" t="s">
        <v>44</v>
      </c>
      <c r="D229" s="116">
        <v>12</v>
      </c>
      <c r="E229" s="116">
        <v>37</v>
      </c>
      <c r="F229" s="117">
        <v>18167710</v>
      </c>
      <c r="G229" s="117">
        <v>18628660</v>
      </c>
      <c r="H229" s="118">
        <f t="shared" si="5"/>
        <v>0.46095000000000003</v>
      </c>
      <c r="I229" s="4"/>
      <c r="J229" s="4"/>
      <c r="K229" s="4"/>
      <c r="L229" s="4"/>
      <c r="M229" s="4"/>
      <c r="N229" s="4"/>
      <c r="O229" s="4"/>
    </row>
    <row r="230" spans="1:15" x14ac:dyDescent="0.45">
      <c r="A230" s="62" t="s">
        <v>115</v>
      </c>
      <c r="B230" s="63" t="s">
        <v>127</v>
      </c>
      <c r="C230" s="63" t="s">
        <v>46</v>
      </c>
      <c r="D230" s="64">
        <v>12</v>
      </c>
      <c r="E230" s="64">
        <v>37</v>
      </c>
      <c r="F230" s="65">
        <v>19641545</v>
      </c>
      <c r="G230" s="65">
        <v>20281111</v>
      </c>
      <c r="H230" s="66">
        <f t="shared" si="5"/>
        <v>0.63956599999999997</v>
      </c>
      <c r="I230" s="146">
        <f>F231</f>
        <v>19728326</v>
      </c>
      <c r="J230" s="139">
        <f>G230</f>
        <v>20281111</v>
      </c>
      <c r="K230" s="141">
        <f>(J230-I230)/1000000</f>
        <v>0.55278499999999997</v>
      </c>
      <c r="L230" s="148"/>
      <c r="M230" s="150"/>
      <c r="N230" s="142"/>
      <c r="O230" s="142"/>
    </row>
    <row r="231" spans="1:15" ht="14.65" thickBot="1" x14ac:dyDescent="0.5">
      <c r="A231" s="55" t="s">
        <v>4</v>
      </c>
      <c r="B231" s="38" t="s">
        <v>45</v>
      </c>
      <c r="C231" s="38" t="s">
        <v>46</v>
      </c>
      <c r="D231" s="39">
        <v>12</v>
      </c>
      <c r="E231" s="39">
        <v>30</v>
      </c>
      <c r="F231" s="40">
        <v>19728326</v>
      </c>
      <c r="G231" s="40">
        <v>20281111</v>
      </c>
      <c r="H231" s="41">
        <f t="shared" si="5"/>
        <v>0.55278499999999997</v>
      </c>
      <c r="I231" s="147"/>
      <c r="J231" s="140"/>
      <c r="K231" s="141"/>
      <c r="L231" s="149"/>
      <c r="M231" s="151"/>
      <c r="N231" s="143"/>
      <c r="O231" s="143"/>
    </row>
    <row r="232" spans="1:15" x14ac:dyDescent="0.45">
      <c r="A232" s="25" t="s">
        <v>150</v>
      </c>
      <c r="B232" s="25" t="s">
        <v>246</v>
      </c>
      <c r="C232" s="25" t="s">
        <v>247</v>
      </c>
      <c r="D232" s="24">
        <v>13</v>
      </c>
      <c r="E232" s="24">
        <v>77</v>
      </c>
      <c r="F232" s="26">
        <v>9836920</v>
      </c>
      <c r="G232" s="26">
        <v>10892364</v>
      </c>
      <c r="H232" s="97">
        <f t="shared" si="5"/>
        <v>1.055444</v>
      </c>
      <c r="I232" s="4"/>
      <c r="J232" s="4"/>
      <c r="K232" s="4"/>
      <c r="L232" s="4"/>
      <c r="M232" s="4"/>
      <c r="N232" s="4"/>
      <c r="O232" s="4"/>
    </row>
    <row r="233" spans="1:15" x14ac:dyDescent="0.45">
      <c r="A233" s="15" t="s">
        <v>150</v>
      </c>
      <c r="B233" s="15" t="s">
        <v>248</v>
      </c>
      <c r="C233" s="15" t="s">
        <v>249</v>
      </c>
      <c r="D233" s="14">
        <v>13</v>
      </c>
      <c r="E233" s="14">
        <v>66</v>
      </c>
      <c r="F233" s="16">
        <v>14931194</v>
      </c>
      <c r="G233" s="16">
        <v>15825878</v>
      </c>
      <c r="H233" s="89">
        <f t="shared" si="5"/>
        <v>0.89468400000000003</v>
      </c>
      <c r="I233" s="4"/>
      <c r="J233" s="4"/>
      <c r="K233" s="4"/>
      <c r="L233" s="4"/>
      <c r="M233" s="4"/>
      <c r="N233" s="4"/>
      <c r="O233" s="4"/>
    </row>
    <row r="234" spans="1:15" x14ac:dyDescent="0.45">
      <c r="A234" s="15" t="s">
        <v>150</v>
      </c>
      <c r="B234" s="15" t="s">
        <v>250</v>
      </c>
      <c r="C234" s="15" t="s">
        <v>251</v>
      </c>
      <c r="D234" s="14">
        <v>13</v>
      </c>
      <c r="E234" s="14">
        <v>48</v>
      </c>
      <c r="F234" s="16">
        <v>18292942</v>
      </c>
      <c r="G234" s="16">
        <v>18960922</v>
      </c>
      <c r="H234" s="89">
        <f t="shared" si="5"/>
        <v>0.66798000000000002</v>
      </c>
      <c r="I234" s="4"/>
      <c r="J234" s="4"/>
      <c r="K234" s="4"/>
      <c r="L234" s="4"/>
      <c r="M234" s="4"/>
      <c r="N234" s="4"/>
      <c r="O234" s="4"/>
    </row>
    <row r="235" spans="1:15" x14ac:dyDescent="0.45">
      <c r="A235" s="9" t="s">
        <v>4</v>
      </c>
      <c r="B235" s="9" t="s">
        <v>47</v>
      </c>
      <c r="C235" s="9" t="s">
        <v>48</v>
      </c>
      <c r="D235" s="8">
        <v>14</v>
      </c>
      <c r="E235" s="8">
        <v>47</v>
      </c>
      <c r="F235" s="10">
        <v>620635</v>
      </c>
      <c r="G235" s="10">
        <v>1321013</v>
      </c>
      <c r="H235" s="87">
        <f t="shared" si="5"/>
        <v>0.70037799999999995</v>
      </c>
      <c r="I235" s="4"/>
      <c r="J235" s="4"/>
      <c r="K235" s="4"/>
      <c r="L235" s="4"/>
      <c r="M235" s="4"/>
      <c r="N235" s="4"/>
      <c r="O235" s="4"/>
    </row>
    <row r="236" spans="1:15" x14ac:dyDescent="0.45">
      <c r="A236" s="15" t="s">
        <v>150</v>
      </c>
      <c r="B236" s="15" t="s">
        <v>252</v>
      </c>
      <c r="C236" s="15" t="s">
        <v>253</v>
      </c>
      <c r="D236" s="14">
        <v>14</v>
      </c>
      <c r="E236" s="14">
        <v>46</v>
      </c>
      <c r="F236" s="16">
        <v>4502598</v>
      </c>
      <c r="G236" s="16">
        <v>5212796</v>
      </c>
      <c r="H236" s="89">
        <f t="shared" si="5"/>
        <v>0.710198</v>
      </c>
      <c r="I236" s="4"/>
      <c r="J236" s="4"/>
      <c r="K236" s="4"/>
      <c r="L236" s="4"/>
      <c r="M236" s="4"/>
      <c r="N236" s="4"/>
      <c r="O236" s="4"/>
    </row>
    <row r="237" spans="1:15" x14ac:dyDescent="0.45">
      <c r="A237" s="15" t="s">
        <v>150</v>
      </c>
      <c r="B237" s="15" t="s">
        <v>254</v>
      </c>
      <c r="C237" s="15" t="s">
        <v>255</v>
      </c>
      <c r="D237" s="14">
        <v>14</v>
      </c>
      <c r="E237" s="14">
        <v>150</v>
      </c>
      <c r="F237" s="16">
        <v>8510302</v>
      </c>
      <c r="G237" s="16">
        <v>10619826</v>
      </c>
      <c r="H237" s="89">
        <f t="shared" si="5"/>
        <v>2.109524</v>
      </c>
      <c r="I237" s="4"/>
      <c r="J237" s="4"/>
      <c r="K237" s="4"/>
      <c r="L237" s="4"/>
      <c r="M237" s="4"/>
      <c r="N237" s="4"/>
      <c r="O237" s="4"/>
    </row>
    <row r="238" spans="1:15" x14ac:dyDescent="0.45">
      <c r="A238" s="15" t="s">
        <v>150</v>
      </c>
      <c r="B238" s="15" t="s">
        <v>256</v>
      </c>
      <c r="C238" s="15" t="s">
        <v>257</v>
      </c>
      <c r="D238" s="14">
        <v>14</v>
      </c>
      <c r="E238" s="14">
        <v>75</v>
      </c>
      <c r="F238" s="16">
        <v>14126602</v>
      </c>
      <c r="G238" s="16">
        <v>15376889</v>
      </c>
      <c r="H238" s="89">
        <f t="shared" si="5"/>
        <v>1.2502869999999999</v>
      </c>
      <c r="I238" s="4"/>
      <c r="J238" s="4"/>
      <c r="K238" s="4"/>
      <c r="L238" s="4"/>
      <c r="M238" s="4"/>
      <c r="N238" s="4"/>
      <c r="O238" s="4"/>
    </row>
    <row r="239" spans="1:15" x14ac:dyDescent="0.45">
      <c r="A239" s="15" t="s">
        <v>150</v>
      </c>
      <c r="B239" s="15" t="s">
        <v>258</v>
      </c>
      <c r="C239" s="15" t="s">
        <v>259</v>
      </c>
      <c r="D239" s="14">
        <v>15</v>
      </c>
      <c r="E239" s="14">
        <v>185</v>
      </c>
      <c r="F239" s="16">
        <v>7466592</v>
      </c>
      <c r="G239" s="16">
        <v>9535480</v>
      </c>
      <c r="H239" s="89">
        <f t="shared" si="5"/>
        <v>2.0688879999999998</v>
      </c>
      <c r="I239" s="4"/>
      <c r="J239" s="4"/>
      <c r="K239" s="4"/>
      <c r="L239" s="4"/>
      <c r="M239" s="4"/>
      <c r="N239" s="4"/>
      <c r="O239" s="4"/>
    </row>
    <row r="240" spans="1:15" x14ac:dyDescent="0.45">
      <c r="A240" s="15" t="s">
        <v>150</v>
      </c>
      <c r="B240" s="15" t="s">
        <v>260</v>
      </c>
      <c r="C240" s="15" t="s">
        <v>261</v>
      </c>
      <c r="D240" s="14">
        <v>15</v>
      </c>
      <c r="E240" s="14">
        <v>30</v>
      </c>
      <c r="F240" s="16">
        <v>9596228</v>
      </c>
      <c r="G240" s="16">
        <v>9933349</v>
      </c>
      <c r="H240" s="89">
        <f t="shared" si="5"/>
        <v>0.337121</v>
      </c>
      <c r="I240" s="4"/>
      <c r="J240" s="4"/>
      <c r="K240" s="4"/>
      <c r="L240" s="4"/>
      <c r="M240" s="4"/>
      <c r="N240" s="4"/>
      <c r="O240" s="4"/>
    </row>
    <row r="241" spans="1:15" x14ac:dyDescent="0.45">
      <c r="A241" s="19" t="s">
        <v>479</v>
      </c>
      <c r="B241" s="19" t="s">
        <v>488</v>
      </c>
      <c r="C241" s="19" t="s">
        <v>489</v>
      </c>
      <c r="D241" s="18">
        <v>18</v>
      </c>
      <c r="E241" s="18">
        <v>43</v>
      </c>
      <c r="F241" s="20">
        <v>36059</v>
      </c>
      <c r="G241" s="20">
        <v>825004</v>
      </c>
      <c r="H241" s="94">
        <f t="shared" si="5"/>
        <v>0.78894500000000001</v>
      </c>
      <c r="I241" s="4"/>
      <c r="J241" s="4"/>
      <c r="K241" s="4"/>
      <c r="L241" s="4"/>
      <c r="M241" s="4"/>
      <c r="N241" s="4"/>
      <c r="O241" s="4"/>
    </row>
    <row r="242" spans="1:15" x14ac:dyDescent="0.45">
      <c r="A242" s="15" t="s">
        <v>150</v>
      </c>
      <c r="B242" s="15" t="s">
        <v>262</v>
      </c>
      <c r="C242" s="15" t="s">
        <v>263</v>
      </c>
      <c r="D242" s="14">
        <v>18</v>
      </c>
      <c r="E242" s="14">
        <v>78</v>
      </c>
      <c r="F242" s="16">
        <v>9828187</v>
      </c>
      <c r="G242" s="16">
        <v>11334142</v>
      </c>
      <c r="H242" s="89">
        <f t="shared" si="5"/>
        <v>1.5059549999999999</v>
      </c>
      <c r="I242" s="4"/>
      <c r="J242" s="4"/>
      <c r="K242" s="4"/>
      <c r="L242" s="4"/>
      <c r="M242" s="4"/>
      <c r="N242" s="4"/>
      <c r="O242" s="4"/>
    </row>
    <row r="243" spans="1:15" x14ac:dyDescent="0.45">
      <c r="A243" s="15" t="s">
        <v>150</v>
      </c>
      <c r="B243" s="15" t="s">
        <v>264</v>
      </c>
      <c r="C243" s="15" t="s">
        <v>265</v>
      </c>
      <c r="D243" s="14">
        <v>19</v>
      </c>
      <c r="E243" s="14">
        <v>75</v>
      </c>
      <c r="F243" s="16">
        <v>3260355</v>
      </c>
      <c r="G243" s="16">
        <v>4135025</v>
      </c>
      <c r="H243" s="89">
        <f t="shared" si="5"/>
        <v>0.87466999999999995</v>
      </c>
      <c r="I243" s="4"/>
      <c r="J243" s="4"/>
      <c r="K243" s="4"/>
      <c r="L243" s="4"/>
      <c r="M243" s="4"/>
      <c r="N243" s="4"/>
      <c r="O243" s="4"/>
    </row>
    <row r="244" spans="1:15" x14ac:dyDescent="0.45">
      <c r="A244" s="15" t="s">
        <v>150</v>
      </c>
      <c r="B244" s="15" t="s">
        <v>266</v>
      </c>
      <c r="C244" s="15" t="s">
        <v>267</v>
      </c>
      <c r="D244" s="14">
        <v>19</v>
      </c>
      <c r="E244" s="14">
        <v>20</v>
      </c>
      <c r="F244" s="16">
        <v>4771703</v>
      </c>
      <c r="G244" s="16">
        <v>5075968</v>
      </c>
      <c r="H244" s="89">
        <f t="shared" si="5"/>
        <v>0.30426500000000001</v>
      </c>
      <c r="I244" s="4"/>
      <c r="J244" s="4"/>
      <c r="K244" s="4"/>
      <c r="L244" s="4"/>
      <c r="M244" s="4"/>
      <c r="N244" s="4"/>
      <c r="O244" s="4"/>
    </row>
    <row r="245" spans="1:15" x14ac:dyDescent="0.45">
      <c r="A245" s="15" t="s">
        <v>150</v>
      </c>
      <c r="B245" s="15" t="s">
        <v>268</v>
      </c>
      <c r="C245" s="15" t="s">
        <v>269</v>
      </c>
      <c r="D245" s="14">
        <v>19</v>
      </c>
      <c r="E245" s="14">
        <v>120</v>
      </c>
      <c r="F245" s="16">
        <v>5318506</v>
      </c>
      <c r="G245" s="16">
        <v>6762873</v>
      </c>
      <c r="H245" s="89">
        <f t="shared" si="5"/>
        <v>1.444367</v>
      </c>
      <c r="I245" s="4"/>
      <c r="J245" s="4"/>
      <c r="K245" s="4"/>
      <c r="L245" s="4"/>
      <c r="M245" s="4"/>
      <c r="N245" s="4"/>
      <c r="O245" s="4"/>
    </row>
    <row r="246" spans="1:15" x14ac:dyDescent="0.45">
      <c r="A246" s="15" t="s">
        <v>150</v>
      </c>
      <c r="B246" s="15" t="s">
        <v>314</v>
      </c>
      <c r="C246" s="15" t="s">
        <v>315</v>
      </c>
      <c r="D246" s="14">
        <v>20</v>
      </c>
      <c r="E246" s="14">
        <v>87</v>
      </c>
      <c r="F246" s="16">
        <v>5369871</v>
      </c>
      <c r="G246" s="16">
        <v>6209787</v>
      </c>
      <c r="H246" s="89">
        <f t="shared" si="5"/>
        <v>0.839916</v>
      </c>
      <c r="I246" s="4"/>
      <c r="J246" s="4"/>
      <c r="K246" s="4"/>
      <c r="L246" s="4"/>
      <c r="M246" s="4"/>
      <c r="N246" s="4"/>
      <c r="O246" s="4"/>
    </row>
    <row r="247" spans="1:15" x14ac:dyDescent="0.45">
      <c r="A247" s="15" t="s">
        <v>150</v>
      </c>
      <c r="B247" s="15" t="s">
        <v>316</v>
      </c>
      <c r="C247" s="15" t="s">
        <v>317</v>
      </c>
      <c r="D247" s="14">
        <v>20</v>
      </c>
      <c r="E247" s="14">
        <v>94</v>
      </c>
      <c r="F247" s="16">
        <v>8366793</v>
      </c>
      <c r="G247" s="16">
        <v>9148528</v>
      </c>
      <c r="H247" s="89">
        <f t="shared" si="5"/>
        <v>0.78173499999999996</v>
      </c>
      <c r="I247" s="4"/>
      <c r="J247" s="4"/>
      <c r="K247" s="4"/>
      <c r="L247" s="4"/>
      <c r="M247" s="4"/>
      <c r="N247" s="4"/>
      <c r="O247" s="4"/>
    </row>
    <row r="248" spans="1:15" x14ac:dyDescent="0.45">
      <c r="A248" s="15" t="s">
        <v>150</v>
      </c>
      <c r="B248" s="15" t="s">
        <v>318</v>
      </c>
      <c r="C248" s="15" t="s">
        <v>319</v>
      </c>
      <c r="D248" s="14">
        <v>20</v>
      </c>
      <c r="E248" s="14">
        <v>44</v>
      </c>
      <c r="F248" s="16">
        <v>13287123</v>
      </c>
      <c r="G248" s="16">
        <v>13888931</v>
      </c>
      <c r="H248" s="89">
        <f t="shared" si="5"/>
        <v>0.60180800000000001</v>
      </c>
      <c r="I248" s="4"/>
      <c r="J248" s="4"/>
      <c r="K248" s="4"/>
      <c r="L248" s="4"/>
      <c r="M248" s="4"/>
      <c r="N248" s="4"/>
      <c r="O248" s="4"/>
    </row>
    <row r="249" spans="1:15" x14ac:dyDescent="0.45">
      <c r="A249" s="15" t="s">
        <v>150</v>
      </c>
      <c r="B249" s="15" t="s">
        <v>320</v>
      </c>
      <c r="C249" s="15" t="s">
        <v>321</v>
      </c>
      <c r="D249" s="14">
        <v>21</v>
      </c>
      <c r="E249" s="14">
        <v>92</v>
      </c>
      <c r="F249" s="16">
        <v>3101741</v>
      </c>
      <c r="G249" s="16">
        <v>3870658</v>
      </c>
      <c r="H249" s="89">
        <f t="shared" si="5"/>
        <v>0.76891699999999996</v>
      </c>
      <c r="I249" s="4"/>
      <c r="J249" s="4"/>
      <c r="K249" s="4"/>
      <c r="L249" s="4"/>
      <c r="M249" s="4"/>
      <c r="N249" s="4"/>
      <c r="O249" s="4"/>
    </row>
    <row r="250" spans="1:15" x14ac:dyDescent="0.45">
      <c r="A250" s="15" t="s">
        <v>150</v>
      </c>
      <c r="B250" s="15" t="s">
        <v>322</v>
      </c>
      <c r="C250" s="15" t="s">
        <v>323</v>
      </c>
      <c r="D250" s="14">
        <v>23</v>
      </c>
      <c r="E250" s="14">
        <v>57</v>
      </c>
      <c r="F250" s="16">
        <v>1473012</v>
      </c>
      <c r="G250" s="16">
        <v>2031571</v>
      </c>
      <c r="H250" s="89">
        <f t="shared" si="5"/>
        <v>0.55855900000000003</v>
      </c>
      <c r="I250" s="4"/>
      <c r="J250" s="4"/>
      <c r="K250" s="4"/>
      <c r="L250" s="4"/>
      <c r="M250" s="4"/>
      <c r="N250" s="4"/>
      <c r="O250" s="4"/>
    </row>
    <row r="251" spans="1:15" ht="14.65" thickBot="1" x14ac:dyDescent="0.5">
      <c r="A251" s="59" t="s">
        <v>150</v>
      </c>
      <c r="B251" s="59" t="s">
        <v>324</v>
      </c>
      <c r="C251" s="59" t="s">
        <v>325</v>
      </c>
      <c r="D251" s="60">
        <v>23</v>
      </c>
      <c r="E251" s="60">
        <v>99</v>
      </c>
      <c r="F251" s="61">
        <v>4771548</v>
      </c>
      <c r="G251" s="61">
        <v>6079739</v>
      </c>
      <c r="H251" s="98">
        <f t="shared" si="5"/>
        <v>1.3081910000000001</v>
      </c>
      <c r="I251" s="4"/>
      <c r="J251" s="4"/>
      <c r="K251" s="4"/>
      <c r="L251" s="4"/>
      <c r="M251" s="4"/>
      <c r="N251" s="4"/>
      <c r="O251" s="4"/>
    </row>
    <row r="252" spans="1:15" x14ac:dyDescent="0.45">
      <c r="A252" s="67" t="s">
        <v>4</v>
      </c>
      <c r="B252" s="68" t="s">
        <v>67</v>
      </c>
      <c r="C252" s="68" t="s">
        <v>68</v>
      </c>
      <c r="D252" s="69">
        <v>26</v>
      </c>
      <c r="E252" s="69">
        <v>100</v>
      </c>
      <c r="F252" s="70">
        <v>67832</v>
      </c>
      <c r="G252" s="70">
        <v>896207</v>
      </c>
      <c r="H252" s="71">
        <f t="shared" si="5"/>
        <v>0.82837499999999997</v>
      </c>
      <c r="I252" s="146">
        <f>F253</f>
        <v>608218</v>
      </c>
      <c r="J252" s="139">
        <f>G252</f>
        <v>896207</v>
      </c>
      <c r="K252" s="141">
        <f>(J252-I252)/1000000</f>
        <v>0.28798899999999999</v>
      </c>
      <c r="L252" s="148"/>
      <c r="M252" s="142"/>
      <c r="N252" s="144"/>
      <c r="O252" s="142"/>
    </row>
    <row r="253" spans="1:15" ht="14.65" thickBot="1" x14ac:dyDescent="0.5">
      <c r="A253" s="53" t="s">
        <v>150</v>
      </c>
      <c r="B253" s="30" t="s">
        <v>326</v>
      </c>
      <c r="C253" s="30" t="s">
        <v>327</v>
      </c>
      <c r="D253" s="31">
        <v>26</v>
      </c>
      <c r="E253" s="31">
        <v>48</v>
      </c>
      <c r="F253" s="32">
        <v>608218</v>
      </c>
      <c r="G253" s="32">
        <v>973179</v>
      </c>
      <c r="H253" s="33">
        <f t="shared" si="5"/>
        <v>0.36496099999999998</v>
      </c>
      <c r="I253" s="147"/>
      <c r="J253" s="140"/>
      <c r="K253" s="141"/>
      <c r="L253" s="149"/>
      <c r="M253" s="143"/>
      <c r="N253" s="145"/>
      <c r="O253" s="143"/>
    </row>
    <row r="254" spans="1:15" x14ac:dyDescent="0.45">
      <c r="A254" s="25" t="s">
        <v>150</v>
      </c>
      <c r="B254" s="25" t="s">
        <v>328</v>
      </c>
      <c r="C254" s="25" t="s">
        <v>329</v>
      </c>
      <c r="D254" s="24">
        <v>26</v>
      </c>
      <c r="E254" s="24">
        <v>58</v>
      </c>
      <c r="F254" s="26">
        <v>1020423</v>
      </c>
      <c r="G254" s="26">
        <v>1574625</v>
      </c>
      <c r="H254" s="97">
        <f t="shared" si="5"/>
        <v>0.55420199999999997</v>
      </c>
      <c r="I254" s="4"/>
      <c r="J254" s="4"/>
      <c r="K254" s="4"/>
      <c r="L254" s="4"/>
      <c r="M254" s="4"/>
      <c r="N254" s="4"/>
      <c r="O254" s="4"/>
    </row>
    <row r="255" spans="1:15" x14ac:dyDescent="0.45">
      <c r="A255" s="15" t="s">
        <v>150</v>
      </c>
      <c r="B255" s="15" t="s">
        <v>330</v>
      </c>
      <c r="C255" s="15" t="s">
        <v>331</v>
      </c>
      <c r="D255" s="14">
        <v>27</v>
      </c>
      <c r="E255" s="14">
        <v>118</v>
      </c>
      <c r="F255" s="16">
        <v>2210401</v>
      </c>
      <c r="G255" s="16">
        <v>4188077</v>
      </c>
      <c r="H255" s="89">
        <f t="shared" si="5"/>
        <v>1.977676</v>
      </c>
      <c r="I255" s="4"/>
      <c r="J255" s="4"/>
      <c r="K255" s="4"/>
      <c r="L255" s="4"/>
      <c r="M255" s="4"/>
      <c r="N255" s="4"/>
      <c r="O255" s="4"/>
    </row>
    <row r="256" spans="1:15" x14ac:dyDescent="0.45">
      <c r="A256" s="15" t="s">
        <v>150</v>
      </c>
      <c r="B256" s="15" t="s">
        <v>332</v>
      </c>
      <c r="C256" s="15" t="s">
        <v>333</v>
      </c>
      <c r="D256" s="14">
        <v>28</v>
      </c>
      <c r="E256" s="14">
        <v>56</v>
      </c>
      <c r="F256" s="16">
        <v>878497</v>
      </c>
      <c r="G256" s="16">
        <v>1410729</v>
      </c>
      <c r="H256" s="89">
        <f t="shared" si="5"/>
        <v>0.53223200000000004</v>
      </c>
      <c r="I256" s="4"/>
      <c r="J256" s="4"/>
      <c r="K256" s="4"/>
      <c r="L256" s="4"/>
      <c r="M256" s="4"/>
      <c r="N256" s="4"/>
      <c r="O256" s="4"/>
    </row>
    <row r="257" spans="1:15" x14ac:dyDescent="0.45">
      <c r="A257" s="15" t="s">
        <v>150</v>
      </c>
      <c r="B257" s="15" t="s">
        <v>334</v>
      </c>
      <c r="C257" s="15" t="s">
        <v>335</v>
      </c>
      <c r="D257" s="14">
        <v>28</v>
      </c>
      <c r="E257" s="14">
        <v>77</v>
      </c>
      <c r="F257" s="16">
        <v>1414020</v>
      </c>
      <c r="G257" s="16">
        <v>2099665</v>
      </c>
      <c r="H257" s="89">
        <f t="shared" si="5"/>
        <v>0.68564499999999995</v>
      </c>
      <c r="I257" s="4"/>
      <c r="J257" s="4"/>
      <c r="K257" s="4"/>
      <c r="L257" s="4"/>
      <c r="M257" s="4"/>
      <c r="N257" s="4"/>
      <c r="O257" s="4"/>
    </row>
    <row r="258" spans="1:15" ht="14.65" thickBot="1" x14ac:dyDescent="0.5">
      <c r="A258" s="59" t="s">
        <v>150</v>
      </c>
      <c r="B258" s="59" t="s">
        <v>336</v>
      </c>
      <c r="C258" s="59" t="s">
        <v>337</v>
      </c>
      <c r="D258" s="60">
        <v>28</v>
      </c>
      <c r="E258" s="60">
        <v>87</v>
      </c>
      <c r="F258" s="61">
        <v>2734309</v>
      </c>
      <c r="G258" s="61">
        <v>3613333</v>
      </c>
      <c r="H258" s="98">
        <f t="shared" si="5"/>
        <v>0.87902400000000003</v>
      </c>
      <c r="I258" s="4"/>
      <c r="J258" s="4"/>
      <c r="K258" s="4"/>
      <c r="L258" s="4"/>
      <c r="M258" s="4"/>
      <c r="N258" s="4"/>
      <c r="O258" s="4"/>
    </row>
    <row r="259" spans="1:15" x14ac:dyDescent="0.45">
      <c r="A259" s="54" t="s">
        <v>150</v>
      </c>
      <c r="B259" s="34" t="s">
        <v>338</v>
      </c>
      <c r="C259" s="34" t="s">
        <v>339</v>
      </c>
      <c r="D259" s="35">
        <v>28</v>
      </c>
      <c r="E259" s="35">
        <v>177</v>
      </c>
      <c r="F259" s="36">
        <v>3679009</v>
      </c>
      <c r="G259" s="36">
        <v>4920403</v>
      </c>
      <c r="H259" s="37">
        <f t="shared" si="5"/>
        <v>1.2413940000000001</v>
      </c>
      <c r="I259" s="137">
        <f>F260</f>
        <v>4240969</v>
      </c>
      <c r="J259" s="139">
        <f>G260</f>
        <v>4920403</v>
      </c>
      <c r="K259" s="141">
        <f>(J259-I259)/1000000</f>
        <v>0.67943399999999998</v>
      </c>
      <c r="L259" s="142"/>
      <c r="M259" s="142"/>
      <c r="N259" s="144"/>
      <c r="O259" s="129"/>
    </row>
    <row r="260" spans="1:15" ht="14.65" thickBot="1" x14ac:dyDescent="0.5">
      <c r="A260" s="58" t="s">
        <v>479</v>
      </c>
      <c r="B260" s="48" t="s">
        <v>504</v>
      </c>
      <c r="C260" s="48" t="s">
        <v>339</v>
      </c>
      <c r="D260" s="49">
        <v>28</v>
      </c>
      <c r="E260" s="49">
        <v>100</v>
      </c>
      <c r="F260" s="50">
        <v>4240969</v>
      </c>
      <c r="G260" s="50">
        <v>4920403</v>
      </c>
      <c r="H260" s="51">
        <f t="shared" si="5"/>
        <v>0.67943399999999998</v>
      </c>
      <c r="I260" s="138"/>
      <c r="J260" s="140"/>
      <c r="K260" s="141"/>
      <c r="L260" s="143"/>
      <c r="M260" s="143"/>
      <c r="N260" s="145"/>
      <c r="O260" s="130"/>
    </row>
    <row r="261" spans="1:15" x14ac:dyDescent="0.45">
      <c r="H261" s="3"/>
    </row>
  </sheetData>
  <sortState xmlns:xlrd2="http://schemas.microsoft.com/office/spreadsheetml/2017/richdata2" ref="A4:J259">
    <sortCondition ref="D4:D259"/>
    <sortCondition ref="F4:F259"/>
  </sortState>
  <mergeCells count="182">
    <mergeCell ref="I3:K3"/>
    <mergeCell ref="L3:O3"/>
    <mergeCell ref="L16:L17"/>
    <mergeCell ref="M16:M17"/>
    <mergeCell ref="N16:N17"/>
    <mergeCell ref="O16:O17"/>
    <mergeCell ref="I18:I19"/>
    <mergeCell ref="J18:J19"/>
    <mergeCell ref="K18:K19"/>
    <mergeCell ref="L18:L19"/>
    <mergeCell ref="M18:M19"/>
    <mergeCell ref="N18:N19"/>
    <mergeCell ref="O18:O19"/>
    <mergeCell ref="I16:I17"/>
    <mergeCell ref="J16:J17"/>
    <mergeCell ref="K16:K17"/>
    <mergeCell ref="O21:O24"/>
    <mergeCell ref="I29:I31"/>
    <mergeCell ref="J29:J31"/>
    <mergeCell ref="K29:K31"/>
    <mergeCell ref="L29:L31"/>
    <mergeCell ref="M29:M31"/>
    <mergeCell ref="N29:N31"/>
    <mergeCell ref="O29:O31"/>
    <mergeCell ref="I21:I24"/>
    <mergeCell ref="J21:J24"/>
    <mergeCell ref="K21:K24"/>
    <mergeCell ref="L21:L24"/>
    <mergeCell ref="M21:M24"/>
    <mergeCell ref="N21:N24"/>
    <mergeCell ref="O60:O61"/>
    <mergeCell ref="I60:I61"/>
    <mergeCell ref="J60:J61"/>
    <mergeCell ref="K60:K61"/>
    <mergeCell ref="L60:L61"/>
    <mergeCell ref="M60:M61"/>
    <mergeCell ref="N60:N61"/>
    <mergeCell ref="O40:O41"/>
    <mergeCell ref="I40:I41"/>
    <mergeCell ref="J40:J41"/>
    <mergeCell ref="K40:K41"/>
    <mergeCell ref="L40:L41"/>
    <mergeCell ref="M40:M41"/>
    <mergeCell ref="N40:N41"/>
    <mergeCell ref="O99:O100"/>
    <mergeCell ref="I102:I103"/>
    <mergeCell ref="J102:J103"/>
    <mergeCell ref="K102:K103"/>
    <mergeCell ref="L102:L103"/>
    <mergeCell ref="M102:M103"/>
    <mergeCell ref="N102:N103"/>
    <mergeCell ref="O102:O103"/>
    <mergeCell ref="I99:I100"/>
    <mergeCell ref="J99:J100"/>
    <mergeCell ref="K99:K100"/>
    <mergeCell ref="L99:L100"/>
    <mergeCell ref="M99:M100"/>
    <mergeCell ref="N99:N100"/>
    <mergeCell ref="O125:O126"/>
    <mergeCell ref="I136:I137"/>
    <mergeCell ref="J136:J137"/>
    <mergeCell ref="K136:K137"/>
    <mergeCell ref="L136:L137"/>
    <mergeCell ref="M136:M137"/>
    <mergeCell ref="N136:N137"/>
    <mergeCell ref="O136:O137"/>
    <mergeCell ref="I125:I126"/>
    <mergeCell ref="J125:J126"/>
    <mergeCell ref="K125:K126"/>
    <mergeCell ref="L125:L126"/>
    <mergeCell ref="M125:M126"/>
    <mergeCell ref="N125:N126"/>
    <mergeCell ref="I153:I154"/>
    <mergeCell ref="J153:J154"/>
    <mergeCell ref="K153:K154"/>
    <mergeCell ref="L153:L154"/>
    <mergeCell ref="M153:M154"/>
    <mergeCell ref="O153:O154"/>
    <mergeCell ref="N153:N154"/>
    <mergeCell ref="I148:I149"/>
    <mergeCell ref="J148:J149"/>
    <mergeCell ref="K148:K149"/>
    <mergeCell ref="L148:L149"/>
    <mergeCell ref="M148:M149"/>
    <mergeCell ref="N148:N149"/>
    <mergeCell ref="O148:O149"/>
    <mergeCell ref="N160:N161"/>
    <mergeCell ref="O160:O161"/>
    <mergeCell ref="I162:I163"/>
    <mergeCell ref="J162:J163"/>
    <mergeCell ref="K162:K163"/>
    <mergeCell ref="L162:L163"/>
    <mergeCell ref="M162:M163"/>
    <mergeCell ref="N162:N163"/>
    <mergeCell ref="O162:O163"/>
    <mergeCell ref="I160:I161"/>
    <mergeCell ref="J160:J161"/>
    <mergeCell ref="K160:K161"/>
    <mergeCell ref="L160:L161"/>
    <mergeCell ref="M160:M161"/>
    <mergeCell ref="O168:O169"/>
    <mergeCell ref="I176:I177"/>
    <mergeCell ref="J176:J177"/>
    <mergeCell ref="K176:K177"/>
    <mergeCell ref="L176:L177"/>
    <mergeCell ref="M176:M177"/>
    <mergeCell ref="O176:O177"/>
    <mergeCell ref="N176:N177"/>
    <mergeCell ref="I168:I169"/>
    <mergeCell ref="J168:J169"/>
    <mergeCell ref="K168:K169"/>
    <mergeCell ref="L168:L169"/>
    <mergeCell ref="M168:M169"/>
    <mergeCell ref="N168:N169"/>
    <mergeCell ref="O181:O182"/>
    <mergeCell ref="I194:I195"/>
    <mergeCell ref="J194:J195"/>
    <mergeCell ref="K194:K195"/>
    <mergeCell ref="L194:L195"/>
    <mergeCell ref="M194:M195"/>
    <mergeCell ref="N194:N195"/>
    <mergeCell ref="O194:O195"/>
    <mergeCell ref="I181:I182"/>
    <mergeCell ref="J181:J182"/>
    <mergeCell ref="K181:K182"/>
    <mergeCell ref="L181:L182"/>
    <mergeCell ref="M181:M182"/>
    <mergeCell ref="N181:N182"/>
    <mergeCell ref="N205:N206"/>
    <mergeCell ref="O205:O206"/>
    <mergeCell ref="I208:I209"/>
    <mergeCell ref="J208:J209"/>
    <mergeCell ref="K208:K209"/>
    <mergeCell ref="L208:L209"/>
    <mergeCell ref="M208:M209"/>
    <mergeCell ref="N208:N209"/>
    <mergeCell ref="O208:O209"/>
    <mergeCell ref="I205:I206"/>
    <mergeCell ref="J205:J206"/>
    <mergeCell ref="K205:K206"/>
    <mergeCell ref="L205:L206"/>
    <mergeCell ref="M205:M206"/>
    <mergeCell ref="M230:M231"/>
    <mergeCell ref="N230:N231"/>
    <mergeCell ref="O223:O224"/>
    <mergeCell ref="I227:I228"/>
    <mergeCell ref="J227:J228"/>
    <mergeCell ref="K227:K228"/>
    <mergeCell ref="L227:L228"/>
    <mergeCell ref="M227:M228"/>
    <mergeCell ref="N227:N228"/>
    <mergeCell ref="O227:O228"/>
    <mergeCell ref="I223:I224"/>
    <mergeCell ref="J223:J224"/>
    <mergeCell ref="K223:K224"/>
    <mergeCell ref="L223:L224"/>
    <mergeCell ref="M223:M224"/>
    <mergeCell ref="N223:N224"/>
    <mergeCell ref="O259:O260"/>
    <mergeCell ref="A3:A4"/>
    <mergeCell ref="B3:C3"/>
    <mergeCell ref="D3:D4"/>
    <mergeCell ref="F3:G3"/>
    <mergeCell ref="H3:H4"/>
    <mergeCell ref="I259:I260"/>
    <mergeCell ref="J259:J260"/>
    <mergeCell ref="K259:K260"/>
    <mergeCell ref="L259:L260"/>
    <mergeCell ref="M259:M260"/>
    <mergeCell ref="N259:N260"/>
    <mergeCell ref="O230:O231"/>
    <mergeCell ref="I252:I253"/>
    <mergeCell ref="J252:J253"/>
    <mergeCell ref="K252:K253"/>
    <mergeCell ref="L252:L253"/>
    <mergeCell ref="M252:M253"/>
    <mergeCell ref="N252:N253"/>
    <mergeCell ref="O252:O253"/>
    <mergeCell ref="I230:I231"/>
    <mergeCell ref="J230:J231"/>
    <mergeCell ref="K230:K231"/>
    <mergeCell ref="L230:L231"/>
  </mergeCells>
  <phoneticPr fontId="3" type="noConversion"/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(A) by breed</vt:lpstr>
      <vt:lpstr>(B) by localization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NA_Zinovieva</dc:creator>
  <cp:lastModifiedBy>JASB</cp:lastModifiedBy>
  <dcterms:created xsi:type="dcterms:W3CDTF">2022-03-30T18:12:35Z</dcterms:created>
  <dcterms:modified xsi:type="dcterms:W3CDTF">2023-02-03T02:10:36Z</dcterms:modified>
</cp:coreProperties>
</file>