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1" windowHeight="12291" activeTab="6"/>
  </bookViews>
  <sheets>
    <sheet name="Table S1" sheetId="2" r:id="rId1"/>
    <sheet name="Table S2" sheetId="3" r:id="rId2"/>
    <sheet name="Table S3" sheetId="12" r:id="rId3"/>
    <sheet name="Table S4" sheetId="4" r:id="rId4"/>
    <sheet name="Table S5" sheetId="5" r:id="rId5"/>
    <sheet name="Table S6" sheetId="6" r:id="rId6"/>
    <sheet name="Table S7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<sst xmlns="http://schemas.openxmlformats.org/spreadsheetml/2006/main" count="241" uniqueCount="107">
  <si>
    <t>Table S1. Shotgun metagenome sequencing yield and quality metrics per sample</t>
  </si>
  <si>
    <t>SampleID</t>
  </si>
  <si>
    <t>Total Reads</t>
  </si>
  <si>
    <t>Total Bases</t>
  </si>
  <si>
    <t>Total Reads with Ns</t>
  </si>
  <si>
    <t>N Reads%</t>
  </si>
  <si>
    <t>A%</t>
  </si>
  <si>
    <t>T%</t>
  </si>
  <si>
    <t>C%</t>
  </si>
  <si>
    <t>G%</t>
  </si>
  <si>
    <t>N%</t>
  </si>
  <si>
    <t>Error%</t>
  </si>
  <si>
    <t>Q20%</t>
  </si>
  <si>
    <t>Q30%</t>
  </si>
  <si>
    <t>GC%</t>
  </si>
  <si>
    <t>1_2</t>
  </si>
  <si>
    <t>1_30</t>
  </si>
  <si>
    <t>1_31</t>
  </si>
  <si>
    <t>1_45</t>
  </si>
  <si>
    <t>1_63</t>
  </si>
  <si>
    <t>1_66</t>
  </si>
  <si>
    <t>2_27</t>
  </si>
  <si>
    <t>2_59</t>
  </si>
  <si>
    <t>2_74</t>
  </si>
  <si>
    <t>2_80</t>
  </si>
  <si>
    <t>1_46</t>
  </si>
  <si>
    <t>1_60</t>
  </si>
  <si>
    <t>2_9</t>
  </si>
  <si>
    <t>1_34</t>
  </si>
  <si>
    <t>1_57</t>
  </si>
  <si>
    <t>1_67</t>
  </si>
  <si>
    <t>2_63</t>
  </si>
  <si>
    <t>1_11</t>
  </si>
  <si>
    <t>1_37</t>
  </si>
  <si>
    <t>1_48</t>
  </si>
  <si>
    <t>2_15</t>
  </si>
  <si>
    <t>2_32</t>
  </si>
  <si>
    <t>2_71</t>
  </si>
  <si>
    <t>2_73</t>
  </si>
  <si>
    <t>2_82</t>
  </si>
  <si>
    <t>1_29</t>
  </si>
  <si>
    <t>sum</t>
  </si>
  <si>
    <t>mean</t>
  </si>
  <si>
    <t>se</t>
  </si>
  <si>
    <t>sd</t>
  </si>
  <si>
    <t>Table S2. Quality-filtered clean reads statistics for rumen metagenomes.</t>
  </si>
  <si>
    <t>Table S3. Summary of host and feed read removal from rumen metagenomic datasets</t>
  </si>
  <si>
    <t>Total Input Reads (pairs)</t>
  </si>
  <si>
    <t>Host/Feed Reads (pairs)</t>
  </si>
  <si>
    <t>Retained Reads (pairs)</t>
  </si>
  <si>
    <t>Retained(%)</t>
  </si>
  <si>
    <t>Table S4. Per-sample de novo assembly statistics</t>
  </si>
  <si>
    <t>Sample ID</t>
  </si>
  <si>
    <t xml:space="preserve">Number  </t>
  </si>
  <si>
    <t>Length</t>
  </si>
  <si>
    <t>N50</t>
  </si>
  <si>
    <t>N90</t>
  </si>
  <si>
    <t>Max</t>
  </si>
  <si>
    <t>Min</t>
  </si>
  <si>
    <t>Table S5. Domain-level taxonomic composition of rumen metagenomes</t>
  </si>
  <si>
    <t>Archaea</t>
  </si>
  <si>
    <t>Bacteria</t>
  </si>
  <si>
    <t>Eukaryota</t>
  </si>
  <si>
    <t>Viruses</t>
  </si>
  <si>
    <t>Total</t>
  </si>
  <si>
    <t>Archaea %</t>
  </si>
  <si>
    <t>Bacteria %</t>
  </si>
  <si>
    <t>Eukaryota %</t>
  </si>
  <si>
    <t>Viruses %</t>
  </si>
  <si>
    <t>Table S6. Summary of CAZyme gene catalog and classification.</t>
  </si>
  <si>
    <t>Function</t>
  </si>
  <si>
    <t>type</t>
  </si>
  <si>
    <t>Num.</t>
  </si>
  <si>
    <t>AA</t>
  </si>
  <si>
    <t>CBM</t>
  </si>
  <si>
    <t>CE</t>
  </si>
  <si>
    <t>GH</t>
  </si>
  <si>
    <t>GT</t>
  </si>
  <si>
    <t>PL</t>
  </si>
  <si>
    <t>Table S7. Classification of hydrogenase genes identified in HFCR and LFCR sheep.</t>
  </si>
  <si>
    <t>HydrogenaseType</t>
  </si>
  <si>
    <t>Subgroup</t>
  </si>
  <si>
    <t>Persent</t>
  </si>
  <si>
    <t>[FeFe]-hydrogenases</t>
  </si>
  <si>
    <t xml:space="preserve">[FeFe] Group A1           </t>
  </si>
  <si>
    <t xml:space="preserve">[FeFe] Group A2           </t>
  </si>
  <si>
    <t xml:space="preserve">[FeFe] Group A3           </t>
  </si>
  <si>
    <t xml:space="preserve">[FeFe] Group A4           </t>
  </si>
  <si>
    <t xml:space="preserve">[FeFe] Group B            </t>
  </si>
  <si>
    <t xml:space="preserve">[FeFe] Group C1           </t>
  </si>
  <si>
    <t xml:space="preserve">[FeFe] Group C2           </t>
  </si>
  <si>
    <t xml:space="preserve">[FeFe] Group C3           </t>
  </si>
  <si>
    <t>[Fe]-hydrogenases</t>
  </si>
  <si>
    <t xml:space="preserve">[Fe]                      </t>
  </si>
  <si>
    <t>[NiFe]-hydrogenases</t>
  </si>
  <si>
    <t xml:space="preserve">[NiFe] Group 1b           </t>
  </si>
  <si>
    <t xml:space="preserve">[NiFe] Group 1d           </t>
  </si>
  <si>
    <t xml:space="preserve">[NiFe] Group 3a           </t>
  </si>
  <si>
    <t xml:space="preserve">[NiFe] Group 3c           </t>
  </si>
  <si>
    <t xml:space="preserve">[NiFe] Group 4c           </t>
  </si>
  <si>
    <t xml:space="preserve">[NiFe] Group 4d           </t>
  </si>
  <si>
    <t xml:space="preserve">[NiFe] Group 4e           </t>
  </si>
  <si>
    <t xml:space="preserve">[NiFe] Group 4f           </t>
  </si>
  <si>
    <t xml:space="preserve">[NiFe] Group 4g           </t>
  </si>
  <si>
    <t xml:space="preserve">[NiFe] Group 4h           </t>
  </si>
  <si>
    <t xml:space="preserve">[NiFe] Group 4i           </t>
  </si>
  <si>
    <t>Total hydrogenase genes identified: 3686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</si>
</sst>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0.5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0" fontId="2" fillId="0" borderId="0" xfId="3" applyNumberFormat="1" applyFont="1" applyAlignment="1">
      <alignment horizontal="center" vertical="center"/>
    </xf>
    <xf numFmtId="0" fontId="2" fillId="0" borderId="0" xfId="0" applyFont="1">
      <alignment vertical="center"/>
    </xf>
    <xf numFmtId="43" fontId="2" fillId="0" borderId="0" xfId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0" fontId="2" fillId="0" borderId="0" xfId="3" applyNumberFormat="1" applyFont="1" applyBorder="1" applyAlignment="1">
      <alignment horizontal="center" vertical="center"/>
    </xf>
    <xf numFmtId="43" fontId="2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0" fontId="2" fillId="0" borderId="1" xfId="3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3" fontId="3" fillId="0" borderId="0" xfId="0" applyNumberFormat="1" applyFont="1">
      <alignment vertical="center"/>
    </xf>
    <xf numFmtId="10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zoomScale="90" zoomScaleNormal="90" workbookViewId="0">
      <selection activeCell="A1" sqref="A1:N1"/>
    </sheetView>
  </sheetViews>
  <sheetFormatPr defaultColWidth="9" defaultRowHeight="14.1"/>
  <cols>
    <col min="2" max="2" width="11.7083333333333" customWidth="1"/>
    <col min="3" max="3" width="11.425" customWidth="1"/>
    <col min="4" max="14" width="9.06666666666667" customWidth="1"/>
  </cols>
  <sheetData>
    <row r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22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  <c r="I2" s="32" t="s">
        <v>9</v>
      </c>
      <c r="J2" s="32" t="s">
        <v>10</v>
      </c>
      <c r="K2" s="32" t="s">
        <v>11</v>
      </c>
      <c r="L2" s="32" t="s">
        <v>12</v>
      </c>
      <c r="M2" s="32" t="s">
        <v>13</v>
      </c>
      <c r="N2" s="32" t="s">
        <v>14</v>
      </c>
    </row>
    <row r="3" spans="1:14">
      <c r="A3" s="20" t="s">
        <v>15</v>
      </c>
      <c r="B3" s="30">
        <v>139755382</v>
      </c>
      <c r="C3" s="30">
        <v>20963307300</v>
      </c>
      <c r="D3" s="30">
        <v>1298507</v>
      </c>
      <c r="E3" s="30">
        <v>0.93</v>
      </c>
      <c r="F3" s="30">
        <v>27.77</v>
      </c>
      <c r="G3" s="30">
        <v>27.58</v>
      </c>
      <c r="H3" s="30">
        <v>22.34</v>
      </c>
      <c r="I3" s="30">
        <v>22.29</v>
      </c>
      <c r="J3" s="30">
        <v>0.01</v>
      </c>
      <c r="K3" s="30">
        <v>0.0233</v>
      </c>
      <c r="L3" s="30">
        <v>98.26</v>
      </c>
      <c r="M3" s="30">
        <v>95.18</v>
      </c>
      <c r="N3" s="30">
        <v>44.63</v>
      </c>
    </row>
    <row r="4" spans="1:14">
      <c r="A4" s="20" t="s">
        <v>16</v>
      </c>
      <c r="B4" s="30">
        <v>171386624</v>
      </c>
      <c r="C4" s="30">
        <v>25707993600</v>
      </c>
      <c r="D4" s="30">
        <v>1536196</v>
      </c>
      <c r="E4" s="30">
        <v>0.9</v>
      </c>
      <c r="F4" s="30">
        <v>27.94</v>
      </c>
      <c r="G4" s="30">
        <v>27.8</v>
      </c>
      <c r="H4" s="30">
        <v>22.17</v>
      </c>
      <c r="I4" s="30">
        <v>22.07</v>
      </c>
      <c r="J4" s="30">
        <v>0.01</v>
      </c>
      <c r="K4" s="30">
        <v>0.023</v>
      </c>
      <c r="L4" s="30">
        <v>98.39</v>
      </c>
      <c r="M4" s="30">
        <v>95.5</v>
      </c>
      <c r="N4" s="30">
        <v>44.24</v>
      </c>
    </row>
    <row r="5" spans="1:14">
      <c r="A5" s="20" t="s">
        <v>17</v>
      </c>
      <c r="B5" s="30">
        <v>161281772</v>
      </c>
      <c r="C5" s="30">
        <v>24192265800</v>
      </c>
      <c r="D5" s="30">
        <v>1471335</v>
      </c>
      <c r="E5" s="30">
        <v>0.91</v>
      </c>
      <c r="F5" s="30">
        <v>29.48</v>
      </c>
      <c r="G5" s="30">
        <v>29.24</v>
      </c>
      <c r="H5" s="30">
        <v>20.72</v>
      </c>
      <c r="I5" s="30">
        <v>20.55</v>
      </c>
      <c r="J5" s="30">
        <v>0.01</v>
      </c>
      <c r="K5" s="30">
        <v>0.0224</v>
      </c>
      <c r="L5" s="30">
        <v>98.5</v>
      </c>
      <c r="M5" s="30">
        <v>95.83</v>
      </c>
      <c r="N5" s="30">
        <v>41.27</v>
      </c>
    </row>
    <row r="6" spans="1:14">
      <c r="A6" s="20" t="s">
        <v>18</v>
      </c>
      <c r="B6" s="30">
        <v>169022370</v>
      </c>
      <c r="C6" s="30">
        <v>25353355500</v>
      </c>
      <c r="D6" s="30">
        <v>1519954</v>
      </c>
      <c r="E6" s="30">
        <v>0.9</v>
      </c>
      <c r="F6" s="30">
        <v>27.32</v>
      </c>
      <c r="G6" s="30">
        <v>27.16</v>
      </c>
      <c r="H6" s="30">
        <v>22.76</v>
      </c>
      <c r="I6" s="30">
        <v>22.74</v>
      </c>
      <c r="J6" s="30">
        <v>0.01</v>
      </c>
      <c r="K6" s="30">
        <v>0.0232</v>
      </c>
      <c r="L6" s="30">
        <v>98.33</v>
      </c>
      <c r="M6" s="30">
        <v>95.34</v>
      </c>
      <c r="N6" s="30">
        <v>45.5</v>
      </c>
    </row>
    <row r="7" spans="1:14">
      <c r="A7" s="20" t="s">
        <v>19</v>
      </c>
      <c r="B7" s="30">
        <v>142909290</v>
      </c>
      <c r="C7" s="30">
        <v>21436393500</v>
      </c>
      <c r="D7" s="30">
        <v>1305121</v>
      </c>
      <c r="E7" s="30">
        <v>0.91</v>
      </c>
      <c r="F7" s="30">
        <v>27.94</v>
      </c>
      <c r="G7" s="30">
        <v>27.78</v>
      </c>
      <c r="H7" s="30">
        <v>22.19</v>
      </c>
      <c r="I7" s="30">
        <v>22.08</v>
      </c>
      <c r="J7" s="30">
        <v>0.01</v>
      </c>
      <c r="K7" s="30">
        <v>0.0226</v>
      </c>
      <c r="L7" s="30">
        <v>98.45</v>
      </c>
      <c r="M7" s="30">
        <v>95.71</v>
      </c>
      <c r="N7" s="30">
        <v>44.27</v>
      </c>
    </row>
    <row r="8" spans="1:14">
      <c r="A8" s="20" t="s">
        <v>20</v>
      </c>
      <c r="B8" s="30">
        <v>165598736</v>
      </c>
      <c r="C8" s="30">
        <v>24839810400</v>
      </c>
      <c r="D8" s="30">
        <v>1488215</v>
      </c>
      <c r="E8" s="30">
        <v>0.9</v>
      </c>
      <c r="F8" s="30">
        <v>28.7</v>
      </c>
      <c r="G8" s="30">
        <v>28.59</v>
      </c>
      <c r="H8" s="30">
        <v>21.41</v>
      </c>
      <c r="I8" s="30">
        <v>21.28</v>
      </c>
      <c r="J8" s="30">
        <v>0.01</v>
      </c>
      <c r="K8" s="30">
        <v>0.0226</v>
      </c>
      <c r="L8" s="30">
        <v>98.49</v>
      </c>
      <c r="M8" s="30">
        <v>95.76</v>
      </c>
      <c r="N8" s="30">
        <v>42.69</v>
      </c>
    </row>
    <row r="9" spans="1:14">
      <c r="A9" s="20" t="s">
        <v>21</v>
      </c>
      <c r="B9" s="30">
        <v>143245338</v>
      </c>
      <c r="C9" s="30">
        <v>21486800700</v>
      </c>
      <c r="D9" s="30">
        <v>1286196</v>
      </c>
      <c r="E9" s="30">
        <v>0.9</v>
      </c>
      <c r="F9" s="30">
        <v>28.42</v>
      </c>
      <c r="G9" s="30">
        <v>28.3</v>
      </c>
      <c r="H9" s="30">
        <v>21.7</v>
      </c>
      <c r="I9" s="30">
        <v>21.56</v>
      </c>
      <c r="J9" s="30">
        <v>0.01</v>
      </c>
      <c r="K9" s="30">
        <v>0.0228</v>
      </c>
      <c r="L9" s="30">
        <v>98.41</v>
      </c>
      <c r="M9" s="30">
        <v>95.58</v>
      </c>
      <c r="N9" s="30">
        <v>43.27</v>
      </c>
    </row>
    <row r="10" spans="1:14">
      <c r="A10" s="20" t="s">
        <v>22</v>
      </c>
      <c r="B10" s="30">
        <v>168473462</v>
      </c>
      <c r="C10" s="30">
        <v>25271019300</v>
      </c>
      <c r="D10" s="30">
        <v>1539809</v>
      </c>
      <c r="E10" s="30">
        <v>0.91</v>
      </c>
      <c r="F10" s="30">
        <v>29.44</v>
      </c>
      <c r="G10" s="30">
        <v>29.32</v>
      </c>
      <c r="H10" s="30">
        <v>20.75</v>
      </c>
      <c r="I10" s="30">
        <v>20.48</v>
      </c>
      <c r="J10" s="30">
        <v>0.01</v>
      </c>
      <c r="K10" s="30">
        <v>0.0223</v>
      </c>
      <c r="L10" s="30">
        <v>98.53</v>
      </c>
      <c r="M10" s="30">
        <v>95.91</v>
      </c>
      <c r="N10" s="30">
        <v>41.22</v>
      </c>
    </row>
    <row r="11" spans="1:14">
      <c r="A11" s="20" t="s">
        <v>23</v>
      </c>
      <c r="B11" s="30">
        <v>149345736</v>
      </c>
      <c r="C11" s="30">
        <v>22401860400</v>
      </c>
      <c r="D11" s="30">
        <v>482802</v>
      </c>
      <c r="E11" s="30">
        <v>0.32</v>
      </c>
      <c r="F11" s="30">
        <v>29.74</v>
      </c>
      <c r="G11" s="30">
        <v>29.54</v>
      </c>
      <c r="H11" s="30">
        <v>20.43</v>
      </c>
      <c r="I11" s="30">
        <v>20.28</v>
      </c>
      <c r="J11" s="30">
        <v>0.01</v>
      </c>
      <c r="K11" s="30">
        <v>0.021</v>
      </c>
      <c r="L11" s="30">
        <v>98.79</v>
      </c>
      <c r="M11" s="30">
        <v>96.66</v>
      </c>
      <c r="N11" s="30">
        <v>40.71</v>
      </c>
    </row>
    <row r="12" spans="1:14">
      <c r="A12" s="20" t="s">
        <v>24</v>
      </c>
      <c r="B12" s="30">
        <v>157717134</v>
      </c>
      <c r="C12" s="30">
        <v>23657570100</v>
      </c>
      <c r="D12" s="30">
        <v>473116</v>
      </c>
      <c r="E12" s="30">
        <v>0.3</v>
      </c>
      <c r="F12" s="30">
        <v>27.22</v>
      </c>
      <c r="G12" s="30">
        <v>27.05</v>
      </c>
      <c r="H12" s="30">
        <v>22.87</v>
      </c>
      <c r="I12" s="30">
        <v>22.85</v>
      </c>
      <c r="J12" s="30">
        <v>0.01</v>
      </c>
      <c r="K12" s="30">
        <v>0.0203</v>
      </c>
      <c r="L12" s="30">
        <v>98.94</v>
      </c>
      <c r="M12" s="30">
        <v>97.1</v>
      </c>
      <c r="N12" s="30">
        <v>45.72</v>
      </c>
    </row>
    <row r="13" spans="1:14">
      <c r="A13" s="20" t="s">
        <v>25</v>
      </c>
      <c r="B13" s="30">
        <v>158360882</v>
      </c>
      <c r="C13" s="30">
        <v>23754132300</v>
      </c>
      <c r="D13" s="30">
        <v>1442915</v>
      </c>
      <c r="E13" s="30">
        <v>0.91</v>
      </c>
      <c r="F13" s="30">
        <v>29.13</v>
      </c>
      <c r="G13" s="30">
        <v>28.9</v>
      </c>
      <c r="H13" s="30">
        <v>21.01</v>
      </c>
      <c r="I13" s="30">
        <v>20.95</v>
      </c>
      <c r="J13" s="30">
        <v>0.01</v>
      </c>
      <c r="K13" s="30">
        <v>0.0218</v>
      </c>
      <c r="L13" s="30">
        <v>98.64</v>
      </c>
      <c r="M13" s="30">
        <v>96.21</v>
      </c>
      <c r="N13" s="30">
        <v>41.96</v>
      </c>
    </row>
    <row r="14" spans="1:14">
      <c r="A14" s="20" t="s">
        <v>26</v>
      </c>
      <c r="B14" s="30">
        <v>156747794</v>
      </c>
      <c r="C14" s="30">
        <v>23512169100</v>
      </c>
      <c r="D14" s="30">
        <v>1414889</v>
      </c>
      <c r="E14" s="30">
        <v>0.9</v>
      </c>
      <c r="F14" s="30">
        <v>27.32</v>
      </c>
      <c r="G14" s="30">
        <v>27.16</v>
      </c>
      <c r="H14" s="30">
        <v>22.75</v>
      </c>
      <c r="I14" s="30">
        <v>22.76</v>
      </c>
      <c r="J14" s="30">
        <v>0.01</v>
      </c>
      <c r="K14" s="30">
        <v>0.0227</v>
      </c>
      <c r="L14" s="30">
        <v>98.44</v>
      </c>
      <c r="M14" s="30">
        <v>95.67</v>
      </c>
      <c r="N14" s="30">
        <v>45.5</v>
      </c>
    </row>
    <row r="15" spans="1:14">
      <c r="A15" s="20" t="s">
        <v>27</v>
      </c>
      <c r="B15" s="30">
        <v>146014578</v>
      </c>
      <c r="C15" s="30">
        <v>21902186700</v>
      </c>
      <c r="D15" s="30">
        <v>454729</v>
      </c>
      <c r="E15" s="30">
        <v>0.31</v>
      </c>
      <c r="F15" s="30">
        <v>29.11</v>
      </c>
      <c r="G15" s="30">
        <v>28.87</v>
      </c>
      <c r="H15" s="30">
        <v>21.1</v>
      </c>
      <c r="I15" s="30">
        <v>20.91</v>
      </c>
      <c r="J15" s="30">
        <v>0.01</v>
      </c>
      <c r="K15" s="30">
        <v>0.0205</v>
      </c>
      <c r="L15" s="30">
        <v>98.91</v>
      </c>
      <c r="M15" s="30">
        <v>97</v>
      </c>
      <c r="N15" s="30">
        <v>42.01</v>
      </c>
    </row>
    <row r="16" spans="1:14">
      <c r="A16" s="20" t="s">
        <v>28</v>
      </c>
      <c r="B16" s="30">
        <v>146243696</v>
      </c>
      <c r="C16" s="30">
        <v>21936554400</v>
      </c>
      <c r="D16" s="30">
        <v>1334687</v>
      </c>
      <c r="E16" s="30">
        <v>0.91</v>
      </c>
      <c r="F16" s="30">
        <v>28.97</v>
      </c>
      <c r="G16" s="30">
        <v>28.76</v>
      </c>
      <c r="H16" s="30">
        <v>21.2</v>
      </c>
      <c r="I16" s="30">
        <v>21.06</v>
      </c>
      <c r="J16" s="30">
        <v>0.01</v>
      </c>
      <c r="K16" s="30">
        <v>0.0229</v>
      </c>
      <c r="L16" s="30">
        <v>98.4</v>
      </c>
      <c r="M16" s="30">
        <v>95.53</v>
      </c>
      <c r="N16" s="30">
        <v>42.26</v>
      </c>
    </row>
    <row r="17" spans="1:14">
      <c r="A17" s="20" t="s">
        <v>29</v>
      </c>
      <c r="B17" s="30">
        <v>140112472</v>
      </c>
      <c r="C17" s="30">
        <v>21016870800</v>
      </c>
      <c r="D17" s="30">
        <v>1271875</v>
      </c>
      <c r="E17" s="30">
        <v>0.91</v>
      </c>
      <c r="F17" s="30">
        <v>29.54</v>
      </c>
      <c r="G17" s="30">
        <v>29.38</v>
      </c>
      <c r="H17" s="30">
        <v>20.67</v>
      </c>
      <c r="I17" s="30">
        <v>20.4</v>
      </c>
      <c r="J17" s="30">
        <v>0.01</v>
      </c>
      <c r="K17" s="30">
        <v>0.0227</v>
      </c>
      <c r="L17" s="30">
        <v>98.44</v>
      </c>
      <c r="M17" s="30">
        <v>95.64</v>
      </c>
      <c r="N17" s="30">
        <v>41.06</v>
      </c>
    </row>
    <row r="18" spans="1:14">
      <c r="A18" s="20" t="s">
        <v>30</v>
      </c>
      <c r="B18" s="30">
        <v>140064714</v>
      </c>
      <c r="C18" s="30">
        <v>21009707100</v>
      </c>
      <c r="D18" s="30">
        <v>1267941</v>
      </c>
      <c r="E18" s="30">
        <v>0.91</v>
      </c>
      <c r="F18" s="30">
        <v>30.05</v>
      </c>
      <c r="G18" s="30">
        <v>29.79</v>
      </c>
      <c r="H18" s="30">
        <v>20.2</v>
      </c>
      <c r="I18" s="30">
        <v>19.95</v>
      </c>
      <c r="J18" s="30">
        <v>0.01</v>
      </c>
      <c r="K18" s="30">
        <v>0.0228</v>
      </c>
      <c r="L18" s="30">
        <v>98.39</v>
      </c>
      <c r="M18" s="30">
        <v>95.51</v>
      </c>
      <c r="N18" s="30">
        <v>40.15</v>
      </c>
    </row>
    <row r="19" spans="1:14">
      <c r="A19" s="20" t="s">
        <v>31</v>
      </c>
      <c r="B19" s="30">
        <v>138062580</v>
      </c>
      <c r="C19" s="30">
        <v>20709387000</v>
      </c>
      <c r="D19" s="30">
        <v>440388</v>
      </c>
      <c r="E19" s="30">
        <v>0.32</v>
      </c>
      <c r="F19" s="30">
        <v>28.21</v>
      </c>
      <c r="G19" s="30">
        <v>28.02</v>
      </c>
      <c r="H19" s="30">
        <v>21.93</v>
      </c>
      <c r="I19" s="30">
        <v>21.83</v>
      </c>
      <c r="J19" s="30">
        <v>0.01</v>
      </c>
      <c r="K19" s="30">
        <v>0.0208</v>
      </c>
      <c r="L19" s="30">
        <v>98.81</v>
      </c>
      <c r="M19" s="30">
        <v>96.74</v>
      </c>
      <c r="N19" s="30">
        <v>43.76</v>
      </c>
    </row>
    <row r="20" spans="1:14">
      <c r="A20" s="20" t="s">
        <v>32</v>
      </c>
      <c r="B20" s="30">
        <v>160616284</v>
      </c>
      <c r="C20" s="30">
        <v>24092442600</v>
      </c>
      <c r="D20" s="30">
        <v>1475560</v>
      </c>
      <c r="E20" s="30">
        <v>0.92</v>
      </c>
      <c r="F20" s="30">
        <v>28.24</v>
      </c>
      <c r="G20" s="30">
        <v>28.03</v>
      </c>
      <c r="H20" s="30">
        <v>21.87</v>
      </c>
      <c r="I20" s="30">
        <v>21.84</v>
      </c>
      <c r="J20" s="30">
        <v>0.01</v>
      </c>
      <c r="K20" s="30">
        <v>0.0225</v>
      </c>
      <c r="L20" s="30">
        <v>98.48</v>
      </c>
      <c r="M20" s="30">
        <v>95.77</v>
      </c>
      <c r="N20" s="30">
        <v>43.71</v>
      </c>
    </row>
    <row r="21" spans="1:14">
      <c r="A21" s="20" t="s">
        <v>33</v>
      </c>
      <c r="B21" s="30">
        <v>177999618</v>
      </c>
      <c r="C21" s="30">
        <v>26699942700</v>
      </c>
      <c r="D21" s="30">
        <v>1645013</v>
      </c>
      <c r="E21" s="30">
        <v>0.92</v>
      </c>
      <c r="F21" s="30">
        <v>31.69</v>
      </c>
      <c r="G21" s="30">
        <v>31.36</v>
      </c>
      <c r="H21" s="30">
        <v>18.62</v>
      </c>
      <c r="I21" s="30">
        <v>18.32</v>
      </c>
      <c r="J21" s="30">
        <v>0.01</v>
      </c>
      <c r="K21" s="30">
        <v>0.0223</v>
      </c>
      <c r="L21" s="30">
        <v>98.51</v>
      </c>
      <c r="M21" s="30">
        <v>95.85</v>
      </c>
      <c r="N21" s="30">
        <v>36.93</v>
      </c>
    </row>
    <row r="22" spans="1:14">
      <c r="A22" s="20" t="s">
        <v>34</v>
      </c>
      <c r="B22" s="30">
        <v>157901218</v>
      </c>
      <c r="C22" s="30">
        <v>23685182700</v>
      </c>
      <c r="D22" s="30">
        <v>1420809</v>
      </c>
      <c r="E22" s="30">
        <v>0.9</v>
      </c>
      <c r="F22" s="30">
        <v>28.04</v>
      </c>
      <c r="G22" s="30">
        <v>27.85</v>
      </c>
      <c r="H22" s="30">
        <v>22.1</v>
      </c>
      <c r="I22" s="30">
        <v>22</v>
      </c>
      <c r="J22" s="30">
        <v>0.01</v>
      </c>
      <c r="K22" s="30">
        <v>0.0228</v>
      </c>
      <c r="L22" s="30">
        <v>98.43</v>
      </c>
      <c r="M22" s="30">
        <v>95.58</v>
      </c>
      <c r="N22" s="30">
        <v>44.1</v>
      </c>
    </row>
    <row r="23" spans="1:14">
      <c r="A23" s="20" t="s">
        <v>35</v>
      </c>
      <c r="B23" s="30">
        <v>140256602</v>
      </c>
      <c r="C23" s="30">
        <v>21038490300</v>
      </c>
      <c r="D23" s="30">
        <v>1281038</v>
      </c>
      <c r="E23" s="30">
        <v>0.91</v>
      </c>
      <c r="F23" s="30">
        <v>29.02</v>
      </c>
      <c r="G23" s="30">
        <v>28.88</v>
      </c>
      <c r="H23" s="30">
        <v>21.13</v>
      </c>
      <c r="I23" s="30">
        <v>20.95</v>
      </c>
      <c r="J23" s="30">
        <v>0.01</v>
      </c>
      <c r="K23" s="30">
        <v>0.0224</v>
      </c>
      <c r="L23" s="30">
        <v>98.49</v>
      </c>
      <c r="M23" s="30">
        <v>95.79</v>
      </c>
      <c r="N23" s="30">
        <v>42.08</v>
      </c>
    </row>
    <row r="24" spans="1:14">
      <c r="A24" s="20" t="s">
        <v>36</v>
      </c>
      <c r="B24" s="30">
        <v>179342818</v>
      </c>
      <c r="C24" s="30">
        <v>26901422700</v>
      </c>
      <c r="D24" s="30">
        <v>1603506</v>
      </c>
      <c r="E24" s="30">
        <v>0.89</v>
      </c>
      <c r="F24" s="30">
        <v>27.87</v>
      </c>
      <c r="G24" s="30">
        <v>27.7</v>
      </c>
      <c r="H24" s="30">
        <v>22.27</v>
      </c>
      <c r="I24" s="30">
        <v>22.14</v>
      </c>
      <c r="J24" s="30">
        <v>0.01</v>
      </c>
      <c r="K24" s="30">
        <v>0.0231</v>
      </c>
      <c r="L24" s="30">
        <v>98.29</v>
      </c>
      <c r="M24" s="30">
        <v>95.31</v>
      </c>
      <c r="N24" s="30">
        <v>44.41</v>
      </c>
    </row>
    <row r="25" spans="1:14">
      <c r="A25" s="20" t="s">
        <v>37</v>
      </c>
      <c r="B25" s="30">
        <v>134807556</v>
      </c>
      <c r="C25" s="30">
        <v>20221133400</v>
      </c>
      <c r="D25" s="30">
        <v>422679</v>
      </c>
      <c r="E25" s="30">
        <v>0.31</v>
      </c>
      <c r="F25" s="30">
        <v>26.95</v>
      </c>
      <c r="G25" s="30">
        <v>26.81</v>
      </c>
      <c r="H25" s="30">
        <v>23.13</v>
      </c>
      <c r="I25" s="30">
        <v>23.11</v>
      </c>
      <c r="J25" s="30">
        <v>0.01</v>
      </c>
      <c r="K25" s="30">
        <v>0.0208</v>
      </c>
      <c r="L25" s="30">
        <v>98.83</v>
      </c>
      <c r="M25" s="30">
        <v>96.81</v>
      </c>
      <c r="N25" s="30">
        <v>46.24</v>
      </c>
    </row>
    <row r="26" spans="1:14">
      <c r="A26" s="20" t="s">
        <v>38</v>
      </c>
      <c r="B26" s="30">
        <v>172181290</v>
      </c>
      <c r="C26" s="30">
        <v>25827193500</v>
      </c>
      <c r="D26" s="30">
        <v>1549277</v>
      </c>
      <c r="E26" s="30">
        <v>0.9</v>
      </c>
      <c r="F26" s="30">
        <v>27.65</v>
      </c>
      <c r="G26" s="30">
        <v>27.55</v>
      </c>
      <c r="H26" s="30">
        <v>22.45</v>
      </c>
      <c r="I26" s="30">
        <v>22.34</v>
      </c>
      <c r="J26" s="30">
        <v>0.01</v>
      </c>
      <c r="K26" s="30">
        <v>0.0224</v>
      </c>
      <c r="L26" s="30">
        <v>98.49</v>
      </c>
      <c r="M26" s="30">
        <v>95.81</v>
      </c>
      <c r="N26" s="30">
        <v>44.79</v>
      </c>
    </row>
    <row r="27" spans="1:14">
      <c r="A27" s="20" t="s">
        <v>39</v>
      </c>
      <c r="B27" s="30">
        <v>185589188</v>
      </c>
      <c r="C27" s="30">
        <v>27838378200</v>
      </c>
      <c r="D27" s="30">
        <v>1685586</v>
      </c>
      <c r="E27" s="30">
        <v>0.91</v>
      </c>
      <c r="F27" s="30">
        <v>29.09</v>
      </c>
      <c r="G27" s="30">
        <v>28.93</v>
      </c>
      <c r="H27" s="30">
        <v>21.06</v>
      </c>
      <c r="I27" s="30">
        <v>20.91</v>
      </c>
      <c r="J27" s="30">
        <v>0.01</v>
      </c>
      <c r="K27" s="30">
        <v>0.0229</v>
      </c>
      <c r="L27" s="30">
        <v>98.4</v>
      </c>
      <c r="M27" s="30">
        <v>95.54</v>
      </c>
      <c r="N27" s="30">
        <v>41.97</v>
      </c>
    </row>
    <row r="28" spans="1:14">
      <c r="A28" s="21" t="s">
        <v>40</v>
      </c>
      <c r="B28" s="31">
        <v>137931448</v>
      </c>
      <c r="C28" s="31">
        <v>20689717200</v>
      </c>
      <c r="D28" s="31">
        <v>1271236</v>
      </c>
      <c r="E28" s="31">
        <v>0.92</v>
      </c>
      <c r="F28" s="31">
        <v>29.88</v>
      </c>
      <c r="G28" s="31">
        <v>29.57</v>
      </c>
      <c r="H28" s="31">
        <v>20.32</v>
      </c>
      <c r="I28" s="31">
        <v>20.21</v>
      </c>
      <c r="J28" s="31">
        <v>0.01</v>
      </c>
      <c r="K28" s="31">
        <v>0.0224</v>
      </c>
      <c r="L28" s="31">
        <v>98.48</v>
      </c>
      <c r="M28" s="31">
        <v>95.78</v>
      </c>
      <c r="N28" s="31">
        <v>40.53</v>
      </c>
    </row>
    <row r="29" spans="1:14">
      <c r="A29" s="20" t="s">
        <v>41</v>
      </c>
      <c r="B29" s="5">
        <f>SUM(B3:B28)</f>
        <v>4040968582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>
      <c r="A30" s="20" t="s">
        <v>42</v>
      </c>
      <c r="B30" s="33">
        <f>AVERAGE(B3:B28)</f>
        <v>155421868.538462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>
      <c r="A31" s="20" t="s">
        <v>43</v>
      </c>
      <c r="B31" s="33">
        <f>_xlfn.STDEV.S(B3:B28)</f>
        <v>14915957.6969241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>
      <c r="A32" s="21" t="s">
        <v>44</v>
      </c>
      <c r="B32" s="34">
        <f>B31/SQRT(26)</f>
        <v>2925259.9754054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mergeCells count="1">
    <mergeCell ref="A1:N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zoomScale="90" zoomScaleNormal="90" workbookViewId="0">
      <selection activeCell="A1" sqref="A1:N1"/>
    </sheetView>
  </sheetViews>
  <sheetFormatPr defaultColWidth="9" defaultRowHeight="14.1"/>
  <cols>
    <col min="2" max="2" width="12.7083333333333" customWidth="1"/>
    <col min="3" max="3" width="11.425" customWidth="1"/>
    <col min="4" max="14" width="9.06666666666667" customWidth="1"/>
  </cols>
  <sheetData>
    <row r="1" spans="1:14">
      <c r="A1" s="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28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29" t="s">
        <v>11</v>
      </c>
      <c r="L2" s="29" t="s">
        <v>12</v>
      </c>
      <c r="M2" s="29" t="s">
        <v>13</v>
      </c>
      <c r="N2" s="29" t="s">
        <v>14</v>
      </c>
    </row>
    <row r="3" s="19" customFormat="1" spans="1:14">
      <c r="A3" s="20" t="s">
        <v>15</v>
      </c>
      <c r="B3" s="30">
        <v>136036222</v>
      </c>
      <c r="C3" s="30">
        <v>20299960110</v>
      </c>
      <c r="D3" s="30">
        <v>972887</v>
      </c>
      <c r="E3" s="30">
        <v>0.72</v>
      </c>
      <c r="F3" s="30">
        <v>27.79</v>
      </c>
      <c r="G3" s="30">
        <v>27.59</v>
      </c>
      <c r="H3" s="30">
        <v>22.35</v>
      </c>
      <c r="I3" s="30">
        <v>22.27</v>
      </c>
      <c r="J3" s="30">
        <v>0.01</v>
      </c>
      <c r="K3" s="30">
        <v>0.0223</v>
      </c>
      <c r="L3" s="30">
        <v>98.73</v>
      </c>
      <c r="M3" s="30">
        <v>96.09</v>
      </c>
      <c r="N3" s="30">
        <v>44.61</v>
      </c>
    </row>
    <row r="4" s="19" customFormat="1" spans="1:14">
      <c r="A4" s="20" t="s">
        <v>16</v>
      </c>
      <c r="B4" s="30">
        <v>167328936</v>
      </c>
      <c r="C4" s="30">
        <v>24986410523</v>
      </c>
      <c r="D4" s="30">
        <v>1175758</v>
      </c>
      <c r="E4" s="30">
        <v>0.7</v>
      </c>
      <c r="F4" s="30">
        <v>27.95</v>
      </c>
      <c r="G4" s="30">
        <v>27.82</v>
      </c>
      <c r="H4" s="30">
        <v>22.18</v>
      </c>
      <c r="I4" s="30">
        <v>22.04</v>
      </c>
      <c r="J4" s="30">
        <v>0.01</v>
      </c>
      <c r="K4" s="30">
        <v>0.022</v>
      </c>
      <c r="L4" s="30">
        <v>98.8</v>
      </c>
      <c r="M4" s="30">
        <v>96.32</v>
      </c>
      <c r="N4" s="30">
        <v>44.22</v>
      </c>
    </row>
    <row r="5" s="19" customFormat="1" spans="1:14">
      <c r="A5" s="20" t="s">
        <v>17</v>
      </c>
      <c r="B5" s="30">
        <v>157469208</v>
      </c>
      <c r="C5" s="30">
        <v>23513800654</v>
      </c>
      <c r="D5" s="30">
        <v>1113360</v>
      </c>
      <c r="E5" s="30">
        <v>0.71</v>
      </c>
      <c r="F5" s="30">
        <v>29.49</v>
      </c>
      <c r="G5" s="30">
        <v>29.25</v>
      </c>
      <c r="H5" s="30">
        <v>20.72</v>
      </c>
      <c r="I5" s="30">
        <v>20.53</v>
      </c>
      <c r="J5" s="30">
        <v>0.01</v>
      </c>
      <c r="K5" s="30">
        <v>0.0215</v>
      </c>
      <c r="L5" s="30">
        <v>98.91</v>
      </c>
      <c r="M5" s="30">
        <v>96.64</v>
      </c>
      <c r="N5" s="30">
        <v>41.25</v>
      </c>
    </row>
    <row r="6" s="19" customFormat="1" spans="1:14">
      <c r="A6" s="20" t="s">
        <v>18</v>
      </c>
      <c r="B6" s="30">
        <v>164761770</v>
      </c>
      <c r="C6" s="30">
        <v>24598622797</v>
      </c>
      <c r="D6" s="30">
        <v>1156810</v>
      </c>
      <c r="E6" s="30">
        <v>0.7</v>
      </c>
      <c r="F6" s="30">
        <v>27.33</v>
      </c>
      <c r="G6" s="30">
        <v>27.17</v>
      </c>
      <c r="H6" s="30">
        <v>22.76</v>
      </c>
      <c r="I6" s="30">
        <v>22.73</v>
      </c>
      <c r="J6" s="30">
        <v>0.01</v>
      </c>
      <c r="K6" s="30">
        <v>0.0221</v>
      </c>
      <c r="L6" s="30">
        <v>98.77</v>
      </c>
      <c r="M6" s="30">
        <v>96.2</v>
      </c>
      <c r="N6" s="30">
        <v>45.49</v>
      </c>
    </row>
    <row r="7" s="19" customFormat="1" spans="1:14">
      <c r="A7" s="20" t="s">
        <v>19</v>
      </c>
      <c r="B7" s="30">
        <v>139377656</v>
      </c>
      <c r="C7" s="30">
        <v>20817803661</v>
      </c>
      <c r="D7" s="30">
        <v>986354</v>
      </c>
      <c r="E7" s="30">
        <v>0.71</v>
      </c>
      <c r="F7" s="30">
        <v>27.94</v>
      </c>
      <c r="G7" s="30">
        <v>27.78</v>
      </c>
      <c r="H7" s="30">
        <v>22.2</v>
      </c>
      <c r="I7" s="30">
        <v>22.07</v>
      </c>
      <c r="J7" s="30">
        <v>0.01</v>
      </c>
      <c r="K7" s="30">
        <v>0.0216</v>
      </c>
      <c r="L7" s="30">
        <v>98.88</v>
      </c>
      <c r="M7" s="30">
        <v>96.55</v>
      </c>
      <c r="N7" s="30">
        <v>44.27</v>
      </c>
    </row>
    <row r="8" s="19" customFormat="1" spans="1:14">
      <c r="A8" s="20" t="s">
        <v>20</v>
      </c>
      <c r="B8" s="30">
        <v>161898044</v>
      </c>
      <c r="C8" s="30">
        <v>24189041658</v>
      </c>
      <c r="D8" s="30">
        <v>1142724</v>
      </c>
      <c r="E8" s="30">
        <v>0.71</v>
      </c>
      <c r="F8" s="30">
        <v>28.72</v>
      </c>
      <c r="G8" s="30">
        <v>28.61</v>
      </c>
      <c r="H8" s="30">
        <v>21.41</v>
      </c>
      <c r="I8" s="30">
        <v>21.26</v>
      </c>
      <c r="J8" s="30">
        <v>0.01</v>
      </c>
      <c r="K8" s="30">
        <v>0.0217</v>
      </c>
      <c r="L8" s="30">
        <v>98.88</v>
      </c>
      <c r="M8" s="30">
        <v>96.53</v>
      </c>
      <c r="N8" s="30">
        <v>42.67</v>
      </c>
    </row>
    <row r="9" s="19" customFormat="1" spans="1:14">
      <c r="A9" s="20" t="s">
        <v>21</v>
      </c>
      <c r="B9" s="30">
        <v>139853202</v>
      </c>
      <c r="C9" s="30">
        <v>20885078939</v>
      </c>
      <c r="D9" s="30">
        <v>980011</v>
      </c>
      <c r="E9" s="30">
        <v>0.7</v>
      </c>
      <c r="F9" s="30">
        <v>28.43</v>
      </c>
      <c r="G9" s="30">
        <v>28.31</v>
      </c>
      <c r="H9" s="30">
        <v>21.71</v>
      </c>
      <c r="I9" s="30">
        <v>21.54</v>
      </c>
      <c r="J9" s="30">
        <v>0.01</v>
      </c>
      <c r="K9" s="30">
        <v>0.0219</v>
      </c>
      <c r="L9" s="30">
        <v>98.83</v>
      </c>
      <c r="M9" s="30">
        <v>96.39</v>
      </c>
      <c r="N9" s="30">
        <v>43.25</v>
      </c>
    </row>
    <row r="10" s="19" customFormat="1" spans="1:14">
      <c r="A10" s="20" t="s">
        <v>22</v>
      </c>
      <c r="B10" s="30">
        <v>164373794</v>
      </c>
      <c r="C10" s="30">
        <v>24544583825</v>
      </c>
      <c r="D10" s="30">
        <v>1161675</v>
      </c>
      <c r="E10" s="30">
        <v>0.71</v>
      </c>
      <c r="F10" s="30">
        <v>29.44</v>
      </c>
      <c r="G10" s="30">
        <v>29.33</v>
      </c>
      <c r="H10" s="30">
        <v>20.76</v>
      </c>
      <c r="I10" s="30">
        <v>20.46</v>
      </c>
      <c r="J10" s="30">
        <v>0.01</v>
      </c>
      <c r="K10" s="30">
        <v>0.0213</v>
      </c>
      <c r="L10" s="30">
        <v>98.94</v>
      </c>
      <c r="M10" s="30">
        <v>96.74</v>
      </c>
      <c r="N10" s="30">
        <v>41.22</v>
      </c>
    </row>
    <row r="11" s="19" customFormat="1" spans="1:14">
      <c r="A11" s="20" t="s">
        <v>23</v>
      </c>
      <c r="B11" s="30">
        <v>145632130</v>
      </c>
      <c r="C11" s="30">
        <v>21770097032</v>
      </c>
      <c r="D11" s="30">
        <v>133461</v>
      </c>
      <c r="E11" s="30">
        <v>0.09</v>
      </c>
      <c r="F11" s="30">
        <v>29.72</v>
      </c>
      <c r="G11" s="30">
        <v>29.52</v>
      </c>
      <c r="H11" s="30">
        <v>20.47</v>
      </c>
      <c r="I11" s="30">
        <v>20.29</v>
      </c>
      <c r="J11" s="30">
        <v>0</v>
      </c>
      <c r="K11" s="30">
        <v>0.0202</v>
      </c>
      <c r="L11" s="30">
        <v>99.16</v>
      </c>
      <c r="M11" s="30">
        <v>97.42</v>
      </c>
      <c r="N11" s="30">
        <v>40.75</v>
      </c>
    </row>
    <row r="12" s="19" customFormat="1" spans="1:14">
      <c r="A12" s="20" t="s">
        <v>24</v>
      </c>
      <c r="B12" s="30">
        <v>154266512</v>
      </c>
      <c r="C12" s="30">
        <v>23066431196</v>
      </c>
      <c r="D12" s="30">
        <v>123910</v>
      </c>
      <c r="E12" s="30">
        <v>0.08</v>
      </c>
      <c r="F12" s="30">
        <v>27.2</v>
      </c>
      <c r="G12" s="30">
        <v>27.04</v>
      </c>
      <c r="H12" s="30">
        <v>22.9</v>
      </c>
      <c r="I12" s="30">
        <v>22.86</v>
      </c>
      <c r="J12" s="30">
        <v>0</v>
      </c>
      <c r="K12" s="30">
        <v>0.0196</v>
      </c>
      <c r="L12" s="30">
        <v>99.27</v>
      </c>
      <c r="M12" s="30">
        <v>97.77</v>
      </c>
      <c r="N12" s="30">
        <v>45.76</v>
      </c>
    </row>
    <row r="13" spans="1:14">
      <c r="A13" s="20" t="s">
        <v>25</v>
      </c>
      <c r="B13" s="30">
        <v>154785772</v>
      </c>
      <c r="C13" s="30">
        <v>23115447577</v>
      </c>
      <c r="D13" s="30">
        <v>1091451</v>
      </c>
      <c r="E13" s="30">
        <v>0.71</v>
      </c>
      <c r="F13" s="30">
        <v>29.13</v>
      </c>
      <c r="G13" s="30">
        <v>28.91</v>
      </c>
      <c r="H13" s="30">
        <v>21.02</v>
      </c>
      <c r="I13" s="30">
        <v>20.93</v>
      </c>
      <c r="J13" s="30">
        <v>0.01</v>
      </c>
      <c r="K13" s="30">
        <v>0.0209</v>
      </c>
      <c r="L13" s="30">
        <v>99.02</v>
      </c>
      <c r="M13" s="30">
        <v>96.98</v>
      </c>
      <c r="N13" s="30">
        <v>41.95</v>
      </c>
    </row>
    <row r="14" spans="1:14">
      <c r="A14" s="20" t="s">
        <v>26</v>
      </c>
      <c r="B14" s="30">
        <v>153048614</v>
      </c>
      <c r="C14" s="30">
        <v>22857790488</v>
      </c>
      <c r="D14" s="30">
        <v>1080438</v>
      </c>
      <c r="E14" s="30">
        <v>0.71</v>
      </c>
      <c r="F14" s="30">
        <v>27.33</v>
      </c>
      <c r="G14" s="30">
        <v>27.18</v>
      </c>
      <c r="H14" s="30">
        <v>22.75</v>
      </c>
      <c r="I14" s="30">
        <v>22.74</v>
      </c>
      <c r="J14" s="30">
        <v>0.01</v>
      </c>
      <c r="K14" s="30">
        <v>0.0217</v>
      </c>
      <c r="L14" s="30">
        <v>98.86</v>
      </c>
      <c r="M14" s="30">
        <v>96.48</v>
      </c>
      <c r="N14" s="30">
        <v>45.49</v>
      </c>
    </row>
    <row r="15" spans="1:14">
      <c r="A15" s="20" t="s">
        <v>27</v>
      </c>
      <c r="B15" s="30">
        <v>142541284</v>
      </c>
      <c r="C15" s="30">
        <v>21307558151</v>
      </c>
      <c r="D15" s="30">
        <v>117688</v>
      </c>
      <c r="E15" s="30">
        <v>0.08</v>
      </c>
      <c r="F15" s="30">
        <v>29.08</v>
      </c>
      <c r="G15" s="30">
        <v>28.85</v>
      </c>
      <c r="H15" s="30">
        <v>21.15</v>
      </c>
      <c r="I15" s="30">
        <v>20.92</v>
      </c>
      <c r="J15" s="30">
        <v>0</v>
      </c>
      <c r="K15" s="30">
        <v>0.0197</v>
      </c>
      <c r="L15" s="30">
        <v>99.25</v>
      </c>
      <c r="M15" s="30">
        <v>97.7</v>
      </c>
      <c r="N15" s="30">
        <v>42.07</v>
      </c>
    </row>
    <row r="16" s="19" customFormat="1" spans="1:14">
      <c r="A16" s="20" t="s">
        <v>28</v>
      </c>
      <c r="B16" s="30">
        <v>142685558</v>
      </c>
      <c r="C16" s="30">
        <v>21304272568</v>
      </c>
      <c r="D16" s="30">
        <v>1012935</v>
      </c>
      <c r="E16" s="30">
        <v>0.71</v>
      </c>
      <c r="F16" s="30">
        <v>28.98</v>
      </c>
      <c r="G16" s="30">
        <v>28.78</v>
      </c>
      <c r="H16" s="30">
        <v>21.2</v>
      </c>
      <c r="I16" s="30">
        <v>21.04</v>
      </c>
      <c r="J16" s="30">
        <v>0.01</v>
      </c>
      <c r="K16" s="30">
        <v>0.0219</v>
      </c>
      <c r="L16" s="30">
        <v>98.82</v>
      </c>
      <c r="M16" s="30">
        <v>96.35</v>
      </c>
      <c r="N16" s="30">
        <v>42.24</v>
      </c>
    </row>
    <row r="17" s="19" customFormat="1" spans="1:14">
      <c r="A17" s="20" t="s">
        <v>29</v>
      </c>
      <c r="B17" s="30">
        <v>136774784</v>
      </c>
      <c r="C17" s="30">
        <v>20424243629</v>
      </c>
      <c r="D17" s="30">
        <v>964077</v>
      </c>
      <c r="E17" s="30">
        <v>0.7</v>
      </c>
      <c r="F17" s="30">
        <v>29.55</v>
      </c>
      <c r="G17" s="30">
        <v>29.39</v>
      </c>
      <c r="H17" s="30">
        <v>20.68</v>
      </c>
      <c r="I17" s="30">
        <v>20.38</v>
      </c>
      <c r="J17" s="30">
        <v>0.01</v>
      </c>
      <c r="K17" s="30">
        <v>0.0217</v>
      </c>
      <c r="L17" s="30">
        <v>98.85</v>
      </c>
      <c r="M17" s="30">
        <v>96.44</v>
      </c>
      <c r="N17" s="30">
        <v>41.06</v>
      </c>
    </row>
    <row r="18" s="19" customFormat="1" spans="1:14">
      <c r="A18" s="20" t="s">
        <v>30</v>
      </c>
      <c r="B18" s="30">
        <v>136616062</v>
      </c>
      <c r="C18" s="30">
        <v>20386181301</v>
      </c>
      <c r="D18" s="30">
        <v>962415</v>
      </c>
      <c r="E18" s="30">
        <v>0.7</v>
      </c>
      <c r="F18" s="30">
        <v>30.05</v>
      </c>
      <c r="G18" s="30">
        <v>29.81</v>
      </c>
      <c r="H18" s="30">
        <v>20.21</v>
      </c>
      <c r="I18" s="30">
        <v>19.92</v>
      </c>
      <c r="J18" s="30">
        <v>0.01</v>
      </c>
      <c r="K18" s="30">
        <v>0.0219</v>
      </c>
      <c r="L18" s="30">
        <v>98.81</v>
      </c>
      <c r="M18" s="30">
        <v>96.32</v>
      </c>
      <c r="N18" s="30">
        <v>40.14</v>
      </c>
    </row>
    <row r="19" s="19" customFormat="1" spans="1:14">
      <c r="A19" s="20" t="s">
        <v>31</v>
      </c>
      <c r="B19" s="30">
        <v>134614706</v>
      </c>
      <c r="C19" s="30">
        <v>20126824307</v>
      </c>
      <c r="D19" s="30">
        <v>120780</v>
      </c>
      <c r="E19" s="30">
        <v>0.09</v>
      </c>
      <c r="F19" s="30">
        <v>28.19</v>
      </c>
      <c r="G19" s="30">
        <v>28</v>
      </c>
      <c r="H19" s="30">
        <v>21.97</v>
      </c>
      <c r="I19" s="30">
        <v>21.84</v>
      </c>
      <c r="J19" s="30">
        <v>0</v>
      </c>
      <c r="K19" s="30">
        <v>0.02</v>
      </c>
      <c r="L19" s="30">
        <v>99.18</v>
      </c>
      <c r="M19" s="30">
        <v>97.51</v>
      </c>
      <c r="N19" s="30">
        <v>43.81</v>
      </c>
    </row>
    <row r="20" s="19" customFormat="1" spans="1:14">
      <c r="A20" s="20" t="s">
        <v>32</v>
      </c>
      <c r="B20" s="30">
        <v>156697128</v>
      </c>
      <c r="C20" s="30">
        <v>23396769590</v>
      </c>
      <c r="D20" s="30">
        <v>1115187</v>
      </c>
      <c r="E20" s="30">
        <v>0.71</v>
      </c>
      <c r="F20" s="30">
        <v>28.25</v>
      </c>
      <c r="G20" s="30">
        <v>28.05</v>
      </c>
      <c r="H20" s="30">
        <v>21.88</v>
      </c>
      <c r="I20" s="30">
        <v>21.82</v>
      </c>
      <c r="J20" s="30">
        <v>0.01</v>
      </c>
      <c r="K20" s="30">
        <v>0.0215</v>
      </c>
      <c r="L20" s="30">
        <v>98.9</v>
      </c>
      <c r="M20" s="30">
        <v>96.6</v>
      </c>
      <c r="N20" s="30">
        <v>43.7</v>
      </c>
    </row>
    <row r="21" s="19" customFormat="1" spans="1:14">
      <c r="A21" s="20" t="s">
        <v>33</v>
      </c>
      <c r="B21" s="30">
        <v>173637986</v>
      </c>
      <c r="C21" s="30">
        <v>25916249067</v>
      </c>
      <c r="D21" s="30">
        <v>1234916</v>
      </c>
      <c r="E21" s="30">
        <v>0.71</v>
      </c>
      <c r="F21" s="30">
        <v>31.7</v>
      </c>
      <c r="G21" s="30">
        <v>31.38</v>
      </c>
      <c r="H21" s="30">
        <v>18.63</v>
      </c>
      <c r="I21" s="30">
        <v>18.29</v>
      </c>
      <c r="J21" s="30">
        <v>0.01</v>
      </c>
      <c r="K21" s="30">
        <v>0.0214</v>
      </c>
      <c r="L21" s="30">
        <v>98.92</v>
      </c>
      <c r="M21" s="30">
        <v>96.67</v>
      </c>
      <c r="N21" s="30">
        <v>36.92</v>
      </c>
    </row>
    <row r="22" s="19" customFormat="1" spans="1:14">
      <c r="A22" s="20" t="s">
        <v>34</v>
      </c>
      <c r="B22" s="30">
        <v>154293466</v>
      </c>
      <c r="C22" s="30">
        <v>23035895207</v>
      </c>
      <c r="D22" s="30">
        <v>1086028</v>
      </c>
      <c r="E22" s="30">
        <v>0.7</v>
      </c>
      <c r="F22" s="30">
        <v>28.05</v>
      </c>
      <c r="G22" s="30">
        <v>27.86</v>
      </c>
      <c r="H22" s="30">
        <v>22.11</v>
      </c>
      <c r="I22" s="30">
        <v>21.98</v>
      </c>
      <c r="J22" s="30">
        <v>0.01</v>
      </c>
      <c r="K22" s="30">
        <v>0.0219</v>
      </c>
      <c r="L22" s="30">
        <v>98.82</v>
      </c>
      <c r="M22" s="30">
        <v>96.37</v>
      </c>
      <c r="N22" s="30">
        <v>44.09</v>
      </c>
    </row>
    <row r="23" spans="1:14">
      <c r="A23" s="20" t="s">
        <v>35</v>
      </c>
      <c r="B23" s="30">
        <v>136927896</v>
      </c>
      <c r="C23" s="30">
        <v>20451998040</v>
      </c>
      <c r="D23" s="30">
        <v>970169</v>
      </c>
      <c r="E23" s="30">
        <v>0.71</v>
      </c>
      <c r="F23" s="30">
        <v>29.03</v>
      </c>
      <c r="G23" s="30">
        <v>28.89</v>
      </c>
      <c r="H23" s="30">
        <v>21.14</v>
      </c>
      <c r="I23" s="30">
        <v>20.93</v>
      </c>
      <c r="J23" s="30">
        <v>0.01</v>
      </c>
      <c r="K23" s="30">
        <v>0.0215</v>
      </c>
      <c r="L23" s="30">
        <v>98.9</v>
      </c>
      <c r="M23" s="30">
        <v>96.61</v>
      </c>
      <c r="N23" s="30">
        <v>42.07</v>
      </c>
    </row>
    <row r="24" spans="1:14">
      <c r="A24" s="20" t="s">
        <v>36</v>
      </c>
      <c r="B24" s="30">
        <v>174799348</v>
      </c>
      <c r="C24" s="30">
        <v>26091921739</v>
      </c>
      <c r="D24" s="30">
        <v>1217854</v>
      </c>
      <c r="E24" s="30">
        <v>0.7</v>
      </c>
      <c r="F24" s="30">
        <v>27.87</v>
      </c>
      <c r="G24" s="30">
        <v>27.71</v>
      </c>
      <c r="H24" s="30">
        <v>22.28</v>
      </c>
      <c r="I24" s="30">
        <v>22.13</v>
      </c>
      <c r="J24" s="30">
        <v>0.01</v>
      </c>
      <c r="K24" s="30">
        <v>0.0221</v>
      </c>
      <c r="L24" s="30">
        <v>98.74</v>
      </c>
      <c r="M24" s="30">
        <v>96.18</v>
      </c>
      <c r="N24" s="30">
        <v>44.41</v>
      </c>
    </row>
    <row r="25" spans="1:14">
      <c r="A25" s="20" t="s">
        <v>37</v>
      </c>
      <c r="B25" s="30">
        <v>131645174</v>
      </c>
      <c r="C25" s="30">
        <v>19686653783</v>
      </c>
      <c r="D25" s="30">
        <v>116703</v>
      </c>
      <c r="E25" s="30">
        <v>0.09</v>
      </c>
      <c r="F25" s="30">
        <v>26.93</v>
      </c>
      <c r="G25" s="30">
        <v>26.8</v>
      </c>
      <c r="H25" s="30">
        <v>23.16</v>
      </c>
      <c r="I25" s="30">
        <v>23.11</v>
      </c>
      <c r="J25" s="30">
        <v>0</v>
      </c>
      <c r="K25" s="30">
        <v>0.02</v>
      </c>
      <c r="L25" s="30">
        <v>99.19</v>
      </c>
      <c r="M25" s="30">
        <v>97.54</v>
      </c>
      <c r="N25" s="30">
        <v>46.27</v>
      </c>
    </row>
    <row r="26" spans="1:14">
      <c r="A26" s="20" t="s">
        <v>38</v>
      </c>
      <c r="B26" s="30">
        <v>168188626</v>
      </c>
      <c r="C26" s="30">
        <v>25118162944</v>
      </c>
      <c r="D26" s="30">
        <v>1184245</v>
      </c>
      <c r="E26" s="30">
        <v>0.7</v>
      </c>
      <c r="F26" s="30">
        <v>27.66</v>
      </c>
      <c r="G26" s="30">
        <v>27.56</v>
      </c>
      <c r="H26" s="30">
        <v>22.46</v>
      </c>
      <c r="I26" s="30">
        <v>22.32</v>
      </c>
      <c r="J26" s="30">
        <v>0.01</v>
      </c>
      <c r="K26" s="30">
        <v>0.0215</v>
      </c>
      <c r="L26" s="30">
        <v>98.9</v>
      </c>
      <c r="M26" s="30">
        <v>96.62</v>
      </c>
      <c r="N26" s="30">
        <v>44.78</v>
      </c>
    </row>
    <row r="27" spans="1:14">
      <c r="A27" s="20" t="s">
        <v>39</v>
      </c>
      <c r="B27" s="30">
        <v>181035424</v>
      </c>
      <c r="C27" s="30">
        <v>27030463113</v>
      </c>
      <c r="D27" s="30">
        <v>1280572</v>
      </c>
      <c r="E27" s="30">
        <v>0.71</v>
      </c>
      <c r="F27" s="30">
        <v>29.1</v>
      </c>
      <c r="G27" s="30">
        <v>28.94</v>
      </c>
      <c r="H27" s="30">
        <v>21.07</v>
      </c>
      <c r="I27" s="30">
        <v>20.89</v>
      </c>
      <c r="J27" s="30">
        <v>0.01</v>
      </c>
      <c r="K27" s="30">
        <v>0.0219</v>
      </c>
      <c r="L27" s="30">
        <v>98.83</v>
      </c>
      <c r="M27" s="30">
        <v>96.38</v>
      </c>
      <c r="N27" s="30">
        <v>41.95</v>
      </c>
    </row>
    <row r="28" spans="1:14">
      <c r="A28" s="21" t="s">
        <v>40</v>
      </c>
      <c r="B28" s="31">
        <v>134491474</v>
      </c>
      <c r="C28" s="31">
        <v>20069657237</v>
      </c>
      <c r="D28" s="31">
        <v>953944</v>
      </c>
      <c r="E28" s="31">
        <v>0.71</v>
      </c>
      <c r="F28" s="31">
        <v>29.9</v>
      </c>
      <c r="G28" s="31">
        <v>29.6</v>
      </c>
      <c r="H28" s="31">
        <v>20.33</v>
      </c>
      <c r="I28" s="31">
        <v>20.17</v>
      </c>
      <c r="J28" s="31">
        <v>0.01</v>
      </c>
      <c r="K28" s="31">
        <v>0.0214</v>
      </c>
      <c r="L28" s="31">
        <v>98.9</v>
      </c>
      <c r="M28" s="31">
        <v>96.62</v>
      </c>
      <c r="N28" s="31">
        <v>40.5</v>
      </c>
    </row>
    <row r="29" spans="1:14">
      <c r="A29" s="20" t="s">
        <v>41</v>
      </c>
      <c r="B29" s="5">
        <f>SUM(B3:B28)</f>
        <v>3943780776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="19" customFormat="1" spans="1:14">
      <c r="A30" s="20" t="s">
        <v>42</v>
      </c>
      <c r="B30" s="5">
        <f>AVERAGE(B3:B28)</f>
        <v>151683876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</row>
    <row r="31" s="19" customFormat="1" spans="1:14">
      <c r="A31" s="20" t="s">
        <v>43</v>
      </c>
      <c r="B31" s="5">
        <f>_xlfn.STDEV.S(B3:B28)</f>
        <v>14571120.3830131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="19" customFormat="1" spans="1:14">
      <c r="A32" s="21" t="s">
        <v>44</v>
      </c>
      <c r="B32" s="12">
        <f>B31/SQRT(26)</f>
        <v>2857631.81414975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="19" customFormat="1" spans="2:2">
      <c r="B33"/>
    </row>
    <row r="34" s="19" customFormat="1"/>
    <row r="35" s="19" customFormat="1"/>
    <row r="36" s="19" customFormat="1"/>
    <row r="38" s="19" customFormat="1"/>
    <row r="39" s="19" customFormat="1"/>
    <row r="40" s="19" customFormat="1"/>
    <row r="41" s="19" customFormat="1"/>
    <row r="42" s="19" customFormat="1"/>
    <row r="43" s="19" customFormat="1"/>
    <row r="44" s="19" customFormat="1"/>
    <row r="45" s="19" customFormat="1"/>
    <row r="46" s="19" customFormat="1"/>
  </sheetData>
  <mergeCells count="1">
    <mergeCell ref="A1:N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1" sqref="A1:E1"/>
    </sheetView>
  </sheetViews>
  <sheetFormatPr defaultColWidth="9.1" defaultRowHeight="14.1" outlineLevelCol="4"/>
  <cols>
    <col min="2" max="2" width="21.5583333333333" customWidth="1"/>
    <col min="3" max="3" width="19.8583333333333" customWidth="1"/>
    <col min="4" max="4" width="18.925" customWidth="1"/>
    <col min="5" max="5" width="12.0083333333333" customWidth="1"/>
  </cols>
  <sheetData>
    <row r="1" spans="1:5">
      <c r="A1" s="15" t="s">
        <v>46</v>
      </c>
      <c r="B1" s="15"/>
      <c r="C1" s="15"/>
      <c r="D1" s="15"/>
      <c r="E1" s="15"/>
    </row>
    <row r="2" spans="1:5">
      <c r="A2" s="22" t="s">
        <v>1</v>
      </c>
      <c r="B2" s="2" t="s">
        <v>47</v>
      </c>
      <c r="C2" s="2" t="s">
        <v>48</v>
      </c>
      <c r="D2" s="2" t="s">
        <v>49</v>
      </c>
      <c r="E2" s="23" t="s">
        <v>50</v>
      </c>
    </row>
    <row r="3" spans="1:5">
      <c r="A3" s="24" t="s">
        <v>15</v>
      </c>
      <c r="B3" s="25">
        <v>68018111</v>
      </c>
      <c r="C3" s="25">
        <v>20507074</v>
      </c>
      <c r="D3" s="25">
        <v>47511039</v>
      </c>
      <c r="E3" s="25">
        <v>69.85</v>
      </c>
    </row>
    <row r="4" spans="1:5">
      <c r="A4" s="24" t="s">
        <v>16</v>
      </c>
      <c r="B4" s="25">
        <v>83664468</v>
      </c>
      <c r="C4" s="25">
        <v>23860984</v>
      </c>
      <c r="D4" s="25">
        <v>59803486</v>
      </c>
      <c r="E4" s="25">
        <v>71.48</v>
      </c>
    </row>
    <row r="5" spans="1:5">
      <c r="A5" s="24" t="s">
        <v>17</v>
      </c>
      <c r="B5" s="25">
        <v>78734604</v>
      </c>
      <c r="C5" s="25">
        <v>29776879</v>
      </c>
      <c r="D5" s="25">
        <v>48957727</v>
      </c>
      <c r="E5" s="25">
        <v>62.18</v>
      </c>
    </row>
    <row r="6" spans="1:5">
      <c r="A6" s="24" t="s">
        <v>18</v>
      </c>
      <c r="B6" s="25">
        <v>82380885</v>
      </c>
      <c r="C6" s="25">
        <v>24500716</v>
      </c>
      <c r="D6" s="25">
        <v>57880171</v>
      </c>
      <c r="E6" s="25">
        <v>70.25</v>
      </c>
    </row>
    <row r="7" spans="1:5">
      <c r="A7" s="24" t="s">
        <v>25</v>
      </c>
      <c r="B7" s="25">
        <v>77392886</v>
      </c>
      <c r="C7" s="25">
        <v>33856960</v>
      </c>
      <c r="D7" s="25">
        <v>43535928</v>
      </c>
      <c r="E7" s="25">
        <v>56.25</v>
      </c>
    </row>
    <row r="8" spans="1:5">
      <c r="A8" s="24" t="s">
        <v>26</v>
      </c>
      <c r="B8" s="25">
        <v>76524307</v>
      </c>
      <c r="C8" s="25">
        <v>22717011</v>
      </c>
      <c r="D8" s="25">
        <v>53807298</v>
      </c>
      <c r="E8" s="25">
        <v>70.31</v>
      </c>
    </row>
    <row r="9" spans="1:5">
      <c r="A9" s="24" t="s">
        <v>19</v>
      </c>
      <c r="B9" s="25">
        <v>69688828</v>
      </c>
      <c r="C9" s="25">
        <v>20705876</v>
      </c>
      <c r="D9" s="25">
        <v>48982954</v>
      </c>
      <c r="E9" s="25">
        <v>70.28</v>
      </c>
    </row>
    <row r="10" spans="1:5">
      <c r="A10" s="24" t="s">
        <v>20</v>
      </c>
      <c r="B10" s="25">
        <v>80949022</v>
      </c>
      <c r="C10" s="25">
        <v>22769642</v>
      </c>
      <c r="D10" s="25">
        <v>58179382</v>
      </c>
      <c r="E10" s="25">
        <v>71.87</v>
      </c>
    </row>
    <row r="11" spans="1:5">
      <c r="A11" s="24" t="s">
        <v>21</v>
      </c>
      <c r="B11" s="25">
        <v>69926601</v>
      </c>
      <c r="C11" s="25">
        <v>21910176</v>
      </c>
      <c r="D11" s="25">
        <v>48016427</v>
      </c>
      <c r="E11" s="25">
        <v>68.66</v>
      </c>
    </row>
    <row r="12" spans="1:5">
      <c r="A12" s="24" t="s">
        <v>22</v>
      </c>
      <c r="B12" s="25">
        <v>82186897</v>
      </c>
      <c r="C12" s="25">
        <v>30508580</v>
      </c>
      <c r="D12" s="25">
        <v>51678319</v>
      </c>
      <c r="E12" s="25">
        <v>62.87</v>
      </c>
    </row>
    <row r="13" spans="1:5">
      <c r="A13" s="24" t="s">
        <v>23</v>
      </c>
      <c r="B13" s="25">
        <v>72816065</v>
      </c>
      <c r="C13" s="25">
        <v>28900091</v>
      </c>
      <c r="D13" s="25">
        <v>43915976</v>
      </c>
      <c r="E13" s="25">
        <v>60.31</v>
      </c>
    </row>
    <row r="14" spans="1:5">
      <c r="A14" s="24" t="s">
        <v>24</v>
      </c>
      <c r="B14" s="25">
        <v>77133256</v>
      </c>
      <c r="C14" s="25">
        <v>37409049</v>
      </c>
      <c r="D14" s="25">
        <v>39724209</v>
      </c>
      <c r="E14" s="25">
        <v>51.5</v>
      </c>
    </row>
    <row r="15" spans="1:5">
      <c r="A15" s="24" t="s">
        <v>27</v>
      </c>
      <c r="B15" s="25">
        <v>71270642</v>
      </c>
      <c r="C15" s="25">
        <v>38495348</v>
      </c>
      <c r="D15" s="25">
        <v>32775296</v>
      </c>
      <c r="E15" s="25">
        <v>45.98</v>
      </c>
    </row>
    <row r="16" spans="1:5">
      <c r="A16" s="24" t="s">
        <v>32</v>
      </c>
      <c r="B16" s="25">
        <v>78348564</v>
      </c>
      <c r="C16" s="25">
        <v>26329144</v>
      </c>
      <c r="D16" s="25">
        <v>52019422</v>
      </c>
      <c r="E16" s="25">
        <v>66.39</v>
      </c>
    </row>
    <row r="17" spans="1:5">
      <c r="A17" s="24" t="s">
        <v>40</v>
      </c>
      <c r="B17" s="25">
        <v>67245737</v>
      </c>
      <c r="C17" s="25">
        <v>28778050</v>
      </c>
      <c r="D17" s="25">
        <v>38467689</v>
      </c>
      <c r="E17" s="25">
        <v>57.2</v>
      </c>
    </row>
    <row r="18" spans="1:5">
      <c r="A18" s="24" t="s">
        <v>28</v>
      </c>
      <c r="B18" s="25">
        <v>71342779</v>
      </c>
      <c r="C18" s="25">
        <v>21685968</v>
      </c>
      <c r="D18" s="25">
        <v>49656813</v>
      </c>
      <c r="E18" s="25">
        <v>69.6</v>
      </c>
    </row>
    <row r="19" spans="1:5">
      <c r="A19" s="24" t="s">
        <v>33</v>
      </c>
      <c r="B19" s="25">
        <v>86818993</v>
      </c>
      <c r="C19" s="25">
        <v>38811763</v>
      </c>
      <c r="D19" s="25">
        <v>48007232</v>
      </c>
      <c r="E19" s="25">
        <v>55.29</v>
      </c>
    </row>
    <row r="20" spans="1:5">
      <c r="A20" s="24" t="s">
        <v>34</v>
      </c>
      <c r="B20" s="25">
        <v>77146733</v>
      </c>
      <c r="C20" s="25">
        <v>24787130</v>
      </c>
      <c r="D20" s="25">
        <v>52359605</v>
      </c>
      <c r="E20" s="25">
        <v>67.87</v>
      </c>
    </row>
    <row r="21" spans="1:5">
      <c r="A21" s="24" t="s">
        <v>29</v>
      </c>
      <c r="B21" s="25">
        <v>68387392</v>
      </c>
      <c r="C21" s="25">
        <v>22833173</v>
      </c>
      <c r="D21" s="25">
        <v>45554221</v>
      </c>
      <c r="E21" s="25">
        <v>66.61</v>
      </c>
    </row>
    <row r="22" spans="1:5">
      <c r="A22" s="24" t="s">
        <v>30</v>
      </c>
      <c r="B22" s="25">
        <v>68308031</v>
      </c>
      <c r="C22" s="25">
        <v>27406699</v>
      </c>
      <c r="D22" s="25">
        <v>40901334</v>
      </c>
      <c r="E22" s="25">
        <v>59.87</v>
      </c>
    </row>
    <row r="23" spans="1:5">
      <c r="A23" s="24" t="s">
        <v>35</v>
      </c>
      <c r="B23" s="25">
        <v>68463948</v>
      </c>
      <c r="C23" s="25">
        <v>23466273</v>
      </c>
      <c r="D23" s="25">
        <v>44997677</v>
      </c>
      <c r="E23" s="25">
        <v>65.72</v>
      </c>
    </row>
    <row r="24" spans="1:5">
      <c r="A24" s="24" t="s">
        <v>36</v>
      </c>
      <c r="B24" s="25">
        <v>87399674</v>
      </c>
      <c r="C24" s="25">
        <v>29779010</v>
      </c>
      <c r="D24" s="25">
        <v>57620666</v>
      </c>
      <c r="E24" s="25">
        <v>65.92</v>
      </c>
    </row>
    <row r="25" spans="1:5">
      <c r="A25" s="24" t="s">
        <v>31</v>
      </c>
      <c r="B25" s="25">
        <v>67307353</v>
      </c>
      <c r="C25" s="25">
        <v>27730595</v>
      </c>
      <c r="D25" s="25">
        <v>39576760</v>
      </c>
      <c r="E25" s="25">
        <v>58.8</v>
      </c>
    </row>
    <row r="26" spans="1:5">
      <c r="A26" s="24" t="s">
        <v>37</v>
      </c>
      <c r="B26" s="25">
        <v>65822587</v>
      </c>
      <c r="C26" s="25">
        <v>24663170</v>
      </c>
      <c r="D26" s="25">
        <v>41159419</v>
      </c>
      <c r="E26" s="25">
        <v>62.53</v>
      </c>
    </row>
    <row r="27" spans="1:5">
      <c r="A27" s="24" t="s">
        <v>38</v>
      </c>
      <c r="B27" s="25">
        <v>84094313</v>
      </c>
      <c r="C27" s="25">
        <v>27008662</v>
      </c>
      <c r="D27" s="25">
        <v>57085653</v>
      </c>
      <c r="E27" s="25">
        <v>67.88</v>
      </c>
    </row>
    <row r="28" spans="1:5">
      <c r="A28" s="26" t="s">
        <v>39</v>
      </c>
      <c r="B28" s="27">
        <v>90517712</v>
      </c>
      <c r="C28" s="27">
        <v>32097155</v>
      </c>
      <c r="D28" s="27">
        <v>58420559</v>
      </c>
      <c r="E28" s="27">
        <v>64.54</v>
      </c>
    </row>
    <row r="29" spans="1:5">
      <c r="A29" s="20" t="s">
        <v>41</v>
      </c>
      <c r="B29" s="5">
        <f>SUM(B3:B28)</f>
        <v>1971890388</v>
      </c>
      <c r="C29" s="5">
        <f>SUM(C3:C28)</f>
        <v>711295178</v>
      </c>
      <c r="D29" s="5">
        <f>SUM(D3:D28)</f>
        <v>1260595262</v>
      </c>
      <c r="E29" s="5"/>
    </row>
    <row r="30" spans="1:5">
      <c r="A30" s="20" t="s">
        <v>42</v>
      </c>
      <c r="B30" s="5">
        <f>AVERAGE(B3:B28)</f>
        <v>75841938</v>
      </c>
      <c r="C30" s="5">
        <f>AVERAGE(C3:C28)</f>
        <v>27357506.8461538</v>
      </c>
      <c r="D30" s="5">
        <f>AVERAGE(D3:D28)</f>
        <v>48484433.1538462</v>
      </c>
      <c r="E30" s="5">
        <f>AVERAGE(E3:E28)</f>
        <v>63.8465384615385</v>
      </c>
    </row>
    <row r="31" spans="1:5">
      <c r="A31" s="20" t="s">
        <v>43</v>
      </c>
      <c r="B31" s="5">
        <f>_xlfn.STDEV.S(B3:B28)</f>
        <v>7285560.19150657</v>
      </c>
      <c r="C31" s="5">
        <f>_xlfn.STDEV.S(C3:C28)</f>
        <v>5343468.53339258</v>
      </c>
      <c r="D31" s="5">
        <f>_xlfn.STDEV.S(D3:D28)</f>
        <v>7256227.73777465</v>
      </c>
      <c r="E31" s="5">
        <f>_xlfn.STDEV.S(E3:E28)</f>
        <v>6.63319587668429</v>
      </c>
    </row>
    <row r="32" spans="1:5">
      <c r="A32" s="21" t="s">
        <v>44</v>
      </c>
      <c r="B32" s="12">
        <f>B31/SQRT(26)</f>
        <v>1428815.90707488</v>
      </c>
      <c r="C32" s="12">
        <f>C31/SQRT(26)</f>
        <v>1047940.39700145</v>
      </c>
      <c r="D32" s="12">
        <f>D31/SQRT(26)</f>
        <v>1423063.33961485</v>
      </c>
      <c r="E32" s="12">
        <f>E31/SQRT(26)</f>
        <v>1.30087673894986</v>
      </c>
    </row>
  </sheetData>
  <mergeCells count="1">
    <mergeCell ref="A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zoomScale="90" zoomScaleNormal="90" workbookViewId="0">
      <selection activeCell="A1" sqref="A1:G1"/>
    </sheetView>
  </sheetViews>
  <sheetFormatPr defaultColWidth="9" defaultRowHeight="14.1"/>
  <cols>
    <col min="1" max="1" width="9.64166666666667" customWidth="1"/>
    <col min="2" max="2" width="12.2833333333333" customWidth="1"/>
    <col min="3" max="3" width="14.425" customWidth="1"/>
    <col min="7" max="7" width="7.20833333333333" customWidth="1"/>
    <col min="8" max="8" width="9.14166666666667" customWidth="1"/>
    <col min="11" max="15" width="9.14166666666667" customWidth="1"/>
  </cols>
  <sheetData>
    <row r="1" spans="1:9">
      <c r="A1" s="3" t="s">
        <v>51</v>
      </c>
      <c r="B1" s="3"/>
      <c r="C1" s="3"/>
      <c r="D1" s="3"/>
      <c r="E1" s="3"/>
      <c r="F1" s="3"/>
      <c r="G1" s="3"/>
    </row>
    <row r="2" spans="1:9">
      <c r="A2" s="2" t="s">
        <v>52</v>
      </c>
      <c r="B2" s="3" t="s">
        <v>53</v>
      </c>
      <c r="C2" s="3" t="s">
        <v>54</v>
      </c>
      <c r="D2" s="2" t="s">
        <v>55</v>
      </c>
      <c r="E2" s="2" t="s">
        <v>56</v>
      </c>
      <c r="F2" s="2" t="s">
        <v>57</v>
      </c>
      <c r="G2" s="2" t="s">
        <v>58</v>
      </c>
      <c r="I2" s="19"/>
    </row>
    <row r="3" spans="1:9">
      <c r="A3" s="7" t="s">
        <v>15</v>
      </c>
      <c r="B3" s="5">
        <v>743100</v>
      </c>
      <c r="C3" s="5">
        <v>983950723</v>
      </c>
      <c r="D3" s="5">
        <v>1542</v>
      </c>
      <c r="E3" s="5">
        <v>597</v>
      </c>
      <c r="F3" s="5">
        <v>429498</v>
      </c>
      <c r="G3" s="5">
        <v>500</v>
      </c>
    </row>
    <row r="4" spans="1:9">
      <c r="A4" s="7" t="s">
        <v>16</v>
      </c>
      <c r="B4" s="5">
        <v>753792</v>
      </c>
      <c r="C4" s="5">
        <v>1077331828</v>
      </c>
      <c r="D4" s="5">
        <v>1776</v>
      </c>
      <c r="E4" s="5">
        <v>611</v>
      </c>
      <c r="F4" s="5">
        <v>672020</v>
      </c>
      <c r="G4" s="5">
        <v>500</v>
      </c>
    </row>
    <row r="5" spans="1:9">
      <c r="A5" s="7" t="s">
        <v>17</v>
      </c>
      <c r="B5" s="5">
        <v>642556</v>
      </c>
      <c r="C5" s="5">
        <v>868584417</v>
      </c>
      <c r="D5" s="5">
        <v>1552</v>
      </c>
      <c r="E5" s="5">
        <v>601</v>
      </c>
      <c r="F5" s="5">
        <v>776852</v>
      </c>
      <c r="G5" s="5">
        <v>500</v>
      </c>
    </row>
    <row r="6" spans="1:9">
      <c r="A6" s="7" t="s">
        <v>18</v>
      </c>
      <c r="B6" s="5">
        <v>707935</v>
      </c>
      <c r="C6" s="5">
        <v>909707553</v>
      </c>
      <c r="D6" s="5">
        <v>1449</v>
      </c>
      <c r="E6" s="5">
        <v>593</v>
      </c>
      <c r="F6" s="5">
        <v>412024</v>
      </c>
      <c r="G6" s="5">
        <v>500</v>
      </c>
    </row>
    <row r="7" spans="1:9">
      <c r="A7" s="7" t="s">
        <v>19</v>
      </c>
      <c r="B7" s="5">
        <v>629778</v>
      </c>
      <c r="C7" s="5">
        <v>845503429</v>
      </c>
      <c r="D7" s="5">
        <v>1562</v>
      </c>
      <c r="E7" s="5">
        <v>599</v>
      </c>
      <c r="F7" s="5">
        <v>420056</v>
      </c>
      <c r="G7" s="5">
        <v>500</v>
      </c>
    </row>
    <row r="8" spans="1:9">
      <c r="A8" s="7" t="s">
        <v>20</v>
      </c>
      <c r="B8" s="5">
        <v>767414</v>
      </c>
      <c r="C8" s="5">
        <v>1093217321</v>
      </c>
      <c r="D8" s="5">
        <v>1741</v>
      </c>
      <c r="E8" s="5">
        <v>615</v>
      </c>
      <c r="F8" s="5">
        <v>725683</v>
      </c>
      <c r="G8" s="5">
        <v>500</v>
      </c>
    </row>
    <row r="9" spans="1:9">
      <c r="A9" s="7" t="s">
        <v>21</v>
      </c>
      <c r="B9" s="5">
        <v>885726</v>
      </c>
      <c r="C9" s="5">
        <v>1066805274</v>
      </c>
      <c r="D9" s="5">
        <v>1312</v>
      </c>
      <c r="E9" s="5">
        <v>581</v>
      </c>
      <c r="F9" s="5">
        <v>386513</v>
      </c>
      <c r="G9" s="5">
        <v>500</v>
      </c>
    </row>
    <row r="10" spans="1:9">
      <c r="A10" s="7" t="s">
        <v>22</v>
      </c>
      <c r="B10" s="5">
        <v>1070265</v>
      </c>
      <c r="C10" s="5">
        <v>1239039311</v>
      </c>
      <c r="D10" s="5">
        <v>1238</v>
      </c>
      <c r="E10" s="5">
        <v>581</v>
      </c>
      <c r="F10" s="5">
        <v>415176</v>
      </c>
      <c r="G10" s="5">
        <v>500</v>
      </c>
    </row>
    <row r="11" spans="1:9">
      <c r="A11" s="7" t="s">
        <v>23</v>
      </c>
      <c r="B11" s="5">
        <v>1029439</v>
      </c>
      <c r="C11" s="5">
        <v>1143548808</v>
      </c>
      <c r="D11" s="5">
        <v>1174</v>
      </c>
      <c r="E11" s="5">
        <v>575</v>
      </c>
      <c r="F11" s="5">
        <v>168878</v>
      </c>
      <c r="G11" s="5">
        <v>500</v>
      </c>
    </row>
    <row r="12" spans="1:9">
      <c r="A12" s="7" t="s">
        <v>24</v>
      </c>
      <c r="B12" s="5">
        <v>853964</v>
      </c>
      <c r="C12" s="5">
        <v>993460400</v>
      </c>
      <c r="D12" s="5">
        <v>1253</v>
      </c>
      <c r="E12" s="5">
        <v>573</v>
      </c>
      <c r="F12" s="5">
        <v>371547</v>
      </c>
      <c r="G12" s="5">
        <v>500</v>
      </c>
    </row>
    <row r="13" spans="1:9">
      <c r="A13" s="7" t="s">
        <v>25</v>
      </c>
      <c r="B13" s="5">
        <v>613743</v>
      </c>
      <c r="C13" s="5">
        <v>845277958</v>
      </c>
      <c r="D13" s="5">
        <v>1647</v>
      </c>
      <c r="E13" s="5">
        <v>606</v>
      </c>
      <c r="F13" s="5">
        <v>427744</v>
      </c>
      <c r="G13" s="5">
        <v>500</v>
      </c>
    </row>
    <row r="14" spans="1:9">
      <c r="A14" s="7" t="s">
        <v>26</v>
      </c>
      <c r="B14" s="5">
        <v>862371</v>
      </c>
      <c r="C14" s="5">
        <v>1165637997</v>
      </c>
      <c r="D14" s="5">
        <v>1622</v>
      </c>
      <c r="E14" s="5">
        <v>599</v>
      </c>
      <c r="F14" s="5">
        <v>538192</v>
      </c>
      <c r="G14" s="5">
        <v>500</v>
      </c>
    </row>
    <row r="15" spans="1:9">
      <c r="A15" s="7" t="s">
        <v>27</v>
      </c>
      <c r="B15" s="5">
        <v>714185</v>
      </c>
      <c r="C15" s="5">
        <v>801532104</v>
      </c>
      <c r="D15" s="5">
        <v>1178</v>
      </c>
      <c r="E15" s="5">
        <v>576</v>
      </c>
      <c r="F15" s="5">
        <v>243656</v>
      </c>
      <c r="G15" s="5">
        <v>500</v>
      </c>
    </row>
    <row r="16" spans="1:9">
      <c r="A16" s="7" t="s">
        <v>28</v>
      </c>
      <c r="B16" s="5">
        <v>679522</v>
      </c>
      <c r="C16" s="5">
        <v>924980408</v>
      </c>
      <c r="D16" s="5">
        <v>1589</v>
      </c>
      <c r="E16" s="5">
        <v>605</v>
      </c>
      <c r="F16" s="5">
        <v>437006</v>
      </c>
      <c r="G16" s="5">
        <v>500</v>
      </c>
    </row>
    <row r="17" spans="1:7">
      <c r="A17" s="7" t="s">
        <v>29</v>
      </c>
      <c r="B17" s="5">
        <v>680629</v>
      </c>
      <c r="C17" s="5">
        <v>885963440</v>
      </c>
      <c r="D17" s="5">
        <v>1482</v>
      </c>
      <c r="E17" s="5">
        <v>598</v>
      </c>
      <c r="F17" s="5">
        <v>511257</v>
      </c>
      <c r="G17" s="5">
        <v>500</v>
      </c>
    </row>
    <row r="18" spans="1:7">
      <c r="A18" s="7" t="s">
        <v>30</v>
      </c>
      <c r="B18" s="5">
        <v>590280</v>
      </c>
      <c r="C18" s="5">
        <v>756394933</v>
      </c>
      <c r="D18" s="5">
        <v>1425</v>
      </c>
      <c r="E18" s="5">
        <v>592</v>
      </c>
      <c r="F18" s="5">
        <v>511257</v>
      </c>
      <c r="G18" s="5">
        <v>500</v>
      </c>
    </row>
    <row r="19" spans="1:7">
      <c r="A19" s="7" t="s">
        <v>31</v>
      </c>
      <c r="B19" s="5">
        <v>845795</v>
      </c>
      <c r="C19" s="5">
        <v>981234424</v>
      </c>
      <c r="D19" s="5">
        <v>1249</v>
      </c>
      <c r="E19" s="5">
        <v>578</v>
      </c>
      <c r="F19" s="5">
        <v>314398</v>
      </c>
      <c r="G19" s="5">
        <v>500</v>
      </c>
    </row>
    <row r="20" spans="1:7">
      <c r="A20" s="7" t="s">
        <v>32</v>
      </c>
      <c r="B20" s="5">
        <v>670574</v>
      </c>
      <c r="C20" s="5">
        <v>930625919</v>
      </c>
      <c r="D20" s="5">
        <v>1688</v>
      </c>
      <c r="E20" s="5">
        <v>604</v>
      </c>
      <c r="F20" s="5">
        <v>385462</v>
      </c>
      <c r="G20" s="5">
        <v>500</v>
      </c>
    </row>
    <row r="21" spans="1:7">
      <c r="A21" s="7" t="s">
        <v>33</v>
      </c>
      <c r="B21" s="5">
        <v>606389</v>
      </c>
      <c r="C21" s="5">
        <v>803100000</v>
      </c>
      <c r="D21" s="5">
        <v>1508</v>
      </c>
      <c r="E21" s="5">
        <v>611</v>
      </c>
      <c r="F21" s="5">
        <v>424763</v>
      </c>
      <c r="G21" s="5">
        <v>500</v>
      </c>
    </row>
    <row r="22" spans="1:7">
      <c r="A22" s="7" t="s">
        <v>34</v>
      </c>
      <c r="B22" s="5">
        <v>668980</v>
      </c>
      <c r="C22" s="5">
        <v>892124654</v>
      </c>
      <c r="D22" s="5">
        <v>1552</v>
      </c>
      <c r="E22" s="5">
        <v>598</v>
      </c>
      <c r="F22" s="5">
        <v>415686</v>
      </c>
      <c r="G22" s="5">
        <v>500</v>
      </c>
    </row>
    <row r="23" spans="1:7">
      <c r="A23" s="7" t="s">
        <v>35</v>
      </c>
      <c r="B23" s="5">
        <v>954602</v>
      </c>
      <c r="C23" s="5">
        <v>1080835598</v>
      </c>
      <c r="D23" s="5">
        <v>1205</v>
      </c>
      <c r="E23" s="5">
        <v>575</v>
      </c>
      <c r="F23" s="5">
        <v>404273</v>
      </c>
      <c r="G23" s="5">
        <v>500</v>
      </c>
    </row>
    <row r="24" spans="1:7">
      <c r="A24" s="7" t="s">
        <v>36</v>
      </c>
      <c r="B24" s="5">
        <v>1125338</v>
      </c>
      <c r="C24" s="5">
        <v>1358567890</v>
      </c>
      <c r="D24" s="5">
        <v>1334</v>
      </c>
      <c r="E24" s="5">
        <v>584</v>
      </c>
      <c r="F24" s="5">
        <v>448118</v>
      </c>
      <c r="G24" s="5">
        <v>500</v>
      </c>
    </row>
    <row r="25" spans="1:7">
      <c r="A25" s="7" t="s">
        <v>37</v>
      </c>
      <c r="B25" s="5">
        <v>891042</v>
      </c>
      <c r="C25" s="5">
        <v>1062571434</v>
      </c>
      <c r="D25" s="5">
        <v>1307</v>
      </c>
      <c r="E25" s="5">
        <v>580</v>
      </c>
      <c r="F25" s="5">
        <v>290894</v>
      </c>
      <c r="G25" s="5">
        <v>500</v>
      </c>
    </row>
    <row r="26" spans="1:7">
      <c r="A26" s="7" t="s">
        <v>38</v>
      </c>
      <c r="B26" s="5">
        <v>1127452</v>
      </c>
      <c r="C26" s="5">
        <v>1366480420</v>
      </c>
      <c r="D26" s="5">
        <v>1323</v>
      </c>
      <c r="E26" s="5">
        <v>581</v>
      </c>
      <c r="F26" s="5">
        <v>457308</v>
      </c>
      <c r="G26" s="5">
        <v>500</v>
      </c>
    </row>
    <row r="27" spans="1:7">
      <c r="A27" s="7" t="s">
        <v>39</v>
      </c>
      <c r="B27" s="5">
        <v>1072095</v>
      </c>
      <c r="C27" s="5">
        <v>1297101092</v>
      </c>
      <c r="D27" s="5">
        <v>1337</v>
      </c>
      <c r="E27" s="5">
        <v>583</v>
      </c>
      <c r="F27" s="5">
        <v>413159</v>
      </c>
      <c r="G27" s="5">
        <v>500</v>
      </c>
    </row>
    <row r="28" spans="1:7">
      <c r="A28" s="14" t="s">
        <v>40</v>
      </c>
      <c r="B28" s="12">
        <v>620507</v>
      </c>
      <c r="C28" s="12">
        <v>789287852</v>
      </c>
      <c r="D28" s="12">
        <v>1437</v>
      </c>
      <c r="E28" s="12">
        <v>592</v>
      </c>
      <c r="F28" s="12">
        <v>332154</v>
      </c>
      <c r="G28" s="12">
        <v>500</v>
      </c>
    </row>
    <row r="29" spans="1:7">
      <c r="A29" s="20" t="s">
        <v>41</v>
      </c>
      <c r="B29" s="5">
        <f>SUM(B3:B28)</f>
        <v>20807473</v>
      </c>
      <c r="C29" s="5"/>
      <c r="D29" s="5"/>
      <c r="E29" s="5"/>
      <c r="F29" s="5"/>
      <c r="G29" s="5"/>
    </row>
    <row r="30" spans="1:7">
      <c r="A30" s="20" t="s">
        <v>42</v>
      </c>
      <c r="B30" s="5">
        <f>AVERAGE(B3:B28)</f>
        <v>800287.423076923</v>
      </c>
      <c r="C30" s="5"/>
      <c r="D30" s="5"/>
      <c r="E30" s="5"/>
      <c r="F30" s="5"/>
      <c r="G30" s="5"/>
    </row>
    <row r="31" spans="1:7">
      <c r="A31" s="20" t="s">
        <v>43</v>
      </c>
      <c r="B31" s="5">
        <f>_xlfn.STDEV.S(B3:B28)</f>
        <v>173011.580787223</v>
      </c>
      <c r="C31" s="5"/>
      <c r="D31" s="5"/>
      <c r="E31" s="5"/>
      <c r="F31" s="5"/>
      <c r="G31" s="5"/>
    </row>
    <row r="32" spans="1:7">
      <c r="A32" s="21" t="s">
        <v>44</v>
      </c>
      <c r="B32" s="12">
        <f>B31/SQRT(26)</f>
        <v>33930.3625581379</v>
      </c>
      <c r="C32" s="5"/>
      <c r="D32" s="5"/>
      <c r="E32" s="5"/>
      <c r="F32" s="5"/>
      <c r="G32" s="5"/>
    </row>
  </sheetData>
  <mergeCells count="1">
    <mergeCell ref="A1:G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workbookViewId="0">
      <selection activeCell="A1" sqref="A1:J1"/>
    </sheetView>
  </sheetViews>
  <sheetFormatPr defaultColWidth="9" defaultRowHeight="14.1"/>
  <cols>
    <col min="2" max="6" width="13.8583333333333" customWidth="1"/>
    <col min="7" max="10" width="9.06666666666667" customWidth="1"/>
    <col min="11" max="11" width="12.7083333333333"/>
    <col min="14" max="14" width="12.7083333333333"/>
  </cols>
  <sheetData>
    <row r="1" spans="1:10">
      <c r="A1" s="15" t="s">
        <v>59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2" t="s">
        <v>52</v>
      </c>
      <c r="B2" s="3" t="s">
        <v>60</v>
      </c>
      <c r="C2" s="3" t="s">
        <v>61</v>
      </c>
      <c r="D2" s="3" t="s">
        <v>62</v>
      </c>
      <c r="E2" s="3" t="s">
        <v>63</v>
      </c>
      <c r="F2" s="3" t="s">
        <v>64</v>
      </c>
      <c r="G2" s="3" t="s">
        <v>65</v>
      </c>
      <c r="H2" s="3" t="s">
        <v>66</v>
      </c>
      <c r="I2" s="3" t="s">
        <v>67</v>
      </c>
      <c r="J2" s="3" t="s">
        <v>68</v>
      </c>
    </row>
    <row r="3" spans="1:10">
      <c r="A3" s="7" t="s">
        <v>15</v>
      </c>
      <c r="B3" s="5">
        <v>3889.11849</v>
      </c>
      <c r="C3" s="5">
        <v>879009.370978</v>
      </c>
      <c r="D3" s="5">
        <v>38927.424454</v>
      </c>
      <c r="E3" s="5">
        <v>10566.360308</v>
      </c>
      <c r="F3" s="5">
        <f t="shared" ref="F3:F28" si="0">SUM(B3:E3)</f>
        <v>932392.27423</v>
      </c>
      <c r="G3" s="6">
        <f t="shared" ref="G3:G28" si="1">B3/$F$3</f>
        <v>0.00417111831306385</v>
      </c>
      <c r="H3" s="6">
        <f t="shared" ref="H3:H28" si="2">C3/$F$3</f>
        <v>0.942746304610808</v>
      </c>
      <c r="I3" s="6">
        <f t="shared" ref="I3:I28" si="3">D3/$F$3</f>
        <v>0.0417500504132207</v>
      </c>
      <c r="J3" s="6">
        <f t="shared" ref="J3:J28" si="4">E3/$F$3</f>
        <v>0.011332526662907</v>
      </c>
    </row>
    <row r="4" spans="1:10">
      <c r="A4" s="7" t="s">
        <v>16</v>
      </c>
      <c r="B4" s="5">
        <v>4968.777872</v>
      </c>
      <c r="C4" s="5">
        <v>882413.231828007</v>
      </c>
      <c r="D4" s="5">
        <v>34835.746906</v>
      </c>
      <c r="E4" s="5">
        <v>11291.78205</v>
      </c>
      <c r="F4" s="5">
        <f t="shared" si="0"/>
        <v>933509.538656007</v>
      </c>
      <c r="G4" s="6">
        <f t="shared" si="1"/>
        <v>0.00532906375281089</v>
      </c>
      <c r="H4" s="6">
        <f t="shared" si="2"/>
        <v>0.946396979272198</v>
      </c>
      <c r="I4" s="6">
        <f t="shared" si="3"/>
        <v>0.0373616854931241</v>
      </c>
      <c r="J4" s="6">
        <f t="shared" si="4"/>
        <v>0.0121105487058278</v>
      </c>
    </row>
    <row r="5" spans="1:10">
      <c r="A5" s="7" t="s">
        <v>17</v>
      </c>
      <c r="B5" s="5">
        <v>6280.333213</v>
      </c>
      <c r="C5" s="5">
        <v>844263.406229001</v>
      </c>
      <c r="D5" s="5">
        <v>71164.4557589999</v>
      </c>
      <c r="E5" s="5">
        <v>6057.11918399999</v>
      </c>
      <c r="F5" s="5">
        <f t="shared" si="0"/>
        <v>927765.314385001</v>
      </c>
      <c r="G5" s="6">
        <f t="shared" si="1"/>
        <v>0.00673571991808545</v>
      </c>
      <c r="H5" s="6">
        <f t="shared" si="2"/>
        <v>0.905480911375227</v>
      </c>
      <c r="I5" s="6">
        <f t="shared" si="3"/>
        <v>0.0763245875431238</v>
      </c>
      <c r="J5" s="6">
        <f t="shared" si="4"/>
        <v>0.00649632064894806</v>
      </c>
    </row>
    <row r="6" spans="1:10">
      <c r="A6" s="7" t="s">
        <v>18</v>
      </c>
      <c r="B6" s="5">
        <v>2739.445181</v>
      </c>
      <c r="C6" s="5">
        <v>907491.053637001</v>
      </c>
      <c r="D6" s="5">
        <v>22851.601207</v>
      </c>
      <c r="E6" s="5">
        <v>8722.305542</v>
      </c>
      <c r="F6" s="5">
        <f t="shared" si="0"/>
        <v>941804.405567001</v>
      </c>
      <c r="G6" s="6">
        <f t="shared" si="1"/>
        <v>0.00293808223932606</v>
      </c>
      <c r="H6" s="6">
        <f t="shared" si="2"/>
        <v>0.97329319291758</v>
      </c>
      <c r="I6" s="6">
        <f t="shared" si="3"/>
        <v>0.0245085698783504</v>
      </c>
      <c r="J6" s="6">
        <f t="shared" si="4"/>
        <v>0.00935475956104759</v>
      </c>
    </row>
    <row r="7" spans="1:10">
      <c r="A7" s="7" t="s">
        <v>19</v>
      </c>
      <c r="B7" s="5">
        <v>3463.561242</v>
      </c>
      <c r="C7" s="5">
        <v>872593.619159002</v>
      </c>
      <c r="D7" s="5">
        <v>39468.528271</v>
      </c>
      <c r="E7" s="5">
        <v>12946.144296</v>
      </c>
      <c r="F7" s="5">
        <f t="shared" si="0"/>
        <v>928471.852968002</v>
      </c>
      <c r="G7" s="6">
        <f t="shared" si="1"/>
        <v>0.00371470392637082</v>
      </c>
      <c r="H7" s="6">
        <f t="shared" si="2"/>
        <v>0.935865346889128</v>
      </c>
      <c r="I7" s="6">
        <f t="shared" si="3"/>
        <v>0.0423303896459185</v>
      </c>
      <c r="J7" s="6">
        <f t="shared" si="4"/>
        <v>0.0138848686908001</v>
      </c>
    </row>
    <row r="8" spans="1:10">
      <c r="A8" s="7" t="s">
        <v>20</v>
      </c>
      <c r="B8" s="5">
        <v>6046.673333</v>
      </c>
      <c r="C8" s="5">
        <v>840408.388458995</v>
      </c>
      <c r="D8" s="5">
        <v>34031.309819</v>
      </c>
      <c r="E8" s="5">
        <v>21033.174176</v>
      </c>
      <c r="F8" s="5">
        <f t="shared" si="0"/>
        <v>901519.545786995</v>
      </c>
      <c r="G8" s="6">
        <f t="shared" si="1"/>
        <v>0.00648511736971817</v>
      </c>
      <c r="H8" s="6">
        <f t="shared" si="2"/>
        <v>0.901346366423973</v>
      </c>
      <c r="I8" s="6">
        <f t="shared" si="3"/>
        <v>0.0364989187057606</v>
      </c>
      <c r="J8" s="6">
        <f t="shared" si="4"/>
        <v>0.0225582887775104</v>
      </c>
    </row>
    <row r="9" spans="1:10">
      <c r="A9" s="7" t="s">
        <v>21</v>
      </c>
      <c r="B9" s="5">
        <v>5810.81597300001</v>
      </c>
      <c r="C9" s="5">
        <v>868912.206652999</v>
      </c>
      <c r="D9" s="5">
        <v>39395.534167</v>
      </c>
      <c r="E9" s="5">
        <v>14575.919253</v>
      </c>
      <c r="F9" s="5">
        <f t="shared" si="0"/>
        <v>928694.476045999</v>
      </c>
      <c r="G9" s="6">
        <f t="shared" si="1"/>
        <v>0.00623215800216574</v>
      </c>
      <c r="H9" s="6">
        <f t="shared" si="2"/>
        <v>0.931916995312488</v>
      </c>
      <c r="I9" s="6">
        <f t="shared" si="3"/>
        <v>0.0422521027424151</v>
      </c>
      <c r="J9" s="6">
        <f t="shared" si="4"/>
        <v>0.0156328185634499</v>
      </c>
    </row>
    <row r="10" spans="1:10">
      <c r="A10" s="7" t="s">
        <v>22</v>
      </c>
      <c r="B10" s="5">
        <v>5620.022926</v>
      </c>
      <c r="C10" s="5">
        <v>855724.786730993</v>
      </c>
      <c r="D10" s="5">
        <v>51786.245956</v>
      </c>
      <c r="E10" s="5">
        <v>11737.350773</v>
      </c>
      <c r="F10" s="5">
        <f t="shared" si="0"/>
        <v>924868.406385993</v>
      </c>
      <c r="G10" s="6">
        <f t="shared" si="1"/>
        <v>0.00602753055911065</v>
      </c>
      <c r="H10" s="6">
        <f t="shared" si="2"/>
        <v>0.917773356109882</v>
      </c>
      <c r="I10" s="6">
        <f t="shared" si="3"/>
        <v>0.0555412645377899</v>
      </c>
      <c r="J10" s="6">
        <f t="shared" si="4"/>
        <v>0.0125884255987568</v>
      </c>
    </row>
    <row r="11" spans="1:10">
      <c r="A11" s="7" t="s">
        <v>23</v>
      </c>
      <c r="B11" s="5">
        <v>6448.094839</v>
      </c>
      <c r="C11" s="5">
        <v>846007.163023</v>
      </c>
      <c r="D11" s="5">
        <v>75954.7077150001</v>
      </c>
      <c r="E11" s="5">
        <v>5860.15084499999</v>
      </c>
      <c r="F11" s="5">
        <f t="shared" si="0"/>
        <v>934270.116422</v>
      </c>
      <c r="G11" s="6">
        <f t="shared" si="1"/>
        <v>0.00691564593274333</v>
      </c>
      <c r="H11" s="6">
        <f t="shared" si="2"/>
        <v>0.907351107903227</v>
      </c>
      <c r="I11" s="6">
        <f t="shared" si="3"/>
        <v>0.0814621804730482</v>
      </c>
      <c r="J11" s="6">
        <f t="shared" si="4"/>
        <v>0.00628507014372196</v>
      </c>
    </row>
    <row r="12" spans="1:10">
      <c r="A12" s="7" t="s">
        <v>24</v>
      </c>
      <c r="B12" s="5">
        <v>7308.912703</v>
      </c>
      <c r="C12" s="5">
        <v>913912.452470001</v>
      </c>
      <c r="D12" s="5">
        <v>25284.256709</v>
      </c>
      <c r="E12" s="5">
        <v>8084.721804</v>
      </c>
      <c r="F12" s="5">
        <f t="shared" si="0"/>
        <v>954590.343686001</v>
      </c>
      <c r="G12" s="6">
        <f t="shared" si="1"/>
        <v>0.00783888166494723</v>
      </c>
      <c r="H12" s="6">
        <f t="shared" si="2"/>
        <v>0.980180207118018</v>
      </c>
      <c r="I12" s="6">
        <f t="shared" si="3"/>
        <v>0.0271176171315668</v>
      </c>
      <c r="J12" s="6">
        <f t="shared" si="4"/>
        <v>0.00867094465221371</v>
      </c>
    </row>
    <row r="13" spans="1:10">
      <c r="A13" s="7" t="s">
        <v>25</v>
      </c>
      <c r="B13" s="5">
        <v>4555.533431</v>
      </c>
      <c r="C13" s="5">
        <v>850271.351219009</v>
      </c>
      <c r="D13" s="5">
        <v>55938.778522</v>
      </c>
      <c r="E13" s="5">
        <v>10423.714028</v>
      </c>
      <c r="F13" s="5">
        <f t="shared" si="0"/>
        <v>921189.377200009</v>
      </c>
      <c r="G13" s="6">
        <f t="shared" si="1"/>
        <v>0.00488585497425116</v>
      </c>
      <c r="H13" s="6">
        <f t="shared" si="2"/>
        <v>0.911924492211383</v>
      </c>
      <c r="I13" s="6">
        <f t="shared" si="3"/>
        <v>0.0599948970707593</v>
      </c>
      <c r="J13" s="6">
        <f t="shared" si="4"/>
        <v>0.0111795371069631</v>
      </c>
    </row>
    <row r="14" spans="1:10">
      <c r="A14" s="7" t="s">
        <v>26</v>
      </c>
      <c r="B14" s="5">
        <v>2555.664719</v>
      </c>
      <c r="C14" s="5">
        <v>910490.568549</v>
      </c>
      <c r="D14" s="5">
        <v>25287.693488</v>
      </c>
      <c r="E14" s="5">
        <v>7903.24283699999</v>
      </c>
      <c r="F14" s="5">
        <f t="shared" si="0"/>
        <v>946237.169593</v>
      </c>
      <c r="G14" s="6">
        <f t="shared" si="1"/>
        <v>0.00274097586352327</v>
      </c>
      <c r="H14" s="6">
        <f t="shared" si="2"/>
        <v>0.976510202533491</v>
      </c>
      <c r="I14" s="6">
        <f t="shared" si="3"/>
        <v>0.0271213031112719</v>
      </c>
      <c r="J14" s="6">
        <f t="shared" si="4"/>
        <v>0.00847630665271948</v>
      </c>
    </row>
    <row r="15" spans="1:10">
      <c r="A15" s="7" t="s">
        <v>27</v>
      </c>
      <c r="B15" s="5">
        <v>6065.095992</v>
      </c>
      <c r="C15" s="5">
        <v>833812.057289006</v>
      </c>
      <c r="D15" s="5">
        <v>57678.915976</v>
      </c>
      <c r="E15" s="5">
        <v>18658.499711</v>
      </c>
      <c r="F15" s="5">
        <f t="shared" si="0"/>
        <v>916214.568968006</v>
      </c>
      <c r="G15" s="6">
        <f t="shared" si="1"/>
        <v>0.00650487585497076</v>
      </c>
      <c r="H15" s="6">
        <f t="shared" si="2"/>
        <v>0.894271735549927</v>
      </c>
      <c r="I15" s="6">
        <f t="shared" si="3"/>
        <v>0.0618612118205646</v>
      </c>
      <c r="J15" s="6">
        <f t="shared" si="4"/>
        <v>0.0200114267639217</v>
      </c>
    </row>
    <row r="16" spans="1:10">
      <c r="A16" s="7" t="s">
        <v>28</v>
      </c>
      <c r="B16" s="5">
        <v>3659.308752</v>
      </c>
      <c r="C16" s="5">
        <v>862587.271394001</v>
      </c>
      <c r="D16" s="5">
        <v>55512.601963</v>
      </c>
      <c r="E16" s="5">
        <v>7782.489137</v>
      </c>
      <c r="F16" s="5">
        <f t="shared" si="0"/>
        <v>929541.671246001</v>
      </c>
      <c r="G16" s="6">
        <f t="shared" si="1"/>
        <v>0.00392464508033593</v>
      </c>
      <c r="H16" s="6">
        <f t="shared" si="2"/>
        <v>0.925133439255869</v>
      </c>
      <c r="I16" s="6">
        <f t="shared" si="3"/>
        <v>0.0595378184668509</v>
      </c>
      <c r="J16" s="6">
        <f t="shared" si="4"/>
        <v>0.0083467971068583</v>
      </c>
    </row>
    <row r="17" spans="1:14">
      <c r="A17" s="7" t="s">
        <v>29</v>
      </c>
      <c r="B17" s="5">
        <v>5910.378105</v>
      </c>
      <c r="C17" s="5">
        <v>827884.870248996</v>
      </c>
      <c r="D17" s="5">
        <v>76651.6607320001</v>
      </c>
      <c r="E17" s="5">
        <v>8397.45852400001</v>
      </c>
      <c r="F17" s="5">
        <f t="shared" si="0"/>
        <v>918844.367609996</v>
      </c>
      <c r="G17" s="6">
        <f t="shared" si="1"/>
        <v>0.00633893938029568</v>
      </c>
      <c r="H17" s="6">
        <f t="shared" si="2"/>
        <v>0.88791476841943</v>
      </c>
      <c r="I17" s="6">
        <f t="shared" si="3"/>
        <v>0.0822096695248806</v>
      </c>
      <c r="J17" s="6">
        <f t="shared" si="4"/>
        <v>0.00900635789902368</v>
      </c>
    </row>
    <row r="18" spans="1:14">
      <c r="A18" s="7" t="s">
        <v>30</v>
      </c>
      <c r="B18" s="5">
        <v>5398.56090099999</v>
      </c>
      <c r="C18" s="5">
        <v>814812.947917001</v>
      </c>
      <c r="D18" s="5">
        <v>85756.508732</v>
      </c>
      <c r="E18" s="5">
        <v>7470.251321</v>
      </c>
      <c r="F18" s="5">
        <f t="shared" si="0"/>
        <v>913438.268871001</v>
      </c>
      <c r="G18" s="6">
        <f t="shared" si="1"/>
        <v>0.00579001033171183</v>
      </c>
      <c r="H18" s="6">
        <f t="shared" si="2"/>
        <v>0.873895001532376</v>
      </c>
      <c r="I18" s="6">
        <f t="shared" si="3"/>
        <v>0.0919747096819528</v>
      </c>
      <c r="J18" s="6">
        <f t="shared" si="4"/>
        <v>0.00801191893955704</v>
      </c>
    </row>
    <row r="19" spans="1:14">
      <c r="A19" s="7" t="s">
        <v>31</v>
      </c>
      <c r="B19" s="5">
        <v>8615.67727700001</v>
      </c>
      <c r="C19" s="5">
        <v>872490.445953008</v>
      </c>
      <c r="D19" s="5">
        <v>48688.891075</v>
      </c>
      <c r="E19" s="5">
        <v>10593.012428</v>
      </c>
      <c r="F19" s="5">
        <f t="shared" si="0"/>
        <v>940388.026733008</v>
      </c>
      <c r="G19" s="6">
        <f t="shared" si="1"/>
        <v>0.00924039968490206</v>
      </c>
      <c r="H19" s="6">
        <f t="shared" si="2"/>
        <v>0.935754692598176</v>
      </c>
      <c r="I19" s="6">
        <f t="shared" si="3"/>
        <v>0.0522193205807168</v>
      </c>
      <c r="J19" s="6">
        <f t="shared" si="4"/>
        <v>0.011361111327041</v>
      </c>
    </row>
    <row r="20" spans="1:14">
      <c r="A20" s="7" t="s">
        <v>32</v>
      </c>
      <c r="B20" s="5">
        <v>4280.103398</v>
      </c>
      <c r="C20" s="5">
        <v>874456.796678999</v>
      </c>
      <c r="D20" s="5">
        <v>39823.469097</v>
      </c>
      <c r="E20" s="5">
        <v>9690.99561499999</v>
      </c>
      <c r="F20" s="5">
        <f t="shared" si="0"/>
        <v>928251.364788999</v>
      </c>
      <c r="G20" s="6">
        <f t="shared" si="1"/>
        <v>0.00459045352079376</v>
      </c>
      <c r="H20" s="6">
        <f t="shared" si="2"/>
        <v>0.937863623335097</v>
      </c>
      <c r="I20" s="6">
        <f t="shared" si="3"/>
        <v>0.0427110672167329</v>
      </c>
      <c r="J20" s="6">
        <f t="shared" si="4"/>
        <v>0.0103936893117257</v>
      </c>
    </row>
    <row r="21" spans="1:14">
      <c r="A21" s="7" t="s">
        <v>33</v>
      </c>
      <c r="B21" s="5">
        <v>7676.68175</v>
      </c>
      <c r="C21" s="5">
        <v>729848.998997998</v>
      </c>
      <c r="D21" s="5">
        <v>139417.923439</v>
      </c>
      <c r="E21" s="5">
        <v>5242.671887</v>
      </c>
      <c r="F21" s="5">
        <f t="shared" si="0"/>
        <v>882186.276073998</v>
      </c>
      <c r="G21" s="6">
        <f t="shared" si="1"/>
        <v>0.00823331763054306</v>
      </c>
      <c r="H21" s="6">
        <f t="shared" si="2"/>
        <v>0.78277032014313</v>
      </c>
      <c r="I21" s="6">
        <f t="shared" si="3"/>
        <v>0.149527111380385</v>
      </c>
      <c r="J21" s="6">
        <f t="shared" si="4"/>
        <v>0.00562281781166577</v>
      </c>
      <c r="N21" s="16"/>
    </row>
    <row r="22" spans="1:14">
      <c r="A22" s="7" t="s">
        <v>34</v>
      </c>
      <c r="B22" s="5">
        <v>4010.083067</v>
      </c>
      <c r="C22" s="5">
        <v>878316.119924002</v>
      </c>
      <c r="D22" s="5">
        <v>44574.615798</v>
      </c>
      <c r="E22" s="5">
        <v>9918.42558099998</v>
      </c>
      <c r="F22" s="5">
        <f t="shared" si="0"/>
        <v>936819.244370002</v>
      </c>
      <c r="G22" s="6">
        <f t="shared" si="1"/>
        <v>0.00430085402660769</v>
      </c>
      <c r="H22" s="6">
        <f t="shared" si="2"/>
        <v>0.942002785951164</v>
      </c>
      <c r="I22" s="6">
        <f t="shared" si="3"/>
        <v>0.0478067193712123</v>
      </c>
      <c r="J22" s="6">
        <f t="shared" si="4"/>
        <v>0.010637610215283</v>
      </c>
      <c r="N22" s="16"/>
    </row>
    <row r="23" spans="1:14">
      <c r="A23" s="7" t="s">
        <v>35</v>
      </c>
      <c r="B23" s="5">
        <v>7419.186545</v>
      </c>
      <c r="C23" s="5">
        <v>871600.301317008</v>
      </c>
      <c r="D23" s="5">
        <v>51646.747147</v>
      </c>
      <c r="E23" s="5">
        <v>7271.058499</v>
      </c>
      <c r="F23" s="5">
        <f t="shared" si="0"/>
        <v>937937.293508008</v>
      </c>
      <c r="G23" s="6">
        <f t="shared" si="1"/>
        <v>0.00795715145873233</v>
      </c>
      <c r="H23" s="6">
        <f t="shared" si="2"/>
        <v>0.934800003610931</v>
      </c>
      <c r="I23" s="6">
        <f t="shared" si="3"/>
        <v>0.0553916506758398</v>
      </c>
      <c r="J23" s="6">
        <f t="shared" si="4"/>
        <v>0.00779828265415935</v>
      </c>
    </row>
    <row r="24" spans="1:14">
      <c r="A24" s="7" t="s">
        <v>36</v>
      </c>
      <c r="B24" s="5">
        <v>4303.404469</v>
      </c>
      <c r="C24" s="5">
        <v>894783.305614003</v>
      </c>
      <c r="D24" s="5">
        <v>35953.867147</v>
      </c>
      <c r="E24" s="5">
        <v>9755.86853999999</v>
      </c>
      <c r="F24" s="5">
        <f t="shared" si="0"/>
        <v>944796.445770003</v>
      </c>
      <c r="G24" s="6">
        <f t="shared" si="1"/>
        <v>0.00461544415150146</v>
      </c>
      <c r="H24" s="6">
        <f t="shared" si="2"/>
        <v>0.959664006603813</v>
      </c>
      <c r="I24" s="6">
        <f t="shared" si="3"/>
        <v>0.0385608805871883</v>
      </c>
      <c r="J24" s="6">
        <f t="shared" si="4"/>
        <v>0.0104632661698712</v>
      </c>
    </row>
    <row r="25" spans="1:14">
      <c r="A25" s="7" t="s">
        <v>37</v>
      </c>
      <c r="B25" s="5">
        <v>3386.116654</v>
      </c>
      <c r="C25" s="5">
        <v>915291.357050996</v>
      </c>
      <c r="D25" s="5">
        <v>24398.527953</v>
      </c>
      <c r="E25" s="5">
        <v>8219.506662</v>
      </c>
      <c r="F25" s="5">
        <f t="shared" si="0"/>
        <v>951295.508319996</v>
      </c>
      <c r="G25" s="6">
        <f t="shared" si="1"/>
        <v>0.00363164383445408</v>
      </c>
      <c r="H25" s="6">
        <f t="shared" si="2"/>
        <v>0.981659096013932</v>
      </c>
      <c r="I25" s="6">
        <f t="shared" si="3"/>
        <v>0.0261676642196002</v>
      </c>
      <c r="J25" s="6">
        <f t="shared" si="4"/>
        <v>0.00881550275476911</v>
      </c>
    </row>
    <row r="26" spans="1:14">
      <c r="A26" s="7" t="s">
        <v>38</v>
      </c>
      <c r="B26" s="5">
        <v>5204.851819</v>
      </c>
      <c r="C26" s="5">
        <v>900079.870031993</v>
      </c>
      <c r="D26" s="5">
        <v>23682.261394</v>
      </c>
      <c r="E26" s="5">
        <v>13007.04868</v>
      </c>
      <c r="F26" s="5">
        <f t="shared" si="0"/>
        <v>941974.031924993</v>
      </c>
      <c r="G26" s="6">
        <f t="shared" si="1"/>
        <v>0.00558225541207786</v>
      </c>
      <c r="H26" s="6">
        <f t="shared" si="2"/>
        <v>0.965344624691693</v>
      </c>
      <c r="I26" s="6">
        <f t="shared" si="3"/>
        <v>0.0253994612016252</v>
      </c>
      <c r="J26" s="6">
        <f t="shared" si="4"/>
        <v>0.0139501892491995</v>
      </c>
    </row>
    <row r="27" spans="1:14">
      <c r="A27" s="7" t="s">
        <v>39</v>
      </c>
      <c r="B27" s="5">
        <v>4805.22277</v>
      </c>
      <c r="C27" s="5">
        <v>847880.344200994</v>
      </c>
      <c r="D27" s="5">
        <v>61497.688241</v>
      </c>
      <c r="E27" s="5">
        <v>8727.136985</v>
      </c>
      <c r="F27" s="5">
        <f t="shared" si="0"/>
        <v>922910.392196994</v>
      </c>
      <c r="G27" s="10">
        <f t="shared" si="1"/>
        <v>0.00515364927703665</v>
      </c>
      <c r="H27" s="10">
        <f t="shared" si="2"/>
        <v>0.909360113372026</v>
      </c>
      <c r="I27" s="10">
        <f t="shared" si="3"/>
        <v>0.0659568831067233</v>
      </c>
      <c r="J27" s="10">
        <f t="shared" si="4"/>
        <v>0.00935994133178243</v>
      </c>
    </row>
    <row r="28" spans="1:14">
      <c r="A28" s="14" t="s">
        <v>40</v>
      </c>
      <c r="B28" s="12">
        <v>6263.24772099999</v>
      </c>
      <c r="C28" s="12">
        <v>795984.768540993</v>
      </c>
      <c r="D28" s="12">
        <v>89922.7252089999</v>
      </c>
      <c r="E28" s="12">
        <v>9439.588016</v>
      </c>
      <c r="F28" s="12">
        <f t="shared" si="0"/>
        <v>901610.329486993</v>
      </c>
      <c r="G28" s="13">
        <f t="shared" si="1"/>
        <v>0.00671739555775747</v>
      </c>
      <c r="H28" s="13">
        <f t="shared" si="2"/>
        <v>0.853701591637858</v>
      </c>
      <c r="I28" s="13">
        <f t="shared" si="3"/>
        <v>0.0964430183457505</v>
      </c>
      <c r="J28" s="13">
        <f t="shared" si="4"/>
        <v>0.0101240521579777</v>
      </c>
    </row>
    <row r="29" spans="1:14">
      <c r="G29" s="17"/>
      <c r="H29" s="17"/>
      <c r="I29" s="17"/>
      <c r="J29" s="17"/>
    </row>
    <row r="31" spans="1:14">
      <c r="B31" s="18"/>
    </row>
  </sheetData>
  <mergeCells count="1">
    <mergeCell ref="A1:J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A1" sqref="A1:C1"/>
    </sheetView>
  </sheetViews>
  <sheetFormatPr defaultColWidth="9.06666666666667" defaultRowHeight="14.1" outlineLevelCol="2"/>
  <cols>
    <col min="3" max="3" width="35.925" customWidth="1"/>
  </cols>
  <sheetData>
    <row r="1" spans="1:3">
      <c r="A1" s="1" t="s">
        <v>69</v>
      </c>
      <c r="B1" s="1"/>
      <c r="C1" s="1"/>
    </row>
    <row r="2" spans="1:3">
      <c r="A2" s="2" t="s">
        <v>70</v>
      </c>
      <c r="B2" s="3" t="s">
        <v>71</v>
      </c>
      <c r="C2" s="3" t="s">
        <v>72</v>
      </c>
    </row>
    <row r="3" spans="1:3">
      <c r="A3" s="7" t="s">
        <v>73</v>
      </c>
      <c r="B3" s="5">
        <v>12</v>
      </c>
      <c r="C3" s="5">
        <v>5714</v>
      </c>
    </row>
    <row r="4" spans="1:3">
      <c r="A4" s="7" t="s">
        <v>74</v>
      </c>
      <c r="B4" s="5">
        <v>90</v>
      </c>
      <c r="C4" s="5">
        <v>70396</v>
      </c>
    </row>
    <row r="5" spans="1:3">
      <c r="A5" s="7" t="s">
        <v>75</v>
      </c>
      <c r="B5" s="5">
        <v>17</v>
      </c>
      <c r="C5" s="5">
        <v>47597</v>
      </c>
    </row>
    <row r="6" spans="1:3">
      <c r="A6" s="7" t="s">
        <v>76</v>
      </c>
      <c r="B6" s="5">
        <v>140</v>
      </c>
      <c r="C6" s="5">
        <v>157689</v>
      </c>
    </row>
    <row r="7" spans="1:3">
      <c r="A7" s="7" t="s">
        <v>77</v>
      </c>
      <c r="B7" s="5">
        <v>83</v>
      </c>
      <c r="C7" s="5">
        <v>103976</v>
      </c>
    </row>
    <row r="8" spans="1:3">
      <c r="A8" s="7" t="s">
        <v>78</v>
      </c>
      <c r="B8" s="5">
        <v>33</v>
      </c>
      <c r="C8" s="5">
        <v>11580</v>
      </c>
    </row>
    <row r="9" spans="1:3">
      <c r="A9" s="14" t="s">
        <v>64</v>
      </c>
      <c r="B9" s="12">
        <v>375</v>
      </c>
      <c r="C9" s="12">
        <v>396952</v>
      </c>
    </row>
  </sheetData>
  <mergeCells count="1">
    <mergeCell ref="A1:C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A1" sqref="A1:D1"/>
    </sheetView>
  </sheetViews>
  <sheetFormatPr defaultColWidth="9" defaultRowHeight="14.1" outlineLevelCol="3"/>
  <cols>
    <col min="1" max="1" width="18.3583333333333" customWidth="1"/>
    <col min="2" max="2" width="20.2833333333333" customWidth="1"/>
    <col min="4" max="4" width="23" customWidth="1"/>
  </cols>
  <sheetData>
    <row r="1" spans="1:4">
      <c r="A1" s="1" t="s">
        <v>79</v>
      </c>
      <c r="B1" s="1"/>
      <c r="C1" s="1"/>
      <c r="D1" s="1"/>
    </row>
    <row r="2" spans="1:4">
      <c r="A2" s="2" t="s">
        <v>80</v>
      </c>
      <c r="B2" s="3" t="s">
        <v>81</v>
      </c>
      <c r="C2" s="3" t="s">
        <v>72</v>
      </c>
      <c r="D2" s="3" t="s">
        <v>82</v>
      </c>
    </row>
    <row r="3" spans="1:4">
      <c r="A3" s="4" t="s">
        <v>83</v>
      </c>
      <c r="B3" s="5" t="s">
        <v>84</v>
      </c>
      <c r="C3" s="5">
        <v>2162</v>
      </c>
      <c r="D3" s="6">
        <f t="shared" ref="D3:D22" si="0">C3/3686</f>
        <v>0.58654367878459</v>
      </c>
    </row>
    <row r="4" spans="1:4">
      <c r="A4" s="4"/>
      <c r="B4" s="5" t="s">
        <v>85</v>
      </c>
      <c r="C4" s="5">
        <v>65</v>
      </c>
      <c r="D4" s="6">
        <f t="shared" si="0"/>
        <v>0.0176342919153554</v>
      </c>
    </row>
    <row r="5" spans="1:4">
      <c r="A5" s="4"/>
      <c r="B5" s="5" t="s">
        <v>86</v>
      </c>
      <c r="C5" s="5">
        <v>634</v>
      </c>
      <c r="D5" s="6">
        <f t="shared" si="0"/>
        <v>0.17200217037439</v>
      </c>
    </row>
    <row r="6" spans="1:4">
      <c r="A6" s="4"/>
      <c r="B6" s="5" t="s">
        <v>87</v>
      </c>
      <c r="C6" s="5">
        <v>9</v>
      </c>
      <c r="D6" s="6">
        <f t="shared" si="0"/>
        <v>0.00244167118827998</v>
      </c>
    </row>
    <row r="7" spans="1:4">
      <c r="A7" s="4"/>
      <c r="B7" s="5" t="s">
        <v>88</v>
      </c>
      <c r="C7" s="5">
        <v>348</v>
      </c>
      <c r="D7" s="6">
        <f t="shared" si="0"/>
        <v>0.0944112859468258</v>
      </c>
    </row>
    <row r="8" spans="1:4">
      <c r="A8" s="4"/>
      <c r="B8" s="5" t="s">
        <v>89</v>
      </c>
      <c r="C8" s="5">
        <v>102</v>
      </c>
      <c r="D8" s="6">
        <f t="shared" si="0"/>
        <v>0.0276722734671731</v>
      </c>
    </row>
    <row r="9" spans="1:4">
      <c r="A9" s="4"/>
      <c r="B9" s="5" t="s">
        <v>90</v>
      </c>
      <c r="C9" s="5">
        <v>113</v>
      </c>
      <c r="D9" s="6">
        <f t="shared" si="0"/>
        <v>0.0306565382528486</v>
      </c>
    </row>
    <row r="10" spans="1:4">
      <c r="A10" s="4"/>
      <c r="B10" s="5" t="s">
        <v>91</v>
      </c>
      <c r="C10" s="5">
        <v>76</v>
      </c>
      <c r="D10" s="6">
        <f t="shared" si="0"/>
        <v>0.0206185567010309</v>
      </c>
    </row>
    <row r="11" spans="1:4">
      <c r="A11" s="7" t="s">
        <v>92</v>
      </c>
      <c r="B11" s="5" t="s">
        <v>93</v>
      </c>
      <c r="C11" s="5">
        <v>7</v>
      </c>
      <c r="D11" s="6">
        <f t="shared" si="0"/>
        <v>0.00189907759088443</v>
      </c>
    </row>
    <row r="12" spans="1:4">
      <c r="A12" s="8" t="s">
        <v>94</v>
      </c>
      <c r="B12" s="9" t="s">
        <v>95</v>
      </c>
      <c r="C12" s="9">
        <v>1</v>
      </c>
      <c r="D12" s="10">
        <f t="shared" si="0"/>
        <v>0.000271296798697775</v>
      </c>
    </row>
    <row r="13" spans="1:4">
      <c r="A13" s="8"/>
      <c r="B13" s="9" t="s">
        <v>96</v>
      </c>
      <c r="C13" s="9">
        <v>44</v>
      </c>
      <c r="D13" s="10">
        <f t="shared" si="0"/>
        <v>0.0119370591427021</v>
      </c>
    </row>
    <row r="14" spans="1:4">
      <c r="A14" s="8"/>
      <c r="B14" s="9" t="s">
        <v>97</v>
      </c>
      <c r="C14" s="9">
        <v>10</v>
      </c>
      <c r="D14" s="10">
        <f t="shared" si="0"/>
        <v>0.00271296798697775</v>
      </c>
    </row>
    <row r="15" spans="1:4">
      <c r="A15" s="8"/>
      <c r="B15" s="9" t="s">
        <v>98</v>
      </c>
      <c r="C15" s="9">
        <v>13</v>
      </c>
      <c r="D15" s="10">
        <f t="shared" si="0"/>
        <v>0.00352685838307108</v>
      </c>
    </row>
    <row r="16" spans="1:4">
      <c r="A16" s="8"/>
      <c r="B16" s="9" t="s">
        <v>99</v>
      </c>
      <c r="C16" s="9">
        <v>2</v>
      </c>
      <c r="D16" s="10">
        <f t="shared" si="0"/>
        <v>0.000542593597395551</v>
      </c>
    </row>
    <row r="17" spans="1:4">
      <c r="A17" s="8"/>
      <c r="B17" s="9" t="s">
        <v>100</v>
      </c>
      <c r="C17" s="9">
        <v>2</v>
      </c>
      <c r="D17" s="10">
        <f t="shared" si="0"/>
        <v>0.000542593597395551</v>
      </c>
    </row>
    <row r="18" spans="1:4">
      <c r="A18" s="8"/>
      <c r="B18" s="9" t="s">
        <v>101</v>
      </c>
      <c r="C18" s="9">
        <v>42</v>
      </c>
      <c r="D18" s="10">
        <f t="shared" si="0"/>
        <v>0.0113944655453066</v>
      </c>
    </row>
    <row r="19" spans="1:4">
      <c r="A19" s="8"/>
      <c r="B19" s="9" t="s">
        <v>102</v>
      </c>
      <c r="C19" s="9">
        <v>9</v>
      </c>
      <c r="D19" s="10">
        <f t="shared" si="0"/>
        <v>0.00244167118827998</v>
      </c>
    </row>
    <row r="20" spans="1:4">
      <c r="A20" s="8"/>
      <c r="B20" s="9" t="s">
        <v>103</v>
      </c>
      <c r="C20" s="9">
        <v>19</v>
      </c>
      <c r="D20" s="10">
        <f t="shared" si="0"/>
        <v>0.00515463917525773</v>
      </c>
    </row>
    <row r="21" spans="1:4">
      <c r="A21" s="8"/>
      <c r="B21" s="9" t="s">
        <v>104</v>
      </c>
      <c r="C21" s="9">
        <v>11</v>
      </c>
      <c r="D21" s="10">
        <f t="shared" si="0"/>
        <v>0.00298426478567553</v>
      </c>
    </row>
    <row r="22" spans="1:4">
      <c r="A22" s="11"/>
      <c r="B22" s="12" t="s">
        <v>105</v>
      </c>
      <c r="C22" s="12">
        <v>17</v>
      </c>
      <c r="D22" s="13">
        <f t="shared" si="0"/>
        <v>0.00461204557786218</v>
      </c>
    </row>
    <row r="23" spans="1:4">
      <c r="A23" s="7" t="s">
        <v>106</v>
      </c>
      <c r="B23" s="7"/>
      <c r="C23" s="7"/>
      <c r="D23" s="7"/>
    </row>
  </sheetData>
  <mergeCells count="3">
    <mergeCell ref="A1:D1"/>
    <mergeCell ref="A3:A10"/>
    <mergeCell ref="A12:A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xiaowei jia</dc:creator>
  <cp:lastModifiedBy>景三</cp:lastModifiedBy>
  <dcterms:created xsi:type="dcterms:W3CDTF">2025-07-01T12:50:00Z</dcterms:created>
  <dcterms:modified xsi:type="dcterms:W3CDTF">2025-11-20T12:58:58Z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BC71265B15AE409BB4D516F8D5BDCEA6_12</vt:lpwstr>
  </property>
  <property fmtid="{D5CDD505-2E9C-101B-9397-08002B2CF9AE}" pid="3" name="KSOProductBuildVer">
    <vt:lpwstr>2052-12.1.0.23542</vt:lpwstr>
  </property>
</Properties>
</file>