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ffitt-my.sharepoint.com/personal/gabriela_felix_moffitt_org/Documents/GFelix_MRC_2025-Present/P-GFelix/Manuscript_CTC_/CTC_manuscript/Correspodence-EHO-05-26-shared/"/>
    </mc:Choice>
  </mc:AlternateContent>
  <xr:revisionPtr revIDLastSave="83" documentId="13_ncr:1_{BE9F85A1-2089-104F-B14A-CBA3C3496FAE}" xr6:coauthVersionLast="47" xr6:coauthVersionMax="47" xr10:uidLastSave="{AF7312EE-8B26-9D48-93E6-FB360DCBB6E5}"/>
  <bookViews>
    <workbookView xWindow="0" yWindow="760" windowWidth="34560" windowHeight="19640" xr2:uid="{82A176B7-2CDD-4AFE-856D-4070EEBFBF7E}"/>
  </bookViews>
  <sheets>
    <sheet name="Supp Table S1" sheetId="2" r:id="rId1"/>
  </sheets>
  <definedNames>
    <definedName name="_xlnm._FilterDatabase" localSheetId="0" hidden="1">'Supp Table S1'!$A$2:$AR$14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2" i="2" l="1"/>
  <c r="AM11" i="2"/>
  <c r="AM10" i="2"/>
  <c r="AM5" i="2"/>
  <c r="AM4" i="2"/>
  <c r="AM3" i="2"/>
  <c r="AL12" i="2"/>
  <c r="AL11" i="2"/>
  <c r="AL10" i="2"/>
  <c r="AL5" i="2"/>
  <c r="AL4" i="2"/>
  <c r="AL3" i="2"/>
  <c r="AK12" i="2"/>
  <c r="AK11" i="2"/>
  <c r="AK10" i="2"/>
  <c r="AK5" i="2"/>
  <c r="AK4" i="2"/>
  <c r="AK3" i="2"/>
  <c r="AJ12" i="2"/>
  <c r="AJ11" i="2"/>
  <c r="AJ10" i="2"/>
  <c r="AJ4" i="2"/>
  <c r="AJ3" i="2"/>
  <c r="AP5" i="2"/>
  <c r="AQ5" i="2" s="1"/>
  <c r="AM6" i="2"/>
  <c r="AM7" i="2"/>
  <c r="AM8" i="2"/>
  <c r="AM9" i="2"/>
  <c r="AL6" i="2"/>
  <c r="AL7" i="2"/>
  <c r="AL8" i="2"/>
  <c r="AL9" i="2"/>
  <c r="AK6" i="2"/>
  <c r="AK7" i="2"/>
  <c r="AK8" i="2"/>
  <c r="AK9" i="2"/>
  <c r="AJ6" i="2"/>
  <c r="AJ7" i="2"/>
  <c r="AJ8" i="2"/>
  <c r="AJ9" i="2"/>
  <c r="AJ5" i="2"/>
  <c r="AO4" i="2"/>
  <c r="AO5" i="2"/>
  <c r="AO6" i="2"/>
  <c r="AO7" i="2"/>
  <c r="AO8" i="2"/>
  <c r="AO9" i="2"/>
  <c r="AO10" i="2"/>
  <c r="AO11" i="2"/>
  <c r="AO12" i="2"/>
  <c r="AO3" i="2"/>
  <c r="AP11" i="2"/>
  <c r="AQ11" i="2" s="1"/>
  <c r="AP12" i="2"/>
  <c r="AQ12" i="2" s="1"/>
  <c r="AP4" i="2"/>
  <c r="AQ4" i="2" s="1"/>
  <c r="AP6" i="2"/>
  <c r="AQ6" i="2" s="1"/>
  <c r="AP7" i="2"/>
  <c r="AQ7" i="2" s="1"/>
  <c r="AP8" i="2"/>
  <c r="AQ8" i="2" s="1"/>
  <c r="AP9" i="2"/>
  <c r="AQ9" i="2" s="1"/>
  <c r="AP10" i="2"/>
  <c r="AQ10" i="2" s="1"/>
  <c r="AP3" i="2"/>
  <c r="AQ3" i="2" s="1"/>
</calcChain>
</file>

<file path=xl/sharedStrings.xml><?xml version="1.0" encoding="utf-8"?>
<sst xmlns="http://schemas.openxmlformats.org/spreadsheetml/2006/main" count="249" uniqueCount="94">
  <si>
    <t>ID #</t>
  </si>
  <si>
    <t>Group</t>
  </si>
  <si>
    <t>sceMethod</t>
  </si>
  <si>
    <t>Gender</t>
  </si>
  <si>
    <t>Age at Dx (yrs)</t>
  </si>
  <si>
    <t>BMI at time of draw (kg/m2)</t>
  </si>
  <si>
    <t>HIV Status</t>
  </si>
  <si>
    <t>Cancer location</t>
  </si>
  <si>
    <t>Tumor location in colon</t>
  </si>
  <si>
    <t>Stage at Dx</t>
  </si>
  <si>
    <t>Site of metastasis at Dx</t>
  </si>
  <si>
    <t>1 st Primary Tumor_ TMB</t>
  </si>
  <si>
    <t>1 st Primary Tumor - MLH1 methylation</t>
  </si>
  <si>
    <t>1 st Primary Tumor _ RAS</t>
  </si>
  <si>
    <t>1 st Primary Tumor_ BRAF</t>
  </si>
  <si>
    <t>PD-L1 CPS score - Primary Tumor</t>
  </si>
  <si>
    <t>PD-L1 CPS score - Metastatic Lesion</t>
  </si>
  <si>
    <t xml:space="preserve">Primary tumor size (cm2) </t>
  </si>
  <si>
    <t xml:space="preserve">Metastatic lesion(s) size (cm2) </t>
  </si>
  <si>
    <t>History Inflamatory disease</t>
  </si>
  <si>
    <t>Family History of Cancer (Y/N)</t>
  </si>
  <si>
    <t>CEA (ng/mL)</t>
  </si>
  <si>
    <t>PMR (mSEPT9)</t>
  </si>
  <si>
    <t xml:space="preserve">AST (U/L) </t>
  </si>
  <si>
    <t xml:space="preserve">ALT (U/L) </t>
  </si>
  <si>
    <t>Case</t>
  </si>
  <si>
    <t>Cell-Select v1</t>
  </si>
  <si>
    <t xml:space="preserve">Male </t>
  </si>
  <si>
    <t>Black</t>
  </si>
  <si>
    <t>Asian</t>
  </si>
  <si>
    <t>Liver</t>
  </si>
  <si>
    <t>No</t>
  </si>
  <si>
    <t>Wildtype</t>
  </si>
  <si>
    <t>Y</t>
  </si>
  <si>
    <t>Female</t>
  </si>
  <si>
    <t>White</t>
  </si>
  <si>
    <t>N</t>
  </si>
  <si>
    <t>N/A</t>
  </si>
  <si>
    <t>None</t>
  </si>
  <si>
    <t>&lt;1.8</t>
  </si>
  <si>
    <t>Lung, lymph nodes</t>
  </si>
  <si>
    <t xml:space="preserve">Liver, lung, lymph node, suspected uterine </t>
  </si>
  <si>
    <t>MSS</t>
  </si>
  <si>
    <t>Not specified</t>
  </si>
  <si>
    <t>None reported</t>
  </si>
  <si>
    <t>Peritoneum, bladder, unclear liver involvement, ovary</t>
  </si>
  <si>
    <t>BRAF p.V600E in metastatic site</t>
  </si>
  <si>
    <t>At least 1.3cm</t>
  </si>
  <si>
    <t>12.5cm in ovary</t>
  </si>
  <si>
    <t>Segment wall thickening of the sigmoid colon (max SUV 15), with adjacent enlarged sigmoid mesocolic nodes, consistent with a primary site of malignant disease </t>
  </si>
  <si>
    <t>Multiple metastatic sites - liver</t>
  </si>
  <si>
    <t>Not tested</t>
  </si>
  <si>
    <t>8-10cm biopsy via colonscopy</t>
  </si>
  <si>
    <t>None but with hx of H. pylori gastritis</t>
  </si>
  <si>
    <t>Stage III at dx but progressed to IV (bladder mets)</t>
  </si>
  <si>
    <t>6cm</t>
  </si>
  <si>
    <t>Metastatic colonic adenocarcinoma involving the liver. Three masses, ranging from 1.3 to 8.5 cm in greatest dimension </t>
  </si>
  <si>
    <t>5.1cm</t>
  </si>
  <si>
    <t>Unknown or not reported</t>
  </si>
  <si>
    <t>Colon</t>
  </si>
  <si>
    <t>Right (Ascending)</t>
  </si>
  <si>
    <t>Left (Sigmoid)</t>
  </si>
  <si>
    <t>Right</t>
  </si>
  <si>
    <t>Rectal</t>
  </si>
  <si>
    <t>Mid-transvered colon</t>
  </si>
  <si>
    <t>Sel-reported Rece/Ethnicity</t>
  </si>
  <si>
    <t>Other cancer</t>
  </si>
  <si>
    <t>Breast cancer (38 years-old)</t>
  </si>
  <si>
    <t xml:space="preserve">Acute colitis/CMV colitis </t>
  </si>
  <si>
    <t>Liquid biopsy (mL)</t>
  </si>
  <si>
    <t xml:space="preserve">In-house </t>
  </si>
  <si>
    <t xml:space="preserve"> IV</t>
  </si>
  <si>
    <t xml:space="preserve"> III-&gt; IV</t>
  </si>
  <si>
    <t xml:space="preserve"> III</t>
  </si>
  <si>
    <t>KRAS: p.G12V</t>
  </si>
  <si>
    <t>Age at Liquid Biopisy Collection (yrs)</t>
  </si>
  <si>
    <t>1 st Primary Tumor Microsatelite status</t>
  </si>
  <si>
    <t>CTCs Fraction (%)</t>
  </si>
  <si>
    <t>Total CTC count</t>
  </si>
  <si>
    <t>Serial number</t>
  </si>
  <si>
    <t>Note: ID = identification number (de-identified); sceMethod = single cell enrichment method; Dx = diagnosis; BMI = body mass index; HIV = Human immunodeficiency virus; TMB = Tumor mutation burden; MSS = microsatellite stable; CPS Score (Combined Positive Score); N = no; Y = yes; CEA = Carcinoembryonic Antigen; PMR = Percent Methylated Reference; AST = Aspartate Aminotransferase; and ALT = Alanine transaminase.</t>
  </si>
  <si>
    <t>Total CTC count is defined as the sum of cells expressing EpCAM+, L1CAM+, PD-L1+, and/or LGR5+. Adjusted total CTC count refers to the average number of cells expressing EpCAM+, L1CAM+, PD-L1+, and/or LGR5+ markers. CTC fraction (%) represents the proportion of cells expressing EpCAM+, L1CAM+, PD-L1+, and/or LGR5+ relative to other CD45⁻ viable sorted cells.</t>
  </si>
  <si>
    <t>Average Total CTC Count</t>
  </si>
  <si>
    <t>Adjusted EpCAM+</t>
  </si>
  <si>
    <t>Adjusted  L1CAM+</t>
  </si>
  <si>
    <t>Adjusted  PD-L1+</t>
  </si>
  <si>
    <t>Adjusted  LGR5+</t>
  </si>
  <si>
    <t>Supplementary Table S1. Detailed clinical and socio-demographics characteristics of the CRC cases.</t>
  </si>
  <si>
    <t>Average CTC Count per mL</t>
  </si>
  <si>
    <t>Total CTC count per mL</t>
  </si>
  <si>
    <t>Adjusted EpCAM+ per mL</t>
  </si>
  <si>
    <t>Adjusted  L1CAM+per mL</t>
  </si>
  <si>
    <t>Adjusted  PD-L1+ per mL</t>
  </si>
  <si>
    <t>Adjusted  LGR5+ per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</si>
</sst>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9784C-3308-4C4B-B117-A5D7CA7A856B}">
  <dimension ref="A1:AR21"/>
  <sheetViews>
    <sheetView tabSelected="1" zoomScale="90" zoomScaleNormal="90" workbookViewId="0">
      <selection activeCell="AF1" sqref="C1:AF1048576"/>
    </sheetView>
  </sheetViews>
  <sheetFormatPr baseColWidth="10" defaultRowHeight="15" x14ac:dyDescent="0.2"/>
  <cols>
    <col min="1" max="1" width="17.6640625" style="3" customWidth="1"/>
    <col min="2" max="2" width="23.1640625" style="3" customWidth="1"/>
    <col min="3" max="3" width="25.5" style="3" customWidth="1"/>
    <col min="4" max="4" width="17.83203125" style="3" customWidth="1"/>
    <col min="5" max="5" width="17.33203125" style="3" customWidth="1"/>
    <col min="6" max="6" width="29.1640625" style="3" customWidth="1"/>
    <col min="7" max="7" width="20.83203125" style="3" customWidth="1"/>
    <col min="8" max="8" width="36.1640625" style="3" customWidth="1"/>
    <col min="9" max="9" width="17.83203125" style="3" customWidth="1"/>
    <col min="10" max="10" width="28.83203125" style="3" customWidth="1"/>
    <col min="11" max="11" width="25.1640625" style="3" customWidth="1"/>
    <col min="12" max="12" width="20.5" style="3" customWidth="1"/>
    <col min="13" max="13" width="24.6640625" style="3" customWidth="1"/>
    <col min="14" max="14" width="17.5" style="3" customWidth="1"/>
    <col min="15" max="15" width="25.1640625" style="3" customWidth="1"/>
    <col min="16" max="16" width="27.33203125" style="3" customWidth="1"/>
    <col min="17" max="17" width="35.83203125" style="3" customWidth="1"/>
    <col min="18" max="18" width="36.5" style="3" customWidth="1"/>
    <col min="19" max="19" width="28.1640625" style="3" customWidth="1"/>
    <col min="20" max="20" width="31.33203125" style="3" customWidth="1"/>
    <col min="21" max="21" width="33.83203125" style="3" customWidth="1"/>
    <col min="22" max="22" width="37" style="3" customWidth="1"/>
    <col min="23" max="23" width="30" style="3" customWidth="1"/>
    <col min="24" max="24" width="46.33203125" style="3" customWidth="1"/>
    <col min="25" max="25" width="32.6640625" style="3" customWidth="1"/>
    <col min="26" max="26" width="26.5" style="3" customWidth="1"/>
    <col min="27" max="27" width="32.5" style="3" customWidth="1"/>
    <col min="28" max="28" width="19.83203125" style="3" customWidth="1"/>
    <col min="29" max="29" width="19.1640625" style="3" customWidth="1"/>
    <col min="30" max="30" width="18" style="3" customWidth="1"/>
    <col min="31" max="31" width="16" style="3" customWidth="1"/>
    <col min="32" max="35" width="23.5" style="3" customWidth="1"/>
    <col min="36" max="39" width="29.5" style="3" customWidth="1"/>
    <col min="40" max="40" width="22.1640625" style="3" customWidth="1"/>
    <col min="41" max="41" width="28.83203125" style="3" customWidth="1"/>
    <col min="42" max="42" width="29" style="3" customWidth="1"/>
    <col min="43" max="43" width="30.5" style="3" customWidth="1"/>
    <col min="44" max="44" width="23.83203125" style="3" customWidth="1"/>
    <col min="45" max="45" width="22.1640625" style="3" customWidth="1"/>
    <col min="46" max="16384" width="10.83203125" style="3"/>
  </cols>
  <sheetData>
    <row r="1" spans="1:44" ht="24" x14ac:dyDescent="0.3">
      <c r="A1" s="32" t="s">
        <v>87</v>
      </c>
    </row>
    <row r="2" spans="1:44" s="1" customFormat="1" ht="25.5" customHeight="1" x14ac:dyDescent="0.2">
      <c r="A2" s="9" t="s">
        <v>0</v>
      </c>
      <c r="B2" s="9" t="s">
        <v>79</v>
      </c>
      <c r="C2" s="9" t="s">
        <v>69</v>
      </c>
      <c r="D2" s="4" t="s">
        <v>2</v>
      </c>
      <c r="E2" s="4" t="s">
        <v>3</v>
      </c>
      <c r="F2" s="4" t="s">
        <v>65</v>
      </c>
      <c r="G2" s="4" t="s">
        <v>4</v>
      </c>
      <c r="H2" s="4" t="s">
        <v>75</v>
      </c>
      <c r="I2" s="4" t="s">
        <v>1</v>
      </c>
      <c r="J2" s="4" t="s">
        <v>5</v>
      </c>
      <c r="K2" s="5" t="s">
        <v>6</v>
      </c>
      <c r="L2" s="4" t="s">
        <v>7</v>
      </c>
      <c r="M2" s="4" t="s">
        <v>8</v>
      </c>
      <c r="N2" s="4" t="s">
        <v>9</v>
      </c>
      <c r="O2" s="5" t="s">
        <v>10</v>
      </c>
      <c r="P2" s="4" t="s">
        <v>11</v>
      </c>
      <c r="Q2" s="4" t="s">
        <v>76</v>
      </c>
      <c r="R2" s="4" t="s">
        <v>12</v>
      </c>
      <c r="S2" s="9" t="s">
        <v>13</v>
      </c>
      <c r="T2" s="9" t="s">
        <v>14</v>
      </c>
      <c r="U2" s="9" t="s">
        <v>15</v>
      </c>
      <c r="V2" s="9" t="s">
        <v>16</v>
      </c>
      <c r="W2" s="10" t="s">
        <v>17</v>
      </c>
      <c r="X2" s="9" t="s">
        <v>18</v>
      </c>
      <c r="Y2" s="9" t="s">
        <v>19</v>
      </c>
      <c r="Z2" s="9" t="s">
        <v>66</v>
      </c>
      <c r="AA2" s="9" t="s">
        <v>20</v>
      </c>
      <c r="AB2" s="9" t="s">
        <v>21</v>
      </c>
      <c r="AC2" s="11" t="s">
        <v>22</v>
      </c>
      <c r="AD2" s="9" t="s">
        <v>23</v>
      </c>
      <c r="AE2" s="9" t="s">
        <v>24</v>
      </c>
      <c r="AF2" s="17" t="s">
        <v>83</v>
      </c>
      <c r="AG2" s="17" t="s">
        <v>84</v>
      </c>
      <c r="AH2" s="17" t="s">
        <v>85</v>
      </c>
      <c r="AI2" s="17" t="s">
        <v>86</v>
      </c>
      <c r="AJ2" s="33" t="s">
        <v>90</v>
      </c>
      <c r="AK2" s="33" t="s">
        <v>91</v>
      </c>
      <c r="AL2" s="33" t="s">
        <v>92</v>
      </c>
      <c r="AM2" s="33" t="s">
        <v>93</v>
      </c>
      <c r="AN2" s="24" t="s">
        <v>78</v>
      </c>
      <c r="AO2" s="24" t="s">
        <v>89</v>
      </c>
      <c r="AP2" s="24" t="s">
        <v>82</v>
      </c>
      <c r="AQ2" s="24" t="s">
        <v>88</v>
      </c>
      <c r="AR2" s="24" t="s">
        <v>77</v>
      </c>
    </row>
    <row r="3" spans="1:44" s="2" customFormat="1" ht="85" customHeight="1" x14ac:dyDescent="0.2">
      <c r="A3" s="20">
        <v>1</v>
      </c>
      <c r="B3" s="20">
        <v>0</v>
      </c>
      <c r="C3" s="20">
        <v>20</v>
      </c>
      <c r="D3" s="26" t="s">
        <v>70</v>
      </c>
      <c r="E3" s="20" t="s">
        <v>27</v>
      </c>
      <c r="F3" s="6" t="s">
        <v>29</v>
      </c>
      <c r="G3" s="6">
        <v>71</v>
      </c>
      <c r="H3" s="6">
        <v>76</v>
      </c>
      <c r="I3" s="6" t="s">
        <v>25</v>
      </c>
      <c r="J3" s="6">
        <v>17.96</v>
      </c>
      <c r="K3" s="7" t="s">
        <v>58</v>
      </c>
      <c r="L3" s="6" t="s">
        <v>59</v>
      </c>
      <c r="M3" s="6" t="s">
        <v>64</v>
      </c>
      <c r="N3" s="6" t="s">
        <v>71</v>
      </c>
      <c r="O3" s="8" t="s">
        <v>30</v>
      </c>
      <c r="P3" s="6">
        <v>5</v>
      </c>
      <c r="Q3" s="6" t="s">
        <v>42</v>
      </c>
      <c r="R3" s="6" t="s">
        <v>38</v>
      </c>
      <c r="S3" s="6" t="s">
        <v>32</v>
      </c>
      <c r="T3" s="6" t="s">
        <v>32</v>
      </c>
      <c r="U3" s="6" t="s">
        <v>43</v>
      </c>
      <c r="V3" s="6" t="s">
        <v>43</v>
      </c>
      <c r="W3" s="6" t="s">
        <v>43</v>
      </c>
      <c r="X3" s="12" t="s">
        <v>56</v>
      </c>
      <c r="Y3" s="6" t="s">
        <v>68</v>
      </c>
      <c r="Z3" s="6" t="s">
        <v>36</v>
      </c>
      <c r="AA3" s="6" t="s">
        <v>33</v>
      </c>
      <c r="AB3" s="6">
        <v>2801.7</v>
      </c>
      <c r="AC3" s="13">
        <v>29.31</v>
      </c>
      <c r="AD3" s="6">
        <v>20</v>
      </c>
      <c r="AE3" s="6">
        <v>13</v>
      </c>
      <c r="AF3" s="18">
        <v>317</v>
      </c>
      <c r="AG3" s="18">
        <v>293</v>
      </c>
      <c r="AH3" s="18">
        <v>574</v>
      </c>
      <c r="AI3" s="18">
        <v>548</v>
      </c>
      <c r="AJ3" s="18">
        <f>AF3/C3</f>
        <v>15.85</v>
      </c>
      <c r="AK3" s="18">
        <f>AG3/C3</f>
        <v>14.65</v>
      </c>
      <c r="AL3" s="18">
        <f>AH3/C3</f>
        <v>28.7</v>
      </c>
      <c r="AM3" s="18">
        <f>AI3/C3</f>
        <v>27.4</v>
      </c>
      <c r="AN3" s="21">
        <v>1732</v>
      </c>
      <c r="AO3" s="21">
        <f>AN3/C3</f>
        <v>86.6</v>
      </c>
      <c r="AP3" s="21">
        <f>AN3/4</f>
        <v>433</v>
      </c>
      <c r="AQ3" s="21">
        <f>AP3/C3</f>
        <v>21.65</v>
      </c>
      <c r="AR3" s="25">
        <v>0.14199999999999999</v>
      </c>
    </row>
    <row r="4" spans="1:44" s="2" customFormat="1" ht="85" customHeight="1" x14ac:dyDescent="0.2">
      <c r="A4" s="20">
        <v>2</v>
      </c>
      <c r="B4" s="20">
        <v>0</v>
      </c>
      <c r="C4" s="20">
        <v>10</v>
      </c>
      <c r="D4" s="26" t="s">
        <v>70</v>
      </c>
      <c r="E4" s="20" t="s">
        <v>34</v>
      </c>
      <c r="F4" s="6" t="s">
        <v>29</v>
      </c>
      <c r="G4" s="6">
        <v>49</v>
      </c>
      <c r="H4" s="6">
        <v>53</v>
      </c>
      <c r="I4" s="6" t="s">
        <v>25</v>
      </c>
      <c r="J4" s="6">
        <v>17.190000000000001</v>
      </c>
      <c r="K4" s="7" t="s">
        <v>58</v>
      </c>
      <c r="L4" s="6" t="s">
        <v>63</v>
      </c>
      <c r="M4" s="6" t="s">
        <v>37</v>
      </c>
      <c r="N4" s="6" t="s">
        <v>73</v>
      </c>
      <c r="O4" s="8" t="s">
        <v>38</v>
      </c>
      <c r="P4" s="6" t="s">
        <v>43</v>
      </c>
      <c r="Q4" s="6" t="s">
        <v>42</v>
      </c>
      <c r="R4" s="6" t="s">
        <v>38</v>
      </c>
      <c r="S4" s="6" t="s">
        <v>32</v>
      </c>
      <c r="T4" s="6" t="s">
        <v>32</v>
      </c>
      <c r="U4" s="6" t="s">
        <v>43</v>
      </c>
      <c r="V4" s="6" t="s">
        <v>37</v>
      </c>
      <c r="W4" s="6" t="s">
        <v>52</v>
      </c>
      <c r="X4" s="6" t="s">
        <v>37</v>
      </c>
      <c r="Y4" s="6" t="s">
        <v>53</v>
      </c>
      <c r="Z4" s="6" t="s">
        <v>67</v>
      </c>
      <c r="AA4" s="6" t="s">
        <v>36</v>
      </c>
      <c r="AB4" s="6" t="s">
        <v>39</v>
      </c>
      <c r="AC4" s="13">
        <v>0</v>
      </c>
      <c r="AD4" s="6">
        <v>17</v>
      </c>
      <c r="AE4" s="6">
        <v>10</v>
      </c>
      <c r="AF4" s="18">
        <v>85</v>
      </c>
      <c r="AG4" s="18">
        <v>73</v>
      </c>
      <c r="AH4" s="18">
        <v>1246</v>
      </c>
      <c r="AI4" s="18">
        <v>42</v>
      </c>
      <c r="AJ4" s="18">
        <f>AF4/C4</f>
        <v>8.5</v>
      </c>
      <c r="AK4" s="18">
        <f t="shared" ref="AK4:AK5" si="0">AG4/C4</f>
        <v>7.3</v>
      </c>
      <c r="AL4" s="18">
        <f t="shared" ref="AL4:AL5" si="1">AH4/C4</f>
        <v>124.6</v>
      </c>
      <c r="AM4" s="18">
        <f t="shared" ref="AM4:AM5" si="2">AI4/C4</f>
        <v>4.2</v>
      </c>
      <c r="AN4" s="21">
        <v>1446</v>
      </c>
      <c r="AO4" s="21">
        <f t="shared" ref="AO4:AO12" si="3">AN4/C4</f>
        <v>144.6</v>
      </c>
      <c r="AP4" s="21">
        <f t="shared" ref="AP4:AP12" si="4">AN4/4</f>
        <v>361.5</v>
      </c>
      <c r="AQ4" s="21">
        <f t="shared" ref="AQ4:AQ12" si="5">AP4/C4</f>
        <v>36.15</v>
      </c>
      <c r="AR4" s="25">
        <v>8.6999999999999993</v>
      </c>
    </row>
    <row r="5" spans="1:44" s="2" customFormat="1" ht="85" customHeight="1" x14ac:dyDescent="0.2">
      <c r="A5" s="27">
        <v>3</v>
      </c>
      <c r="B5" s="27">
        <v>1</v>
      </c>
      <c r="C5" s="21">
        <v>10</v>
      </c>
      <c r="D5" s="29" t="s">
        <v>26</v>
      </c>
      <c r="E5" s="27" t="s">
        <v>27</v>
      </c>
      <c r="F5" s="27" t="s">
        <v>28</v>
      </c>
      <c r="G5" s="21">
        <v>53</v>
      </c>
      <c r="H5" s="21">
        <v>64</v>
      </c>
      <c r="I5" s="27" t="s">
        <v>25</v>
      </c>
      <c r="J5" s="21">
        <v>25.03</v>
      </c>
      <c r="K5" s="28" t="s">
        <v>58</v>
      </c>
      <c r="L5" s="27" t="s">
        <v>59</v>
      </c>
      <c r="M5" s="27" t="s">
        <v>60</v>
      </c>
      <c r="N5" s="27" t="s">
        <v>71</v>
      </c>
      <c r="O5" s="28" t="s">
        <v>40</v>
      </c>
      <c r="P5" s="27">
        <v>4.2</v>
      </c>
      <c r="Q5" s="27" t="s">
        <v>42</v>
      </c>
      <c r="R5" s="27" t="s">
        <v>38</v>
      </c>
      <c r="S5" s="27" t="s">
        <v>74</v>
      </c>
      <c r="T5" s="27" t="s">
        <v>32</v>
      </c>
      <c r="U5" s="27" t="s">
        <v>43</v>
      </c>
      <c r="V5" s="27" t="s">
        <v>43</v>
      </c>
      <c r="W5" s="27" t="s">
        <v>57</v>
      </c>
      <c r="X5" s="27" t="s">
        <v>43</v>
      </c>
      <c r="Y5" s="27" t="s">
        <v>44</v>
      </c>
      <c r="Z5" s="27" t="s">
        <v>36</v>
      </c>
      <c r="AA5" s="27" t="s">
        <v>33</v>
      </c>
      <c r="AB5" s="21">
        <v>92.1</v>
      </c>
      <c r="AC5" s="30">
        <v>0</v>
      </c>
      <c r="AD5" s="21">
        <v>15</v>
      </c>
      <c r="AE5" s="21">
        <v>9</v>
      </c>
      <c r="AF5" s="27">
        <v>368</v>
      </c>
      <c r="AG5" s="27">
        <v>218</v>
      </c>
      <c r="AH5" s="27">
        <v>155</v>
      </c>
      <c r="AI5" s="27">
        <v>729</v>
      </c>
      <c r="AJ5" s="27">
        <f>AF5/C5</f>
        <v>36.799999999999997</v>
      </c>
      <c r="AK5" s="18">
        <f t="shared" si="0"/>
        <v>21.8</v>
      </c>
      <c r="AL5" s="18">
        <f t="shared" si="1"/>
        <v>15.5</v>
      </c>
      <c r="AM5" s="18">
        <f t="shared" si="2"/>
        <v>72.900000000000006</v>
      </c>
      <c r="AN5" s="21">
        <v>1470</v>
      </c>
      <c r="AO5" s="21">
        <f t="shared" si="3"/>
        <v>147</v>
      </c>
      <c r="AP5" s="21">
        <f t="shared" si="4"/>
        <v>367.5</v>
      </c>
      <c r="AQ5" s="21">
        <f t="shared" si="5"/>
        <v>36.75</v>
      </c>
      <c r="AR5" s="21">
        <v>0.247</v>
      </c>
    </row>
    <row r="6" spans="1:44" s="2" customFormat="1" ht="85" customHeight="1" x14ac:dyDescent="0.2">
      <c r="A6" s="27">
        <v>3</v>
      </c>
      <c r="B6" s="27">
        <v>2</v>
      </c>
      <c r="C6" s="21">
        <v>10</v>
      </c>
      <c r="D6" s="27" t="s">
        <v>70</v>
      </c>
      <c r="E6" s="27" t="s">
        <v>27</v>
      </c>
      <c r="F6" s="27" t="s">
        <v>28</v>
      </c>
      <c r="G6" s="21">
        <v>53</v>
      </c>
      <c r="H6" s="21">
        <v>64</v>
      </c>
      <c r="I6" s="27" t="s">
        <v>25</v>
      </c>
      <c r="J6" s="21">
        <v>24.55</v>
      </c>
      <c r="K6" s="28" t="s">
        <v>58</v>
      </c>
      <c r="L6" s="27" t="s">
        <v>59</v>
      </c>
      <c r="M6" s="27" t="s">
        <v>60</v>
      </c>
      <c r="N6" s="27" t="s">
        <v>71</v>
      </c>
      <c r="O6" s="28" t="s">
        <v>40</v>
      </c>
      <c r="P6" s="27">
        <v>4.2</v>
      </c>
      <c r="Q6" s="27" t="s">
        <v>42</v>
      </c>
      <c r="R6" s="27" t="s">
        <v>38</v>
      </c>
      <c r="S6" s="27" t="s">
        <v>74</v>
      </c>
      <c r="T6" s="27" t="s">
        <v>32</v>
      </c>
      <c r="U6" s="27" t="s">
        <v>43</v>
      </c>
      <c r="V6" s="27" t="s">
        <v>43</v>
      </c>
      <c r="W6" s="27" t="s">
        <v>57</v>
      </c>
      <c r="X6" s="27" t="s">
        <v>43</v>
      </c>
      <c r="Y6" s="27" t="s">
        <v>44</v>
      </c>
      <c r="Z6" s="27" t="s">
        <v>36</v>
      </c>
      <c r="AA6" s="27" t="s">
        <v>33</v>
      </c>
      <c r="AB6" s="21">
        <v>124.9</v>
      </c>
      <c r="AC6" s="30">
        <v>0</v>
      </c>
      <c r="AD6" s="21">
        <v>16</v>
      </c>
      <c r="AE6" s="21">
        <v>11</v>
      </c>
      <c r="AF6" s="27">
        <v>339</v>
      </c>
      <c r="AG6" s="27">
        <v>212</v>
      </c>
      <c r="AH6" s="27">
        <v>161</v>
      </c>
      <c r="AI6" s="27">
        <v>341</v>
      </c>
      <c r="AJ6" s="27">
        <f t="shared" ref="AJ6:AJ12" si="6">AF6/C6</f>
        <v>33.9</v>
      </c>
      <c r="AK6" s="27">
        <f t="shared" ref="AK6:AK12" si="7">AG6/C6</f>
        <v>21.2</v>
      </c>
      <c r="AL6" s="27">
        <f t="shared" ref="AL6:AL12" si="8">AH6/C6</f>
        <v>16.100000000000001</v>
      </c>
      <c r="AM6" s="27">
        <f t="shared" ref="AM6:AM12" si="9">AI6/C6</f>
        <v>34.1</v>
      </c>
      <c r="AN6" s="21">
        <v>1053</v>
      </c>
      <c r="AO6" s="21">
        <f t="shared" si="3"/>
        <v>105.3</v>
      </c>
      <c r="AP6" s="21">
        <f t="shared" si="4"/>
        <v>263.25</v>
      </c>
      <c r="AQ6" s="21">
        <f t="shared" si="5"/>
        <v>26.324999999999999</v>
      </c>
      <c r="AR6" s="21">
        <v>0.8</v>
      </c>
    </row>
    <row r="7" spans="1:44" s="2" customFormat="1" ht="85" customHeight="1" x14ac:dyDescent="0.2">
      <c r="A7" s="27">
        <v>3</v>
      </c>
      <c r="B7" s="27">
        <v>3</v>
      </c>
      <c r="C7" s="21">
        <v>20</v>
      </c>
      <c r="D7" s="27" t="s">
        <v>70</v>
      </c>
      <c r="E7" s="27" t="s">
        <v>27</v>
      </c>
      <c r="F7" s="27" t="s">
        <v>28</v>
      </c>
      <c r="G7" s="21">
        <v>53</v>
      </c>
      <c r="H7" s="21">
        <v>64</v>
      </c>
      <c r="I7" s="27" t="s">
        <v>25</v>
      </c>
      <c r="J7" s="21">
        <v>25.15</v>
      </c>
      <c r="K7" s="28" t="s">
        <v>58</v>
      </c>
      <c r="L7" s="27" t="s">
        <v>59</v>
      </c>
      <c r="M7" s="27" t="s">
        <v>60</v>
      </c>
      <c r="N7" s="27" t="s">
        <v>71</v>
      </c>
      <c r="O7" s="28" t="s">
        <v>40</v>
      </c>
      <c r="P7" s="27">
        <v>4.2</v>
      </c>
      <c r="Q7" s="27" t="s">
        <v>42</v>
      </c>
      <c r="R7" s="27" t="s">
        <v>38</v>
      </c>
      <c r="S7" s="27" t="s">
        <v>74</v>
      </c>
      <c r="T7" s="27" t="s">
        <v>32</v>
      </c>
      <c r="U7" s="27" t="s">
        <v>43</v>
      </c>
      <c r="V7" s="27" t="s">
        <v>43</v>
      </c>
      <c r="W7" s="27" t="s">
        <v>57</v>
      </c>
      <c r="X7" s="27" t="s">
        <v>43</v>
      </c>
      <c r="Y7" s="27" t="s">
        <v>44</v>
      </c>
      <c r="Z7" s="27" t="s">
        <v>36</v>
      </c>
      <c r="AA7" s="27" t="s">
        <v>33</v>
      </c>
      <c r="AB7" s="21">
        <v>175.5</v>
      </c>
      <c r="AC7" s="30">
        <v>0</v>
      </c>
      <c r="AD7" s="21">
        <v>14</v>
      </c>
      <c r="AE7" s="21">
        <v>9</v>
      </c>
      <c r="AF7" s="27">
        <v>159</v>
      </c>
      <c r="AG7" s="27">
        <v>145</v>
      </c>
      <c r="AH7" s="27">
        <v>1336</v>
      </c>
      <c r="AI7" s="27">
        <v>79</v>
      </c>
      <c r="AJ7" s="27">
        <f t="shared" si="6"/>
        <v>7.95</v>
      </c>
      <c r="AK7" s="27">
        <f t="shared" si="7"/>
        <v>7.25</v>
      </c>
      <c r="AL7" s="27">
        <f t="shared" si="8"/>
        <v>66.8</v>
      </c>
      <c r="AM7" s="27">
        <f t="shared" si="9"/>
        <v>3.95</v>
      </c>
      <c r="AN7" s="21">
        <v>1719</v>
      </c>
      <c r="AO7" s="21">
        <f t="shared" si="3"/>
        <v>85.95</v>
      </c>
      <c r="AP7" s="21">
        <f t="shared" si="4"/>
        <v>429.75</v>
      </c>
      <c r="AQ7" s="21">
        <f t="shared" si="5"/>
        <v>21.487500000000001</v>
      </c>
      <c r="AR7" s="21">
        <v>0.94</v>
      </c>
    </row>
    <row r="8" spans="1:44" s="2" customFormat="1" ht="85" customHeight="1" x14ac:dyDescent="0.2">
      <c r="A8" s="27">
        <v>3</v>
      </c>
      <c r="B8" s="27">
        <v>4</v>
      </c>
      <c r="C8" s="21">
        <v>10</v>
      </c>
      <c r="D8" s="27" t="s">
        <v>70</v>
      </c>
      <c r="E8" s="27" t="s">
        <v>27</v>
      </c>
      <c r="F8" s="27" t="s">
        <v>28</v>
      </c>
      <c r="G8" s="21">
        <v>53</v>
      </c>
      <c r="H8" s="21">
        <v>64</v>
      </c>
      <c r="I8" s="27" t="s">
        <v>25</v>
      </c>
      <c r="J8" s="21">
        <v>25.35</v>
      </c>
      <c r="K8" s="28" t="s">
        <v>58</v>
      </c>
      <c r="L8" s="27" t="s">
        <v>59</v>
      </c>
      <c r="M8" s="27" t="s">
        <v>60</v>
      </c>
      <c r="N8" s="27" t="s">
        <v>71</v>
      </c>
      <c r="O8" s="28" t="s">
        <v>40</v>
      </c>
      <c r="P8" s="27">
        <v>4.2</v>
      </c>
      <c r="Q8" s="27" t="s">
        <v>42</v>
      </c>
      <c r="R8" s="27" t="s">
        <v>38</v>
      </c>
      <c r="S8" s="27" t="s">
        <v>74</v>
      </c>
      <c r="T8" s="27" t="s">
        <v>32</v>
      </c>
      <c r="U8" s="27" t="s">
        <v>43</v>
      </c>
      <c r="V8" s="27" t="s">
        <v>43</v>
      </c>
      <c r="W8" s="27" t="s">
        <v>57</v>
      </c>
      <c r="X8" s="27" t="s">
        <v>43</v>
      </c>
      <c r="Y8" s="27" t="s">
        <v>44</v>
      </c>
      <c r="Z8" s="27" t="s">
        <v>36</v>
      </c>
      <c r="AA8" s="27" t="s">
        <v>33</v>
      </c>
      <c r="AB8" s="21">
        <v>160.4</v>
      </c>
      <c r="AC8" s="30">
        <v>0</v>
      </c>
      <c r="AD8" s="21">
        <v>15</v>
      </c>
      <c r="AE8" s="21">
        <v>9</v>
      </c>
      <c r="AF8" s="27">
        <v>3</v>
      </c>
      <c r="AG8" s="27">
        <v>3</v>
      </c>
      <c r="AH8" s="27">
        <v>12</v>
      </c>
      <c r="AI8" s="27">
        <v>0</v>
      </c>
      <c r="AJ8" s="27">
        <f t="shared" si="6"/>
        <v>0.3</v>
      </c>
      <c r="AK8" s="27">
        <f t="shared" si="7"/>
        <v>0.3</v>
      </c>
      <c r="AL8" s="27">
        <f t="shared" si="8"/>
        <v>1.2</v>
      </c>
      <c r="AM8" s="27">
        <f t="shared" si="9"/>
        <v>0</v>
      </c>
      <c r="AN8" s="21">
        <v>18</v>
      </c>
      <c r="AO8" s="21">
        <f t="shared" si="3"/>
        <v>1.8</v>
      </c>
      <c r="AP8" s="21">
        <f t="shared" si="4"/>
        <v>4.5</v>
      </c>
      <c r="AQ8" s="21">
        <f t="shared" si="5"/>
        <v>0.45</v>
      </c>
      <c r="AR8" s="21">
        <v>1.02</v>
      </c>
    </row>
    <row r="9" spans="1:44" s="2" customFormat="1" ht="85" customHeight="1" x14ac:dyDescent="0.2">
      <c r="A9" s="27">
        <v>3</v>
      </c>
      <c r="B9" s="27">
        <v>5</v>
      </c>
      <c r="C9" s="21">
        <v>20</v>
      </c>
      <c r="D9" s="27" t="s">
        <v>70</v>
      </c>
      <c r="E9" s="27" t="s">
        <v>27</v>
      </c>
      <c r="F9" s="27" t="s">
        <v>28</v>
      </c>
      <c r="G9" s="21">
        <v>53</v>
      </c>
      <c r="H9" s="21">
        <v>64</v>
      </c>
      <c r="I9" s="27" t="s">
        <v>25</v>
      </c>
      <c r="J9" s="21">
        <v>24.07</v>
      </c>
      <c r="K9" s="28" t="s">
        <v>58</v>
      </c>
      <c r="L9" s="27" t="s">
        <v>59</v>
      </c>
      <c r="M9" s="27" t="s">
        <v>60</v>
      </c>
      <c r="N9" s="27" t="s">
        <v>71</v>
      </c>
      <c r="O9" s="28" t="s">
        <v>40</v>
      </c>
      <c r="P9" s="27">
        <v>4.2</v>
      </c>
      <c r="Q9" s="27" t="s">
        <v>42</v>
      </c>
      <c r="R9" s="27" t="s">
        <v>38</v>
      </c>
      <c r="S9" s="27" t="s">
        <v>74</v>
      </c>
      <c r="T9" s="27" t="s">
        <v>32</v>
      </c>
      <c r="U9" s="27" t="s">
        <v>43</v>
      </c>
      <c r="V9" s="27" t="s">
        <v>43</v>
      </c>
      <c r="W9" s="27" t="s">
        <v>57</v>
      </c>
      <c r="X9" s="27" t="s">
        <v>43</v>
      </c>
      <c r="Y9" s="27" t="s">
        <v>44</v>
      </c>
      <c r="Z9" s="27" t="s">
        <v>36</v>
      </c>
      <c r="AA9" s="27" t="s">
        <v>33</v>
      </c>
      <c r="AB9" s="21">
        <v>92.1</v>
      </c>
      <c r="AC9" s="30">
        <v>0</v>
      </c>
      <c r="AD9" s="21">
        <v>15</v>
      </c>
      <c r="AE9" s="21">
        <v>9</v>
      </c>
      <c r="AF9" s="27">
        <v>34</v>
      </c>
      <c r="AG9" s="27">
        <v>32</v>
      </c>
      <c r="AH9" s="27">
        <v>162</v>
      </c>
      <c r="AI9" s="27">
        <v>79</v>
      </c>
      <c r="AJ9" s="27">
        <f t="shared" si="6"/>
        <v>1.7</v>
      </c>
      <c r="AK9" s="27">
        <f t="shared" si="7"/>
        <v>1.6</v>
      </c>
      <c r="AL9" s="27">
        <f t="shared" si="8"/>
        <v>8.1</v>
      </c>
      <c r="AM9" s="27">
        <f t="shared" si="9"/>
        <v>3.95</v>
      </c>
      <c r="AN9" s="21">
        <v>307</v>
      </c>
      <c r="AO9" s="21">
        <f t="shared" si="3"/>
        <v>15.35</v>
      </c>
      <c r="AP9" s="21">
        <f t="shared" si="4"/>
        <v>76.75</v>
      </c>
      <c r="AQ9" s="21">
        <f t="shared" si="5"/>
        <v>3.8374999999999999</v>
      </c>
      <c r="AR9" s="21">
        <v>0.48299999999999998</v>
      </c>
    </row>
    <row r="10" spans="1:44" s="2" customFormat="1" ht="85" customHeight="1" x14ac:dyDescent="0.2">
      <c r="A10" s="27">
        <v>4</v>
      </c>
      <c r="B10" s="27">
        <v>0</v>
      </c>
      <c r="C10" s="27">
        <v>10</v>
      </c>
      <c r="D10" s="29" t="s">
        <v>26</v>
      </c>
      <c r="E10" s="27" t="s">
        <v>34</v>
      </c>
      <c r="F10" s="27" t="s">
        <v>35</v>
      </c>
      <c r="G10" s="27">
        <v>45</v>
      </c>
      <c r="H10" s="27">
        <v>48</v>
      </c>
      <c r="I10" s="27" t="s">
        <v>25</v>
      </c>
      <c r="J10" s="27">
        <v>32.619999999999997</v>
      </c>
      <c r="K10" s="28" t="s">
        <v>58</v>
      </c>
      <c r="L10" s="27" t="s">
        <v>59</v>
      </c>
      <c r="M10" s="27" t="s">
        <v>61</v>
      </c>
      <c r="N10" s="27" t="s">
        <v>72</v>
      </c>
      <c r="O10" s="28" t="s">
        <v>54</v>
      </c>
      <c r="P10" s="27">
        <v>2</v>
      </c>
      <c r="Q10" s="27" t="s">
        <v>42</v>
      </c>
      <c r="R10" s="27" t="s">
        <v>31</v>
      </c>
      <c r="S10" s="27" t="s">
        <v>32</v>
      </c>
      <c r="T10" s="27" t="s">
        <v>32</v>
      </c>
      <c r="U10" s="27" t="s">
        <v>43</v>
      </c>
      <c r="V10" s="27" t="s">
        <v>43</v>
      </c>
      <c r="W10" s="27" t="s">
        <v>55</v>
      </c>
      <c r="X10" s="27" t="s">
        <v>43</v>
      </c>
      <c r="Y10" s="27" t="s">
        <v>44</v>
      </c>
      <c r="Z10" s="27" t="s">
        <v>36</v>
      </c>
      <c r="AA10" s="27" t="s">
        <v>36</v>
      </c>
      <c r="AB10" s="27">
        <v>9.1999999999999993</v>
      </c>
      <c r="AC10" s="31">
        <v>60.87</v>
      </c>
      <c r="AD10" s="27">
        <v>33</v>
      </c>
      <c r="AE10" s="27">
        <v>39</v>
      </c>
      <c r="AF10" s="27">
        <v>296</v>
      </c>
      <c r="AG10" s="27">
        <v>202</v>
      </c>
      <c r="AH10" s="27">
        <v>123</v>
      </c>
      <c r="AI10" s="27">
        <v>271</v>
      </c>
      <c r="AJ10" s="27">
        <f t="shared" si="6"/>
        <v>29.6</v>
      </c>
      <c r="AK10" s="18">
        <f t="shared" si="7"/>
        <v>20.2</v>
      </c>
      <c r="AL10" s="18">
        <f t="shared" si="8"/>
        <v>12.3</v>
      </c>
      <c r="AM10" s="18">
        <f t="shared" si="9"/>
        <v>27.1</v>
      </c>
      <c r="AN10" s="21">
        <v>892</v>
      </c>
      <c r="AO10" s="21">
        <f t="shared" si="3"/>
        <v>89.2</v>
      </c>
      <c r="AP10" s="21">
        <f t="shared" si="4"/>
        <v>223</v>
      </c>
      <c r="AQ10" s="21">
        <f t="shared" si="5"/>
        <v>22.3</v>
      </c>
      <c r="AR10" s="21">
        <v>0.83</v>
      </c>
    </row>
    <row r="11" spans="1:44" s="2" customFormat="1" ht="85" customHeight="1" x14ac:dyDescent="0.2">
      <c r="A11" s="20">
        <v>5</v>
      </c>
      <c r="B11" s="20">
        <v>0</v>
      </c>
      <c r="C11" s="20">
        <v>20</v>
      </c>
      <c r="D11" s="26" t="s">
        <v>70</v>
      </c>
      <c r="E11" s="20" t="s">
        <v>34</v>
      </c>
      <c r="F11" s="6" t="s">
        <v>29</v>
      </c>
      <c r="G11" s="6">
        <v>40</v>
      </c>
      <c r="H11" s="6">
        <v>42</v>
      </c>
      <c r="I11" s="6" t="s">
        <v>25</v>
      </c>
      <c r="J11" s="6">
        <v>21.77</v>
      </c>
      <c r="K11" s="7" t="s">
        <v>58</v>
      </c>
      <c r="L11" s="6" t="s">
        <v>59</v>
      </c>
      <c r="M11" s="6" t="s">
        <v>61</v>
      </c>
      <c r="N11" s="6" t="s">
        <v>71</v>
      </c>
      <c r="O11" s="8" t="s">
        <v>41</v>
      </c>
      <c r="P11" s="6">
        <v>7</v>
      </c>
      <c r="Q11" s="6" t="s">
        <v>42</v>
      </c>
      <c r="R11" s="6" t="s">
        <v>38</v>
      </c>
      <c r="S11" s="6" t="s">
        <v>32</v>
      </c>
      <c r="T11" s="6" t="s">
        <v>32</v>
      </c>
      <c r="U11" s="6">
        <v>0</v>
      </c>
      <c r="V11" s="6" t="s">
        <v>43</v>
      </c>
      <c r="W11" s="23" t="s">
        <v>49</v>
      </c>
      <c r="X11" s="6" t="s">
        <v>50</v>
      </c>
      <c r="Y11" s="6" t="s">
        <v>44</v>
      </c>
      <c r="Z11" s="6" t="s">
        <v>36</v>
      </c>
      <c r="AA11" s="6" t="s">
        <v>36</v>
      </c>
      <c r="AB11" s="14">
        <v>13253</v>
      </c>
      <c r="AC11" s="19">
        <v>2234.38</v>
      </c>
      <c r="AD11" s="20">
        <v>109</v>
      </c>
      <c r="AE11" s="20">
        <v>56</v>
      </c>
      <c r="AF11" s="18">
        <v>13</v>
      </c>
      <c r="AG11" s="18">
        <v>10</v>
      </c>
      <c r="AH11" s="18">
        <v>85</v>
      </c>
      <c r="AI11" s="18">
        <v>0</v>
      </c>
      <c r="AJ11" s="27">
        <f t="shared" si="6"/>
        <v>0.65</v>
      </c>
      <c r="AK11" s="18">
        <f t="shared" si="7"/>
        <v>0.5</v>
      </c>
      <c r="AL11" s="18">
        <f t="shared" si="8"/>
        <v>4.25</v>
      </c>
      <c r="AM11" s="18">
        <f t="shared" si="9"/>
        <v>0</v>
      </c>
      <c r="AN11" s="21">
        <v>108</v>
      </c>
      <c r="AO11" s="21">
        <f t="shared" si="3"/>
        <v>5.4</v>
      </c>
      <c r="AP11" s="21">
        <f>AN11/4</f>
        <v>27</v>
      </c>
      <c r="AQ11" s="21">
        <f t="shared" si="5"/>
        <v>1.35</v>
      </c>
      <c r="AR11" s="25">
        <v>0.19</v>
      </c>
    </row>
    <row r="12" spans="1:44" s="2" customFormat="1" ht="85" customHeight="1" x14ac:dyDescent="0.2">
      <c r="A12" s="20">
        <v>6</v>
      </c>
      <c r="B12" s="20">
        <v>0</v>
      </c>
      <c r="C12" s="20">
        <v>20</v>
      </c>
      <c r="D12" s="20" t="s">
        <v>70</v>
      </c>
      <c r="E12" s="20" t="s">
        <v>34</v>
      </c>
      <c r="F12" s="6" t="s">
        <v>29</v>
      </c>
      <c r="G12" s="6">
        <v>39</v>
      </c>
      <c r="H12" s="6">
        <v>41</v>
      </c>
      <c r="I12" s="6" t="s">
        <v>25</v>
      </c>
      <c r="J12" s="6">
        <v>16.309999999999999</v>
      </c>
      <c r="K12" s="8" t="s">
        <v>58</v>
      </c>
      <c r="L12" s="6" t="s">
        <v>59</v>
      </c>
      <c r="M12" s="6" t="s">
        <v>62</v>
      </c>
      <c r="N12" s="6" t="s">
        <v>71</v>
      </c>
      <c r="O12" s="8" t="s">
        <v>45</v>
      </c>
      <c r="P12" s="21">
        <v>6.8</v>
      </c>
      <c r="Q12" s="6" t="s">
        <v>42</v>
      </c>
      <c r="R12" s="6" t="s">
        <v>43</v>
      </c>
      <c r="S12" s="6" t="s">
        <v>32</v>
      </c>
      <c r="T12" s="15" t="s">
        <v>46</v>
      </c>
      <c r="U12" s="6" t="s">
        <v>43</v>
      </c>
      <c r="V12" s="6" t="s">
        <v>43</v>
      </c>
      <c r="W12" s="6" t="s">
        <v>47</v>
      </c>
      <c r="X12" s="6" t="s">
        <v>48</v>
      </c>
      <c r="Y12" s="6" t="s">
        <v>44</v>
      </c>
      <c r="Z12" s="6" t="s">
        <v>36</v>
      </c>
      <c r="AA12" s="6" t="s">
        <v>33</v>
      </c>
      <c r="AB12" s="6">
        <v>12.2</v>
      </c>
      <c r="AC12" s="22" t="s">
        <v>51</v>
      </c>
      <c r="AD12" s="20">
        <v>26</v>
      </c>
      <c r="AE12" s="20">
        <v>19</v>
      </c>
      <c r="AF12" s="18">
        <v>9</v>
      </c>
      <c r="AG12" s="18">
        <v>13</v>
      </c>
      <c r="AH12" s="18">
        <v>141</v>
      </c>
      <c r="AI12" s="18">
        <v>11</v>
      </c>
      <c r="AJ12" s="27">
        <f t="shared" si="6"/>
        <v>0.45</v>
      </c>
      <c r="AK12" s="18">
        <f t="shared" si="7"/>
        <v>0.65</v>
      </c>
      <c r="AL12" s="18">
        <f t="shared" si="8"/>
        <v>7.05</v>
      </c>
      <c r="AM12" s="18">
        <f t="shared" si="9"/>
        <v>0.55000000000000004</v>
      </c>
      <c r="AN12" s="21">
        <v>174</v>
      </c>
      <c r="AO12" s="21">
        <f t="shared" si="3"/>
        <v>8.6999999999999993</v>
      </c>
      <c r="AP12" s="21">
        <f t="shared" si="4"/>
        <v>43.5</v>
      </c>
      <c r="AQ12" s="21">
        <f t="shared" si="5"/>
        <v>2.1749999999999998</v>
      </c>
      <c r="AR12" s="25">
        <v>0.51900000000000002</v>
      </c>
    </row>
    <row r="13" spans="1:44" x14ac:dyDescent="0.2">
      <c r="A13" s="3" t="s">
        <v>80</v>
      </c>
    </row>
    <row r="14" spans="1:44" x14ac:dyDescent="0.2">
      <c r="A14" s="3" t="s">
        <v>81</v>
      </c>
    </row>
    <row r="19" spans="7:9" x14ac:dyDescent="0.2">
      <c r="G19" s="16"/>
      <c r="H19" s="16"/>
      <c r="I19" s="16"/>
    </row>
    <row r="20" spans="7:9" x14ac:dyDescent="0.2">
      <c r="G20" s="16"/>
      <c r="H20" s="16"/>
      <c r="I20" s="16"/>
    </row>
    <row r="21" spans="7:9" x14ac:dyDescent="0.2">
      <c r="G21" s="16"/>
      <c r="H21" s="16"/>
      <c r="I21" s="16"/>
    </row>
  </sheetData>
  <sortState xmlns:xlrd2="http://schemas.microsoft.com/office/spreadsheetml/2017/richdata2" ref="A3:AE12">
    <sortCondition ref="A3:A12"/>
  </sortState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Felix, Gabriela</dc:creator>
  <cp:keywords/>
  <dc:description/>
  <cp:lastModifiedBy>Felix, Gabriela D</cp:lastModifiedBy>
  <cp:revision/>
  <dcterms:created xsi:type="dcterms:W3CDTF">2024-10-31T17:23:45Z</dcterms:created>
  <dcterms:modified xsi:type="dcterms:W3CDTF">2026-05-27T14:12:00Z</dcterms:modified>
  <cp:category/>
  <cp:contentStatus/>
</cp:coreProperties>
</file>