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155" activeTab="4"/>
  </bookViews>
  <sheets>
    <sheet name="OF" sheetId="2" r:id="rId1"/>
    <sheet name="EPM" sheetId="3" r:id="rId2"/>
    <sheet name="BM-Retention Test" sheetId="4" r:id="rId3"/>
    <sheet name="NOR-Day 1" sheetId="5" r:id="rId4"/>
    <sheet name="NOR-Day 2" sheetId="6" r:id="rId5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5" i="5" l="1"/>
  <c r="G45" i="5"/>
  <c r="H44" i="5"/>
  <c r="G44" i="5"/>
  <c r="H43" i="5"/>
  <c r="I43" i="5" s="1"/>
  <c r="G43" i="5"/>
  <c r="H42" i="5"/>
  <c r="G42" i="5"/>
  <c r="H41" i="5"/>
  <c r="I41" i="5" s="1"/>
  <c r="G41" i="5"/>
  <c r="H40" i="5"/>
  <c r="G40" i="5"/>
  <c r="H39" i="5"/>
  <c r="I39" i="5" s="1"/>
  <c r="G39" i="5"/>
  <c r="H38" i="5"/>
  <c r="G38" i="5"/>
  <c r="H37" i="5"/>
  <c r="I37" i="5" s="1"/>
  <c r="G37" i="5"/>
  <c r="H36" i="5"/>
  <c r="G36" i="5"/>
  <c r="H35" i="5"/>
  <c r="I35" i="5" s="1"/>
  <c r="G35" i="5"/>
  <c r="H34" i="5"/>
  <c r="G34" i="5"/>
  <c r="H30" i="5"/>
  <c r="I30" i="5" s="1"/>
  <c r="G30" i="5"/>
  <c r="H29" i="5"/>
  <c r="G29" i="5"/>
  <c r="H28" i="5"/>
  <c r="I28" i="5" s="1"/>
  <c r="G28" i="5"/>
  <c r="H27" i="5"/>
  <c r="G27" i="5"/>
  <c r="H26" i="5"/>
  <c r="I26" i="5" s="1"/>
  <c r="G26" i="5"/>
  <c r="H25" i="5"/>
  <c r="G25" i="5"/>
  <c r="H24" i="5"/>
  <c r="I24" i="5" s="1"/>
  <c r="G24" i="5"/>
  <c r="H23" i="5"/>
  <c r="G23" i="5"/>
  <c r="H22" i="5"/>
  <c r="I22" i="5" s="1"/>
  <c r="G22" i="5"/>
  <c r="H21" i="5"/>
  <c r="G21" i="5"/>
  <c r="H20" i="5"/>
  <c r="I20" i="5" s="1"/>
  <c r="G20" i="5"/>
  <c r="H19" i="5"/>
  <c r="G19" i="5"/>
  <c r="I19" i="5" s="1"/>
  <c r="H15" i="5"/>
  <c r="I15" i="5" s="1"/>
  <c r="G15" i="5"/>
  <c r="H14" i="5"/>
  <c r="G14" i="5"/>
  <c r="I14" i="5" s="1"/>
  <c r="H13" i="5"/>
  <c r="I13" i="5" s="1"/>
  <c r="G13" i="5"/>
  <c r="H12" i="5"/>
  <c r="G12" i="5"/>
  <c r="H11" i="5"/>
  <c r="I11" i="5" s="1"/>
  <c r="G11" i="5"/>
  <c r="H10" i="5"/>
  <c r="G10" i="5"/>
  <c r="H9" i="5"/>
  <c r="I9" i="5" s="1"/>
  <c r="G9" i="5"/>
  <c r="H8" i="5"/>
  <c r="G8" i="5"/>
  <c r="H7" i="5"/>
  <c r="I7" i="5" s="1"/>
  <c r="G7" i="5"/>
  <c r="H6" i="5"/>
  <c r="G6" i="5"/>
  <c r="H5" i="5"/>
  <c r="I5" i="5" s="1"/>
  <c r="G5" i="5"/>
  <c r="H4" i="5"/>
  <c r="G4" i="5"/>
  <c r="H45" i="6"/>
  <c r="I45" i="6" s="1"/>
  <c r="G45" i="6"/>
  <c r="H44" i="6"/>
  <c r="I44" i="6" s="1"/>
  <c r="G44" i="6"/>
  <c r="H43" i="6"/>
  <c r="I43" i="6" s="1"/>
  <c r="G43" i="6"/>
  <c r="H42" i="6"/>
  <c r="G42" i="6"/>
  <c r="I42" i="6" s="1"/>
  <c r="H41" i="6"/>
  <c r="I41" i="6" s="1"/>
  <c r="G41" i="6"/>
  <c r="H40" i="6"/>
  <c r="G40" i="6"/>
  <c r="I40" i="6" s="1"/>
  <c r="H39" i="6"/>
  <c r="I39" i="6" s="1"/>
  <c r="G39" i="6"/>
  <c r="H38" i="6"/>
  <c r="G38" i="6"/>
  <c r="I38" i="6" s="1"/>
  <c r="H37" i="6"/>
  <c r="I37" i="6" s="1"/>
  <c r="G37" i="6"/>
  <c r="H36" i="6"/>
  <c r="G36" i="6"/>
  <c r="I36" i="6" s="1"/>
  <c r="H35" i="6"/>
  <c r="I35" i="6" s="1"/>
  <c r="G35" i="6"/>
  <c r="H34" i="6"/>
  <c r="G34" i="6"/>
  <c r="I34" i="6" s="1"/>
  <c r="H30" i="6"/>
  <c r="I30" i="6" s="1"/>
  <c r="G30" i="6"/>
  <c r="H29" i="6"/>
  <c r="G29" i="6"/>
  <c r="I29" i="6" s="1"/>
  <c r="H28" i="6"/>
  <c r="I28" i="6" s="1"/>
  <c r="G28" i="6"/>
  <c r="H27" i="6"/>
  <c r="G27" i="6"/>
  <c r="I27" i="6" s="1"/>
  <c r="H26" i="6"/>
  <c r="I26" i="6" s="1"/>
  <c r="G26" i="6"/>
  <c r="H25" i="6"/>
  <c r="G25" i="6"/>
  <c r="I25" i="6" s="1"/>
  <c r="H24" i="6"/>
  <c r="I24" i="6" s="1"/>
  <c r="G24" i="6"/>
  <c r="H23" i="6"/>
  <c r="G23" i="6"/>
  <c r="I23" i="6" s="1"/>
  <c r="H22" i="6"/>
  <c r="I22" i="6" s="1"/>
  <c r="G22" i="6"/>
  <c r="H21" i="6"/>
  <c r="G21" i="6"/>
  <c r="I21" i="6" s="1"/>
  <c r="H20" i="6"/>
  <c r="I20" i="6" s="1"/>
  <c r="G20" i="6"/>
  <c r="H19" i="6"/>
  <c r="G19" i="6"/>
  <c r="I19" i="6" s="1"/>
  <c r="H15" i="6"/>
  <c r="I15" i="6" s="1"/>
  <c r="G15" i="6"/>
  <c r="H14" i="6"/>
  <c r="G14" i="6"/>
  <c r="I14" i="6" s="1"/>
  <c r="H13" i="6"/>
  <c r="I13" i="6" s="1"/>
  <c r="G13" i="6"/>
  <c r="H12" i="6"/>
  <c r="G12" i="6"/>
  <c r="I12" i="6" s="1"/>
  <c r="H11" i="6"/>
  <c r="I11" i="6" s="1"/>
  <c r="G11" i="6"/>
  <c r="H10" i="6"/>
  <c r="G10" i="6"/>
  <c r="I10" i="6" s="1"/>
  <c r="H9" i="6"/>
  <c r="I9" i="6" s="1"/>
  <c r="G9" i="6"/>
  <c r="H8" i="6"/>
  <c r="G8" i="6"/>
  <c r="I8" i="6" s="1"/>
  <c r="H7" i="6"/>
  <c r="I7" i="6" s="1"/>
  <c r="G7" i="6"/>
  <c r="H6" i="6"/>
  <c r="G6" i="6"/>
  <c r="I6" i="6" s="1"/>
  <c r="H5" i="6"/>
  <c r="I5" i="6" s="1"/>
  <c r="G5" i="6"/>
  <c r="H4" i="6"/>
  <c r="G4" i="6"/>
  <c r="I4" i="5" l="1"/>
  <c r="I6" i="5"/>
  <c r="I8" i="5"/>
  <c r="I10" i="5"/>
  <c r="I12" i="5"/>
  <c r="I21" i="5"/>
  <c r="I23" i="5"/>
  <c r="I25" i="5"/>
  <c r="I27" i="5"/>
  <c r="I29" i="5"/>
  <c r="I34" i="5"/>
  <c r="I36" i="5"/>
  <c r="I38" i="5"/>
  <c r="I40" i="5"/>
  <c r="I42" i="5"/>
  <c r="I44" i="5"/>
  <c r="I4" i="6"/>
  <c r="I45" i="5"/>
  <c r="I32" i="5"/>
  <c r="I31" i="5"/>
  <c r="I17" i="5"/>
  <c r="I16" i="5"/>
  <c r="I47" i="5"/>
  <c r="I46" i="5"/>
  <c r="I17" i="6"/>
  <c r="I16" i="6"/>
  <c r="I32" i="6"/>
  <c r="I31" i="6"/>
  <c r="I47" i="6"/>
  <c r="I46" i="6"/>
  <c r="K47" i="4" l="1"/>
  <c r="H47" i="4"/>
  <c r="G47" i="4"/>
  <c r="F47" i="4"/>
  <c r="E47" i="4"/>
  <c r="D47" i="4"/>
  <c r="C47" i="4"/>
  <c r="K46" i="4"/>
  <c r="H46" i="4"/>
  <c r="G46" i="4"/>
  <c r="F46" i="4"/>
  <c r="E46" i="4"/>
  <c r="D46" i="4"/>
  <c r="C46" i="4"/>
  <c r="I45" i="4"/>
  <c r="I44" i="4"/>
  <c r="I43" i="4"/>
  <c r="I42" i="4"/>
  <c r="I41" i="4"/>
  <c r="I40" i="4"/>
  <c r="I39" i="4"/>
  <c r="I38" i="4"/>
  <c r="I37" i="4"/>
  <c r="I36" i="4"/>
  <c r="I47" i="4" s="1"/>
  <c r="K33" i="4"/>
  <c r="H33" i="4"/>
  <c r="G33" i="4"/>
  <c r="F33" i="4"/>
  <c r="E33" i="4"/>
  <c r="D33" i="4"/>
  <c r="C33" i="4"/>
  <c r="K32" i="4"/>
  <c r="H32" i="4"/>
  <c r="G32" i="4"/>
  <c r="F32" i="4"/>
  <c r="E32" i="4"/>
  <c r="D32" i="4"/>
  <c r="C32" i="4"/>
  <c r="I31" i="4"/>
  <c r="I30" i="4"/>
  <c r="I29" i="4"/>
  <c r="I28" i="4"/>
  <c r="I27" i="4"/>
  <c r="I26" i="4"/>
  <c r="I25" i="4"/>
  <c r="I24" i="4"/>
  <c r="I23" i="4"/>
  <c r="I22" i="4"/>
  <c r="I21" i="4"/>
  <c r="I20" i="4"/>
  <c r="K18" i="4"/>
  <c r="H18" i="4"/>
  <c r="G18" i="4"/>
  <c r="F18" i="4"/>
  <c r="E18" i="4"/>
  <c r="D18" i="4"/>
  <c r="C18" i="4"/>
  <c r="K17" i="4"/>
  <c r="H17" i="4"/>
  <c r="G17" i="4"/>
  <c r="F17" i="4"/>
  <c r="E17" i="4"/>
  <c r="D17" i="4"/>
  <c r="C17" i="4"/>
  <c r="I16" i="4"/>
  <c r="I15" i="4"/>
  <c r="I14" i="4"/>
  <c r="I13" i="4"/>
  <c r="I12" i="4"/>
  <c r="I11" i="4"/>
  <c r="I10" i="4"/>
  <c r="I9" i="4"/>
  <c r="I8" i="4"/>
  <c r="I7" i="4"/>
  <c r="I6" i="4"/>
  <c r="I5" i="4"/>
  <c r="I18" i="4" s="1"/>
  <c r="I33" i="4" l="1"/>
  <c r="I17" i="4"/>
  <c r="I32" i="4"/>
  <c r="I46" i="4"/>
  <c r="F17" i="3"/>
  <c r="F18" i="3"/>
  <c r="F33" i="3"/>
  <c r="F48" i="3"/>
  <c r="E18" i="2"/>
  <c r="E17" i="2"/>
  <c r="E33" i="2"/>
  <c r="E32" i="2"/>
  <c r="E48" i="2"/>
  <c r="E47" i="2"/>
  <c r="H48" i="3" l="1"/>
  <c r="G47" i="2" l="1"/>
  <c r="H47" i="2"/>
  <c r="G48" i="2"/>
  <c r="H48" i="2"/>
  <c r="G32" i="2"/>
  <c r="H32" i="2"/>
  <c r="G33" i="2"/>
  <c r="H33" i="2"/>
  <c r="G17" i="2"/>
  <c r="H17" i="2"/>
  <c r="G18" i="2"/>
  <c r="H18" i="2"/>
  <c r="C47" i="2"/>
  <c r="C48" i="2"/>
  <c r="C32" i="2"/>
  <c r="C33" i="2"/>
  <c r="C17" i="2"/>
  <c r="C18" i="2"/>
  <c r="F48" i="2"/>
  <c r="D48" i="2"/>
  <c r="F47" i="2"/>
  <c r="D47" i="2"/>
  <c r="F33" i="2"/>
  <c r="D33" i="2"/>
  <c r="F32" i="2"/>
  <c r="D32" i="2"/>
  <c r="F18" i="2"/>
  <c r="D18" i="2"/>
  <c r="F17" i="2"/>
  <c r="D17" i="2"/>
  <c r="K48" i="3"/>
  <c r="J48" i="3"/>
  <c r="I48" i="3"/>
  <c r="G48" i="3"/>
  <c r="E48" i="3"/>
  <c r="D48" i="3"/>
  <c r="C48" i="3"/>
  <c r="K47" i="3"/>
  <c r="J47" i="3"/>
  <c r="I47" i="3"/>
  <c r="H47" i="3"/>
  <c r="G47" i="3"/>
  <c r="F47" i="3"/>
  <c r="E47" i="3"/>
  <c r="D47" i="3"/>
  <c r="C47" i="3"/>
  <c r="K33" i="3"/>
  <c r="J33" i="3"/>
  <c r="I33" i="3"/>
  <c r="H33" i="3"/>
  <c r="G33" i="3"/>
  <c r="E33" i="3"/>
  <c r="D33" i="3"/>
  <c r="C33" i="3"/>
  <c r="K32" i="3"/>
  <c r="J32" i="3"/>
  <c r="I32" i="3"/>
  <c r="H32" i="3"/>
  <c r="G32" i="3"/>
  <c r="F32" i="3"/>
  <c r="E32" i="3"/>
  <c r="D32" i="3"/>
  <c r="C32" i="3"/>
  <c r="D18" i="3"/>
  <c r="E18" i="3"/>
  <c r="G18" i="3"/>
  <c r="H18" i="3"/>
  <c r="I18" i="3"/>
  <c r="J18" i="3"/>
  <c r="K18" i="3"/>
  <c r="C18" i="3"/>
  <c r="K17" i="3" l="1"/>
  <c r="J17" i="3"/>
  <c r="I17" i="3"/>
  <c r="H17" i="3"/>
  <c r="G17" i="3"/>
  <c r="E17" i="3"/>
  <c r="D17" i="3"/>
  <c r="C17" i="3"/>
</calcChain>
</file>

<file path=xl/sharedStrings.xml><?xml version="1.0" encoding="utf-8"?>
<sst xmlns="http://schemas.openxmlformats.org/spreadsheetml/2006/main" count="246" uniqueCount="51">
  <si>
    <t>Test</t>
  </si>
  <si>
    <t>Treatment</t>
  </si>
  <si>
    <t>Corners : entries</t>
  </si>
  <si>
    <t>Corners : time</t>
  </si>
  <si>
    <t>Open arm : entries</t>
  </si>
  <si>
    <t>Open arm : time</t>
  </si>
  <si>
    <t>Closed arms : entries</t>
  </si>
  <si>
    <t>Closed arms : time</t>
  </si>
  <si>
    <t>Total area : distance</t>
  </si>
  <si>
    <t>Total area : time mobile</t>
  </si>
  <si>
    <t>Total area : time immobile</t>
  </si>
  <si>
    <t>Corners</t>
  </si>
  <si>
    <t>Open arms</t>
  </si>
  <si>
    <t>Closed arms</t>
  </si>
  <si>
    <t xml:space="preserve">Total area </t>
  </si>
  <si>
    <t>Periphery</t>
  </si>
  <si>
    <t>Plane</t>
  </si>
  <si>
    <t>Plane : distance</t>
  </si>
  <si>
    <t>Center: entries</t>
  </si>
  <si>
    <t>Periphery: time</t>
  </si>
  <si>
    <t>Center: time</t>
  </si>
  <si>
    <t>OPEN FIELD (OF)</t>
  </si>
  <si>
    <t>Control</t>
  </si>
  <si>
    <t>FMT adult</t>
  </si>
  <si>
    <t>FMT aged</t>
  </si>
  <si>
    <t>ELEVATED PLUS MAZE (EPM)</t>
  </si>
  <si>
    <t>Center</t>
  </si>
  <si>
    <t>^</t>
  </si>
  <si>
    <t>BARNES MAZE (BM)</t>
  </si>
  <si>
    <t>Holes</t>
  </si>
  <si>
    <t xml:space="preserve">Cage quadrant </t>
  </si>
  <si>
    <t>Other quadrants</t>
  </si>
  <si>
    <t>Time manually assessed</t>
  </si>
  <si>
    <t>Animal</t>
  </si>
  <si>
    <t>Plane : average speed</t>
  </si>
  <si>
    <t>Holes : entries</t>
  </si>
  <si>
    <t>Holes : time</t>
  </si>
  <si>
    <t>Cage quadrant : time</t>
  </si>
  <si>
    <t>Other quadrants : time</t>
  </si>
  <si>
    <t>Cage Quadrant Preference</t>
  </si>
  <si>
    <t>Cage finding latency (s)</t>
  </si>
  <si>
    <t>Over A: time</t>
  </si>
  <si>
    <t>Over B: time</t>
  </si>
  <si>
    <t>Around A: time</t>
  </si>
  <si>
    <t>Around B: time</t>
  </si>
  <si>
    <t>A: time</t>
  </si>
  <si>
    <t>B: time</t>
  </si>
  <si>
    <t>Discrimination Index</t>
  </si>
  <si>
    <t>**</t>
  </si>
  <si>
    <t>NOVEL OBJECT RECOGNITION (NOR) - Day 1</t>
  </si>
  <si>
    <t>NOVEL OBJECT RECOGNITION (NOR) - Day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</si>
</sst>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€_-;\-* #,##0.00\ _€_-;_-* &quot;-&quot;??\ _€_-;_-@_-"/>
    <numFmt numFmtId="165" formatCode="0.0000"/>
    <numFmt numFmtId="166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Fill="1"/>
    <xf numFmtId="0" fontId="0" fillId="0" borderId="0" xfId="0" applyFill="1"/>
    <xf numFmtId="0" fontId="2" fillId="0" borderId="0" xfId="0" applyFont="1" applyFill="1"/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4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right"/>
    </xf>
    <xf numFmtId="0" fontId="8" fillId="0" borderId="0" xfId="0" applyFont="1" applyFill="1"/>
    <xf numFmtId="0" fontId="1" fillId="0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1" fillId="11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1" fillId="12" borderId="0" xfId="0" applyFont="1" applyFill="1" applyAlignment="1">
      <alignment horizontal="center"/>
    </xf>
    <xf numFmtId="0" fontId="0" fillId="0" borderId="0" xfId="1" applyNumberFormat="1" applyFont="1" applyFill="1"/>
    <xf numFmtId="2" fontId="2" fillId="0" borderId="0" xfId="0" applyNumberFormat="1" applyFont="1" applyFill="1"/>
    <xf numFmtId="2" fontId="3" fillId="0" borderId="0" xfId="0" applyNumberFormat="1" applyFont="1" applyFill="1"/>
    <xf numFmtId="0" fontId="7" fillId="0" borderId="0" xfId="0" applyFont="1" applyFill="1"/>
    <xf numFmtId="165" fontId="2" fillId="0" borderId="0" xfId="0" applyNumberFormat="1" applyFont="1" applyFill="1"/>
    <xf numFmtId="0" fontId="9" fillId="0" borderId="0" xfId="0" applyFont="1" applyFill="1" applyAlignment="1">
      <alignment horizontal="right"/>
    </xf>
    <xf numFmtId="166" fontId="2" fillId="0" borderId="0" xfId="0" applyNumberFormat="1" applyFont="1" applyFill="1"/>
    <xf numFmtId="0" fontId="1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right"/>
    </xf>
    <xf numFmtId="0" fontId="1" fillId="2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9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zoomScale="80" zoomScaleNormal="80" workbookViewId="0">
      <selection activeCell="S44" sqref="S44"/>
    </sheetView>
  </sheetViews>
  <sheetFormatPr defaultRowHeight="15" x14ac:dyDescent="0.25"/>
  <cols>
    <col min="2" max="2" width="14.85546875" customWidth="1"/>
    <col min="3" max="3" width="20.7109375" style="5" customWidth="1"/>
    <col min="4" max="4" width="19" customWidth="1"/>
    <col min="5" max="5" width="18.28515625" style="5" customWidth="1"/>
    <col min="6" max="6" width="22.28515625" style="5" customWidth="1"/>
    <col min="7" max="7" width="19.28515625" style="5" customWidth="1"/>
    <col min="8" max="8" width="16.7109375" style="5" customWidth="1"/>
  </cols>
  <sheetData>
    <row r="1" spans="1:8" ht="15.75" x14ac:dyDescent="0.25">
      <c r="A1" s="9" t="s">
        <v>21</v>
      </c>
      <c r="D1" s="5"/>
    </row>
    <row r="2" spans="1:8" ht="15.75" x14ac:dyDescent="0.25">
      <c r="A2" s="9"/>
      <c r="D2" s="5"/>
    </row>
    <row r="3" spans="1:8" x14ac:dyDescent="0.25">
      <c r="C3" s="7" t="s">
        <v>16</v>
      </c>
      <c r="D3" s="30" t="s">
        <v>26</v>
      </c>
      <c r="E3" s="30"/>
      <c r="F3" s="8" t="s">
        <v>15</v>
      </c>
      <c r="G3" s="31" t="s">
        <v>11</v>
      </c>
      <c r="H3" s="31"/>
    </row>
    <row r="4" spans="1:8" x14ac:dyDescent="0.25">
      <c r="A4" s="3" t="s">
        <v>0</v>
      </c>
      <c r="B4" s="3" t="s">
        <v>1</v>
      </c>
      <c r="C4" s="4" t="s">
        <v>17</v>
      </c>
      <c r="D4" s="3" t="s">
        <v>18</v>
      </c>
      <c r="E4" s="4" t="s">
        <v>20</v>
      </c>
      <c r="F4" s="4" t="s">
        <v>19</v>
      </c>
      <c r="G4" s="4" t="s">
        <v>2</v>
      </c>
      <c r="H4" s="4" t="s">
        <v>3</v>
      </c>
    </row>
    <row r="5" spans="1:8" x14ac:dyDescent="0.25">
      <c r="A5">
        <v>1</v>
      </c>
      <c r="B5" t="s">
        <v>22</v>
      </c>
      <c r="C5" s="5">
        <v>6.1920000000000002</v>
      </c>
      <c r="D5">
        <v>9</v>
      </c>
      <c r="E5" s="5">
        <v>19.5</v>
      </c>
      <c r="F5" s="5">
        <v>256</v>
      </c>
      <c r="G5" s="5">
        <v>24</v>
      </c>
      <c r="H5" s="5">
        <v>168.7</v>
      </c>
    </row>
    <row r="6" spans="1:8" x14ac:dyDescent="0.25">
      <c r="A6">
        <v>2</v>
      </c>
      <c r="B6" t="s">
        <v>22</v>
      </c>
      <c r="C6" s="5">
        <v>8.9260000000000002</v>
      </c>
      <c r="D6">
        <v>8</v>
      </c>
      <c r="E6" s="5">
        <v>12.2</v>
      </c>
      <c r="F6" s="5">
        <v>266.2</v>
      </c>
      <c r="G6" s="5">
        <v>22</v>
      </c>
      <c r="H6" s="5">
        <v>181.3</v>
      </c>
    </row>
    <row r="7" spans="1:8" x14ac:dyDescent="0.25">
      <c r="A7">
        <v>3</v>
      </c>
      <c r="B7" t="s">
        <v>22</v>
      </c>
      <c r="C7" s="5">
        <v>8.9649999999999999</v>
      </c>
      <c r="D7">
        <v>8</v>
      </c>
      <c r="E7" s="5">
        <v>17.7</v>
      </c>
      <c r="F7" s="5">
        <v>272.3</v>
      </c>
      <c r="G7" s="5">
        <v>30</v>
      </c>
      <c r="H7" s="5">
        <v>216.6</v>
      </c>
    </row>
    <row r="8" spans="1:8" x14ac:dyDescent="0.25">
      <c r="A8">
        <v>4</v>
      </c>
      <c r="B8" t="s">
        <v>22</v>
      </c>
      <c r="C8" s="5">
        <v>11.345000000000001</v>
      </c>
      <c r="D8">
        <v>8</v>
      </c>
      <c r="E8" s="5">
        <v>16.8</v>
      </c>
      <c r="F8" s="5">
        <v>283.2</v>
      </c>
      <c r="G8" s="5">
        <v>24</v>
      </c>
      <c r="H8" s="5">
        <v>183</v>
      </c>
    </row>
    <row r="9" spans="1:8" x14ac:dyDescent="0.25">
      <c r="A9">
        <v>5</v>
      </c>
      <c r="B9" t="s">
        <v>22</v>
      </c>
      <c r="C9" s="5">
        <v>14.257</v>
      </c>
      <c r="D9">
        <v>29</v>
      </c>
      <c r="E9" s="5">
        <v>50</v>
      </c>
      <c r="F9" s="5">
        <v>248.8</v>
      </c>
      <c r="G9" s="5">
        <v>34</v>
      </c>
      <c r="H9" s="5">
        <v>117.9</v>
      </c>
    </row>
    <row r="10" spans="1:8" x14ac:dyDescent="0.25">
      <c r="A10">
        <v>6</v>
      </c>
      <c r="B10" t="s">
        <v>22</v>
      </c>
      <c r="C10" s="5">
        <v>11.685</v>
      </c>
      <c r="D10">
        <v>8</v>
      </c>
      <c r="E10" s="5">
        <v>5</v>
      </c>
      <c r="F10" s="5">
        <v>283.5</v>
      </c>
      <c r="G10" s="5">
        <v>32</v>
      </c>
      <c r="H10" s="5">
        <v>159.6</v>
      </c>
    </row>
    <row r="11" spans="1:8" x14ac:dyDescent="0.25">
      <c r="A11">
        <v>7</v>
      </c>
      <c r="B11" t="s">
        <v>22</v>
      </c>
      <c r="C11" s="5">
        <v>18.190999999999999</v>
      </c>
      <c r="D11">
        <v>20</v>
      </c>
      <c r="E11" s="5">
        <v>59</v>
      </c>
      <c r="F11" s="5">
        <v>235.5</v>
      </c>
      <c r="G11" s="5">
        <v>43</v>
      </c>
      <c r="H11" s="5">
        <v>141.5</v>
      </c>
    </row>
    <row r="12" spans="1:8" x14ac:dyDescent="0.25">
      <c r="A12">
        <v>8</v>
      </c>
      <c r="B12" t="s">
        <v>22</v>
      </c>
      <c r="C12" s="5">
        <v>17.527000000000001</v>
      </c>
      <c r="D12">
        <v>22</v>
      </c>
      <c r="E12" s="5">
        <v>39</v>
      </c>
      <c r="F12" s="5">
        <v>259.60000000000002</v>
      </c>
      <c r="G12" s="5">
        <v>32</v>
      </c>
      <c r="H12" s="5">
        <v>142.80000000000001</v>
      </c>
    </row>
    <row r="13" spans="1:8" x14ac:dyDescent="0.25">
      <c r="A13">
        <v>9</v>
      </c>
      <c r="B13" t="s">
        <v>22</v>
      </c>
      <c r="C13" s="5">
        <v>14.315</v>
      </c>
      <c r="D13">
        <v>14</v>
      </c>
      <c r="E13" s="5">
        <v>45</v>
      </c>
      <c r="F13" s="5">
        <v>245.8</v>
      </c>
      <c r="G13" s="5">
        <v>32</v>
      </c>
      <c r="H13" s="5">
        <v>102.4</v>
      </c>
    </row>
    <row r="14" spans="1:8" x14ac:dyDescent="0.25">
      <c r="A14">
        <v>10</v>
      </c>
      <c r="B14" t="s">
        <v>22</v>
      </c>
      <c r="C14" s="5">
        <v>8.7330000000000005</v>
      </c>
      <c r="D14">
        <v>7</v>
      </c>
      <c r="E14" s="5">
        <v>12.8</v>
      </c>
      <c r="F14" s="5">
        <v>248.9</v>
      </c>
      <c r="G14" s="5">
        <v>42</v>
      </c>
      <c r="H14" s="5">
        <v>102.7</v>
      </c>
    </row>
    <row r="15" spans="1:8" x14ac:dyDescent="0.25">
      <c r="A15">
        <v>11</v>
      </c>
      <c r="B15" t="s">
        <v>22</v>
      </c>
      <c r="C15" s="5">
        <v>13.65</v>
      </c>
      <c r="D15">
        <v>24</v>
      </c>
      <c r="E15" s="5">
        <v>108.9</v>
      </c>
      <c r="F15" s="5">
        <v>182.1</v>
      </c>
      <c r="G15" s="5">
        <v>32</v>
      </c>
      <c r="H15" s="5">
        <v>91.3</v>
      </c>
    </row>
    <row r="16" spans="1:8" x14ac:dyDescent="0.25">
      <c r="A16">
        <v>12</v>
      </c>
      <c r="B16" t="s">
        <v>22</v>
      </c>
      <c r="C16" s="5">
        <v>16.291</v>
      </c>
      <c r="D16">
        <v>15</v>
      </c>
      <c r="E16" s="5">
        <v>15</v>
      </c>
      <c r="F16" s="5">
        <v>284.89999999999998</v>
      </c>
      <c r="G16" s="5">
        <v>32</v>
      </c>
      <c r="H16" s="5">
        <v>192.7</v>
      </c>
    </row>
    <row r="17" spans="1:8" s="1" customFormat="1" x14ac:dyDescent="0.25">
      <c r="C17" s="6">
        <f t="shared" ref="C17" si="0">AVERAGE(C5:C16)</f>
        <v>12.506416666666667</v>
      </c>
      <c r="D17" s="1">
        <f t="shared" ref="D17:F17" si="1">AVERAGE(D5:D16)</f>
        <v>14.333333333333334</v>
      </c>
      <c r="E17" s="6">
        <f t="shared" si="1"/>
        <v>33.408333333333331</v>
      </c>
      <c r="F17" s="6">
        <f t="shared" si="1"/>
        <v>255.56666666666669</v>
      </c>
      <c r="G17" s="6">
        <f t="shared" ref="G17:H17" si="2">AVERAGE(G5:G16)</f>
        <v>31.583333333333332</v>
      </c>
      <c r="H17" s="6">
        <f t="shared" si="2"/>
        <v>150.04166666666666</v>
      </c>
    </row>
    <row r="18" spans="1:8" s="3" customFormat="1" x14ac:dyDescent="0.25">
      <c r="C18" s="4">
        <f t="shared" ref="C18" si="3">STDEV(C5:C16)/SQRT(12)</f>
        <v>1.104338122479988</v>
      </c>
      <c r="D18" s="3">
        <f t="shared" ref="D18:F18" si="4">STDEV(D5:D16)/SQRT(12)</f>
        <v>2.2065101107148521</v>
      </c>
      <c r="E18" s="4">
        <f>STDEV(E5:E16)/SQRT(12)</f>
        <v>8.4974457689331331</v>
      </c>
      <c r="F18" s="4">
        <f t="shared" si="4"/>
        <v>8.1647276609680688</v>
      </c>
      <c r="G18" s="4">
        <f t="shared" ref="G18:H18" si="5">STDEV(G5:G16)/SQRT(12)</f>
        <v>1.8564316264916356</v>
      </c>
      <c r="H18" s="4">
        <f t="shared" si="5"/>
        <v>11.636088444702089</v>
      </c>
    </row>
    <row r="20" spans="1:8" x14ac:dyDescent="0.25">
      <c r="A20">
        <v>13</v>
      </c>
      <c r="B20" t="s">
        <v>23</v>
      </c>
      <c r="C20" s="5">
        <v>13.022</v>
      </c>
      <c r="D20">
        <v>15</v>
      </c>
      <c r="E20" s="5">
        <v>57.2</v>
      </c>
      <c r="F20" s="5">
        <v>241.2</v>
      </c>
      <c r="G20" s="5">
        <v>38</v>
      </c>
      <c r="H20" s="5">
        <v>128</v>
      </c>
    </row>
    <row r="21" spans="1:8" x14ac:dyDescent="0.25">
      <c r="A21">
        <v>14</v>
      </c>
      <c r="B21" t="s">
        <v>23</v>
      </c>
      <c r="C21" s="5">
        <v>11.295</v>
      </c>
      <c r="D21">
        <v>11</v>
      </c>
      <c r="E21" s="5">
        <v>12.4</v>
      </c>
      <c r="F21" s="5">
        <v>235.4</v>
      </c>
      <c r="G21" s="5">
        <v>42</v>
      </c>
      <c r="H21" s="5">
        <v>152.19999999999999</v>
      </c>
    </row>
    <row r="22" spans="1:8" x14ac:dyDescent="0.25">
      <c r="A22">
        <v>15</v>
      </c>
      <c r="B22" t="s">
        <v>23</v>
      </c>
      <c r="C22" s="5">
        <v>13.313000000000001</v>
      </c>
      <c r="D22">
        <v>9</v>
      </c>
      <c r="E22" s="5">
        <v>10.4</v>
      </c>
      <c r="F22" s="5">
        <v>282.89999999999998</v>
      </c>
      <c r="G22" s="5">
        <v>27</v>
      </c>
      <c r="H22" s="5">
        <v>218.6</v>
      </c>
    </row>
    <row r="23" spans="1:8" x14ac:dyDescent="0.25">
      <c r="A23">
        <v>16</v>
      </c>
      <c r="B23" t="s">
        <v>23</v>
      </c>
      <c r="C23" s="5">
        <v>10.840999999999999</v>
      </c>
      <c r="D23">
        <v>6</v>
      </c>
      <c r="E23" s="5">
        <v>3.3</v>
      </c>
      <c r="F23" s="5">
        <v>295.7</v>
      </c>
      <c r="G23" s="5">
        <v>23</v>
      </c>
      <c r="H23" s="5">
        <v>219.8</v>
      </c>
    </row>
    <row r="24" spans="1:8" x14ac:dyDescent="0.25">
      <c r="A24">
        <v>17</v>
      </c>
      <c r="B24" t="s">
        <v>23</v>
      </c>
      <c r="C24" s="5">
        <v>14.952999999999999</v>
      </c>
      <c r="D24">
        <v>29</v>
      </c>
      <c r="E24" s="5">
        <v>77.400000000000006</v>
      </c>
      <c r="F24" s="5">
        <v>222.1</v>
      </c>
      <c r="G24" s="5">
        <v>31</v>
      </c>
      <c r="H24" s="5">
        <v>67.3</v>
      </c>
    </row>
    <row r="25" spans="1:8" x14ac:dyDescent="0.25">
      <c r="A25">
        <v>18</v>
      </c>
      <c r="B25" t="s">
        <v>23</v>
      </c>
      <c r="C25" s="5">
        <v>16.209</v>
      </c>
      <c r="D25">
        <v>19</v>
      </c>
      <c r="E25" s="5">
        <v>16</v>
      </c>
      <c r="F25" s="5">
        <v>262.3</v>
      </c>
      <c r="G25" s="5">
        <v>40</v>
      </c>
      <c r="H25" s="5">
        <v>133.1</v>
      </c>
    </row>
    <row r="26" spans="1:8" x14ac:dyDescent="0.25">
      <c r="A26">
        <v>19</v>
      </c>
      <c r="B26" t="s">
        <v>23</v>
      </c>
      <c r="C26" s="5">
        <v>15.67</v>
      </c>
      <c r="D26">
        <v>18</v>
      </c>
      <c r="E26" s="5">
        <v>46.1</v>
      </c>
      <c r="F26" s="5">
        <v>248.2</v>
      </c>
      <c r="G26" s="5">
        <v>40</v>
      </c>
      <c r="H26" s="5">
        <v>112</v>
      </c>
    </row>
    <row r="27" spans="1:8" x14ac:dyDescent="0.25">
      <c r="A27">
        <v>20</v>
      </c>
      <c r="B27" t="s">
        <v>23</v>
      </c>
      <c r="C27" s="5">
        <v>13.856999999999999</v>
      </c>
      <c r="D27">
        <v>15</v>
      </c>
      <c r="E27" s="5">
        <v>27.5</v>
      </c>
      <c r="F27" s="5">
        <v>272.39999999999998</v>
      </c>
      <c r="G27" s="5">
        <v>28</v>
      </c>
      <c r="H27" s="5">
        <v>109</v>
      </c>
    </row>
    <row r="28" spans="1:8" x14ac:dyDescent="0.25">
      <c r="A28">
        <v>21</v>
      </c>
      <c r="B28" t="s">
        <v>23</v>
      </c>
      <c r="C28" s="5">
        <v>12.736000000000001</v>
      </c>
      <c r="D28">
        <v>12</v>
      </c>
      <c r="E28" s="5">
        <v>17.7</v>
      </c>
      <c r="F28" s="5">
        <v>281.2</v>
      </c>
      <c r="G28" s="5">
        <v>36</v>
      </c>
      <c r="H28" s="5">
        <v>171.4</v>
      </c>
    </row>
    <row r="29" spans="1:8" x14ac:dyDescent="0.25">
      <c r="A29">
        <v>22</v>
      </c>
      <c r="B29" t="s">
        <v>23</v>
      </c>
      <c r="C29" s="5">
        <v>14.106999999999999</v>
      </c>
      <c r="D29">
        <v>19</v>
      </c>
      <c r="E29" s="5">
        <v>30.9</v>
      </c>
      <c r="F29" s="5">
        <v>240.2</v>
      </c>
      <c r="G29" s="5">
        <v>44</v>
      </c>
      <c r="H29" s="5">
        <v>124.9</v>
      </c>
    </row>
    <row r="30" spans="1:8" x14ac:dyDescent="0.25">
      <c r="A30">
        <v>23</v>
      </c>
      <c r="B30" t="s">
        <v>23</v>
      </c>
      <c r="C30" s="5">
        <v>17.809999999999999</v>
      </c>
      <c r="D30">
        <v>12</v>
      </c>
      <c r="E30" s="5">
        <v>23</v>
      </c>
      <c r="F30" s="5">
        <v>276.3</v>
      </c>
      <c r="G30" s="5">
        <v>45</v>
      </c>
      <c r="H30" s="5">
        <v>142.80000000000001</v>
      </c>
    </row>
    <row r="31" spans="1:8" x14ac:dyDescent="0.25">
      <c r="A31">
        <v>24</v>
      </c>
      <c r="B31" t="s">
        <v>23</v>
      </c>
      <c r="C31" s="5">
        <v>13.175000000000001</v>
      </c>
      <c r="D31">
        <v>14</v>
      </c>
      <c r="E31" s="5">
        <v>39.5</v>
      </c>
      <c r="F31" s="5">
        <v>260.5</v>
      </c>
      <c r="G31" s="5">
        <v>29</v>
      </c>
      <c r="H31" s="5">
        <v>148.80000000000001</v>
      </c>
    </row>
    <row r="32" spans="1:8" s="1" customFormat="1" x14ac:dyDescent="0.25">
      <c r="C32" s="6">
        <f t="shared" ref="C32" si="6">AVERAGE(C20:C31)</f>
        <v>13.915666666666668</v>
      </c>
      <c r="D32" s="1">
        <f t="shared" ref="D32:F32" si="7">AVERAGE(D20:D31)</f>
        <v>14.916666666666666</v>
      </c>
      <c r="E32" s="6">
        <f>AVERAGE(E20:E31)</f>
        <v>30.116666666666664</v>
      </c>
      <c r="F32" s="6">
        <f t="shared" si="7"/>
        <v>259.86666666666662</v>
      </c>
      <c r="G32" s="6">
        <f t="shared" ref="G32:H32" si="8">AVERAGE(G20:G31)</f>
        <v>35.25</v>
      </c>
      <c r="H32" s="6">
        <f t="shared" si="8"/>
        <v>143.99166666666667</v>
      </c>
    </row>
    <row r="33" spans="1:8" s="3" customFormat="1" x14ac:dyDescent="0.25">
      <c r="C33" s="4">
        <f t="shared" ref="C33" si="9">STDEV(C20:C31)/SQRT(12)</f>
        <v>0.57762918446652922</v>
      </c>
      <c r="D33" s="3">
        <f t="shared" ref="D33:F33" si="10">STDEV(D20:D31)/SQRT(12)</f>
        <v>1.7164901350833284</v>
      </c>
      <c r="E33" s="4">
        <f>STDEV(E20:E31)/SQRT(12)</f>
        <v>6.2438191660055153</v>
      </c>
      <c r="F33" s="4">
        <f t="shared" si="10"/>
        <v>6.5130444090876187</v>
      </c>
      <c r="G33" s="4">
        <f t="shared" ref="G33:H33" si="11">STDEV(G20:G31)/SQRT(12)</f>
        <v>2.1288957160220345</v>
      </c>
      <c r="H33" s="4">
        <f t="shared" si="11"/>
        <v>12.620566778401068</v>
      </c>
    </row>
    <row r="35" spans="1:8" x14ac:dyDescent="0.25">
      <c r="A35">
        <v>25</v>
      </c>
      <c r="B35" t="s">
        <v>24</v>
      </c>
      <c r="C35" s="5">
        <v>11.484999999999999</v>
      </c>
      <c r="D35">
        <v>15</v>
      </c>
      <c r="E35" s="5">
        <v>16.899999999999999</v>
      </c>
      <c r="F35" s="5">
        <v>279.5</v>
      </c>
      <c r="G35" s="5">
        <v>28</v>
      </c>
      <c r="H35" s="5">
        <v>173.3</v>
      </c>
    </row>
    <row r="36" spans="1:8" x14ac:dyDescent="0.25">
      <c r="A36">
        <v>26</v>
      </c>
      <c r="B36" t="s">
        <v>24</v>
      </c>
      <c r="C36" s="5">
        <v>6.7</v>
      </c>
      <c r="D36">
        <v>8</v>
      </c>
      <c r="E36" s="5">
        <v>8.1</v>
      </c>
      <c r="F36" s="5">
        <v>188.3</v>
      </c>
      <c r="G36" s="5">
        <v>27</v>
      </c>
      <c r="H36" s="5">
        <v>154.30000000000001</v>
      </c>
    </row>
    <row r="37" spans="1:8" x14ac:dyDescent="0.25">
      <c r="A37">
        <v>27</v>
      </c>
      <c r="B37" t="s">
        <v>24</v>
      </c>
      <c r="C37" s="5">
        <v>12.081</v>
      </c>
      <c r="D37">
        <v>9</v>
      </c>
      <c r="E37" s="5">
        <v>12.7</v>
      </c>
      <c r="F37" s="5">
        <v>283.10000000000002</v>
      </c>
      <c r="G37" s="5">
        <v>34</v>
      </c>
      <c r="H37" s="5">
        <v>200.7</v>
      </c>
    </row>
    <row r="38" spans="1:8" x14ac:dyDescent="0.25">
      <c r="A38">
        <v>28</v>
      </c>
      <c r="B38" t="s">
        <v>24</v>
      </c>
      <c r="C38" s="5">
        <v>17.143999999999998</v>
      </c>
      <c r="D38">
        <v>18</v>
      </c>
      <c r="E38" s="5">
        <v>46.5</v>
      </c>
      <c r="F38" s="5">
        <v>253</v>
      </c>
      <c r="G38" s="5">
        <v>31</v>
      </c>
      <c r="H38" s="5">
        <v>129.6</v>
      </c>
    </row>
    <row r="39" spans="1:8" x14ac:dyDescent="0.25">
      <c r="A39">
        <v>29</v>
      </c>
      <c r="B39" t="s">
        <v>24</v>
      </c>
      <c r="C39" s="5">
        <v>11.023</v>
      </c>
      <c r="D39">
        <v>13</v>
      </c>
      <c r="E39" s="5">
        <v>20.7</v>
      </c>
      <c r="F39" s="5">
        <v>279.3</v>
      </c>
      <c r="G39" s="5">
        <v>46</v>
      </c>
      <c r="H39" s="5">
        <v>149.19999999999999</v>
      </c>
    </row>
    <row r="40" spans="1:8" x14ac:dyDescent="0.25">
      <c r="A40">
        <v>30</v>
      </c>
      <c r="B40" t="s">
        <v>24</v>
      </c>
      <c r="C40" s="5">
        <v>13.881</v>
      </c>
      <c r="D40">
        <v>16</v>
      </c>
      <c r="E40" s="5">
        <v>24.8</v>
      </c>
      <c r="F40" s="5">
        <v>245.1</v>
      </c>
      <c r="G40" s="5">
        <v>44</v>
      </c>
      <c r="H40" s="5">
        <v>103.3</v>
      </c>
    </row>
    <row r="41" spans="1:8" x14ac:dyDescent="0.25">
      <c r="A41">
        <v>31</v>
      </c>
      <c r="B41" t="s">
        <v>24</v>
      </c>
      <c r="C41" s="5">
        <v>16.515999999999998</v>
      </c>
      <c r="D41">
        <v>22</v>
      </c>
      <c r="E41" s="5">
        <v>50</v>
      </c>
      <c r="F41" s="5">
        <v>241.7</v>
      </c>
      <c r="G41" s="5">
        <v>28</v>
      </c>
      <c r="H41" s="5">
        <v>139.30000000000001</v>
      </c>
    </row>
    <row r="42" spans="1:8" x14ac:dyDescent="0.25">
      <c r="A42">
        <v>32</v>
      </c>
      <c r="B42" t="s">
        <v>24</v>
      </c>
      <c r="C42" s="5">
        <v>6.6689999999999996</v>
      </c>
      <c r="D42">
        <v>2</v>
      </c>
      <c r="E42" s="5">
        <v>4.0999999999999996</v>
      </c>
      <c r="F42" s="5">
        <v>295.89999999999998</v>
      </c>
      <c r="G42" s="5">
        <v>17</v>
      </c>
      <c r="H42" s="5">
        <v>212.6</v>
      </c>
    </row>
    <row r="43" spans="1:8" x14ac:dyDescent="0.25">
      <c r="A43">
        <v>33</v>
      </c>
      <c r="B43" t="s">
        <v>24</v>
      </c>
      <c r="C43" s="5">
        <v>15.185</v>
      </c>
      <c r="D43">
        <v>22</v>
      </c>
      <c r="E43" s="5">
        <v>32.6</v>
      </c>
      <c r="F43" s="5">
        <v>265.10000000000002</v>
      </c>
      <c r="G43" s="5">
        <v>40</v>
      </c>
      <c r="H43" s="5">
        <v>142.5</v>
      </c>
    </row>
    <row r="44" spans="1:8" x14ac:dyDescent="0.25">
      <c r="A44">
        <v>34</v>
      </c>
      <c r="B44" t="s">
        <v>24</v>
      </c>
      <c r="C44" s="5">
        <v>9.2859999999999996</v>
      </c>
      <c r="D44">
        <v>13</v>
      </c>
      <c r="E44" s="5">
        <v>20.6</v>
      </c>
      <c r="F44" s="5">
        <v>267.5</v>
      </c>
      <c r="G44" s="5">
        <v>29</v>
      </c>
      <c r="H44" s="5">
        <v>147.5</v>
      </c>
    </row>
    <row r="45" spans="1:8" x14ac:dyDescent="0.25">
      <c r="A45">
        <v>35</v>
      </c>
      <c r="B45" t="s">
        <v>24</v>
      </c>
      <c r="C45" s="5">
        <v>15.313000000000001</v>
      </c>
      <c r="D45">
        <v>14</v>
      </c>
      <c r="E45" s="5">
        <v>19.2</v>
      </c>
      <c r="F45" s="5">
        <v>279.89999999999998</v>
      </c>
      <c r="G45" s="5">
        <v>41</v>
      </c>
      <c r="H45" s="5">
        <v>151.1</v>
      </c>
    </row>
    <row r="46" spans="1:8" x14ac:dyDescent="0.25">
      <c r="A46">
        <v>36</v>
      </c>
      <c r="B46" t="s">
        <v>24</v>
      </c>
      <c r="C46" s="5">
        <v>20.443999999999999</v>
      </c>
      <c r="D46">
        <v>15</v>
      </c>
      <c r="E46" s="5">
        <v>18.399999999999999</v>
      </c>
      <c r="F46" s="5">
        <v>281.60000000000002</v>
      </c>
      <c r="G46" s="5">
        <v>42</v>
      </c>
      <c r="H46" s="5">
        <v>185.3</v>
      </c>
    </row>
    <row r="47" spans="1:8" s="1" customFormat="1" x14ac:dyDescent="0.25">
      <c r="C47" s="6">
        <f t="shared" ref="C47" si="12">AVERAGE(C35:C46)</f>
        <v>12.977249999999998</v>
      </c>
      <c r="D47" s="1">
        <f t="shared" ref="D47:F47" si="13">AVERAGE(D35:D46)</f>
        <v>13.916666666666666</v>
      </c>
      <c r="E47" s="6">
        <f>AVERAGE(E35:E46)</f>
        <v>22.883333333333329</v>
      </c>
      <c r="F47" s="6">
        <f t="shared" si="13"/>
        <v>263.33333333333331</v>
      </c>
      <c r="G47" s="6">
        <f t="shared" ref="G47:H47" si="14">AVERAGE(G35:G46)</f>
        <v>33.916666666666664</v>
      </c>
      <c r="H47" s="6">
        <f t="shared" si="14"/>
        <v>157.39166666666662</v>
      </c>
    </row>
    <row r="48" spans="1:8" s="3" customFormat="1" x14ac:dyDescent="0.25">
      <c r="C48" s="4">
        <f t="shared" ref="C48" si="15">STDEV(C35:C46)/SQRT(12)</f>
        <v>1.2199600845743068</v>
      </c>
      <c r="D48" s="3">
        <f t="shared" ref="D48:F48" si="16">STDEV(D35:D46)/SQRT(12)</f>
        <v>1.6443582764757017</v>
      </c>
      <c r="E48" s="4">
        <f>STDEV(E35:E46)/SQRT(12)</f>
        <v>4.0317458684141743</v>
      </c>
      <c r="F48" s="4">
        <f t="shared" si="16"/>
        <v>8.318219627887844</v>
      </c>
      <c r="G48" s="4">
        <f t="shared" ref="G48:H48" si="17">STDEV(G35:G46)/SQRT(12)</f>
        <v>2.5179908216230205</v>
      </c>
      <c r="H48" s="4">
        <f t="shared" si="17"/>
        <v>8.8834921669808153</v>
      </c>
    </row>
  </sheetData>
  <mergeCells count="2">
    <mergeCell ref="D3:E3"/>
    <mergeCell ref="G3:H3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zoomScale="70" zoomScaleNormal="70" workbookViewId="0">
      <selection activeCell="E53" sqref="E53"/>
    </sheetView>
  </sheetViews>
  <sheetFormatPr defaultRowHeight="15" x14ac:dyDescent="0.25"/>
  <cols>
    <col min="2" max="2" width="20.140625" customWidth="1"/>
    <col min="3" max="3" width="23.140625" customWidth="1"/>
    <col min="4" max="4" width="21.85546875" customWidth="1"/>
    <col min="5" max="5" width="25.85546875" style="5" customWidth="1"/>
    <col min="6" max="6" width="27.28515625" style="5" customWidth="1"/>
    <col min="7" max="7" width="29.85546875" style="5" customWidth="1"/>
    <col min="8" max="8" width="28.140625" style="5" customWidth="1"/>
    <col min="9" max="9" width="29.28515625" customWidth="1"/>
    <col min="10" max="10" width="31.5703125" customWidth="1"/>
    <col min="11" max="11" width="34.140625" customWidth="1"/>
  </cols>
  <sheetData>
    <row r="1" spans="1:11" x14ac:dyDescent="0.25">
      <c r="A1" s="4" t="s">
        <v>25</v>
      </c>
    </row>
    <row r="2" spans="1:11" x14ac:dyDescent="0.25">
      <c r="A2" s="4"/>
    </row>
    <row r="3" spans="1:11" x14ac:dyDescent="0.25">
      <c r="C3" s="32" t="s">
        <v>26</v>
      </c>
      <c r="D3" s="32"/>
      <c r="E3" s="33" t="s">
        <v>12</v>
      </c>
      <c r="F3" s="33"/>
      <c r="G3" s="34" t="s">
        <v>13</v>
      </c>
      <c r="H3" s="34"/>
      <c r="I3" s="35" t="s">
        <v>14</v>
      </c>
      <c r="J3" s="35"/>
      <c r="K3" s="35"/>
    </row>
    <row r="4" spans="1:11" s="3" customFormat="1" x14ac:dyDescent="0.25">
      <c r="A4" s="3" t="s">
        <v>0</v>
      </c>
      <c r="B4" s="3" t="s">
        <v>1</v>
      </c>
      <c r="C4" s="3" t="s">
        <v>18</v>
      </c>
      <c r="D4" s="3" t="s">
        <v>20</v>
      </c>
      <c r="E4" s="4" t="s">
        <v>4</v>
      </c>
      <c r="F4" s="4" t="s">
        <v>5</v>
      </c>
      <c r="G4" s="4" t="s">
        <v>6</v>
      </c>
      <c r="H4" s="4" t="s">
        <v>7</v>
      </c>
      <c r="I4" s="3" t="s">
        <v>8</v>
      </c>
      <c r="J4" s="3" t="s">
        <v>9</v>
      </c>
      <c r="K4" s="3" t="s">
        <v>10</v>
      </c>
    </row>
    <row r="5" spans="1:11" x14ac:dyDescent="0.25">
      <c r="A5">
        <v>1</v>
      </c>
      <c r="B5" t="s">
        <v>22</v>
      </c>
      <c r="C5">
        <v>5</v>
      </c>
      <c r="D5">
        <v>15.7</v>
      </c>
      <c r="E5" s="5">
        <v>2</v>
      </c>
      <c r="F5" s="5">
        <v>21.5</v>
      </c>
      <c r="G5" s="5">
        <v>3</v>
      </c>
      <c r="H5" s="5">
        <v>278.5</v>
      </c>
      <c r="I5">
        <v>3.8159999999999998</v>
      </c>
      <c r="J5">
        <v>102.8</v>
      </c>
      <c r="K5">
        <v>197.2</v>
      </c>
    </row>
    <row r="6" spans="1:11" x14ac:dyDescent="0.25">
      <c r="A6">
        <v>2</v>
      </c>
      <c r="B6" t="s">
        <v>22</v>
      </c>
      <c r="C6">
        <v>18</v>
      </c>
      <c r="D6">
        <v>71.400000000000006</v>
      </c>
      <c r="E6" s="5">
        <v>13</v>
      </c>
      <c r="F6" s="5">
        <v>93.1</v>
      </c>
      <c r="G6" s="5">
        <v>13</v>
      </c>
      <c r="H6" s="5">
        <v>206.9</v>
      </c>
      <c r="I6">
        <v>6.1580000000000004</v>
      </c>
      <c r="J6">
        <v>114.5</v>
      </c>
      <c r="K6">
        <v>185.5</v>
      </c>
    </row>
    <row r="7" spans="1:11" x14ac:dyDescent="0.25">
      <c r="A7">
        <v>3</v>
      </c>
      <c r="B7" t="s">
        <v>22</v>
      </c>
      <c r="C7">
        <v>11</v>
      </c>
      <c r="D7">
        <v>15.8</v>
      </c>
      <c r="E7" s="5">
        <v>7</v>
      </c>
      <c r="F7" s="5">
        <v>21.8</v>
      </c>
      <c r="G7" s="5">
        <v>7</v>
      </c>
      <c r="H7" s="5">
        <v>278.2</v>
      </c>
      <c r="I7">
        <v>4.5739999999999998</v>
      </c>
      <c r="J7">
        <v>105.9</v>
      </c>
      <c r="K7">
        <v>194.1</v>
      </c>
    </row>
    <row r="8" spans="1:11" x14ac:dyDescent="0.25">
      <c r="A8">
        <v>4</v>
      </c>
      <c r="B8" t="s">
        <v>22</v>
      </c>
      <c r="C8">
        <v>36</v>
      </c>
      <c r="D8">
        <v>59.8</v>
      </c>
      <c r="E8" s="5">
        <v>21</v>
      </c>
      <c r="F8" s="5">
        <v>111.4</v>
      </c>
      <c r="G8" s="5">
        <v>22</v>
      </c>
      <c r="H8" s="5">
        <v>188.6</v>
      </c>
      <c r="I8">
        <v>9.93</v>
      </c>
      <c r="J8">
        <v>189.1</v>
      </c>
      <c r="K8">
        <v>110.9</v>
      </c>
    </row>
    <row r="9" spans="1:11" x14ac:dyDescent="0.25">
      <c r="A9">
        <v>5</v>
      </c>
      <c r="B9" t="s">
        <v>22</v>
      </c>
      <c r="C9">
        <v>27</v>
      </c>
      <c r="D9">
        <v>69.8</v>
      </c>
      <c r="E9" s="5">
        <v>14</v>
      </c>
      <c r="F9" s="5">
        <v>119.4</v>
      </c>
      <c r="G9" s="5">
        <v>15</v>
      </c>
      <c r="H9" s="5">
        <v>180.6</v>
      </c>
      <c r="I9">
        <v>9.1329999999999991</v>
      </c>
      <c r="J9">
        <v>189.8</v>
      </c>
      <c r="K9">
        <v>110.2</v>
      </c>
    </row>
    <row r="10" spans="1:11" x14ac:dyDescent="0.25">
      <c r="A10">
        <v>6</v>
      </c>
      <c r="B10" t="s">
        <v>22</v>
      </c>
      <c r="C10">
        <v>15</v>
      </c>
      <c r="D10">
        <v>16.899999999999999</v>
      </c>
      <c r="E10" s="5">
        <v>10</v>
      </c>
      <c r="F10" s="5">
        <v>40.200000000000003</v>
      </c>
      <c r="G10" s="5">
        <v>10</v>
      </c>
      <c r="H10" s="5">
        <v>259.8</v>
      </c>
      <c r="I10">
        <v>7.7889999999999997</v>
      </c>
      <c r="J10">
        <v>120.1</v>
      </c>
      <c r="K10">
        <v>179.9</v>
      </c>
    </row>
    <row r="11" spans="1:11" x14ac:dyDescent="0.25">
      <c r="A11">
        <v>7</v>
      </c>
      <c r="B11" t="s">
        <v>22</v>
      </c>
      <c r="C11">
        <v>11</v>
      </c>
      <c r="D11">
        <v>10.1</v>
      </c>
      <c r="E11" s="5">
        <v>11</v>
      </c>
      <c r="F11" s="5">
        <v>10.3</v>
      </c>
      <c r="G11" s="5">
        <v>11</v>
      </c>
      <c r="H11" s="5">
        <v>289.7</v>
      </c>
      <c r="I11">
        <v>6.3250000000000002</v>
      </c>
      <c r="J11">
        <v>126</v>
      </c>
      <c r="K11">
        <v>174</v>
      </c>
    </row>
    <row r="12" spans="1:11" x14ac:dyDescent="0.25">
      <c r="A12">
        <v>8</v>
      </c>
      <c r="B12" t="s">
        <v>22</v>
      </c>
      <c r="C12">
        <v>21</v>
      </c>
      <c r="D12">
        <v>29.6</v>
      </c>
      <c r="E12" s="5">
        <v>16</v>
      </c>
      <c r="F12" s="5">
        <v>38.200000000000003</v>
      </c>
      <c r="G12" s="5">
        <v>16</v>
      </c>
      <c r="H12" s="5">
        <v>261.8</v>
      </c>
      <c r="I12">
        <v>10.316000000000001</v>
      </c>
      <c r="J12">
        <v>185.5</v>
      </c>
      <c r="K12">
        <v>114.5</v>
      </c>
    </row>
    <row r="13" spans="1:11" x14ac:dyDescent="0.25">
      <c r="A13">
        <v>9</v>
      </c>
      <c r="B13" t="s">
        <v>22</v>
      </c>
      <c r="C13">
        <v>23</v>
      </c>
      <c r="D13">
        <v>51.2</v>
      </c>
      <c r="E13" s="5">
        <v>18</v>
      </c>
      <c r="F13" s="5">
        <v>79.3</v>
      </c>
      <c r="G13" s="5">
        <v>19</v>
      </c>
      <c r="H13" s="5">
        <v>220.7</v>
      </c>
      <c r="I13">
        <v>10.502000000000001</v>
      </c>
      <c r="J13">
        <v>173.3</v>
      </c>
      <c r="K13">
        <v>126.7</v>
      </c>
    </row>
    <row r="14" spans="1:11" x14ac:dyDescent="0.25">
      <c r="A14">
        <v>10</v>
      </c>
      <c r="B14" t="s">
        <v>22</v>
      </c>
      <c r="C14">
        <v>12</v>
      </c>
      <c r="D14">
        <v>27.1</v>
      </c>
      <c r="E14" s="5">
        <v>6</v>
      </c>
      <c r="F14" s="5">
        <v>35.200000000000003</v>
      </c>
      <c r="G14" s="5">
        <v>7</v>
      </c>
      <c r="H14" s="5">
        <v>264.8</v>
      </c>
      <c r="I14">
        <v>5.0860000000000003</v>
      </c>
      <c r="J14">
        <v>149.4</v>
      </c>
      <c r="K14">
        <v>150.6</v>
      </c>
    </row>
    <row r="15" spans="1:11" x14ac:dyDescent="0.25">
      <c r="A15">
        <v>11</v>
      </c>
      <c r="B15" t="s">
        <v>22</v>
      </c>
      <c r="C15">
        <v>29</v>
      </c>
      <c r="D15">
        <v>28.1</v>
      </c>
      <c r="E15" s="5">
        <v>21</v>
      </c>
      <c r="F15" s="5">
        <v>37.1</v>
      </c>
      <c r="G15" s="5">
        <v>21</v>
      </c>
      <c r="H15" s="5">
        <v>262.89999999999998</v>
      </c>
      <c r="I15">
        <v>7.7069999999999999</v>
      </c>
      <c r="J15">
        <v>135.1</v>
      </c>
      <c r="K15">
        <v>164.9</v>
      </c>
    </row>
    <row r="16" spans="1:11" ht="15.75" customHeight="1" x14ac:dyDescent="0.25">
      <c r="A16">
        <v>12</v>
      </c>
      <c r="B16" t="s">
        <v>22</v>
      </c>
      <c r="C16">
        <v>24</v>
      </c>
      <c r="D16">
        <v>38.5</v>
      </c>
      <c r="E16" s="5">
        <v>23</v>
      </c>
      <c r="F16" s="5">
        <v>67.099999999999994</v>
      </c>
      <c r="G16" s="5">
        <v>24</v>
      </c>
      <c r="H16" s="5">
        <v>232.9</v>
      </c>
      <c r="I16">
        <v>12.202</v>
      </c>
      <c r="J16">
        <v>180.7</v>
      </c>
      <c r="K16">
        <v>119.3</v>
      </c>
    </row>
    <row r="17" spans="1:11" s="1" customFormat="1" x14ac:dyDescent="0.25">
      <c r="C17" s="1">
        <f>AVERAGE(C5:C16)</f>
        <v>19.333333333333332</v>
      </c>
      <c r="D17" s="1">
        <f t="shared" ref="D17" si="0">AVERAGE(D5:D16)</f>
        <v>36.166666666666671</v>
      </c>
      <c r="E17" s="6">
        <f t="shared" ref="E17" si="1">AVERAGE(E5:E16)</f>
        <v>13.5</v>
      </c>
      <c r="F17" s="6">
        <f>AVERAGE(F5:F16)</f>
        <v>56.216666666666676</v>
      </c>
      <c r="G17" s="6">
        <f t="shared" ref="G17" si="2">AVERAGE(G5:G16)</f>
        <v>14</v>
      </c>
      <c r="H17" s="6">
        <f t="shared" ref="H17" si="3">AVERAGE(H5:H16)</f>
        <v>243.78333333333333</v>
      </c>
      <c r="I17" s="1">
        <f t="shared" ref="I17" si="4">AVERAGE(I5:I16)</f>
        <v>7.7948333333333331</v>
      </c>
      <c r="J17" s="1">
        <f t="shared" ref="J17" si="5">AVERAGE(J5:J16)</f>
        <v>147.68333333333337</v>
      </c>
      <c r="K17" s="1">
        <f t="shared" ref="K17" si="6">AVERAGE(K5:K16)</f>
        <v>152.31666666666666</v>
      </c>
    </row>
    <row r="18" spans="1:11" s="2" customFormat="1" x14ac:dyDescent="0.25">
      <c r="B18" s="3"/>
      <c r="C18" s="2">
        <f>STDEV(C5:C16)/SQRT(12)</f>
        <v>2.5917507050585944</v>
      </c>
      <c r="D18" s="2">
        <f t="shared" ref="D18:K18" si="7">STDEV(D5:D16)/SQRT(12)</f>
        <v>6.2989457190641973</v>
      </c>
      <c r="E18" s="10">
        <f t="shared" si="7"/>
        <v>1.9049377624447155</v>
      </c>
      <c r="F18" s="10">
        <f>STDEV(F5:F16)/SQRT(12)</f>
        <v>10.637048130439796</v>
      </c>
      <c r="G18" s="10">
        <f t="shared" si="7"/>
        <v>1.9227505550564008</v>
      </c>
      <c r="H18" s="10">
        <f t="shared" si="7"/>
        <v>10.637048130439819</v>
      </c>
      <c r="I18" s="2">
        <f t="shared" si="7"/>
        <v>0.7679558643541694</v>
      </c>
      <c r="J18" s="2">
        <f t="shared" si="7"/>
        <v>9.8931245894011486</v>
      </c>
      <c r="K18" s="2">
        <f t="shared" si="7"/>
        <v>9.8931245894011841</v>
      </c>
    </row>
    <row r="20" spans="1:11" x14ac:dyDescent="0.25">
      <c r="A20">
        <v>13</v>
      </c>
      <c r="B20" t="s">
        <v>23</v>
      </c>
      <c r="C20">
        <v>17</v>
      </c>
      <c r="D20">
        <v>31.7</v>
      </c>
      <c r="E20" s="5">
        <v>12</v>
      </c>
      <c r="F20" s="5">
        <v>57.1</v>
      </c>
      <c r="G20" s="5">
        <v>13</v>
      </c>
      <c r="H20" s="5">
        <v>242.9</v>
      </c>
      <c r="I20">
        <v>5.9249999999999998</v>
      </c>
      <c r="J20">
        <v>111.9</v>
      </c>
      <c r="K20">
        <v>188.1</v>
      </c>
    </row>
    <row r="21" spans="1:11" x14ac:dyDescent="0.25">
      <c r="A21">
        <v>14</v>
      </c>
      <c r="B21" t="s">
        <v>23</v>
      </c>
      <c r="C21">
        <v>6</v>
      </c>
      <c r="D21">
        <v>8.9</v>
      </c>
      <c r="E21" s="5">
        <v>4</v>
      </c>
      <c r="F21" s="5">
        <v>26.6</v>
      </c>
      <c r="G21" s="5">
        <v>4</v>
      </c>
      <c r="H21" s="5">
        <v>273.39999999999998</v>
      </c>
      <c r="I21">
        <v>6.7850000000000001</v>
      </c>
      <c r="J21">
        <v>130.80000000000001</v>
      </c>
      <c r="K21">
        <v>169.2</v>
      </c>
    </row>
    <row r="22" spans="1:11" x14ac:dyDescent="0.25">
      <c r="A22">
        <v>15</v>
      </c>
      <c r="B22" t="s">
        <v>23</v>
      </c>
      <c r="C22">
        <v>12</v>
      </c>
      <c r="D22">
        <v>26</v>
      </c>
      <c r="E22" s="5">
        <v>8</v>
      </c>
      <c r="F22" s="5">
        <v>36.799999999999997</v>
      </c>
      <c r="G22" s="5">
        <v>9</v>
      </c>
      <c r="H22" s="5">
        <v>263.2</v>
      </c>
      <c r="I22">
        <v>6.0739999999999998</v>
      </c>
      <c r="J22">
        <v>137.19999999999999</v>
      </c>
      <c r="K22">
        <v>162.80000000000001</v>
      </c>
    </row>
    <row r="23" spans="1:11" x14ac:dyDescent="0.25">
      <c r="A23">
        <v>16</v>
      </c>
      <c r="B23" t="s">
        <v>23</v>
      </c>
      <c r="C23">
        <v>18</v>
      </c>
      <c r="D23">
        <v>31.9</v>
      </c>
      <c r="E23" s="5">
        <v>15</v>
      </c>
      <c r="F23" s="5">
        <v>79.3</v>
      </c>
      <c r="G23" s="5">
        <v>15</v>
      </c>
      <c r="H23" s="5">
        <v>220.7</v>
      </c>
      <c r="I23">
        <v>16.529</v>
      </c>
      <c r="J23">
        <v>182.8</v>
      </c>
      <c r="K23">
        <v>117.2</v>
      </c>
    </row>
    <row r="24" spans="1:11" x14ac:dyDescent="0.25">
      <c r="A24">
        <v>17</v>
      </c>
      <c r="B24" t="s">
        <v>23</v>
      </c>
      <c r="C24">
        <v>2</v>
      </c>
      <c r="D24">
        <v>3</v>
      </c>
      <c r="E24" s="5">
        <v>2</v>
      </c>
      <c r="F24" s="5">
        <v>3</v>
      </c>
      <c r="G24" s="5">
        <v>3</v>
      </c>
      <c r="H24" s="5">
        <v>297</v>
      </c>
      <c r="I24">
        <v>5.69</v>
      </c>
      <c r="J24">
        <v>139.1</v>
      </c>
      <c r="K24">
        <v>160.9</v>
      </c>
    </row>
    <row r="25" spans="1:11" x14ac:dyDescent="0.25">
      <c r="A25">
        <v>18</v>
      </c>
      <c r="B25" t="s">
        <v>23</v>
      </c>
      <c r="C25">
        <v>21</v>
      </c>
      <c r="D25">
        <v>31.6</v>
      </c>
      <c r="E25" s="5">
        <v>18</v>
      </c>
      <c r="F25" s="5">
        <v>67.099999999999994</v>
      </c>
      <c r="G25" s="5">
        <v>18</v>
      </c>
      <c r="H25" s="5">
        <v>232.9</v>
      </c>
      <c r="I25">
        <v>10.3</v>
      </c>
      <c r="J25">
        <v>178</v>
      </c>
      <c r="K25">
        <v>122</v>
      </c>
    </row>
    <row r="26" spans="1:11" x14ac:dyDescent="0.25">
      <c r="A26">
        <v>19</v>
      </c>
      <c r="B26" t="s">
        <v>23</v>
      </c>
      <c r="C26">
        <v>17</v>
      </c>
      <c r="D26">
        <v>29.2</v>
      </c>
      <c r="E26" s="5">
        <v>13</v>
      </c>
      <c r="F26" s="5">
        <v>41.1</v>
      </c>
      <c r="G26" s="5">
        <v>14</v>
      </c>
      <c r="H26" s="5">
        <v>258.89999999999998</v>
      </c>
      <c r="I26">
        <v>7.1020000000000003</v>
      </c>
      <c r="J26">
        <v>145.4</v>
      </c>
      <c r="K26">
        <v>154.6</v>
      </c>
    </row>
    <row r="27" spans="1:11" x14ac:dyDescent="0.25">
      <c r="A27">
        <v>20</v>
      </c>
      <c r="B27" t="s">
        <v>23</v>
      </c>
      <c r="C27">
        <v>24</v>
      </c>
      <c r="D27">
        <v>44.2</v>
      </c>
      <c r="E27" s="5">
        <v>21</v>
      </c>
      <c r="F27" s="5">
        <v>51.6</v>
      </c>
      <c r="G27" s="5">
        <v>22</v>
      </c>
      <c r="H27" s="5">
        <v>248.4</v>
      </c>
      <c r="I27">
        <v>11.218</v>
      </c>
      <c r="J27">
        <v>165.8</v>
      </c>
      <c r="K27">
        <v>134.19999999999999</v>
      </c>
    </row>
    <row r="28" spans="1:11" x14ac:dyDescent="0.25">
      <c r="A28">
        <v>21</v>
      </c>
      <c r="B28" t="s">
        <v>23</v>
      </c>
      <c r="C28">
        <v>22</v>
      </c>
      <c r="D28">
        <v>25</v>
      </c>
      <c r="E28" s="5">
        <v>21</v>
      </c>
      <c r="F28" s="5">
        <v>31.3</v>
      </c>
      <c r="G28" s="5">
        <v>22</v>
      </c>
      <c r="H28" s="5">
        <v>268.7</v>
      </c>
      <c r="I28">
        <v>9.0879999999999992</v>
      </c>
      <c r="J28">
        <v>126.1</v>
      </c>
      <c r="K28">
        <v>173.9</v>
      </c>
    </row>
    <row r="29" spans="1:11" x14ac:dyDescent="0.25">
      <c r="A29">
        <v>22</v>
      </c>
      <c r="B29" t="s">
        <v>23</v>
      </c>
      <c r="C29">
        <v>8</v>
      </c>
      <c r="D29">
        <v>15.9</v>
      </c>
      <c r="E29" s="5">
        <v>5</v>
      </c>
      <c r="F29" s="5">
        <v>31.6</v>
      </c>
      <c r="G29" s="5">
        <v>5</v>
      </c>
      <c r="H29" s="5">
        <v>268.39999999999998</v>
      </c>
      <c r="I29">
        <v>6.226</v>
      </c>
      <c r="J29">
        <v>139.4</v>
      </c>
      <c r="K29">
        <v>160.6</v>
      </c>
    </row>
    <row r="30" spans="1:11" x14ac:dyDescent="0.25">
      <c r="A30">
        <v>23</v>
      </c>
      <c r="B30" t="s">
        <v>23</v>
      </c>
      <c r="C30">
        <v>18</v>
      </c>
      <c r="D30">
        <v>18.899999999999999</v>
      </c>
      <c r="E30" s="5">
        <v>14</v>
      </c>
      <c r="F30" s="5">
        <v>30.7</v>
      </c>
      <c r="G30" s="5">
        <v>14</v>
      </c>
      <c r="H30" s="5">
        <v>269.3</v>
      </c>
      <c r="I30">
        <v>8.9979999999999993</v>
      </c>
      <c r="J30">
        <v>128</v>
      </c>
      <c r="K30">
        <v>172</v>
      </c>
    </row>
    <row r="31" spans="1:11" x14ac:dyDescent="0.25">
      <c r="A31">
        <v>24</v>
      </c>
      <c r="B31" t="s">
        <v>23</v>
      </c>
      <c r="C31">
        <v>14</v>
      </c>
      <c r="D31">
        <v>18.2</v>
      </c>
      <c r="E31" s="5">
        <v>11</v>
      </c>
      <c r="F31" s="5">
        <v>26.4</v>
      </c>
      <c r="G31" s="5">
        <v>12</v>
      </c>
      <c r="H31" s="5">
        <v>273.60000000000002</v>
      </c>
      <c r="I31">
        <v>6.931</v>
      </c>
      <c r="J31">
        <v>105.1</v>
      </c>
      <c r="K31">
        <v>194.9</v>
      </c>
    </row>
    <row r="32" spans="1:11" s="1" customFormat="1" x14ac:dyDescent="0.25">
      <c r="C32" s="1">
        <f>AVERAGE(C20:C31)</f>
        <v>14.916666666666666</v>
      </c>
      <c r="D32" s="1">
        <f t="shared" ref="D32:K32" si="8">AVERAGE(D20:D31)</f>
        <v>23.708333333333332</v>
      </c>
      <c r="E32" s="6">
        <f t="shared" si="8"/>
        <v>12</v>
      </c>
      <c r="F32" s="6">
        <f t="shared" si="8"/>
        <v>40.216666666666669</v>
      </c>
      <c r="G32" s="6">
        <f t="shared" si="8"/>
        <v>12.583333333333334</v>
      </c>
      <c r="H32" s="6">
        <f t="shared" si="8"/>
        <v>259.78333333333336</v>
      </c>
      <c r="I32" s="1">
        <f t="shared" si="8"/>
        <v>8.4055</v>
      </c>
      <c r="J32" s="1">
        <f t="shared" si="8"/>
        <v>140.79999999999998</v>
      </c>
      <c r="K32" s="1">
        <f t="shared" si="8"/>
        <v>159.20000000000002</v>
      </c>
    </row>
    <row r="33" spans="1:11" s="2" customFormat="1" x14ac:dyDescent="0.25">
      <c r="B33" s="3"/>
      <c r="C33" s="2">
        <f>STDEV(C20:C31)/SQRT(12)</f>
        <v>1.948030603538669</v>
      </c>
      <c r="D33" s="2">
        <f t="shared" ref="D33:K33" si="9">STDEV(D20:D31)/SQRT(12)</f>
        <v>3.2715360661810284</v>
      </c>
      <c r="E33" s="10">
        <f t="shared" si="9"/>
        <v>1.8298865671086961</v>
      </c>
      <c r="F33" s="10">
        <f>STDEV(F20:F31)/SQRT(12)</f>
        <v>5.9562907073025739</v>
      </c>
      <c r="G33" s="10">
        <f t="shared" si="9"/>
        <v>1.852346314458198</v>
      </c>
      <c r="H33" s="10">
        <f t="shared" si="9"/>
        <v>5.956290707302573</v>
      </c>
      <c r="I33" s="2">
        <f t="shared" si="9"/>
        <v>0.90670740076722622</v>
      </c>
      <c r="J33" s="2">
        <f t="shared" si="9"/>
        <v>6.9638895436212822</v>
      </c>
      <c r="K33" s="2">
        <f t="shared" si="9"/>
        <v>6.9638895436212653</v>
      </c>
    </row>
    <row r="35" spans="1:11" x14ac:dyDescent="0.25">
      <c r="A35">
        <v>25</v>
      </c>
      <c r="B35" t="s">
        <v>24</v>
      </c>
      <c r="C35">
        <v>31</v>
      </c>
      <c r="D35">
        <v>29.4</v>
      </c>
      <c r="E35" s="5">
        <v>55</v>
      </c>
      <c r="F35" s="5">
        <v>117.6</v>
      </c>
      <c r="G35" s="5">
        <v>55</v>
      </c>
      <c r="H35" s="5">
        <v>182.4</v>
      </c>
      <c r="I35">
        <v>50.13</v>
      </c>
      <c r="J35">
        <v>213.6</v>
      </c>
      <c r="K35">
        <v>86.4</v>
      </c>
    </row>
    <row r="36" spans="1:11" x14ac:dyDescent="0.25">
      <c r="A36">
        <v>26</v>
      </c>
      <c r="B36" t="s">
        <v>24</v>
      </c>
      <c r="C36">
        <v>14</v>
      </c>
      <c r="D36">
        <v>21.2</v>
      </c>
      <c r="E36" s="5">
        <v>12</v>
      </c>
      <c r="F36" s="5">
        <v>36.6</v>
      </c>
      <c r="G36" s="5">
        <v>13</v>
      </c>
      <c r="H36" s="5">
        <v>263.39999999999998</v>
      </c>
      <c r="I36">
        <v>9.9120000000000008</v>
      </c>
      <c r="J36">
        <v>146.1</v>
      </c>
      <c r="K36">
        <v>153.9</v>
      </c>
    </row>
    <row r="37" spans="1:11" x14ac:dyDescent="0.25">
      <c r="A37">
        <v>27</v>
      </c>
      <c r="B37" t="s">
        <v>24</v>
      </c>
      <c r="C37">
        <v>3</v>
      </c>
      <c r="D37">
        <v>10.9</v>
      </c>
      <c r="E37" s="5">
        <v>1</v>
      </c>
      <c r="F37" s="5">
        <v>12.8</v>
      </c>
      <c r="G37" s="5">
        <v>2</v>
      </c>
      <c r="H37" s="5">
        <v>287.2</v>
      </c>
      <c r="I37">
        <v>3.2639999999999998</v>
      </c>
      <c r="J37">
        <v>85.3</v>
      </c>
      <c r="K37">
        <v>214.7</v>
      </c>
    </row>
    <row r="38" spans="1:11" x14ac:dyDescent="0.25">
      <c r="A38">
        <v>28</v>
      </c>
      <c r="B38" t="s">
        <v>24</v>
      </c>
      <c r="C38">
        <v>20</v>
      </c>
      <c r="D38">
        <v>37.9</v>
      </c>
      <c r="E38" s="5">
        <v>13</v>
      </c>
      <c r="F38" s="5">
        <v>67.099999999999994</v>
      </c>
      <c r="G38" s="5">
        <v>13</v>
      </c>
      <c r="H38" s="5">
        <v>232.9</v>
      </c>
      <c r="I38">
        <v>8.6920000000000002</v>
      </c>
      <c r="J38">
        <v>154.80000000000001</v>
      </c>
      <c r="K38">
        <v>145.19999999999999</v>
      </c>
    </row>
    <row r="39" spans="1:11" x14ac:dyDescent="0.25">
      <c r="A39">
        <v>29</v>
      </c>
      <c r="B39" t="s">
        <v>24</v>
      </c>
      <c r="C39">
        <v>21</v>
      </c>
      <c r="D39">
        <v>33.6</v>
      </c>
      <c r="E39" s="5">
        <v>25</v>
      </c>
      <c r="F39" s="5">
        <v>62.5</v>
      </c>
      <c r="G39" s="5">
        <v>25</v>
      </c>
      <c r="H39" s="5">
        <v>237.5</v>
      </c>
      <c r="I39">
        <v>15.667999999999999</v>
      </c>
      <c r="J39">
        <v>244.7</v>
      </c>
      <c r="K39">
        <v>55.3</v>
      </c>
    </row>
    <row r="40" spans="1:11" x14ac:dyDescent="0.25">
      <c r="A40">
        <v>30</v>
      </c>
      <c r="B40" t="s">
        <v>24</v>
      </c>
      <c r="C40">
        <v>21</v>
      </c>
      <c r="D40">
        <v>54.4</v>
      </c>
      <c r="E40" s="5">
        <v>17</v>
      </c>
      <c r="F40" s="5">
        <v>66.900000000000006</v>
      </c>
      <c r="G40" s="5">
        <v>17</v>
      </c>
      <c r="H40" s="5">
        <v>233.1</v>
      </c>
      <c r="I40">
        <v>9.9689999999999994</v>
      </c>
      <c r="J40">
        <v>154.19999999999999</v>
      </c>
      <c r="K40">
        <v>145.80000000000001</v>
      </c>
    </row>
    <row r="41" spans="1:11" x14ac:dyDescent="0.25">
      <c r="A41">
        <v>31</v>
      </c>
      <c r="B41" t="s">
        <v>24</v>
      </c>
      <c r="C41">
        <v>26</v>
      </c>
      <c r="D41">
        <v>56.2</v>
      </c>
      <c r="E41" s="5">
        <v>19</v>
      </c>
      <c r="F41" s="5">
        <v>111.3</v>
      </c>
      <c r="G41" s="5">
        <v>20</v>
      </c>
      <c r="H41" s="5">
        <v>188.7</v>
      </c>
      <c r="I41">
        <v>14.265000000000001</v>
      </c>
      <c r="J41">
        <v>172.9</v>
      </c>
      <c r="K41">
        <v>127.1</v>
      </c>
    </row>
    <row r="42" spans="1:11" x14ac:dyDescent="0.25">
      <c r="A42">
        <v>32</v>
      </c>
      <c r="B42" t="s">
        <v>24</v>
      </c>
      <c r="C42">
        <v>23</v>
      </c>
      <c r="D42">
        <v>55.4</v>
      </c>
      <c r="E42" s="5">
        <v>19</v>
      </c>
      <c r="F42" s="5">
        <v>74.599999999999994</v>
      </c>
      <c r="G42" s="5">
        <v>19</v>
      </c>
      <c r="H42" s="5">
        <v>225.3</v>
      </c>
      <c r="I42">
        <v>11.275</v>
      </c>
      <c r="J42">
        <v>155.1</v>
      </c>
      <c r="K42">
        <v>144.9</v>
      </c>
    </row>
    <row r="43" spans="1:11" x14ac:dyDescent="0.25">
      <c r="A43">
        <v>33</v>
      </c>
      <c r="B43" t="s">
        <v>24</v>
      </c>
      <c r="C43">
        <v>14</v>
      </c>
      <c r="D43">
        <v>21.7</v>
      </c>
      <c r="E43" s="5">
        <v>13</v>
      </c>
      <c r="F43" s="5">
        <v>48.5</v>
      </c>
      <c r="G43" s="5">
        <v>14</v>
      </c>
      <c r="H43" s="5">
        <v>251.5</v>
      </c>
      <c r="I43">
        <v>9.7560000000000002</v>
      </c>
      <c r="J43">
        <v>130.9</v>
      </c>
      <c r="K43">
        <v>169.1</v>
      </c>
    </row>
    <row r="44" spans="1:11" x14ac:dyDescent="0.25">
      <c r="A44">
        <v>34</v>
      </c>
      <c r="B44" t="s">
        <v>24</v>
      </c>
      <c r="C44">
        <v>8</v>
      </c>
      <c r="D44">
        <v>15.5</v>
      </c>
      <c r="E44" s="5">
        <v>7</v>
      </c>
      <c r="F44" s="5">
        <v>16.600000000000001</v>
      </c>
      <c r="G44" s="5">
        <v>7</v>
      </c>
      <c r="H44" s="5">
        <v>283.39999999999998</v>
      </c>
      <c r="I44">
        <v>5.585</v>
      </c>
      <c r="J44">
        <v>99.7</v>
      </c>
      <c r="K44">
        <v>200.3</v>
      </c>
    </row>
    <row r="45" spans="1:11" x14ac:dyDescent="0.25">
      <c r="A45">
        <v>35</v>
      </c>
      <c r="B45" t="s">
        <v>24</v>
      </c>
      <c r="C45">
        <v>17</v>
      </c>
      <c r="D45">
        <v>49.9</v>
      </c>
      <c r="E45" s="5">
        <v>9</v>
      </c>
      <c r="F45" s="5">
        <v>66.3</v>
      </c>
      <c r="G45" s="5">
        <v>10</v>
      </c>
      <c r="H45" s="5">
        <v>233.7</v>
      </c>
      <c r="I45">
        <v>6.5069999999999997</v>
      </c>
      <c r="J45">
        <v>142</v>
      </c>
      <c r="K45">
        <v>158</v>
      </c>
    </row>
    <row r="46" spans="1:11" x14ac:dyDescent="0.25">
      <c r="A46">
        <v>36</v>
      </c>
      <c r="B46" t="s">
        <v>24</v>
      </c>
      <c r="C46">
        <v>24</v>
      </c>
      <c r="D46">
        <v>50.2</v>
      </c>
      <c r="E46" s="5">
        <v>15</v>
      </c>
      <c r="F46" s="5">
        <v>77.2</v>
      </c>
      <c r="G46" s="5">
        <v>15</v>
      </c>
      <c r="H46" s="5">
        <v>222.8</v>
      </c>
      <c r="I46">
        <v>8.92</v>
      </c>
      <c r="J46">
        <v>161.6</v>
      </c>
      <c r="K46">
        <v>138.4</v>
      </c>
    </row>
    <row r="47" spans="1:11" s="1" customFormat="1" x14ac:dyDescent="0.25">
      <c r="C47" s="1">
        <f>AVERAGE(C35:C46)</f>
        <v>18.5</v>
      </c>
      <c r="D47" s="1">
        <f t="shared" ref="D47:K47" si="10">AVERAGE(D35:D46)</f>
        <v>36.358333333333327</v>
      </c>
      <c r="E47" s="6">
        <f t="shared" si="10"/>
        <v>17.083333333333332</v>
      </c>
      <c r="F47" s="6">
        <f t="shared" si="10"/>
        <v>63.166666666666664</v>
      </c>
      <c r="G47" s="6">
        <f t="shared" si="10"/>
        <v>17.5</v>
      </c>
      <c r="H47" s="6">
        <f t="shared" si="10"/>
        <v>236.82500000000002</v>
      </c>
      <c r="I47" s="1">
        <f t="shared" si="10"/>
        <v>12.828583333333333</v>
      </c>
      <c r="J47" s="1">
        <f t="shared" si="10"/>
        <v>155.07500000000002</v>
      </c>
      <c r="K47" s="1">
        <f t="shared" si="10"/>
        <v>144.92499999999998</v>
      </c>
    </row>
    <row r="48" spans="1:11" s="2" customFormat="1" x14ac:dyDescent="0.25">
      <c r="B48" s="3"/>
      <c r="C48" s="2">
        <f>STDEV(C35:C46)/SQRT(12)</f>
        <v>2.2546248764114472</v>
      </c>
      <c r="D48" s="2">
        <f t="shared" ref="D48:K48" si="11">STDEV(D35:D46)/SQRT(12)</f>
        <v>4.8013485847544164</v>
      </c>
      <c r="E48" s="10">
        <f t="shared" si="11"/>
        <v>3.8894930988056227</v>
      </c>
      <c r="F48" s="10">
        <f>STDEV(F35:F46)/SQRT(12)</f>
        <v>9.2414115192803123</v>
      </c>
      <c r="G48" s="10">
        <f t="shared" si="11"/>
        <v>3.8306973809271891</v>
      </c>
      <c r="H48" s="10">
        <f t="shared" si="11"/>
        <v>9.2423524897859703</v>
      </c>
      <c r="I48" s="2">
        <f t="shared" si="11"/>
        <v>3.5316328579437704</v>
      </c>
      <c r="J48" s="2">
        <f t="shared" si="11"/>
        <v>12.489341668119664</v>
      </c>
      <c r="K48" s="2">
        <f t="shared" si="11"/>
        <v>12.489341668119691</v>
      </c>
    </row>
    <row r="49" spans="6:8" ht="18.75" x14ac:dyDescent="0.3">
      <c r="F49" s="11" t="s">
        <v>27</v>
      </c>
      <c r="H49" s="11" t="s">
        <v>27</v>
      </c>
    </row>
  </sheetData>
  <mergeCells count="4">
    <mergeCell ref="C3:D3"/>
    <mergeCell ref="E3:F3"/>
    <mergeCell ref="G3:H3"/>
    <mergeCell ref="I3:K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zoomScale="80" zoomScaleNormal="80" workbookViewId="0">
      <selection activeCell="S21" sqref="S21"/>
    </sheetView>
  </sheetViews>
  <sheetFormatPr defaultRowHeight="15" x14ac:dyDescent="0.25"/>
  <cols>
    <col min="2" max="2" width="13.7109375" customWidth="1"/>
    <col min="3" max="3" width="16.28515625" customWidth="1"/>
    <col min="4" max="4" width="22.28515625" customWidth="1"/>
    <col min="5" max="5" width="15" customWidth="1"/>
    <col min="6" max="6" width="13.42578125" customWidth="1"/>
    <col min="7" max="7" width="23" customWidth="1"/>
    <col min="8" max="8" width="24.140625" customWidth="1"/>
    <col min="9" max="9" width="25.7109375" customWidth="1"/>
    <col min="11" max="11" width="24.42578125" customWidth="1"/>
  </cols>
  <sheetData>
    <row r="1" spans="1:12" x14ac:dyDescent="0.25">
      <c r="A1" s="3" t="s">
        <v>28</v>
      </c>
      <c r="F1" s="5"/>
      <c r="H1" s="5"/>
      <c r="I1" s="5"/>
      <c r="J1" s="5"/>
      <c r="K1" s="12"/>
      <c r="L1" s="5"/>
    </row>
    <row r="2" spans="1:12" x14ac:dyDescent="0.25">
      <c r="E2" s="5"/>
      <c r="G2" s="5"/>
      <c r="H2" s="5"/>
      <c r="I2" s="12"/>
      <c r="J2" s="12"/>
      <c r="K2" s="13"/>
    </row>
    <row r="3" spans="1:12" x14ac:dyDescent="0.25">
      <c r="A3" s="3"/>
      <c r="B3" s="3"/>
      <c r="C3" s="32" t="s">
        <v>16</v>
      </c>
      <c r="D3" s="32"/>
      <c r="E3" s="36" t="s">
        <v>29</v>
      </c>
      <c r="F3" s="36"/>
      <c r="G3" s="14" t="s">
        <v>30</v>
      </c>
      <c r="H3" s="15" t="s">
        <v>31</v>
      </c>
      <c r="I3" s="16"/>
      <c r="J3" s="16"/>
      <c r="K3" s="17" t="s">
        <v>32</v>
      </c>
      <c r="L3" s="3"/>
    </row>
    <row r="4" spans="1:12" x14ac:dyDescent="0.25">
      <c r="A4" s="3" t="s">
        <v>33</v>
      </c>
      <c r="B4" s="3" t="s">
        <v>1</v>
      </c>
      <c r="C4" s="3" t="s">
        <v>17</v>
      </c>
      <c r="D4" s="3" t="s">
        <v>34</v>
      </c>
      <c r="E4" s="4" t="s">
        <v>35</v>
      </c>
      <c r="F4" s="3" t="s">
        <v>36</v>
      </c>
      <c r="G4" s="4" t="s">
        <v>37</v>
      </c>
      <c r="H4" s="4" t="s">
        <v>38</v>
      </c>
      <c r="I4" s="16" t="s">
        <v>39</v>
      </c>
      <c r="J4" s="16"/>
      <c r="K4" s="13" t="s">
        <v>40</v>
      </c>
      <c r="L4" s="3"/>
    </row>
    <row r="5" spans="1:12" x14ac:dyDescent="0.25">
      <c r="A5">
        <v>1</v>
      </c>
      <c r="B5" t="s">
        <v>22</v>
      </c>
      <c r="C5">
        <v>1.383</v>
      </c>
      <c r="D5">
        <v>0.11799999999999999</v>
      </c>
      <c r="E5" s="5">
        <v>6</v>
      </c>
      <c r="F5">
        <v>10.1</v>
      </c>
      <c r="G5" s="5">
        <v>15.5</v>
      </c>
      <c r="H5" s="5">
        <v>12</v>
      </c>
      <c r="I5" s="12">
        <f t="shared" ref="I5:I11" si="0">G5/(G5+H5)*100</f>
        <v>56.36363636363636</v>
      </c>
      <c r="J5" s="12"/>
      <c r="K5" s="18">
        <v>28</v>
      </c>
    </row>
    <row r="6" spans="1:12" x14ac:dyDescent="0.25">
      <c r="A6">
        <v>2</v>
      </c>
      <c r="B6" t="s">
        <v>22</v>
      </c>
      <c r="C6">
        <v>2.1379999999999999</v>
      </c>
      <c r="D6">
        <v>0.20100000000000001</v>
      </c>
      <c r="E6" s="5">
        <v>8</v>
      </c>
      <c r="F6">
        <v>10.8</v>
      </c>
      <c r="G6" s="5">
        <v>11.5</v>
      </c>
      <c r="H6" s="5">
        <v>12.4</v>
      </c>
      <c r="I6" s="12">
        <f t="shared" si="0"/>
        <v>48.117154811715487</v>
      </c>
      <c r="J6" s="12"/>
      <c r="K6" s="5">
        <v>24</v>
      </c>
    </row>
    <row r="7" spans="1:12" x14ac:dyDescent="0.25">
      <c r="A7">
        <v>3</v>
      </c>
      <c r="B7" t="s">
        <v>22</v>
      </c>
      <c r="C7">
        <v>0.27900000000000003</v>
      </c>
      <c r="D7">
        <v>0.13300000000000001</v>
      </c>
      <c r="E7" s="5">
        <v>5</v>
      </c>
      <c r="F7">
        <v>10.5</v>
      </c>
      <c r="G7" s="5">
        <v>14.1</v>
      </c>
      <c r="H7" s="5">
        <v>5.6</v>
      </c>
      <c r="I7" s="12">
        <f t="shared" si="0"/>
        <v>71.573604060913709</v>
      </c>
      <c r="J7" s="12"/>
      <c r="K7" s="5">
        <v>20</v>
      </c>
    </row>
    <row r="8" spans="1:12" x14ac:dyDescent="0.25">
      <c r="A8">
        <v>4</v>
      </c>
      <c r="B8" t="s">
        <v>22</v>
      </c>
      <c r="C8">
        <v>0.38500000000000001</v>
      </c>
      <c r="D8">
        <v>0.13900000000000001</v>
      </c>
      <c r="E8" s="5">
        <v>10</v>
      </c>
      <c r="F8">
        <v>12.9</v>
      </c>
      <c r="G8" s="5">
        <v>6.2</v>
      </c>
      <c r="H8" s="5">
        <v>13.2</v>
      </c>
      <c r="I8" s="12">
        <f t="shared" si="0"/>
        <v>31.958762886597942</v>
      </c>
      <c r="J8" s="12"/>
      <c r="K8" s="5">
        <v>21</v>
      </c>
    </row>
    <row r="9" spans="1:12" x14ac:dyDescent="0.25">
      <c r="A9">
        <v>5</v>
      </c>
      <c r="B9" t="s">
        <v>22</v>
      </c>
      <c r="C9">
        <v>0.307</v>
      </c>
      <c r="D9">
        <v>0.128</v>
      </c>
      <c r="E9" s="5">
        <v>4</v>
      </c>
      <c r="F9">
        <v>7.8</v>
      </c>
      <c r="G9" s="5">
        <v>10.8</v>
      </c>
      <c r="H9" s="5">
        <v>5.3</v>
      </c>
      <c r="I9" s="12">
        <f t="shared" si="0"/>
        <v>67.0807453416149</v>
      </c>
      <c r="J9" s="12"/>
      <c r="K9" s="5">
        <v>17</v>
      </c>
    </row>
    <row r="10" spans="1:12" x14ac:dyDescent="0.25">
      <c r="A10">
        <v>6</v>
      </c>
      <c r="B10" t="s">
        <v>22</v>
      </c>
      <c r="C10">
        <v>5.35</v>
      </c>
      <c r="D10">
        <v>0.20699999999999999</v>
      </c>
      <c r="E10" s="5">
        <v>36</v>
      </c>
      <c r="F10">
        <v>51.4</v>
      </c>
      <c r="G10" s="5">
        <v>8.3000000000000007</v>
      </c>
      <c r="H10" s="5">
        <v>32.799999999999997</v>
      </c>
      <c r="I10" s="12">
        <f t="shared" si="0"/>
        <v>20.194647201946477</v>
      </c>
      <c r="J10" s="12"/>
      <c r="K10" s="5">
        <v>57</v>
      </c>
    </row>
    <row r="11" spans="1:12" x14ac:dyDescent="0.25">
      <c r="A11">
        <v>8</v>
      </c>
      <c r="B11" t="s">
        <v>22</v>
      </c>
      <c r="C11">
        <v>2.1619999999999999</v>
      </c>
      <c r="D11">
        <v>0.104</v>
      </c>
      <c r="E11" s="5">
        <v>29</v>
      </c>
      <c r="F11">
        <v>88.5</v>
      </c>
      <c r="G11" s="5">
        <v>17</v>
      </c>
      <c r="H11" s="5">
        <v>19</v>
      </c>
      <c r="I11" s="12">
        <f t="shared" si="0"/>
        <v>47.222222222222221</v>
      </c>
      <c r="J11" s="12"/>
      <c r="K11" s="5">
        <v>40</v>
      </c>
    </row>
    <row r="12" spans="1:12" x14ac:dyDescent="0.25">
      <c r="A12">
        <v>9</v>
      </c>
      <c r="B12" t="s">
        <v>22</v>
      </c>
      <c r="C12">
        <v>0.83899999999999997</v>
      </c>
      <c r="D12">
        <v>0.252</v>
      </c>
      <c r="E12" s="5">
        <v>8</v>
      </c>
      <c r="F12">
        <v>34.700000000000003</v>
      </c>
      <c r="G12" s="5">
        <v>8.3000000000000007</v>
      </c>
      <c r="H12" s="5">
        <v>22.5</v>
      </c>
      <c r="I12" s="12">
        <f>G12/(G12+H12)*100</f>
        <v>26.948051948051948</v>
      </c>
      <c r="J12" s="12"/>
      <c r="K12" s="5">
        <v>37</v>
      </c>
    </row>
    <row r="13" spans="1:12" x14ac:dyDescent="0.25">
      <c r="A13">
        <v>10</v>
      </c>
      <c r="B13" t="s">
        <v>22</v>
      </c>
      <c r="C13">
        <v>0.47599999999999998</v>
      </c>
      <c r="D13">
        <v>0.309</v>
      </c>
      <c r="E13" s="5">
        <v>3</v>
      </c>
      <c r="F13">
        <v>1.3</v>
      </c>
      <c r="G13" s="5">
        <v>8.9</v>
      </c>
      <c r="H13" s="5">
        <v>31.2</v>
      </c>
      <c r="I13" s="12">
        <f>G13/(G13+H13)*100</f>
        <v>22.194513715710723</v>
      </c>
      <c r="J13" s="12"/>
      <c r="K13" s="5">
        <v>41</v>
      </c>
    </row>
    <row r="14" spans="1:12" x14ac:dyDescent="0.25">
      <c r="A14">
        <v>11</v>
      </c>
      <c r="B14" t="s">
        <v>22</v>
      </c>
      <c r="C14">
        <v>0.64600000000000002</v>
      </c>
      <c r="D14">
        <v>0.112</v>
      </c>
      <c r="E14" s="5">
        <v>10</v>
      </c>
      <c r="F14">
        <v>33.9</v>
      </c>
      <c r="G14" s="5">
        <v>4.8</v>
      </c>
      <c r="H14" s="5">
        <v>0.6</v>
      </c>
      <c r="I14" s="12">
        <f>G14/(G14+H14)*100</f>
        <v>88.8888888888889</v>
      </c>
      <c r="J14" s="12"/>
      <c r="K14" s="5">
        <v>7</v>
      </c>
    </row>
    <row r="15" spans="1:12" x14ac:dyDescent="0.25">
      <c r="A15">
        <v>12</v>
      </c>
      <c r="B15" t="s">
        <v>22</v>
      </c>
      <c r="C15">
        <v>0.90600000000000003</v>
      </c>
      <c r="D15">
        <v>0.15</v>
      </c>
      <c r="E15" s="5">
        <v>11</v>
      </c>
      <c r="F15">
        <v>15.6</v>
      </c>
      <c r="G15" s="5">
        <v>22.9</v>
      </c>
      <c r="H15" s="5">
        <v>21.6</v>
      </c>
      <c r="I15" s="12">
        <f>G15/(G15+H15)*100</f>
        <v>51.460674157303366</v>
      </c>
      <c r="J15" s="12"/>
      <c r="K15" s="5">
        <v>38</v>
      </c>
    </row>
    <row r="16" spans="1:12" x14ac:dyDescent="0.25">
      <c r="A16">
        <v>13</v>
      </c>
      <c r="B16" t="s">
        <v>22</v>
      </c>
      <c r="C16">
        <v>0.28899999999999998</v>
      </c>
      <c r="D16">
        <v>0.124</v>
      </c>
      <c r="E16" s="5">
        <v>3</v>
      </c>
      <c r="F16">
        <v>4.0999999999999996</v>
      </c>
      <c r="G16" s="5">
        <v>6.6</v>
      </c>
      <c r="H16" s="5">
        <v>18.2</v>
      </c>
      <c r="I16" s="12">
        <f>G16/(G16+H16)*100</f>
        <v>26.612903225806456</v>
      </c>
      <c r="J16" s="12"/>
      <c r="K16" s="5">
        <v>36</v>
      </c>
    </row>
    <row r="17" spans="1:12" x14ac:dyDescent="0.25">
      <c r="A17" s="1"/>
      <c r="B17" s="1"/>
      <c r="C17" s="1">
        <f t="shared" ref="C17:H17" si="1">AVERAGE(C5:C16)</f>
        <v>1.2633333333333334</v>
      </c>
      <c r="D17" s="1">
        <f t="shared" si="1"/>
        <v>0.16474999999999998</v>
      </c>
      <c r="E17" s="6">
        <f t="shared" si="1"/>
        <v>11.083333333333334</v>
      </c>
      <c r="F17" s="1">
        <f t="shared" si="1"/>
        <v>23.466666666666669</v>
      </c>
      <c r="G17" s="6">
        <f>AVERAGE(G5:G16)</f>
        <v>11.241666666666667</v>
      </c>
      <c r="H17" s="6">
        <f t="shared" si="1"/>
        <v>16.2</v>
      </c>
      <c r="I17" s="19">
        <f>AVERAGE(I5:I16)</f>
        <v>46.551317068700712</v>
      </c>
      <c r="J17" s="19"/>
      <c r="K17" s="6">
        <f t="shared" ref="K17" si="2">AVERAGE(K5:K16)</f>
        <v>30.5</v>
      </c>
      <c r="L17" s="3"/>
    </row>
    <row r="18" spans="1:12" x14ac:dyDescent="0.25">
      <c r="A18" s="3"/>
      <c r="B18" s="3"/>
      <c r="C18" s="3">
        <f t="shared" ref="C18:G18" si="3">STDEV(C5:C16)/SQRT(12)</f>
        <v>0.41924199877320678</v>
      </c>
      <c r="D18" s="3">
        <f t="shared" si="3"/>
        <v>1.8479769856234528E-2</v>
      </c>
      <c r="E18" s="4">
        <f t="shared" si="3"/>
        <v>3.0237903500090879</v>
      </c>
      <c r="F18" s="3">
        <f t="shared" si="3"/>
        <v>7.3015703306158262</v>
      </c>
      <c r="G18" s="4">
        <f t="shared" si="3"/>
        <v>1.5247681559151633</v>
      </c>
      <c r="H18" s="4">
        <f>STDEV(H5:H16)/SQRT(12)</f>
        <v>2.8826282199661932</v>
      </c>
      <c r="I18" s="20">
        <f>STDEV(I5:I16)/SQRT(12)</f>
        <v>6.3041752165544143</v>
      </c>
      <c r="J18" s="20"/>
      <c r="K18" s="20">
        <f>STDEV(K5:K16)/SQRT(12)</f>
        <v>3.9070643090626902</v>
      </c>
      <c r="L18" s="1"/>
    </row>
    <row r="19" spans="1:12" x14ac:dyDescent="0.25">
      <c r="E19" s="5"/>
      <c r="G19" s="5"/>
      <c r="H19" s="5"/>
      <c r="I19" s="12"/>
      <c r="J19" s="12"/>
      <c r="K19" s="5"/>
    </row>
    <row r="20" spans="1:12" x14ac:dyDescent="0.25">
      <c r="A20">
        <v>26</v>
      </c>
      <c r="B20" t="s">
        <v>24</v>
      </c>
      <c r="C20">
        <v>0.20699999999999999</v>
      </c>
      <c r="D20">
        <v>0.223</v>
      </c>
      <c r="E20" s="5">
        <v>1</v>
      </c>
      <c r="F20">
        <v>0.4</v>
      </c>
      <c r="G20" s="5">
        <v>18.3</v>
      </c>
      <c r="H20" s="5">
        <v>32.799999999999997</v>
      </c>
      <c r="I20" s="12">
        <f t="shared" ref="I20:I31" si="4">G20/(G20+H20)*100</f>
        <v>35.81213307240705</v>
      </c>
      <c r="J20" s="21"/>
      <c r="K20" s="5">
        <v>52</v>
      </c>
    </row>
    <row r="21" spans="1:12" x14ac:dyDescent="0.25">
      <c r="A21">
        <v>27</v>
      </c>
      <c r="B21" t="s">
        <v>24</v>
      </c>
      <c r="C21">
        <v>0.25900000000000001</v>
      </c>
      <c r="D21">
        <v>0.105</v>
      </c>
      <c r="E21" s="5">
        <v>4</v>
      </c>
      <c r="F21">
        <v>174.6</v>
      </c>
      <c r="G21" s="5">
        <v>9.9</v>
      </c>
      <c r="H21" s="5">
        <v>37.200000000000003</v>
      </c>
      <c r="I21" s="12">
        <f t="shared" si="4"/>
        <v>21.019108280254777</v>
      </c>
      <c r="J21" s="21"/>
      <c r="K21" s="5">
        <v>48</v>
      </c>
    </row>
    <row r="22" spans="1:12" x14ac:dyDescent="0.25">
      <c r="A22">
        <v>28</v>
      </c>
      <c r="B22" t="s">
        <v>24</v>
      </c>
      <c r="C22">
        <v>0.997</v>
      </c>
      <c r="D22">
        <v>0.23400000000000001</v>
      </c>
      <c r="E22" s="5">
        <v>6</v>
      </c>
      <c r="F22">
        <v>51.3</v>
      </c>
      <c r="G22" s="5">
        <v>11.4</v>
      </c>
      <c r="H22" s="5">
        <v>49</v>
      </c>
      <c r="I22" s="12">
        <f t="shared" si="4"/>
        <v>18.874172185430467</v>
      </c>
      <c r="J22" s="12"/>
      <c r="K22" s="5">
        <v>53</v>
      </c>
    </row>
    <row r="23" spans="1:12" x14ac:dyDescent="0.25">
      <c r="A23">
        <v>29</v>
      </c>
      <c r="B23" t="s">
        <v>24</v>
      </c>
      <c r="C23">
        <v>1.95</v>
      </c>
      <c r="D23">
        <v>0.23899999999999999</v>
      </c>
      <c r="E23" s="5">
        <v>12</v>
      </c>
      <c r="F23">
        <v>20.9</v>
      </c>
      <c r="G23" s="5">
        <v>6.2</v>
      </c>
      <c r="H23" s="5">
        <v>24.5</v>
      </c>
      <c r="I23" s="12">
        <f t="shared" si="4"/>
        <v>20.195439739413683</v>
      </c>
      <c r="J23" s="12"/>
      <c r="K23" s="5">
        <v>25</v>
      </c>
    </row>
    <row r="24" spans="1:12" x14ac:dyDescent="0.25">
      <c r="A24">
        <v>30</v>
      </c>
      <c r="B24" t="s">
        <v>24</v>
      </c>
      <c r="C24">
        <v>0.442</v>
      </c>
      <c r="D24">
        <v>4.3999999999999997E-2</v>
      </c>
      <c r="E24" s="5">
        <v>16</v>
      </c>
      <c r="F24">
        <v>45.7</v>
      </c>
      <c r="G24" s="5">
        <v>9.1</v>
      </c>
      <c r="H24" s="5">
        <v>49.6</v>
      </c>
      <c r="I24" s="12">
        <f t="shared" si="4"/>
        <v>15.502555366269164</v>
      </c>
      <c r="J24" s="12"/>
      <c r="K24" s="5">
        <v>55</v>
      </c>
    </row>
    <row r="25" spans="1:12" x14ac:dyDescent="0.25">
      <c r="A25">
        <v>31</v>
      </c>
      <c r="B25" t="s">
        <v>24</v>
      </c>
      <c r="C25">
        <v>0.65900000000000003</v>
      </c>
      <c r="D25">
        <v>0.126</v>
      </c>
      <c r="E25" s="5">
        <v>18</v>
      </c>
      <c r="F25">
        <v>39.299999999999997</v>
      </c>
      <c r="G25" s="5">
        <v>11.1</v>
      </c>
      <c r="H25" s="5">
        <v>39.700000000000003</v>
      </c>
      <c r="I25" s="12">
        <f t="shared" si="4"/>
        <v>21.8503937007874</v>
      </c>
      <c r="J25" s="12"/>
      <c r="K25" s="5">
        <v>44</v>
      </c>
    </row>
    <row r="26" spans="1:12" x14ac:dyDescent="0.25">
      <c r="A26">
        <v>32</v>
      </c>
      <c r="B26" t="s">
        <v>24</v>
      </c>
      <c r="C26">
        <v>0.33200000000000002</v>
      </c>
      <c r="D26">
        <v>8.5000000000000006E-2</v>
      </c>
      <c r="E26" s="5">
        <v>10</v>
      </c>
      <c r="F26">
        <v>18.3</v>
      </c>
      <c r="G26" s="5">
        <v>10.9</v>
      </c>
      <c r="H26" s="5">
        <v>15.9</v>
      </c>
      <c r="I26" s="12">
        <f t="shared" si="4"/>
        <v>40.671641791044777</v>
      </c>
      <c r="J26" s="12"/>
      <c r="K26" s="5">
        <v>31</v>
      </c>
    </row>
    <row r="27" spans="1:12" x14ac:dyDescent="0.25">
      <c r="A27">
        <v>33</v>
      </c>
      <c r="B27" t="s">
        <v>24</v>
      </c>
      <c r="C27">
        <v>0.67600000000000005</v>
      </c>
      <c r="D27">
        <v>0.14000000000000001</v>
      </c>
      <c r="E27" s="5">
        <v>15</v>
      </c>
      <c r="F27">
        <v>32.700000000000003</v>
      </c>
      <c r="G27" s="5">
        <v>15.1</v>
      </c>
      <c r="H27" s="5">
        <v>29.8</v>
      </c>
      <c r="I27" s="12">
        <f t="shared" si="4"/>
        <v>33.630289532293986</v>
      </c>
      <c r="J27" s="12"/>
      <c r="K27" s="5">
        <v>36</v>
      </c>
    </row>
    <row r="28" spans="1:12" x14ac:dyDescent="0.25">
      <c r="A28">
        <v>34</v>
      </c>
      <c r="B28" t="s">
        <v>24</v>
      </c>
      <c r="C28">
        <v>0.318</v>
      </c>
      <c r="D28">
        <v>7.8E-2</v>
      </c>
      <c r="E28" s="5">
        <v>12</v>
      </c>
      <c r="F28">
        <v>7.7</v>
      </c>
      <c r="G28" s="5">
        <v>19.2</v>
      </c>
      <c r="H28" s="5">
        <v>33.6</v>
      </c>
      <c r="I28" s="12">
        <f t="shared" si="4"/>
        <v>36.363636363636367</v>
      </c>
      <c r="J28" s="12"/>
      <c r="K28" s="5">
        <v>61</v>
      </c>
    </row>
    <row r="29" spans="1:12" x14ac:dyDescent="0.25">
      <c r="A29">
        <v>35</v>
      </c>
      <c r="B29" t="s">
        <v>24</v>
      </c>
      <c r="C29">
        <v>0.20499999999999999</v>
      </c>
      <c r="D29">
        <v>5.7000000000000002E-2</v>
      </c>
      <c r="E29" s="5">
        <v>15</v>
      </c>
      <c r="F29">
        <v>35.200000000000003</v>
      </c>
      <c r="G29" s="5">
        <v>12.3</v>
      </c>
      <c r="H29" s="5">
        <v>35</v>
      </c>
      <c r="I29" s="12">
        <f t="shared" si="4"/>
        <v>26.004228329809731</v>
      </c>
      <c r="J29" s="12"/>
      <c r="K29" s="5">
        <v>36</v>
      </c>
    </row>
    <row r="30" spans="1:12" x14ac:dyDescent="0.25">
      <c r="A30">
        <v>36</v>
      </c>
      <c r="B30" t="s">
        <v>24</v>
      </c>
      <c r="C30">
        <v>0.56799999999999995</v>
      </c>
      <c r="D30">
        <v>5.1999999999999998E-2</v>
      </c>
      <c r="E30" s="5">
        <v>7</v>
      </c>
      <c r="F30">
        <v>16.3</v>
      </c>
      <c r="G30" s="5">
        <v>14.6</v>
      </c>
      <c r="H30" s="5">
        <v>22.7</v>
      </c>
      <c r="I30" s="12">
        <f>G30/(G30+H30)*100</f>
        <v>39.14209115281502</v>
      </c>
      <c r="J30" s="12"/>
      <c r="K30" s="5">
        <v>28</v>
      </c>
    </row>
    <row r="31" spans="1:12" x14ac:dyDescent="0.25">
      <c r="A31">
        <v>37</v>
      </c>
      <c r="B31" t="s">
        <v>24</v>
      </c>
      <c r="C31">
        <v>1.1839999999999999</v>
      </c>
      <c r="D31">
        <v>0.33900000000000002</v>
      </c>
      <c r="E31" s="5">
        <v>4</v>
      </c>
      <c r="F31">
        <v>8</v>
      </c>
      <c r="G31" s="5">
        <v>10.8</v>
      </c>
      <c r="H31" s="5">
        <v>17.899999999999999</v>
      </c>
      <c r="I31" s="12">
        <f t="shared" si="4"/>
        <v>37.630662020905923</v>
      </c>
      <c r="J31" s="12"/>
      <c r="K31" s="5">
        <v>31</v>
      </c>
    </row>
    <row r="32" spans="1:12" x14ac:dyDescent="0.25">
      <c r="A32" s="1"/>
      <c r="B32" s="1"/>
      <c r="C32" s="1">
        <f t="shared" ref="C32:H32" si="5">AVERAGE(C19:C31)</f>
        <v>0.64974999999999994</v>
      </c>
      <c r="D32" s="1">
        <f t="shared" si="5"/>
        <v>0.14350000000000002</v>
      </c>
      <c r="E32" s="6">
        <f t="shared" si="5"/>
        <v>10</v>
      </c>
      <c r="F32" s="1">
        <f t="shared" si="5"/>
        <v>37.533333333333339</v>
      </c>
      <c r="G32" s="6">
        <f t="shared" si="5"/>
        <v>12.408333333333333</v>
      </c>
      <c r="H32" s="6">
        <f t="shared" si="5"/>
        <v>32.30833333333333</v>
      </c>
      <c r="I32" s="22">
        <f>AVERAGE(I20:I31)</f>
        <v>28.891362627922362</v>
      </c>
      <c r="J32" s="22"/>
      <c r="K32" s="19">
        <f>AVERAGE(K20:K31)</f>
        <v>41.666666666666664</v>
      </c>
      <c r="L32" s="3"/>
    </row>
    <row r="33" spans="1:12" x14ac:dyDescent="0.25">
      <c r="A33" s="3"/>
      <c r="B33" s="3"/>
      <c r="C33" s="3">
        <f t="shared" ref="C33:H33" si="6">STDEV(C20:C31)/SQRT(12)</f>
        <v>0.1483447114294639</v>
      </c>
      <c r="D33" s="3">
        <f t="shared" si="6"/>
        <v>2.7124711980037686E-2</v>
      </c>
      <c r="E33" s="4">
        <f t="shared" si="6"/>
        <v>1.5954480704349314</v>
      </c>
      <c r="F33" s="3">
        <f t="shared" si="6"/>
        <v>13.289887550732363</v>
      </c>
      <c r="G33" s="4">
        <f t="shared" si="6"/>
        <v>1.088052077444974</v>
      </c>
      <c r="H33" s="4">
        <f t="shared" si="6"/>
        <v>3.1403401266600306</v>
      </c>
      <c r="I33" s="20">
        <f>STDEV(I20:I31)/SQRT(12)</f>
        <v>2.6422035804624664</v>
      </c>
      <c r="J33" s="20"/>
      <c r="K33" s="20">
        <f>STDEV(K20:K31)/SQRT(12)</f>
        <v>3.4692007055449454</v>
      </c>
      <c r="L33" s="1"/>
    </row>
    <row r="34" spans="1:12" ht="18.75" x14ac:dyDescent="0.3">
      <c r="A34" s="3"/>
      <c r="B34" s="3"/>
      <c r="C34" s="3"/>
      <c r="D34" s="3"/>
      <c r="E34" s="4"/>
      <c r="F34" s="3"/>
      <c r="G34" s="4"/>
      <c r="H34" s="5"/>
      <c r="I34" s="23"/>
      <c r="J34" s="10"/>
      <c r="K34" s="23"/>
      <c r="L34" s="3"/>
    </row>
    <row r="35" spans="1:12" x14ac:dyDescent="0.25">
      <c r="A35" s="3"/>
      <c r="B35" s="3"/>
      <c r="C35" s="3"/>
      <c r="D35" s="3"/>
      <c r="E35" s="4"/>
      <c r="F35" s="3"/>
      <c r="G35" s="4"/>
      <c r="H35" s="5"/>
      <c r="I35" s="10"/>
      <c r="J35" s="10"/>
      <c r="K35" s="20"/>
      <c r="L35" s="3"/>
    </row>
    <row r="36" spans="1:12" x14ac:dyDescent="0.25">
      <c r="A36">
        <v>14</v>
      </c>
      <c r="B36" t="s">
        <v>23</v>
      </c>
      <c r="C36">
        <v>0.66200000000000003</v>
      </c>
      <c r="D36">
        <v>0.152</v>
      </c>
      <c r="E36" s="5">
        <v>7</v>
      </c>
      <c r="F36">
        <v>13.9</v>
      </c>
      <c r="G36" s="5">
        <v>7.5</v>
      </c>
      <c r="H36" s="5">
        <v>15</v>
      </c>
      <c r="I36" s="12">
        <f t="shared" ref="I36:I45" si="7">G36/(G36+H36)*100</f>
        <v>33.333333333333329</v>
      </c>
      <c r="J36" s="12"/>
      <c r="K36" s="5">
        <v>18</v>
      </c>
    </row>
    <row r="37" spans="1:12" x14ac:dyDescent="0.25">
      <c r="A37">
        <v>15</v>
      </c>
      <c r="B37" t="s">
        <v>23</v>
      </c>
      <c r="C37">
        <v>1.2450000000000001</v>
      </c>
      <c r="D37">
        <v>0.1</v>
      </c>
      <c r="E37" s="5">
        <v>14</v>
      </c>
      <c r="F37">
        <v>63.5</v>
      </c>
      <c r="G37" s="5">
        <v>8.6999999999999993</v>
      </c>
      <c r="H37" s="5">
        <v>55.1</v>
      </c>
      <c r="I37" s="12">
        <f t="shared" si="7"/>
        <v>13.636363636363635</v>
      </c>
      <c r="J37" s="12"/>
      <c r="K37" s="5">
        <v>76</v>
      </c>
    </row>
    <row r="38" spans="1:12" x14ac:dyDescent="0.25">
      <c r="A38">
        <v>16</v>
      </c>
      <c r="B38" t="s">
        <v>23</v>
      </c>
      <c r="C38">
        <v>3.5999999999999997E-2</v>
      </c>
      <c r="D38">
        <v>2.3E-2</v>
      </c>
      <c r="E38" s="5">
        <v>6</v>
      </c>
      <c r="F38">
        <v>6.7</v>
      </c>
      <c r="G38" s="5">
        <v>5.8</v>
      </c>
      <c r="H38" s="5">
        <v>4.2</v>
      </c>
      <c r="I38" s="12">
        <f t="shared" si="7"/>
        <v>57.999999999999993</v>
      </c>
      <c r="J38" s="12"/>
      <c r="K38" s="5">
        <v>7</v>
      </c>
    </row>
    <row r="39" spans="1:12" x14ac:dyDescent="0.25">
      <c r="A39">
        <v>17</v>
      </c>
      <c r="B39" t="s">
        <v>23</v>
      </c>
      <c r="C39">
        <v>0.67100000000000004</v>
      </c>
      <c r="D39">
        <v>0.13200000000000001</v>
      </c>
      <c r="E39" s="5">
        <v>5</v>
      </c>
      <c r="F39">
        <v>7.9</v>
      </c>
      <c r="G39" s="5">
        <v>3.6</v>
      </c>
      <c r="H39" s="5">
        <v>10.5</v>
      </c>
      <c r="I39" s="12">
        <f t="shared" si="7"/>
        <v>25.531914893617024</v>
      </c>
      <c r="J39" s="12"/>
      <c r="K39" s="5">
        <v>9</v>
      </c>
    </row>
    <row r="40" spans="1:12" x14ac:dyDescent="0.25">
      <c r="A40">
        <v>18</v>
      </c>
      <c r="B40" t="s">
        <v>23</v>
      </c>
      <c r="C40">
        <v>8.4000000000000005E-2</v>
      </c>
      <c r="D40">
        <v>6.0999999999999999E-2</v>
      </c>
      <c r="E40" s="5">
        <v>4</v>
      </c>
      <c r="F40">
        <v>12.3</v>
      </c>
      <c r="G40" s="5">
        <v>15.3</v>
      </c>
      <c r="H40" s="5">
        <v>0.6</v>
      </c>
      <c r="I40" s="12">
        <f t="shared" si="7"/>
        <v>96.226415094339629</v>
      </c>
      <c r="J40" s="12"/>
      <c r="K40" s="5">
        <v>13</v>
      </c>
    </row>
    <row r="41" spans="1:12" x14ac:dyDescent="0.25">
      <c r="A41">
        <v>19</v>
      </c>
      <c r="B41" t="s">
        <v>23</v>
      </c>
      <c r="C41">
        <v>0.82699999999999996</v>
      </c>
      <c r="D41">
        <v>0.51600000000000001</v>
      </c>
      <c r="E41" s="5">
        <v>1</v>
      </c>
      <c r="F41">
        <v>0.1</v>
      </c>
      <c r="G41" s="5">
        <v>3.5</v>
      </c>
      <c r="H41" s="5">
        <v>0.8</v>
      </c>
      <c r="I41" s="12">
        <f t="shared" si="7"/>
        <v>81.395348837209298</v>
      </c>
      <c r="J41" s="12"/>
      <c r="K41" s="5">
        <v>22</v>
      </c>
    </row>
    <row r="42" spans="1:12" x14ac:dyDescent="0.25">
      <c r="A42">
        <v>20</v>
      </c>
      <c r="B42" t="s">
        <v>23</v>
      </c>
      <c r="C42">
        <v>0.90500000000000003</v>
      </c>
      <c r="D42">
        <v>0.24199999999999999</v>
      </c>
      <c r="E42" s="5">
        <v>5</v>
      </c>
      <c r="F42">
        <v>16.7</v>
      </c>
      <c r="G42" s="5">
        <v>3.7</v>
      </c>
      <c r="H42" s="5">
        <v>18.3</v>
      </c>
      <c r="I42" s="12">
        <f t="shared" si="7"/>
        <v>16.818181818181817</v>
      </c>
      <c r="J42" s="12"/>
      <c r="K42" s="5">
        <v>19</v>
      </c>
    </row>
    <row r="43" spans="1:12" x14ac:dyDescent="0.25">
      <c r="A43">
        <v>21</v>
      </c>
      <c r="B43" t="s">
        <v>23</v>
      </c>
      <c r="C43">
        <v>0.50600000000000001</v>
      </c>
      <c r="D43">
        <v>8.3000000000000004E-2</v>
      </c>
      <c r="E43" s="5">
        <v>22</v>
      </c>
      <c r="F43">
        <v>30</v>
      </c>
      <c r="G43" s="5">
        <v>10.4</v>
      </c>
      <c r="H43" s="5">
        <v>29.2</v>
      </c>
      <c r="I43" s="12">
        <f t="shared" si="7"/>
        <v>26.262626262626267</v>
      </c>
      <c r="J43" s="12"/>
      <c r="K43" s="5">
        <v>34</v>
      </c>
    </row>
    <row r="44" spans="1:12" x14ac:dyDescent="0.25">
      <c r="A44">
        <v>22</v>
      </c>
      <c r="B44" t="s">
        <v>23</v>
      </c>
      <c r="C44">
        <v>0.187</v>
      </c>
      <c r="D44">
        <v>0.13900000000000001</v>
      </c>
      <c r="E44" s="5">
        <v>2</v>
      </c>
      <c r="F44">
        <v>4.3</v>
      </c>
      <c r="G44" s="5">
        <v>5.8</v>
      </c>
      <c r="H44" s="5">
        <v>1.9</v>
      </c>
      <c r="I44" s="12">
        <f t="shared" si="7"/>
        <v>75.324675324675326</v>
      </c>
      <c r="J44" s="12"/>
      <c r="K44" s="5">
        <v>33</v>
      </c>
    </row>
    <row r="45" spans="1:12" x14ac:dyDescent="0.25">
      <c r="A45">
        <v>23</v>
      </c>
      <c r="B45" t="s">
        <v>23</v>
      </c>
      <c r="C45">
        <v>0.79</v>
      </c>
      <c r="D45">
        <v>0.33800000000000002</v>
      </c>
      <c r="E45" s="5">
        <v>3</v>
      </c>
      <c r="F45">
        <v>2.5</v>
      </c>
      <c r="G45" s="5">
        <v>7.2</v>
      </c>
      <c r="H45" s="5">
        <v>0.7</v>
      </c>
      <c r="I45" s="12">
        <f t="shared" si="7"/>
        <v>91.139240506329116</v>
      </c>
      <c r="J45" s="12"/>
      <c r="K45" s="5">
        <v>4</v>
      </c>
    </row>
    <row r="46" spans="1:12" x14ac:dyDescent="0.25">
      <c r="A46" s="1"/>
      <c r="B46" s="1"/>
      <c r="C46" s="1">
        <f>AVERAGE(C34:C45)</f>
        <v>0.59130000000000005</v>
      </c>
      <c r="D46" s="1">
        <f>AVERAGE(D34:D45)</f>
        <v>0.17860000000000001</v>
      </c>
      <c r="E46" s="6">
        <f>AVERAGE(E34:E45)</f>
        <v>6.9</v>
      </c>
      <c r="F46" s="1">
        <f>AVERAGE(F34:F45)</f>
        <v>15.790000000000003</v>
      </c>
      <c r="G46" s="6">
        <f>AVERAGE(G36:G45)</f>
        <v>7.1500000000000012</v>
      </c>
      <c r="H46" s="6">
        <f>AVERAGE(H36:H45)</f>
        <v>13.629999999999999</v>
      </c>
      <c r="I46" s="19">
        <f>AVERAGE(I36:I45)</f>
        <v>51.766809970667545</v>
      </c>
      <c r="J46" s="19"/>
      <c r="K46" s="24">
        <f>AVERAGE(K36:K45)</f>
        <v>23.5</v>
      </c>
      <c r="L46" s="24"/>
    </row>
    <row r="47" spans="1:12" x14ac:dyDescent="0.25">
      <c r="A47" s="3"/>
      <c r="B47" s="3"/>
      <c r="C47" s="3">
        <f>STDEV(C36:C45)/SQRT(10)</f>
        <v>0.1233136966349553</v>
      </c>
      <c r="D47" s="3">
        <f t="shared" ref="D47:K47" si="8">STDEV(D36:D45)/SQRT(10)</f>
        <v>4.7266666666666651E-2</v>
      </c>
      <c r="E47" s="3">
        <f t="shared" si="8"/>
        <v>2.0245712852080286</v>
      </c>
      <c r="F47" s="3">
        <f t="shared" si="8"/>
        <v>5.9576738562779488</v>
      </c>
      <c r="G47" s="3">
        <f t="shared" si="8"/>
        <v>1.1594299365540706</v>
      </c>
      <c r="H47" s="3">
        <f t="shared" si="8"/>
        <v>5.501273589916349</v>
      </c>
      <c r="I47" s="3">
        <f t="shared" si="8"/>
        <v>10.193889499779493</v>
      </c>
      <c r="J47" s="3"/>
      <c r="K47" s="3">
        <f t="shared" si="8"/>
        <v>6.6520673478250352</v>
      </c>
      <c r="L47" s="20"/>
    </row>
    <row r="48" spans="1:12" x14ac:dyDescent="0.25">
      <c r="E48" s="5"/>
      <c r="G48" s="5"/>
      <c r="H48" s="5"/>
      <c r="I48" s="12"/>
      <c r="J48" s="12"/>
      <c r="K48" s="5"/>
    </row>
  </sheetData>
  <mergeCells count="2">
    <mergeCell ref="C3:D3"/>
    <mergeCell ref="E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opLeftCell="A7" zoomScale="90" zoomScaleNormal="90" workbookViewId="0">
      <selection activeCell="L13" sqref="L13"/>
    </sheetView>
  </sheetViews>
  <sheetFormatPr defaultRowHeight="15" x14ac:dyDescent="0.25"/>
  <cols>
    <col min="2" max="2" width="13.85546875" customWidth="1"/>
    <col min="3" max="3" width="15.42578125" customWidth="1"/>
    <col min="4" max="4" width="15.140625" customWidth="1"/>
    <col min="5" max="5" width="18.5703125" customWidth="1"/>
    <col min="6" max="6" width="16.85546875" customWidth="1"/>
    <col min="7" max="7" width="15.7109375" customWidth="1"/>
    <col min="8" max="8" width="18.140625" customWidth="1"/>
    <col min="9" max="9" width="32.85546875" customWidth="1"/>
    <col min="10" max="10" width="19.7109375" customWidth="1"/>
    <col min="11" max="11" width="19.5703125" customWidth="1"/>
  </cols>
  <sheetData>
    <row r="1" spans="1:11" s="3" customFormat="1" x14ac:dyDescent="0.25">
      <c r="A1" s="3" t="s">
        <v>49</v>
      </c>
    </row>
    <row r="3" spans="1:11" s="25" customFormat="1" x14ac:dyDescent="0.25">
      <c r="A3" s="25" t="s">
        <v>33</v>
      </c>
      <c r="B3" s="25" t="s">
        <v>1</v>
      </c>
      <c r="C3" s="25" t="s">
        <v>41</v>
      </c>
      <c r="D3" s="25" t="s">
        <v>42</v>
      </c>
      <c r="E3" s="25" t="s">
        <v>43</v>
      </c>
      <c r="F3" s="25" t="s">
        <v>44</v>
      </c>
      <c r="G3" s="25" t="s">
        <v>45</v>
      </c>
      <c r="H3" s="25" t="s">
        <v>46</v>
      </c>
      <c r="I3" s="17" t="s">
        <v>47</v>
      </c>
      <c r="J3" s="13"/>
      <c r="K3" s="13"/>
    </row>
    <row r="4" spans="1:11" x14ac:dyDescent="0.25">
      <c r="A4">
        <v>1</v>
      </c>
      <c r="B4" t="s">
        <v>22</v>
      </c>
      <c r="C4">
        <v>3.6</v>
      </c>
      <c r="D4">
        <v>2.2999999999999998</v>
      </c>
      <c r="E4">
        <v>11.6</v>
      </c>
      <c r="F4">
        <v>13.9</v>
      </c>
      <c r="G4">
        <f>C4+E4</f>
        <v>15.2</v>
      </c>
      <c r="H4">
        <f>D4+F4</f>
        <v>16.2</v>
      </c>
      <c r="I4">
        <f>(H4-G4)/(H4+G4)</f>
        <v>3.1847133757961783E-2</v>
      </c>
      <c r="J4" s="5"/>
      <c r="K4" s="5"/>
    </row>
    <row r="5" spans="1:11" x14ac:dyDescent="0.25">
      <c r="A5">
        <v>2</v>
      </c>
      <c r="B5" t="s">
        <v>22</v>
      </c>
      <c r="C5">
        <v>13.8</v>
      </c>
      <c r="D5">
        <v>19.7</v>
      </c>
      <c r="E5">
        <v>40.1</v>
      </c>
      <c r="F5">
        <v>49.1</v>
      </c>
      <c r="G5">
        <f t="shared" ref="G5:H44" si="0">C5+E5</f>
        <v>53.900000000000006</v>
      </c>
      <c r="H5">
        <f t="shared" si="0"/>
        <v>68.8</v>
      </c>
      <c r="I5">
        <f t="shared" ref="I5:I12" si="1">(H5-G5)/(H5+G5)</f>
        <v>0.12143439282803578</v>
      </c>
      <c r="J5" s="5"/>
      <c r="K5" s="5"/>
    </row>
    <row r="6" spans="1:11" x14ac:dyDescent="0.25">
      <c r="A6">
        <v>3</v>
      </c>
      <c r="B6" t="s">
        <v>22</v>
      </c>
      <c r="C6">
        <v>5.2</v>
      </c>
      <c r="D6">
        <v>7.9</v>
      </c>
      <c r="E6">
        <v>25</v>
      </c>
      <c r="F6">
        <v>34.9</v>
      </c>
      <c r="G6">
        <f t="shared" si="0"/>
        <v>30.2</v>
      </c>
      <c r="H6">
        <f t="shared" si="0"/>
        <v>42.8</v>
      </c>
      <c r="I6">
        <f t="shared" si="1"/>
        <v>0.17260273972602735</v>
      </c>
      <c r="J6" s="5"/>
      <c r="K6" s="5"/>
    </row>
    <row r="7" spans="1:11" x14ac:dyDescent="0.25">
      <c r="A7">
        <v>4</v>
      </c>
      <c r="B7" t="s">
        <v>22</v>
      </c>
      <c r="C7">
        <v>2.9</v>
      </c>
      <c r="D7">
        <v>3.3</v>
      </c>
      <c r="E7">
        <v>11.2</v>
      </c>
      <c r="F7">
        <v>23.1</v>
      </c>
      <c r="G7">
        <f t="shared" si="0"/>
        <v>14.1</v>
      </c>
      <c r="H7">
        <f t="shared" si="0"/>
        <v>26.400000000000002</v>
      </c>
      <c r="I7">
        <f t="shared" si="1"/>
        <v>0.30370370370370375</v>
      </c>
      <c r="J7" s="5"/>
      <c r="K7" s="5"/>
    </row>
    <row r="8" spans="1:11" x14ac:dyDescent="0.25">
      <c r="A8">
        <v>5</v>
      </c>
      <c r="B8" t="s">
        <v>22</v>
      </c>
      <c r="C8">
        <v>13.4</v>
      </c>
      <c r="D8">
        <v>24.2</v>
      </c>
      <c r="E8">
        <v>43.3</v>
      </c>
      <c r="F8">
        <v>85.6</v>
      </c>
      <c r="G8">
        <f t="shared" si="0"/>
        <v>56.699999999999996</v>
      </c>
      <c r="H8">
        <f t="shared" si="0"/>
        <v>109.8</v>
      </c>
      <c r="I8">
        <f t="shared" si="1"/>
        <v>0.31891891891891894</v>
      </c>
      <c r="J8" s="5"/>
      <c r="K8" s="5"/>
    </row>
    <row r="9" spans="1:11" x14ac:dyDescent="0.25">
      <c r="A9">
        <v>6</v>
      </c>
      <c r="B9" t="s">
        <v>22</v>
      </c>
      <c r="C9">
        <v>3.5</v>
      </c>
      <c r="D9">
        <v>10.1</v>
      </c>
      <c r="E9">
        <v>21.3</v>
      </c>
      <c r="F9">
        <v>40</v>
      </c>
      <c r="G9">
        <f t="shared" si="0"/>
        <v>24.8</v>
      </c>
      <c r="H9">
        <f t="shared" si="0"/>
        <v>50.1</v>
      </c>
      <c r="I9">
        <f t="shared" si="1"/>
        <v>0.33778371161548731</v>
      </c>
      <c r="J9" s="5"/>
      <c r="K9" s="5"/>
    </row>
    <row r="10" spans="1:11" x14ac:dyDescent="0.25">
      <c r="A10">
        <v>7</v>
      </c>
      <c r="B10" t="s">
        <v>22</v>
      </c>
      <c r="C10">
        <v>5.5</v>
      </c>
      <c r="D10">
        <v>6.1</v>
      </c>
      <c r="E10">
        <v>10.4</v>
      </c>
      <c r="F10">
        <v>25.2</v>
      </c>
      <c r="G10">
        <f t="shared" si="0"/>
        <v>15.9</v>
      </c>
      <c r="H10">
        <f t="shared" si="0"/>
        <v>31.299999999999997</v>
      </c>
      <c r="I10">
        <f t="shared" si="1"/>
        <v>0.32627118644067793</v>
      </c>
      <c r="J10" s="5"/>
      <c r="K10" s="5"/>
    </row>
    <row r="11" spans="1:11" x14ac:dyDescent="0.25">
      <c r="A11">
        <v>8</v>
      </c>
      <c r="B11" t="s">
        <v>22</v>
      </c>
      <c r="C11">
        <v>4.9000000000000004</v>
      </c>
      <c r="D11">
        <v>9.9</v>
      </c>
      <c r="E11">
        <v>44.5</v>
      </c>
      <c r="F11">
        <v>56.7</v>
      </c>
      <c r="G11">
        <f t="shared" si="0"/>
        <v>49.4</v>
      </c>
      <c r="H11">
        <f t="shared" si="0"/>
        <v>66.600000000000009</v>
      </c>
      <c r="I11">
        <f t="shared" si="1"/>
        <v>0.14827586206896559</v>
      </c>
      <c r="J11" s="5"/>
      <c r="K11" s="5"/>
    </row>
    <row r="12" spans="1:11" x14ac:dyDescent="0.25">
      <c r="A12">
        <v>39</v>
      </c>
      <c r="B12" t="s">
        <v>22</v>
      </c>
      <c r="C12">
        <v>15.8</v>
      </c>
      <c r="D12">
        <v>19.899999999999999</v>
      </c>
      <c r="E12">
        <v>84.8</v>
      </c>
      <c r="F12">
        <v>98.3</v>
      </c>
      <c r="G12">
        <f t="shared" si="0"/>
        <v>100.6</v>
      </c>
      <c r="H12">
        <f t="shared" si="0"/>
        <v>118.19999999999999</v>
      </c>
      <c r="I12">
        <f t="shared" si="1"/>
        <v>8.0438756855575846E-2</v>
      </c>
      <c r="J12" s="5"/>
      <c r="K12" s="5"/>
    </row>
    <row r="13" spans="1:11" x14ac:dyDescent="0.25">
      <c r="A13">
        <v>40</v>
      </c>
      <c r="B13" t="s">
        <v>22</v>
      </c>
      <c r="C13">
        <v>14.5</v>
      </c>
      <c r="D13">
        <v>10</v>
      </c>
      <c r="E13">
        <v>44.4</v>
      </c>
      <c r="F13">
        <v>56.5</v>
      </c>
      <c r="G13">
        <f t="shared" si="0"/>
        <v>58.9</v>
      </c>
      <c r="H13">
        <f t="shared" si="0"/>
        <v>66.5</v>
      </c>
      <c r="I13">
        <f>(H13-G13)/(H13+G13)</f>
        <v>6.0606060606060615E-2</v>
      </c>
      <c r="J13" s="5"/>
      <c r="K13" s="5"/>
    </row>
    <row r="14" spans="1:11" x14ac:dyDescent="0.25">
      <c r="A14">
        <v>41</v>
      </c>
      <c r="B14" t="s">
        <v>22</v>
      </c>
      <c r="C14">
        <v>6.3</v>
      </c>
      <c r="D14">
        <v>9.8000000000000007</v>
      </c>
      <c r="E14">
        <v>22.4</v>
      </c>
      <c r="F14">
        <v>37.200000000000003</v>
      </c>
      <c r="G14">
        <f t="shared" si="0"/>
        <v>28.7</v>
      </c>
      <c r="H14">
        <f t="shared" si="0"/>
        <v>47</v>
      </c>
      <c r="I14">
        <f t="shared" ref="I14:I15" si="2">(H14-G14)/(H14+G14)</f>
        <v>0.24174372523117568</v>
      </c>
      <c r="J14" s="5"/>
      <c r="K14" s="5"/>
    </row>
    <row r="15" spans="1:11" x14ac:dyDescent="0.25">
      <c r="A15">
        <v>42</v>
      </c>
      <c r="B15" t="s">
        <v>22</v>
      </c>
      <c r="C15">
        <v>5.5</v>
      </c>
      <c r="D15">
        <v>12.5</v>
      </c>
      <c r="E15">
        <v>24.3</v>
      </c>
      <c r="F15">
        <v>27.6</v>
      </c>
      <c r="G15">
        <f t="shared" si="0"/>
        <v>29.8</v>
      </c>
      <c r="H15">
        <f t="shared" si="0"/>
        <v>40.1</v>
      </c>
      <c r="I15">
        <f t="shared" si="2"/>
        <v>0.14735336194563661</v>
      </c>
      <c r="J15" s="5"/>
      <c r="K15" s="5"/>
    </row>
    <row r="16" spans="1:11" s="26" customFormat="1" x14ac:dyDescent="0.25">
      <c r="I16" s="1">
        <f>AVERAGE(I4:I15)</f>
        <v>0.19091496280818562</v>
      </c>
      <c r="J16" s="6"/>
      <c r="K16" s="6"/>
    </row>
    <row r="17" spans="1:11" s="26" customFormat="1" x14ac:dyDescent="0.25">
      <c r="I17" s="2">
        <f>STDEV(I4:I15)/SQRT(12)</f>
        <v>3.1973969290447025E-2</v>
      </c>
      <c r="J17" s="10"/>
      <c r="K17" s="10"/>
    </row>
    <row r="18" spans="1:11" x14ac:dyDescent="0.25">
      <c r="J18" s="5"/>
      <c r="K18" s="5"/>
    </row>
    <row r="19" spans="1:11" x14ac:dyDescent="0.25">
      <c r="A19">
        <v>9</v>
      </c>
      <c r="B19" t="s">
        <v>23</v>
      </c>
      <c r="C19">
        <v>12.3</v>
      </c>
      <c r="D19">
        <v>33.4</v>
      </c>
      <c r="E19">
        <v>28.4</v>
      </c>
      <c r="F19">
        <v>56.3</v>
      </c>
      <c r="G19">
        <f t="shared" si="0"/>
        <v>40.700000000000003</v>
      </c>
      <c r="H19">
        <f t="shared" si="0"/>
        <v>89.699999999999989</v>
      </c>
      <c r="I19">
        <f>(H19-G19)/(H19+G19)</f>
        <v>0.37576687116564411</v>
      </c>
      <c r="J19" s="5"/>
      <c r="K19" s="5"/>
    </row>
    <row r="20" spans="1:11" x14ac:dyDescent="0.25">
      <c r="A20">
        <v>10</v>
      </c>
      <c r="B20" t="s">
        <v>23</v>
      </c>
      <c r="C20">
        <v>33.700000000000003</v>
      </c>
      <c r="D20">
        <v>21.4</v>
      </c>
      <c r="E20">
        <v>55.4</v>
      </c>
      <c r="F20">
        <v>29.8</v>
      </c>
      <c r="G20">
        <f t="shared" si="0"/>
        <v>89.1</v>
      </c>
      <c r="H20">
        <f t="shared" si="0"/>
        <v>51.2</v>
      </c>
      <c r="I20">
        <f t="shared" ref="I20:I30" si="3">(H20-G20)/(H20+G20)</f>
        <v>-0.27013542409123298</v>
      </c>
      <c r="J20" s="5"/>
      <c r="K20" s="5"/>
    </row>
    <row r="21" spans="1:11" x14ac:dyDescent="0.25">
      <c r="A21">
        <v>11</v>
      </c>
      <c r="B21" t="s">
        <v>23</v>
      </c>
      <c r="C21">
        <v>3.9</v>
      </c>
      <c r="D21">
        <v>23</v>
      </c>
      <c r="E21">
        <v>15.8</v>
      </c>
      <c r="F21">
        <v>48.8</v>
      </c>
      <c r="G21">
        <f t="shared" si="0"/>
        <v>19.7</v>
      </c>
      <c r="H21">
        <f t="shared" si="0"/>
        <v>71.8</v>
      </c>
      <c r="I21">
        <f t="shared" si="3"/>
        <v>0.56939890710382512</v>
      </c>
      <c r="J21" s="5"/>
      <c r="K21" s="5"/>
    </row>
    <row r="22" spans="1:11" x14ac:dyDescent="0.25">
      <c r="A22">
        <v>12</v>
      </c>
      <c r="B22" t="s">
        <v>23</v>
      </c>
      <c r="C22">
        <v>10</v>
      </c>
      <c r="D22">
        <v>20.5</v>
      </c>
      <c r="E22">
        <v>23.1</v>
      </c>
      <c r="F22">
        <v>69.3</v>
      </c>
      <c r="G22">
        <f t="shared" si="0"/>
        <v>33.1</v>
      </c>
      <c r="H22">
        <f t="shared" si="0"/>
        <v>89.8</v>
      </c>
      <c r="I22">
        <f t="shared" si="3"/>
        <v>0.46135069161920256</v>
      </c>
      <c r="J22" s="5"/>
      <c r="K22" s="5"/>
    </row>
    <row r="23" spans="1:11" x14ac:dyDescent="0.25">
      <c r="A23">
        <v>13</v>
      </c>
      <c r="B23" t="s">
        <v>23</v>
      </c>
      <c r="C23">
        <v>24.3</v>
      </c>
      <c r="D23">
        <v>33.6</v>
      </c>
      <c r="E23">
        <v>44</v>
      </c>
      <c r="F23">
        <v>125.4</v>
      </c>
      <c r="G23">
        <f t="shared" si="0"/>
        <v>68.3</v>
      </c>
      <c r="H23">
        <f t="shared" si="0"/>
        <v>159</v>
      </c>
      <c r="I23">
        <f t="shared" si="3"/>
        <v>0.39903211614606249</v>
      </c>
      <c r="J23" s="5"/>
      <c r="K23" s="5"/>
    </row>
    <row r="24" spans="1:11" x14ac:dyDescent="0.25">
      <c r="A24">
        <v>14</v>
      </c>
      <c r="B24" t="s">
        <v>23</v>
      </c>
      <c r="C24">
        <v>18.399999999999999</v>
      </c>
      <c r="D24">
        <v>32.5</v>
      </c>
      <c r="E24">
        <v>51.9</v>
      </c>
      <c r="F24">
        <v>47.7</v>
      </c>
      <c r="G24">
        <f t="shared" si="0"/>
        <v>70.3</v>
      </c>
      <c r="H24">
        <f t="shared" si="0"/>
        <v>80.2</v>
      </c>
      <c r="I24">
        <f t="shared" si="3"/>
        <v>6.5780730897010004E-2</v>
      </c>
      <c r="J24" s="5"/>
      <c r="K24" s="5"/>
    </row>
    <row r="25" spans="1:11" x14ac:dyDescent="0.25">
      <c r="A25">
        <v>15</v>
      </c>
      <c r="B25" t="s">
        <v>23</v>
      </c>
      <c r="C25">
        <v>18.899999999999999</v>
      </c>
      <c r="D25">
        <v>17.100000000000001</v>
      </c>
      <c r="E25">
        <v>60.3</v>
      </c>
      <c r="F25">
        <v>74.2</v>
      </c>
      <c r="G25">
        <f t="shared" si="0"/>
        <v>79.199999999999989</v>
      </c>
      <c r="H25">
        <f t="shared" si="0"/>
        <v>91.300000000000011</v>
      </c>
      <c r="I25">
        <f t="shared" si="3"/>
        <v>7.0967741935484011E-2</v>
      </c>
      <c r="J25" s="5"/>
      <c r="K25" s="5"/>
    </row>
    <row r="26" spans="1:11" x14ac:dyDescent="0.25">
      <c r="A26">
        <v>16</v>
      </c>
      <c r="B26" t="s">
        <v>23</v>
      </c>
      <c r="C26">
        <v>16.100000000000001</v>
      </c>
      <c r="D26">
        <v>15.1</v>
      </c>
      <c r="E26">
        <v>56.3</v>
      </c>
      <c r="F26">
        <v>40</v>
      </c>
      <c r="G26">
        <f t="shared" si="0"/>
        <v>72.400000000000006</v>
      </c>
      <c r="H26">
        <f t="shared" si="0"/>
        <v>55.1</v>
      </c>
      <c r="I26">
        <f t="shared" si="3"/>
        <v>-0.13568627450980394</v>
      </c>
      <c r="J26" s="5"/>
      <c r="K26" s="5"/>
    </row>
    <row r="27" spans="1:11" x14ac:dyDescent="0.25">
      <c r="A27">
        <v>33</v>
      </c>
      <c r="B27" t="s">
        <v>23</v>
      </c>
      <c r="C27">
        <v>20.9</v>
      </c>
      <c r="D27">
        <v>19.600000000000001</v>
      </c>
      <c r="E27">
        <v>65.099999999999994</v>
      </c>
      <c r="F27">
        <v>64</v>
      </c>
      <c r="G27">
        <f t="shared" si="0"/>
        <v>86</v>
      </c>
      <c r="H27">
        <f t="shared" si="0"/>
        <v>83.6</v>
      </c>
      <c r="I27">
        <f t="shared" si="3"/>
        <v>-1.4150943396226448E-2</v>
      </c>
      <c r="J27" s="5"/>
      <c r="K27" s="5"/>
    </row>
    <row r="28" spans="1:11" x14ac:dyDescent="0.25">
      <c r="A28">
        <v>34</v>
      </c>
      <c r="B28" t="s">
        <v>23</v>
      </c>
      <c r="C28">
        <v>30.1</v>
      </c>
      <c r="D28">
        <v>26.3</v>
      </c>
      <c r="E28">
        <v>62.5</v>
      </c>
      <c r="F28">
        <v>47.5</v>
      </c>
      <c r="G28">
        <f t="shared" si="0"/>
        <v>92.6</v>
      </c>
      <c r="H28">
        <f t="shared" si="0"/>
        <v>73.8</v>
      </c>
      <c r="I28">
        <f t="shared" si="3"/>
        <v>-0.11298076923076923</v>
      </c>
      <c r="J28" s="5"/>
      <c r="K28" s="5"/>
    </row>
    <row r="29" spans="1:11" x14ac:dyDescent="0.25">
      <c r="A29">
        <v>35</v>
      </c>
      <c r="B29" t="s">
        <v>23</v>
      </c>
      <c r="C29">
        <v>38</v>
      </c>
      <c r="D29">
        <v>33.299999999999997</v>
      </c>
      <c r="E29">
        <v>35.6</v>
      </c>
      <c r="F29">
        <v>54.9</v>
      </c>
      <c r="G29">
        <f t="shared" si="0"/>
        <v>73.599999999999994</v>
      </c>
      <c r="H29">
        <f t="shared" si="0"/>
        <v>88.199999999999989</v>
      </c>
      <c r="I29">
        <f>(H29-G29)/(H29+G29)</f>
        <v>9.0234857849196506E-2</v>
      </c>
      <c r="J29" s="5"/>
      <c r="K29" s="5"/>
    </row>
    <row r="30" spans="1:11" x14ac:dyDescent="0.25">
      <c r="A30">
        <v>36</v>
      </c>
      <c r="B30" t="s">
        <v>23</v>
      </c>
      <c r="C30">
        <v>16</v>
      </c>
      <c r="D30">
        <v>16</v>
      </c>
      <c r="E30">
        <v>42</v>
      </c>
      <c r="F30">
        <v>34.299999999999997</v>
      </c>
      <c r="G30">
        <f t="shared" si="0"/>
        <v>58</v>
      </c>
      <c r="H30">
        <f t="shared" si="0"/>
        <v>50.3</v>
      </c>
      <c r="I30">
        <f t="shared" si="3"/>
        <v>-7.1098799630655615E-2</v>
      </c>
      <c r="J30" s="5"/>
      <c r="K30" s="5"/>
    </row>
    <row r="31" spans="1:11" s="26" customFormat="1" x14ac:dyDescent="0.25">
      <c r="I31" s="1">
        <f>AVERAGE(I19:I30)</f>
        <v>0.11903997548814473</v>
      </c>
      <c r="J31" s="6"/>
      <c r="K31" s="6"/>
    </row>
    <row r="32" spans="1:11" s="26" customFormat="1" x14ac:dyDescent="0.25">
      <c r="I32" s="2">
        <f>STDEV(I19:I30)/SQRT(12)</f>
        <v>7.7574522711965591E-2</v>
      </c>
      <c r="J32" s="10"/>
      <c r="K32" s="10"/>
    </row>
    <row r="33" spans="1:11" x14ac:dyDescent="0.25">
      <c r="J33" s="5"/>
      <c r="K33" s="5"/>
    </row>
    <row r="34" spans="1:11" x14ac:dyDescent="0.25">
      <c r="A34">
        <v>17</v>
      </c>
      <c r="B34" t="s">
        <v>24</v>
      </c>
      <c r="C34" s="27">
        <v>13</v>
      </c>
      <c r="D34" s="27">
        <v>13.9</v>
      </c>
      <c r="E34" s="27">
        <v>68.7</v>
      </c>
      <c r="F34" s="27">
        <v>76.400000000000006</v>
      </c>
      <c r="G34" s="27">
        <f t="shared" si="0"/>
        <v>81.7</v>
      </c>
      <c r="H34">
        <f t="shared" si="0"/>
        <v>90.300000000000011</v>
      </c>
      <c r="I34">
        <f>(H34-G34)/(H34+G34)</f>
        <v>5.0000000000000051E-2</v>
      </c>
      <c r="J34" s="5"/>
      <c r="K34" s="5"/>
    </row>
    <row r="35" spans="1:11" x14ac:dyDescent="0.25">
      <c r="A35">
        <v>18</v>
      </c>
      <c r="B35" t="s">
        <v>24</v>
      </c>
      <c r="C35" s="27">
        <v>12.5</v>
      </c>
      <c r="D35" s="27">
        <v>32.9</v>
      </c>
      <c r="E35" s="27">
        <v>46.5</v>
      </c>
      <c r="F35" s="27">
        <v>94.4</v>
      </c>
      <c r="G35" s="27">
        <f t="shared" si="0"/>
        <v>59</v>
      </c>
      <c r="H35">
        <f t="shared" si="0"/>
        <v>127.30000000000001</v>
      </c>
      <c r="I35">
        <f t="shared" ref="I35:I45" si="4">(H35-G35)/(H35+G35)</f>
        <v>0.36661298980139562</v>
      </c>
      <c r="J35" s="5"/>
      <c r="K35" s="5"/>
    </row>
    <row r="36" spans="1:11" x14ac:dyDescent="0.25">
      <c r="A36">
        <v>19</v>
      </c>
      <c r="B36" t="s">
        <v>24</v>
      </c>
      <c r="C36" s="27">
        <v>12.8</v>
      </c>
      <c r="D36" s="27">
        <v>23.2</v>
      </c>
      <c r="E36" s="27">
        <v>34</v>
      </c>
      <c r="F36" s="27">
        <v>41.9</v>
      </c>
      <c r="G36" s="27">
        <f t="shared" si="0"/>
        <v>46.8</v>
      </c>
      <c r="H36">
        <f t="shared" si="0"/>
        <v>65.099999999999994</v>
      </c>
      <c r="I36">
        <f t="shared" si="4"/>
        <v>0.16353887399463807</v>
      </c>
      <c r="J36" s="5"/>
      <c r="K36" s="5"/>
    </row>
    <row r="37" spans="1:11" x14ac:dyDescent="0.25">
      <c r="A37">
        <v>20</v>
      </c>
      <c r="B37" t="s">
        <v>24</v>
      </c>
      <c r="C37" s="27">
        <v>15.4</v>
      </c>
      <c r="D37" s="27">
        <v>22</v>
      </c>
      <c r="E37" s="27">
        <v>43.8</v>
      </c>
      <c r="F37" s="27">
        <v>35.1</v>
      </c>
      <c r="G37" s="27">
        <f t="shared" si="0"/>
        <v>59.199999999999996</v>
      </c>
      <c r="H37">
        <f t="shared" si="0"/>
        <v>57.1</v>
      </c>
      <c r="I37">
        <f t="shared" si="4"/>
        <v>-1.8056749785038646E-2</v>
      </c>
      <c r="J37" s="5"/>
      <c r="K37" s="5"/>
    </row>
    <row r="38" spans="1:11" x14ac:dyDescent="0.25">
      <c r="A38">
        <v>21</v>
      </c>
      <c r="B38" t="s">
        <v>24</v>
      </c>
      <c r="C38" s="27">
        <v>18.2</v>
      </c>
      <c r="D38" s="27">
        <v>42.1</v>
      </c>
      <c r="E38" s="27">
        <v>38.6</v>
      </c>
      <c r="F38" s="27">
        <v>79.5</v>
      </c>
      <c r="G38" s="27">
        <f t="shared" si="0"/>
        <v>56.8</v>
      </c>
      <c r="H38">
        <f t="shared" si="0"/>
        <v>121.6</v>
      </c>
      <c r="I38">
        <f t="shared" si="4"/>
        <v>0.36322869955156956</v>
      </c>
      <c r="J38" s="5"/>
      <c r="K38" s="5"/>
    </row>
    <row r="39" spans="1:11" x14ac:dyDescent="0.25">
      <c r="A39">
        <v>22</v>
      </c>
      <c r="B39" t="s">
        <v>24</v>
      </c>
      <c r="C39" s="27">
        <v>34.9</v>
      </c>
      <c r="D39" s="27">
        <v>35.6</v>
      </c>
      <c r="E39" s="27">
        <v>51.6</v>
      </c>
      <c r="F39" s="27">
        <v>73.599999999999994</v>
      </c>
      <c r="G39" s="27">
        <f t="shared" si="0"/>
        <v>86.5</v>
      </c>
      <c r="H39">
        <f t="shared" si="0"/>
        <v>109.19999999999999</v>
      </c>
      <c r="I39">
        <f t="shared" si="4"/>
        <v>0.11599386816555948</v>
      </c>
      <c r="J39" s="5"/>
      <c r="K39" s="5"/>
    </row>
    <row r="40" spans="1:11" x14ac:dyDescent="0.25">
      <c r="A40">
        <v>23</v>
      </c>
      <c r="B40" t="s">
        <v>24</v>
      </c>
      <c r="C40" s="27">
        <v>17.899999999999999</v>
      </c>
      <c r="D40" s="27">
        <v>17.100000000000001</v>
      </c>
      <c r="E40" s="27">
        <v>43.6</v>
      </c>
      <c r="F40" s="27">
        <v>44</v>
      </c>
      <c r="G40" s="27">
        <f t="shared" si="0"/>
        <v>61.5</v>
      </c>
      <c r="H40">
        <f t="shared" si="0"/>
        <v>61.1</v>
      </c>
      <c r="I40">
        <f t="shared" si="4"/>
        <v>-3.2626427406198906E-3</v>
      </c>
      <c r="J40" s="5"/>
      <c r="K40" s="5"/>
    </row>
    <row r="41" spans="1:11" x14ac:dyDescent="0.25">
      <c r="A41">
        <v>24</v>
      </c>
      <c r="B41" t="s">
        <v>24</v>
      </c>
      <c r="C41" s="27">
        <v>28.3</v>
      </c>
      <c r="D41" s="27">
        <v>27.7</v>
      </c>
      <c r="E41" s="27">
        <v>60.4</v>
      </c>
      <c r="F41" s="27">
        <v>56</v>
      </c>
      <c r="G41" s="27">
        <f t="shared" si="0"/>
        <v>88.7</v>
      </c>
      <c r="H41">
        <f t="shared" si="0"/>
        <v>83.7</v>
      </c>
      <c r="I41">
        <f t="shared" si="4"/>
        <v>-2.9002320185614848E-2</v>
      </c>
      <c r="J41" s="5"/>
      <c r="K41" s="5"/>
    </row>
    <row r="42" spans="1:11" x14ac:dyDescent="0.25">
      <c r="A42">
        <v>29</v>
      </c>
      <c r="B42" t="s">
        <v>24</v>
      </c>
      <c r="C42" s="27">
        <v>42.2</v>
      </c>
      <c r="D42" s="27">
        <v>39.5</v>
      </c>
      <c r="E42" s="27">
        <v>65.7</v>
      </c>
      <c r="F42" s="27">
        <v>59.6</v>
      </c>
      <c r="G42" s="27">
        <f t="shared" si="0"/>
        <v>107.9</v>
      </c>
      <c r="H42">
        <f t="shared" si="0"/>
        <v>99.1</v>
      </c>
      <c r="I42">
        <f t="shared" si="4"/>
        <v>-4.2512077294686049E-2</v>
      </c>
      <c r="J42" s="5"/>
      <c r="K42" s="5"/>
    </row>
    <row r="43" spans="1:11" x14ac:dyDescent="0.25">
      <c r="A43">
        <v>30</v>
      </c>
      <c r="B43" t="s">
        <v>24</v>
      </c>
      <c r="C43" s="27">
        <v>7.9</v>
      </c>
      <c r="D43" s="27">
        <v>12.5</v>
      </c>
      <c r="E43" s="27">
        <v>18.8</v>
      </c>
      <c r="F43" s="27">
        <v>28.8</v>
      </c>
      <c r="G43" s="27">
        <f t="shared" si="0"/>
        <v>26.700000000000003</v>
      </c>
      <c r="H43">
        <f t="shared" si="0"/>
        <v>41.3</v>
      </c>
      <c r="I43">
        <f t="shared" si="4"/>
        <v>0.21470588235294108</v>
      </c>
      <c r="J43" s="5"/>
      <c r="K43" s="5"/>
    </row>
    <row r="44" spans="1:11" x14ac:dyDescent="0.25">
      <c r="A44">
        <v>31</v>
      </c>
      <c r="B44" t="s">
        <v>24</v>
      </c>
      <c r="C44" s="27">
        <v>10.1</v>
      </c>
      <c r="D44" s="27">
        <v>17.899999999999999</v>
      </c>
      <c r="E44" s="27">
        <v>23.5</v>
      </c>
      <c r="F44" s="27">
        <v>42</v>
      </c>
      <c r="G44" s="27">
        <f t="shared" si="0"/>
        <v>33.6</v>
      </c>
      <c r="H44">
        <f t="shared" si="0"/>
        <v>59.9</v>
      </c>
      <c r="I44">
        <f>(H44-G44)/(H44+G44)</f>
        <v>0.28128342245989302</v>
      </c>
      <c r="J44" s="5"/>
      <c r="K44" s="5"/>
    </row>
    <row r="45" spans="1:11" x14ac:dyDescent="0.25">
      <c r="A45">
        <v>32</v>
      </c>
      <c r="B45" t="s">
        <v>24</v>
      </c>
      <c r="C45" s="27">
        <v>24.7</v>
      </c>
      <c r="D45" s="27">
        <v>20.9</v>
      </c>
      <c r="E45" s="27">
        <v>42.9</v>
      </c>
      <c r="F45" s="27">
        <v>53.6</v>
      </c>
      <c r="G45" s="27">
        <f>C45+E45</f>
        <v>67.599999999999994</v>
      </c>
      <c r="H45">
        <f>D45+F45</f>
        <v>74.5</v>
      </c>
      <c r="I45">
        <f t="shared" si="4"/>
        <v>4.8557353976073227E-2</v>
      </c>
      <c r="J45" s="5"/>
      <c r="K45" s="5"/>
    </row>
    <row r="46" spans="1:11" s="26" customFormat="1" x14ac:dyDescent="0.25">
      <c r="I46" s="1">
        <f>AVERAGE(I34:I45)</f>
        <v>0.12592394169134255</v>
      </c>
      <c r="J46" s="6"/>
      <c r="K46" s="6"/>
    </row>
    <row r="47" spans="1:11" x14ac:dyDescent="0.25">
      <c r="I47" s="2">
        <f>STDEV(I34:I45)/SQRT(12)</f>
        <v>4.3460147433374383E-2</v>
      </c>
      <c r="J47" s="10"/>
      <c r="K47" s="1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tabSelected="1" zoomScale="90" zoomScaleNormal="90" workbookViewId="0">
      <selection activeCell="D1" sqref="D1"/>
    </sheetView>
  </sheetViews>
  <sheetFormatPr defaultRowHeight="15" x14ac:dyDescent="0.25"/>
  <cols>
    <col min="1" max="1" width="11.85546875" customWidth="1"/>
    <col min="2" max="2" width="13.28515625" customWidth="1"/>
    <col min="3" max="3" width="14.7109375" customWidth="1"/>
    <col min="4" max="4" width="16.7109375" customWidth="1"/>
    <col min="5" max="5" width="16.85546875" customWidth="1"/>
    <col min="6" max="6" width="17" customWidth="1"/>
    <col min="7" max="8" width="21.140625" customWidth="1"/>
    <col min="9" max="9" width="30.28515625" customWidth="1"/>
    <col min="10" max="12" width="21.140625" customWidth="1"/>
  </cols>
  <sheetData>
    <row r="1" spans="1:11" s="3" customFormat="1" x14ac:dyDescent="0.25">
      <c r="A1" s="3" t="s">
        <v>50</v>
      </c>
    </row>
    <row r="3" spans="1:11" s="3" customFormat="1" x14ac:dyDescent="0.25">
      <c r="A3" s="25" t="s">
        <v>33</v>
      </c>
      <c r="B3" s="25" t="s">
        <v>1</v>
      </c>
      <c r="C3" s="25" t="s">
        <v>41</v>
      </c>
      <c r="D3" s="25" t="s">
        <v>42</v>
      </c>
      <c r="E3" s="25" t="s">
        <v>43</v>
      </c>
      <c r="F3" s="25" t="s">
        <v>44</v>
      </c>
      <c r="G3" s="25" t="s">
        <v>45</v>
      </c>
      <c r="H3" s="25" t="s">
        <v>46</v>
      </c>
      <c r="I3" s="17" t="s">
        <v>47</v>
      </c>
      <c r="J3" s="25"/>
      <c r="K3" s="25"/>
    </row>
    <row r="4" spans="1:11" x14ac:dyDescent="0.25">
      <c r="A4">
        <v>1</v>
      </c>
      <c r="B4" t="s">
        <v>22</v>
      </c>
      <c r="C4">
        <v>4.8</v>
      </c>
      <c r="D4">
        <v>17</v>
      </c>
      <c r="E4">
        <v>22.3</v>
      </c>
      <c r="F4">
        <v>80.3</v>
      </c>
      <c r="G4">
        <f>C4+E4</f>
        <v>27.1</v>
      </c>
      <c r="H4">
        <f>D4+F4</f>
        <v>97.3</v>
      </c>
      <c r="I4">
        <f t="shared" ref="I4:I12" si="0">(H4-G4)/(H4+G4)</f>
        <v>0.56430868167202564</v>
      </c>
    </row>
    <row r="5" spans="1:11" x14ac:dyDescent="0.25">
      <c r="A5">
        <v>2</v>
      </c>
      <c r="B5" t="s">
        <v>22</v>
      </c>
      <c r="C5">
        <v>9.1</v>
      </c>
      <c r="D5">
        <v>14.7</v>
      </c>
      <c r="E5">
        <v>16.3</v>
      </c>
      <c r="F5">
        <v>138.19999999999999</v>
      </c>
      <c r="G5">
        <f t="shared" ref="G5:H45" si="1">C5+E5</f>
        <v>25.4</v>
      </c>
      <c r="H5">
        <f t="shared" si="1"/>
        <v>152.89999999999998</v>
      </c>
      <c r="I5">
        <f t="shared" si="0"/>
        <v>0.71508693213684793</v>
      </c>
    </row>
    <row r="6" spans="1:11" x14ac:dyDescent="0.25">
      <c r="A6">
        <v>3</v>
      </c>
      <c r="B6" t="s">
        <v>22</v>
      </c>
      <c r="C6">
        <v>4.8</v>
      </c>
      <c r="D6">
        <v>5.6</v>
      </c>
      <c r="E6">
        <v>21.5</v>
      </c>
      <c r="F6">
        <v>47</v>
      </c>
      <c r="G6">
        <f t="shared" si="1"/>
        <v>26.3</v>
      </c>
      <c r="H6">
        <f t="shared" si="1"/>
        <v>52.6</v>
      </c>
      <c r="I6">
        <f t="shared" si="0"/>
        <v>0.33333333333333331</v>
      </c>
    </row>
    <row r="7" spans="1:11" x14ac:dyDescent="0.25">
      <c r="A7">
        <v>4</v>
      </c>
      <c r="B7" t="s">
        <v>22</v>
      </c>
      <c r="C7">
        <v>4.5</v>
      </c>
      <c r="D7">
        <v>25.2</v>
      </c>
      <c r="E7">
        <v>33.700000000000003</v>
      </c>
      <c r="F7">
        <v>96.5</v>
      </c>
      <c r="G7">
        <f t="shared" si="1"/>
        <v>38.200000000000003</v>
      </c>
      <c r="H7">
        <f t="shared" si="1"/>
        <v>121.7</v>
      </c>
      <c r="I7">
        <f t="shared" si="0"/>
        <v>0.52220137585991244</v>
      </c>
    </row>
    <row r="8" spans="1:11" x14ac:dyDescent="0.25">
      <c r="A8">
        <v>5</v>
      </c>
      <c r="B8" t="s">
        <v>22</v>
      </c>
      <c r="C8">
        <v>16.399999999999999</v>
      </c>
      <c r="D8">
        <v>68.5</v>
      </c>
      <c r="E8">
        <v>50.7</v>
      </c>
      <c r="F8">
        <v>225.2</v>
      </c>
      <c r="G8">
        <f t="shared" si="1"/>
        <v>67.099999999999994</v>
      </c>
      <c r="H8">
        <f t="shared" si="1"/>
        <v>293.7</v>
      </c>
      <c r="I8">
        <f t="shared" si="0"/>
        <v>0.62804878048780499</v>
      </c>
    </row>
    <row r="9" spans="1:11" x14ac:dyDescent="0.25">
      <c r="A9">
        <v>6</v>
      </c>
      <c r="B9" t="s">
        <v>22</v>
      </c>
      <c r="C9">
        <v>14.8</v>
      </c>
      <c r="D9">
        <v>36.200000000000003</v>
      </c>
      <c r="E9">
        <v>45.1</v>
      </c>
      <c r="F9">
        <v>104.8</v>
      </c>
      <c r="G9">
        <f t="shared" si="1"/>
        <v>59.900000000000006</v>
      </c>
      <c r="H9">
        <f t="shared" si="1"/>
        <v>141</v>
      </c>
      <c r="I9">
        <f t="shared" si="0"/>
        <v>0.40368342458934792</v>
      </c>
    </row>
    <row r="10" spans="1:11" x14ac:dyDescent="0.25">
      <c r="A10">
        <v>7</v>
      </c>
      <c r="B10" t="s">
        <v>22</v>
      </c>
      <c r="C10">
        <v>5.2</v>
      </c>
      <c r="D10">
        <v>2.5</v>
      </c>
      <c r="E10">
        <v>16.399999999999999</v>
      </c>
      <c r="F10">
        <v>30.9</v>
      </c>
      <c r="G10">
        <f t="shared" si="1"/>
        <v>21.599999999999998</v>
      </c>
      <c r="H10">
        <f t="shared" si="1"/>
        <v>33.4</v>
      </c>
      <c r="I10">
        <f t="shared" si="0"/>
        <v>0.21454545454545457</v>
      </c>
    </row>
    <row r="11" spans="1:11" x14ac:dyDescent="0.25">
      <c r="A11">
        <v>8</v>
      </c>
      <c r="B11" t="s">
        <v>22</v>
      </c>
      <c r="C11">
        <v>18.7</v>
      </c>
      <c r="D11">
        <v>26.9</v>
      </c>
      <c r="E11">
        <v>60.2</v>
      </c>
      <c r="F11">
        <v>93.2</v>
      </c>
      <c r="G11">
        <f t="shared" si="1"/>
        <v>78.900000000000006</v>
      </c>
      <c r="H11">
        <f t="shared" si="1"/>
        <v>120.1</v>
      </c>
      <c r="I11">
        <f t="shared" si="0"/>
        <v>0.20703517587939693</v>
      </c>
    </row>
    <row r="12" spans="1:11" x14ac:dyDescent="0.25">
      <c r="A12">
        <v>9</v>
      </c>
      <c r="B12" t="s">
        <v>22</v>
      </c>
      <c r="C12">
        <v>25</v>
      </c>
      <c r="D12">
        <v>109</v>
      </c>
      <c r="E12">
        <v>53.4</v>
      </c>
      <c r="F12">
        <v>100.5</v>
      </c>
      <c r="G12">
        <f t="shared" si="1"/>
        <v>78.400000000000006</v>
      </c>
      <c r="H12">
        <f t="shared" si="1"/>
        <v>209.5</v>
      </c>
      <c r="I12">
        <f t="shared" si="0"/>
        <v>0.45536644668287601</v>
      </c>
    </row>
    <row r="13" spans="1:11" x14ac:dyDescent="0.25">
      <c r="A13">
        <v>10</v>
      </c>
      <c r="B13" t="s">
        <v>22</v>
      </c>
      <c r="C13">
        <v>5.2</v>
      </c>
      <c r="D13">
        <v>23.4</v>
      </c>
      <c r="E13">
        <v>28.7</v>
      </c>
      <c r="F13">
        <v>92.7</v>
      </c>
      <c r="G13">
        <f t="shared" si="1"/>
        <v>33.9</v>
      </c>
      <c r="H13">
        <f t="shared" si="1"/>
        <v>116.1</v>
      </c>
      <c r="I13">
        <f>(H13-G13)/(H13+G13)</f>
        <v>0.54799999999999993</v>
      </c>
    </row>
    <row r="14" spans="1:11" x14ac:dyDescent="0.25">
      <c r="A14">
        <v>11</v>
      </c>
      <c r="B14" t="s">
        <v>22</v>
      </c>
      <c r="C14">
        <v>3.8</v>
      </c>
      <c r="D14">
        <v>4.5999999999999996</v>
      </c>
      <c r="E14">
        <v>20.3</v>
      </c>
      <c r="F14">
        <v>41</v>
      </c>
      <c r="G14">
        <f t="shared" si="1"/>
        <v>24.1</v>
      </c>
      <c r="H14">
        <f t="shared" si="1"/>
        <v>45.6</v>
      </c>
      <c r="I14">
        <f t="shared" ref="I14:I15" si="2">(H14-G14)/(H14+G14)</f>
        <v>0.3084648493543759</v>
      </c>
    </row>
    <row r="15" spans="1:11" x14ac:dyDescent="0.25">
      <c r="A15">
        <v>12</v>
      </c>
      <c r="B15" t="s">
        <v>22</v>
      </c>
      <c r="C15">
        <v>6.9</v>
      </c>
      <c r="D15">
        <v>26</v>
      </c>
      <c r="E15">
        <v>25.6</v>
      </c>
      <c r="F15">
        <v>98.2</v>
      </c>
      <c r="G15">
        <f>C15+E15</f>
        <v>32.5</v>
      </c>
      <c r="H15">
        <f>D15+F15</f>
        <v>124.2</v>
      </c>
      <c r="I15">
        <f t="shared" si="2"/>
        <v>0.58519463943841743</v>
      </c>
    </row>
    <row r="16" spans="1:11" x14ac:dyDescent="0.25">
      <c r="B16" s="26"/>
      <c r="I16" s="1">
        <f>AVERAGE(I4:I15)</f>
        <v>0.45710575783164936</v>
      </c>
      <c r="J16" s="1"/>
      <c r="K16" s="1"/>
    </row>
    <row r="17" spans="1:11" s="27" customFormat="1" x14ac:dyDescent="0.25">
      <c r="B17" s="26"/>
      <c r="I17" s="2">
        <f>STDEV(I4:I15)/SQRT(12)</f>
        <v>4.7499261144767539E-2</v>
      </c>
      <c r="J17" s="2"/>
      <c r="K17" s="2"/>
    </row>
    <row r="19" spans="1:11" x14ac:dyDescent="0.25">
      <c r="A19">
        <v>11</v>
      </c>
      <c r="B19" t="s">
        <v>23</v>
      </c>
      <c r="C19" s="27">
        <v>17.7</v>
      </c>
      <c r="D19" s="27">
        <v>64.2</v>
      </c>
      <c r="E19" s="27">
        <v>42.3</v>
      </c>
      <c r="F19" s="27">
        <v>51.4</v>
      </c>
      <c r="G19" s="27">
        <f t="shared" si="1"/>
        <v>60</v>
      </c>
      <c r="H19">
        <f t="shared" si="1"/>
        <v>115.6</v>
      </c>
      <c r="I19">
        <f t="shared" ref="I19:I30" si="3">(H19-G19)/(H19+G19)</f>
        <v>0.31662870159453299</v>
      </c>
    </row>
    <row r="20" spans="1:11" x14ac:dyDescent="0.25">
      <c r="A20">
        <v>12</v>
      </c>
      <c r="B20" t="s">
        <v>23</v>
      </c>
      <c r="C20" s="27">
        <v>22.6</v>
      </c>
      <c r="D20" s="27">
        <v>33.299999999999997</v>
      </c>
      <c r="E20" s="27">
        <v>72.3</v>
      </c>
      <c r="F20" s="27">
        <v>95.3</v>
      </c>
      <c r="G20" s="27">
        <f t="shared" si="1"/>
        <v>94.9</v>
      </c>
      <c r="H20">
        <f t="shared" si="1"/>
        <v>128.6</v>
      </c>
      <c r="I20">
        <f t="shared" si="3"/>
        <v>0.1507829977628635</v>
      </c>
    </row>
    <row r="21" spans="1:11" x14ac:dyDescent="0.25">
      <c r="A21">
        <v>13</v>
      </c>
      <c r="B21" t="s">
        <v>23</v>
      </c>
      <c r="C21" s="27">
        <v>25.3</v>
      </c>
      <c r="D21" s="27">
        <v>104.3</v>
      </c>
      <c r="E21" s="27">
        <v>31</v>
      </c>
      <c r="F21" s="27">
        <v>69.900000000000006</v>
      </c>
      <c r="G21" s="27">
        <f t="shared" si="1"/>
        <v>56.3</v>
      </c>
      <c r="H21">
        <f t="shared" si="1"/>
        <v>174.2</v>
      </c>
      <c r="I21">
        <f t="shared" si="3"/>
        <v>0.51149674620390451</v>
      </c>
    </row>
    <row r="22" spans="1:11" x14ac:dyDescent="0.25">
      <c r="A22">
        <v>14</v>
      </c>
      <c r="B22" t="s">
        <v>23</v>
      </c>
      <c r="C22" s="27">
        <v>6.5</v>
      </c>
      <c r="D22" s="27">
        <v>37.200000000000003</v>
      </c>
      <c r="E22" s="27">
        <v>23.4</v>
      </c>
      <c r="F22" s="27">
        <v>28.4</v>
      </c>
      <c r="G22" s="27">
        <f t="shared" si="1"/>
        <v>29.9</v>
      </c>
      <c r="H22">
        <f t="shared" si="1"/>
        <v>65.599999999999994</v>
      </c>
      <c r="I22">
        <f t="shared" si="3"/>
        <v>0.37382198952879575</v>
      </c>
    </row>
    <row r="23" spans="1:11" x14ac:dyDescent="0.25">
      <c r="A23">
        <v>15</v>
      </c>
      <c r="B23" t="s">
        <v>23</v>
      </c>
      <c r="C23" s="27">
        <v>17.8</v>
      </c>
      <c r="D23" s="27">
        <v>13.3</v>
      </c>
      <c r="E23" s="27">
        <v>15.4</v>
      </c>
      <c r="F23" s="27">
        <v>47.4</v>
      </c>
      <c r="G23" s="27">
        <f t="shared" si="1"/>
        <v>33.200000000000003</v>
      </c>
      <c r="H23">
        <f t="shared" si="1"/>
        <v>60.7</v>
      </c>
      <c r="I23">
        <f t="shared" si="3"/>
        <v>0.29286474973375931</v>
      </c>
    </row>
    <row r="24" spans="1:11" x14ac:dyDescent="0.25">
      <c r="A24">
        <v>16</v>
      </c>
      <c r="B24" t="s">
        <v>23</v>
      </c>
      <c r="C24" s="27">
        <v>9.6999999999999993</v>
      </c>
      <c r="D24" s="27">
        <v>39</v>
      </c>
      <c r="E24" s="27">
        <v>28.4</v>
      </c>
      <c r="F24" s="27">
        <v>83.8</v>
      </c>
      <c r="G24" s="27">
        <f t="shared" si="1"/>
        <v>38.099999999999994</v>
      </c>
      <c r="H24">
        <f t="shared" si="1"/>
        <v>122.8</v>
      </c>
      <c r="I24">
        <f t="shared" si="3"/>
        <v>0.52641392169049106</v>
      </c>
    </row>
    <row r="25" spans="1:11" x14ac:dyDescent="0.25">
      <c r="A25">
        <v>17</v>
      </c>
      <c r="B25" t="s">
        <v>23</v>
      </c>
      <c r="C25" s="27">
        <v>12.4</v>
      </c>
      <c r="D25" s="27">
        <v>28.7</v>
      </c>
      <c r="E25" s="27">
        <v>51.1</v>
      </c>
      <c r="F25" s="27">
        <v>100.5</v>
      </c>
      <c r="G25" s="27">
        <f t="shared" si="1"/>
        <v>63.5</v>
      </c>
      <c r="H25">
        <f t="shared" si="1"/>
        <v>129.19999999999999</v>
      </c>
      <c r="I25">
        <f t="shared" si="3"/>
        <v>0.34094447327451993</v>
      </c>
    </row>
    <row r="26" spans="1:11" x14ac:dyDescent="0.25">
      <c r="A26">
        <v>18</v>
      </c>
      <c r="B26" t="s">
        <v>23</v>
      </c>
      <c r="C26" s="27">
        <v>13.7</v>
      </c>
      <c r="D26" s="27">
        <v>14.4</v>
      </c>
      <c r="E26" s="27">
        <v>32.6</v>
      </c>
      <c r="F26" s="27">
        <v>54</v>
      </c>
      <c r="G26" s="27">
        <f t="shared" si="1"/>
        <v>46.3</v>
      </c>
      <c r="H26">
        <f t="shared" si="1"/>
        <v>68.400000000000006</v>
      </c>
      <c r="I26">
        <f t="shared" si="3"/>
        <v>0.19267654751525726</v>
      </c>
    </row>
    <row r="27" spans="1:11" x14ac:dyDescent="0.25">
      <c r="A27">
        <v>19</v>
      </c>
      <c r="B27" t="s">
        <v>23</v>
      </c>
      <c r="C27" s="27">
        <v>14.9</v>
      </c>
      <c r="D27" s="27">
        <v>45.3</v>
      </c>
      <c r="E27" s="27">
        <v>47.3</v>
      </c>
      <c r="F27" s="27">
        <v>110.6</v>
      </c>
      <c r="G27" s="27">
        <f t="shared" si="1"/>
        <v>62.199999999999996</v>
      </c>
      <c r="H27">
        <f t="shared" si="1"/>
        <v>155.89999999999998</v>
      </c>
      <c r="I27">
        <f t="shared" si="3"/>
        <v>0.42961944062356716</v>
      </c>
    </row>
    <row r="28" spans="1:11" x14ac:dyDescent="0.25">
      <c r="A28">
        <v>20</v>
      </c>
      <c r="B28" t="s">
        <v>23</v>
      </c>
      <c r="C28" s="27">
        <v>31.8</v>
      </c>
      <c r="D28" s="27">
        <v>51.7</v>
      </c>
      <c r="E28" s="27">
        <v>35.299999999999997</v>
      </c>
      <c r="F28" s="27">
        <v>123.3</v>
      </c>
      <c r="G28" s="27">
        <f t="shared" si="1"/>
        <v>67.099999999999994</v>
      </c>
      <c r="H28">
        <f t="shared" si="1"/>
        <v>175</v>
      </c>
      <c r="I28">
        <f t="shared" si="3"/>
        <v>0.44568360181743083</v>
      </c>
    </row>
    <row r="29" spans="1:11" x14ac:dyDescent="0.25">
      <c r="A29">
        <v>21</v>
      </c>
      <c r="B29" t="s">
        <v>23</v>
      </c>
      <c r="C29" s="27">
        <v>48.7</v>
      </c>
      <c r="D29" s="27">
        <v>69</v>
      </c>
      <c r="E29" s="27">
        <v>58.7</v>
      </c>
      <c r="F29" s="27">
        <v>64.2</v>
      </c>
      <c r="G29" s="27">
        <f t="shared" si="1"/>
        <v>107.4</v>
      </c>
      <c r="H29">
        <f t="shared" si="1"/>
        <v>133.19999999999999</v>
      </c>
      <c r="I29">
        <f t="shared" si="3"/>
        <v>0.10723192019950117</v>
      </c>
    </row>
    <row r="30" spans="1:11" x14ac:dyDescent="0.25">
      <c r="A30">
        <v>22</v>
      </c>
      <c r="B30" t="s">
        <v>23</v>
      </c>
      <c r="C30" s="27">
        <v>12.9</v>
      </c>
      <c r="D30" s="27">
        <v>8.8000000000000007</v>
      </c>
      <c r="E30" s="27">
        <v>19.399999999999999</v>
      </c>
      <c r="F30" s="27">
        <v>58.5</v>
      </c>
      <c r="G30" s="27">
        <f t="shared" si="1"/>
        <v>32.299999999999997</v>
      </c>
      <c r="H30">
        <f t="shared" si="1"/>
        <v>67.3</v>
      </c>
      <c r="I30" s="27">
        <f t="shared" si="3"/>
        <v>0.35140562248995988</v>
      </c>
    </row>
    <row r="31" spans="1:11" x14ac:dyDescent="0.25">
      <c r="B31" s="26"/>
      <c r="C31" s="27"/>
      <c r="D31" s="27"/>
      <c r="E31" s="27"/>
      <c r="F31" s="27"/>
      <c r="G31" s="27"/>
      <c r="I31" s="1">
        <f>AVERAGE(I19:I30)</f>
        <v>0.33663089270288188</v>
      </c>
      <c r="J31" s="1"/>
      <c r="K31" s="1"/>
    </row>
    <row r="32" spans="1:11" x14ac:dyDescent="0.25">
      <c r="B32" s="26"/>
      <c r="C32" s="27"/>
      <c r="D32" s="27"/>
      <c r="E32" s="27"/>
      <c r="F32" s="27"/>
      <c r="G32" s="27"/>
      <c r="I32" s="2">
        <f>STDEV(I19:I30)/SQRT(12)</f>
        <v>3.8823303157117364E-2</v>
      </c>
      <c r="J32" s="2"/>
      <c r="K32" s="2"/>
    </row>
    <row r="33" spans="1:12" x14ac:dyDescent="0.25">
      <c r="C33" s="27"/>
      <c r="D33" s="27"/>
      <c r="E33" s="27"/>
      <c r="F33" s="27"/>
      <c r="G33" s="27"/>
      <c r="I33" s="28"/>
      <c r="J33" s="28"/>
      <c r="K33" s="28"/>
    </row>
    <row r="34" spans="1:12" x14ac:dyDescent="0.25">
      <c r="A34">
        <v>23</v>
      </c>
      <c r="B34" t="s">
        <v>24</v>
      </c>
      <c r="C34" s="27">
        <v>36.4</v>
      </c>
      <c r="D34" s="27">
        <v>35.6</v>
      </c>
      <c r="E34" s="27">
        <v>25.1</v>
      </c>
      <c r="F34" s="27">
        <v>61.8</v>
      </c>
      <c r="G34" s="27">
        <f t="shared" si="1"/>
        <v>61.5</v>
      </c>
      <c r="H34">
        <f t="shared" si="1"/>
        <v>97.4</v>
      </c>
      <c r="I34">
        <f t="shared" ref="I34:I45" si="4">(H34-G34)/(H34+G34)</f>
        <v>0.22592825676526121</v>
      </c>
    </row>
    <row r="35" spans="1:12" x14ac:dyDescent="0.25">
      <c r="A35">
        <v>24</v>
      </c>
      <c r="B35" t="s">
        <v>24</v>
      </c>
      <c r="C35" s="27">
        <v>15</v>
      </c>
      <c r="D35" s="27">
        <v>70.2</v>
      </c>
      <c r="E35" s="27">
        <v>71.5</v>
      </c>
      <c r="F35" s="27">
        <v>92</v>
      </c>
      <c r="G35" s="27">
        <f t="shared" si="1"/>
        <v>86.5</v>
      </c>
      <c r="H35">
        <f t="shared" si="1"/>
        <v>162.19999999999999</v>
      </c>
      <c r="I35">
        <f t="shared" si="4"/>
        <v>0.30438279051065537</v>
      </c>
    </row>
    <row r="36" spans="1:12" x14ac:dyDescent="0.25">
      <c r="A36">
        <v>25</v>
      </c>
      <c r="B36" t="s">
        <v>24</v>
      </c>
      <c r="C36" s="27">
        <v>12.4</v>
      </c>
      <c r="D36" s="27">
        <v>17.600000000000001</v>
      </c>
      <c r="E36" s="27">
        <v>24.3</v>
      </c>
      <c r="F36" s="27">
        <v>48.4</v>
      </c>
      <c r="G36" s="27">
        <f t="shared" si="1"/>
        <v>36.700000000000003</v>
      </c>
      <c r="H36">
        <f t="shared" si="1"/>
        <v>66</v>
      </c>
      <c r="I36">
        <f t="shared" si="4"/>
        <v>0.2852969814995131</v>
      </c>
    </row>
    <row r="37" spans="1:12" x14ac:dyDescent="0.25">
      <c r="A37">
        <v>26</v>
      </c>
      <c r="B37" t="s">
        <v>24</v>
      </c>
      <c r="C37" s="27">
        <v>17.899999999999999</v>
      </c>
      <c r="D37" s="27">
        <v>31.9</v>
      </c>
      <c r="E37" s="27">
        <v>35.6</v>
      </c>
      <c r="F37" s="27">
        <v>59.9</v>
      </c>
      <c r="G37" s="27">
        <f t="shared" si="1"/>
        <v>53.5</v>
      </c>
      <c r="H37">
        <f t="shared" si="1"/>
        <v>91.8</v>
      </c>
      <c r="I37">
        <f t="shared" si="4"/>
        <v>0.26359256710254642</v>
      </c>
    </row>
    <row r="38" spans="1:12" x14ac:dyDescent="0.25">
      <c r="A38">
        <v>27</v>
      </c>
      <c r="B38" t="s">
        <v>24</v>
      </c>
      <c r="C38" s="27">
        <v>25</v>
      </c>
      <c r="D38" s="27">
        <v>23.8</v>
      </c>
      <c r="E38" s="27">
        <v>91.8</v>
      </c>
      <c r="F38" s="27">
        <v>102.7</v>
      </c>
      <c r="G38" s="27">
        <f t="shared" si="1"/>
        <v>116.8</v>
      </c>
      <c r="H38">
        <f t="shared" si="1"/>
        <v>126.5</v>
      </c>
      <c r="I38">
        <f t="shared" si="4"/>
        <v>3.9868475133579953E-2</v>
      </c>
    </row>
    <row r="39" spans="1:12" x14ac:dyDescent="0.25">
      <c r="A39">
        <v>28</v>
      </c>
      <c r="B39" t="s">
        <v>24</v>
      </c>
      <c r="C39" s="27">
        <v>43.7</v>
      </c>
      <c r="D39" s="27">
        <v>58.2</v>
      </c>
      <c r="E39" s="27">
        <v>24.2</v>
      </c>
      <c r="F39" s="27">
        <v>57.1</v>
      </c>
      <c r="G39" s="27">
        <f t="shared" si="1"/>
        <v>67.900000000000006</v>
      </c>
      <c r="H39">
        <f t="shared" si="1"/>
        <v>115.30000000000001</v>
      </c>
      <c r="I39">
        <f t="shared" si="4"/>
        <v>0.25873362445414849</v>
      </c>
    </row>
    <row r="40" spans="1:12" x14ac:dyDescent="0.25">
      <c r="A40">
        <v>29</v>
      </c>
      <c r="B40" t="s">
        <v>24</v>
      </c>
      <c r="C40" s="27">
        <v>6.6</v>
      </c>
      <c r="D40" s="27">
        <v>11.6</v>
      </c>
      <c r="E40" s="27">
        <v>34.799999999999997</v>
      </c>
      <c r="F40" s="27">
        <v>36.200000000000003</v>
      </c>
      <c r="G40" s="27">
        <f t="shared" si="1"/>
        <v>41.4</v>
      </c>
      <c r="H40">
        <f t="shared" si="1"/>
        <v>47.800000000000004</v>
      </c>
      <c r="I40">
        <f t="shared" si="4"/>
        <v>7.1748878923766884E-2</v>
      </c>
    </row>
    <row r="41" spans="1:12" x14ac:dyDescent="0.25">
      <c r="A41">
        <v>30</v>
      </c>
      <c r="B41" t="s">
        <v>24</v>
      </c>
      <c r="C41" s="27">
        <v>21.8</v>
      </c>
      <c r="D41" s="27">
        <v>72.2</v>
      </c>
      <c r="E41" s="27">
        <v>65.900000000000006</v>
      </c>
      <c r="F41" s="27">
        <v>62.3</v>
      </c>
      <c r="G41" s="27">
        <f t="shared" si="1"/>
        <v>87.7</v>
      </c>
      <c r="H41">
        <f t="shared" si="1"/>
        <v>134.5</v>
      </c>
      <c r="I41">
        <f t="shared" si="4"/>
        <v>0.21062106210621062</v>
      </c>
      <c r="L41" s="27"/>
    </row>
    <row r="42" spans="1:12" x14ac:dyDescent="0.25">
      <c r="A42">
        <v>31</v>
      </c>
      <c r="B42" t="s">
        <v>24</v>
      </c>
      <c r="C42">
        <v>33.299999999999997</v>
      </c>
      <c r="D42">
        <v>83.1</v>
      </c>
      <c r="E42">
        <v>34.1</v>
      </c>
      <c r="F42">
        <v>97</v>
      </c>
      <c r="G42">
        <f t="shared" si="1"/>
        <v>67.400000000000006</v>
      </c>
      <c r="H42">
        <f t="shared" si="1"/>
        <v>180.1</v>
      </c>
      <c r="I42">
        <f t="shared" si="4"/>
        <v>0.45535353535353529</v>
      </c>
    </row>
    <row r="43" spans="1:12" x14ac:dyDescent="0.25">
      <c r="A43">
        <v>32</v>
      </c>
      <c r="B43" t="s">
        <v>24</v>
      </c>
      <c r="C43">
        <v>7.2</v>
      </c>
      <c r="D43">
        <v>21.8</v>
      </c>
      <c r="E43">
        <v>14.7</v>
      </c>
      <c r="F43">
        <v>36.4</v>
      </c>
      <c r="G43">
        <f t="shared" si="1"/>
        <v>21.9</v>
      </c>
      <c r="H43">
        <f t="shared" si="1"/>
        <v>58.2</v>
      </c>
      <c r="I43">
        <f t="shared" si="4"/>
        <v>0.45318352059925104</v>
      </c>
    </row>
    <row r="44" spans="1:12" x14ac:dyDescent="0.25">
      <c r="A44">
        <v>33</v>
      </c>
      <c r="B44" t="s">
        <v>24</v>
      </c>
      <c r="C44">
        <v>7.6</v>
      </c>
      <c r="D44">
        <v>27.7</v>
      </c>
      <c r="E44">
        <v>84.7</v>
      </c>
      <c r="F44">
        <v>87.9</v>
      </c>
      <c r="G44">
        <f t="shared" si="1"/>
        <v>92.3</v>
      </c>
      <c r="H44">
        <f t="shared" si="1"/>
        <v>115.60000000000001</v>
      </c>
      <c r="I44">
        <f t="shared" si="4"/>
        <v>0.11207311207311213</v>
      </c>
    </row>
    <row r="45" spans="1:12" x14ac:dyDescent="0.25">
      <c r="A45">
        <v>34</v>
      </c>
      <c r="B45" t="s">
        <v>24</v>
      </c>
      <c r="C45">
        <v>28.9</v>
      </c>
      <c r="D45">
        <v>34.799999999999997</v>
      </c>
      <c r="E45">
        <v>72.7</v>
      </c>
      <c r="F45">
        <v>93.9</v>
      </c>
      <c r="G45">
        <f t="shared" si="1"/>
        <v>101.6</v>
      </c>
      <c r="H45">
        <f t="shared" si="1"/>
        <v>128.69999999999999</v>
      </c>
      <c r="I45">
        <f t="shared" si="4"/>
        <v>0.11767260095527571</v>
      </c>
    </row>
    <row r="46" spans="1:12" x14ac:dyDescent="0.25">
      <c r="I46" s="1">
        <f>AVERAGE(I34:I45)</f>
        <v>0.23320461712307131</v>
      </c>
      <c r="J46" s="1"/>
      <c r="K46" s="1"/>
    </row>
    <row r="47" spans="1:12" x14ac:dyDescent="0.25">
      <c r="I47" s="3">
        <f>STDEV(I34:I45)/SQRT(12)</f>
        <v>3.8839825917860137E-2</v>
      </c>
      <c r="J47" s="3"/>
      <c r="K47" s="3"/>
    </row>
    <row r="48" spans="1:12" x14ac:dyDescent="0.25">
      <c r="I48" s="29" t="s">
        <v>48</v>
      </c>
      <c r="J48" s="28"/>
      <c r="K48" s="2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OF</vt:lpstr>
      <vt:lpstr>EPM</vt:lpstr>
      <vt:lpstr>BM-Retention Test</vt:lpstr>
      <vt:lpstr>NOR-Day 1</vt:lpstr>
      <vt:lpstr>NOR-Day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2020-03-25T16:31:17Z</dcterms:modified>
</cp:coreProperties>
</file>